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PACE Loss Reserve (SB 96, 2013)\Program Administration\Website Resources\D Palsha Updates - March 2024\"/>
    </mc:Choice>
  </mc:AlternateContent>
  <xr:revisionPtr revIDLastSave="0" documentId="13_ncr:1_{0BFB7B5E-0F88-4737-9AC9-13D20EF193A0}" xr6:coauthVersionLast="47" xr6:coauthVersionMax="47" xr10:uidLastSave="{00000000-0000-0000-0000-000000000000}"/>
  <bookViews>
    <workbookView xWindow="-25320" yWindow="450" windowWidth="25440" windowHeight="15390" xr2:uid="{00000000-000D-0000-FFFF-FFFF00000000}"/>
  </bookViews>
  <sheets>
    <sheet name="For Website" sheetId="3" r:id="rId1"/>
  </sheets>
  <definedNames>
    <definedName name="_xlnm.Print_Area" localSheetId="0">'For Website'!$B$2:$L$211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1" i="3" l="1"/>
  <c r="K201" i="3"/>
  <c r="L200" i="3"/>
  <c r="K200" i="3"/>
  <c r="L199" i="3"/>
  <c r="K199" i="3"/>
  <c r="L198" i="3"/>
  <c r="K198" i="3"/>
  <c r="L197" i="3"/>
  <c r="K197" i="3"/>
  <c r="L196" i="3"/>
  <c r="K196" i="3"/>
  <c r="L195" i="3"/>
  <c r="K195" i="3"/>
  <c r="L194" i="3"/>
  <c r="K194" i="3"/>
  <c r="L192" i="3"/>
  <c r="K192" i="3"/>
  <c r="L191" i="3"/>
  <c r="K191" i="3"/>
  <c r="L190" i="3"/>
  <c r="K190" i="3"/>
  <c r="L189" i="3"/>
  <c r="K189" i="3"/>
  <c r="L188" i="3"/>
  <c r="K188" i="3"/>
  <c r="L187" i="3"/>
  <c r="K187" i="3"/>
  <c r="L186" i="3"/>
  <c r="K186" i="3"/>
  <c r="L185" i="3"/>
  <c r="K185" i="3"/>
  <c r="L184" i="3"/>
  <c r="K184" i="3"/>
  <c r="L183" i="3"/>
  <c r="K183" i="3"/>
  <c r="L182" i="3"/>
  <c r="K182" i="3"/>
  <c r="L181" i="3"/>
  <c r="K181" i="3"/>
  <c r="L202" i="3"/>
  <c r="K202" i="3"/>
  <c r="L193" i="3"/>
  <c r="K193" i="3"/>
  <c r="J203" i="3"/>
  <c r="I203" i="3"/>
  <c r="H203" i="3"/>
  <c r="G203" i="3"/>
  <c r="F203" i="3"/>
  <c r="E203" i="3"/>
  <c r="L178" i="3"/>
  <c r="K178" i="3"/>
  <c r="L177" i="3"/>
  <c r="K177" i="3"/>
  <c r="L176" i="3"/>
  <c r="K176" i="3"/>
  <c r="L175" i="3"/>
  <c r="K175" i="3"/>
  <c r="L174" i="3"/>
  <c r="K174" i="3"/>
  <c r="L173" i="3"/>
  <c r="K173" i="3"/>
  <c r="L172" i="3"/>
  <c r="K172" i="3"/>
  <c r="L171" i="3"/>
  <c r="K171" i="3"/>
  <c r="L170" i="3"/>
  <c r="K170" i="3"/>
  <c r="L169" i="3"/>
  <c r="K169" i="3"/>
  <c r="L168" i="3"/>
  <c r="K168" i="3"/>
  <c r="L167" i="3"/>
  <c r="K167" i="3"/>
  <c r="L166" i="3"/>
  <c r="K166" i="3"/>
  <c r="L165" i="3"/>
  <c r="K165" i="3"/>
  <c r="L164" i="3"/>
  <c r="K164" i="3"/>
  <c r="L163" i="3"/>
  <c r="K163" i="3"/>
  <c r="L162" i="3"/>
  <c r="K162" i="3"/>
  <c r="L161" i="3"/>
  <c r="K161" i="3"/>
  <c r="L160" i="3"/>
  <c r="K160" i="3"/>
  <c r="L159" i="3"/>
  <c r="K159" i="3"/>
  <c r="L158" i="3"/>
  <c r="K158" i="3"/>
  <c r="L157" i="3"/>
  <c r="K157" i="3"/>
  <c r="J179" i="3"/>
  <c r="I179" i="3"/>
  <c r="H179" i="3"/>
  <c r="G179" i="3"/>
  <c r="F179" i="3"/>
  <c r="E179" i="3"/>
  <c r="L151" i="3"/>
  <c r="K151" i="3"/>
  <c r="L144" i="3"/>
  <c r="K144" i="3"/>
  <c r="L137" i="3"/>
  <c r="K137" i="3"/>
  <c r="L133" i="3"/>
  <c r="K133" i="3"/>
  <c r="L136" i="3"/>
  <c r="K136" i="3"/>
  <c r="L135" i="3"/>
  <c r="K135" i="3"/>
  <c r="L134" i="3"/>
  <c r="K134" i="3"/>
  <c r="L139" i="3"/>
  <c r="K139" i="3"/>
  <c r="L138" i="3"/>
  <c r="K138" i="3"/>
  <c r="L143" i="3"/>
  <c r="K143" i="3"/>
  <c r="L142" i="3"/>
  <c r="K142" i="3"/>
  <c r="L141" i="3"/>
  <c r="K141" i="3"/>
  <c r="L149" i="3"/>
  <c r="K149" i="3"/>
  <c r="L148" i="3"/>
  <c r="K148" i="3"/>
  <c r="L147" i="3"/>
  <c r="K147" i="3"/>
  <c r="L146" i="3"/>
  <c r="K146" i="3"/>
  <c r="L153" i="3"/>
  <c r="K153" i="3"/>
  <c r="L154" i="3"/>
  <c r="K154" i="3"/>
  <c r="L152" i="3"/>
  <c r="K152" i="3"/>
  <c r="L150" i="3"/>
  <c r="K150" i="3"/>
  <c r="L145" i="3"/>
  <c r="K145" i="3"/>
  <c r="K203" i="3" l="1"/>
  <c r="L203" i="3"/>
  <c r="L179" i="3"/>
  <c r="K179" i="3"/>
  <c r="I43" i="3" l="1"/>
  <c r="H155" i="3" l="1"/>
  <c r="G155" i="3"/>
  <c r="J155" i="3" l="1"/>
  <c r="I155" i="3"/>
  <c r="F155" i="3"/>
  <c r="E155" i="3"/>
  <c r="K155" i="3" l="1"/>
  <c r="L155" i="3"/>
  <c r="K113" i="3" l="1"/>
  <c r="L113" i="3"/>
  <c r="L129" i="3" l="1"/>
  <c r="K129" i="3"/>
  <c r="L128" i="3"/>
  <c r="K128" i="3"/>
  <c r="L127" i="3"/>
  <c r="K127" i="3"/>
  <c r="L126" i="3"/>
  <c r="K126" i="3"/>
  <c r="L121" i="3"/>
  <c r="K121" i="3"/>
  <c r="L120" i="3"/>
  <c r="K120" i="3"/>
  <c r="L119" i="3"/>
  <c r="K119" i="3"/>
  <c r="L116" i="3"/>
  <c r="K116" i="3"/>
  <c r="L114" i="3"/>
  <c r="K114" i="3"/>
  <c r="L112" i="3" l="1"/>
  <c r="K112" i="3"/>
  <c r="L125" i="3" l="1"/>
  <c r="K125" i="3"/>
  <c r="L124" i="3"/>
  <c r="K124" i="3"/>
  <c r="L122" i="3"/>
  <c r="K122" i="3"/>
  <c r="L118" i="3"/>
  <c r="K118" i="3"/>
  <c r="L117" i="3"/>
  <c r="K117" i="3"/>
  <c r="L115" i="3"/>
  <c r="K115" i="3"/>
  <c r="L111" i="3"/>
  <c r="K111" i="3"/>
  <c r="L110" i="3"/>
  <c r="K110" i="3"/>
  <c r="L109" i="3"/>
  <c r="K109" i="3"/>
  <c r="L130" i="3"/>
  <c r="K130" i="3"/>
  <c r="E131" i="3" l="1"/>
  <c r="L131" i="3" l="1"/>
  <c r="K131" i="3"/>
  <c r="J131" i="3"/>
  <c r="I131" i="3"/>
  <c r="G131" i="3"/>
  <c r="H131" i="3"/>
  <c r="F131" i="3"/>
  <c r="L96" i="3" l="1"/>
  <c r="K96" i="3"/>
  <c r="L106" i="3" l="1"/>
  <c r="L105" i="3"/>
  <c r="L104" i="3"/>
  <c r="L103" i="3"/>
  <c r="L102" i="3"/>
  <c r="L101" i="3"/>
  <c r="L100" i="3"/>
  <c r="L99" i="3"/>
  <c r="L98" i="3"/>
  <c r="L97" i="3"/>
  <c r="L95" i="3"/>
  <c r="L94" i="3"/>
  <c r="L93" i="3"/>
  <c r="L92" i="3"/>
  <c r="L91" i="3"/>
  <c r="L90" i="3"/>
  <c r="L89" i="3"/>
  <c r="L88" i="3"/>
  <c r="L87" i="3"/>
  <c r="L86" i="3"/>
  <c r="K106" i="3"/>
  <c r="K105" i="3"/>
  <c r="K104" i="3"/>
  <c r="K103" i="3"/>
  <c r="K102" i="3"/>
  <c r="K101" i="3"/>
  <c r="K100" i="3"/>
  <c r="K99" i="3"/>
  <c r="K98" i="3"/>
  <c r="K97" i="3"/>
  <c r="K95" i="3"/>
  <c r="K94" i="3"/>
  <c r="K93" i="3"/>
  <c r="K92" i="3"/>
  <c r="K91" i="3"/>
  <c r="K90" i="3"/>
  <c r="K89" i="3"/>
  <c r="K88" i="3"/>
  <c r="K87" i="3"/>
  <c r="K86" i="3"/>
  <c r="J107" i="3"/>
  <c r="I107" i="3"/>
  <c r="K107" i="3" l="1"/>
  <c r="L107" i="3"/>
  <c r="F107" i="3"/>
  <c r="E107" i="3"/>
  <c r="H107" i="3"/>
  <c r="G107" i="3"/>
  <c r="L71" i="3" l="1"/>
  <c r="K71" i="3"/>
  <c r="L83" i="3" l="1"/>
  <c r="K83" i="3"/>
  <c r="L82" i="3"/>
  <c r="K82" i="3"/>
  <c r="L81" i="3"/>
  <c r="K81" i="3"/>
  <c r="L80" i="3"/>
  <c r="K80" i="3"/>
  <c r="L79" i="3"/>
  <c r="K79" i="3"/>
  <c r="L78" i="3"/>
  <c r="K78" i="3"/>
  <c r="L76" i="3"/>
  <c r="K76" i="3"/>
  <c r="L75" i="3"/>
  <c r="K75" i="3"/>
  <c r="L74" i="3"/>
  <c r="K74" i="3"/>
  <c r="L73" i="3"/>
  <c r="K73" i="3"/>
  <c r="L72" i="3"/>
  <c r="K72" i="3"/>
  <c r="L70" i="3"/>
  <c r="K70" i="3"/>
  <c r="L69" i="3"/>
  <c r="K69" i="3"/>
  <c r="L68" i="3"/>
  <c r="K68" i="3"/>
  <c r="L67" i="3"/>
  <c r="K67" i="3"/>
  <c r="L66" i="3"/>
  <c r="K66" i="3"/>
  <c r="L65" i="3"/>
  <c r="K65" i="3"/>
  <c r="J84" i="3" l="1"/>
  <c r="I84" i="3"/>
  <c r="L77" i="3"/>
  <c r="L84" i="3" s="1"/>
  <c r="K77" i="3"/>
  <c r="K84" i="3" s="1"/>
  <c r="G84" i="3" l="1"/>
  <c r="H84" i="3"/>
  <c r="E84" i="3"/>
  <c r="F84" i="3"/>
  <c r="L62" i="3" l="1"/>
  <c r="K62" i="3"/>
  <c r="L61" i="3"/>
  <c r="K61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I63" i="3"/>
  <c r="J63" i="3"/>
  <c r="L63" i="3" l="1"/>
  <c r="K63" i="3"/>
  <c r="H63" i="3" l="1"/>
  <c r="G63" i="3"/>
  <c r="F63" i="3"/>
  <c r="E63" i="3"/>
  <c r="L32" i="3" l="1"/>
  <c r="K32" i="3"/>
  <c r="L38" i="3"/>
  <c r="K38" i="3"/>
  <c r="L42" i="3" l="1"/>
  <c r="K42" i="3"/>
  <c r="L40" i="3"/>
  <c r="L39" i="3"/>
  <c r="L37" i="3"/>
  <c r="L36" i="3"/>
  <c r="L35" i="3"/>
  <c r="L34" i="3"/>
  <c r="L33" i="3"/>
  <c r="L31" i="3"/>
  <c r="L30" i="3"/>
  <c r="L29" i="3"/>
  <c r="K40" i="3"/>
  <c r="K39" i="3"/>
  <c r="K37" i="3"/>
  <c r="K36" i="3"/>
  <c r="K35" i="3"/>
  <c r="K34" i="3"/>
  <c r="K33" i="3"/>
  <c r="K31" i="3"/>
  <c r="K30" i="3"/>
  <c r="K29" i="3"/>
  <c r="J43" i="3"/>
  <c r="F43" i="3" l="1"/>
  <c r="E43" i="3"/>
  <c r="F27" i="3"/>
  <c r="E27" i="3"/>
  <c r="H43" i="3" l="1"/>
  <c r="L43" i="3" s="1"/>
  <c r="G43" i="3"/>
  <c r="K43" i="3" s="1"/>
  <c r="H27" i="3" l="1"/>
  <c r="I27" i="3"/>
  <c r="J27" i="3"/>
  <c r="G27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L15" i="3"/>
  <c r="K15" i="3"/>
  <c r="J13" i="3"/>
  <c r="I13" i="3"/>
  <c r="H13" i="3"/>
  <c r="G13" i="3"/>
  <c r="L6" i="3"/>
  <c r="L7" i="3"/>
  <c r="L8" i="3"/>
  <c r="L9" i="3"/>
  <c r="L10" i="3"/>
  <c r="L11" i="3"/>
  <c r="L12" i="3"/>
  <c r="L5" i="3"/>
  <c r="K6" i="3"/>
  <c r="K7" i="3"/>
  <c r="K8" i="3"/>
  <c r="K9" i="3"/>
  <c r="K10" i="3"/>
  <c r="K11" i="3"/>
  <c r="K12" i="3"/>
  <c r="K5" i="3"/>
  <c r="K13" i="3" l="1"/>
  <c r="L13" i="3"/>
  <c r="L27" i="3"/>
  <c r="K27" i="3"/>
</calcChain>
</file>

<file path=xl/sharedStrings.xml><?xml version="1.0" encoding="utf-8"?>
<sst xmlns="http://schemas.openxmlformats.org/spreadsheetml/2006/main" count="200" uniqueCount="52">
  <si>
    <t>mPOWER Placer</t>
  </si>
  <si>
    <t>mPOWER Folsom</t>
  </si>
  <si>
    <t>CaliforniaFIRST</t>
  </si>
  <si>
    <t>Sonoma County</t>
  </si>
  <si>
    <t>WRCOG HERO</t>
  </si>
  <si>
    <t>SANBAG HERO</t>
  </si>
  <si>
    <t>California HERO</t>
  </si>
  <si>
    <t>Program</t>
  </si>
  <si>
    <t>AllianceNRG</t>
  </si>
  <si>
    <t>CaliforniaFIRST (LA)</t>
  </si>
  <si>
    <t>LA HERO</t>
  </si>
  <si>
    <t>Ygrene</t>
  </si>
  <si>
    <t>Year</t>
  </si>
  <si>
    <t>Total:</t>
  </si>
  <si>
    <t>PACEFunding</t>
  </si>
  <si>
    <t xml:space="preserve">CMFA PACE </t>
  </si>
  <si>
    <t>New Financings                          July 1st – December 31st</t>
  </si>
  <si>
    <t>Not available - PACE Programs enrolled entire outstanding portfolios during initial application period in June 2014</t>
  </si>
  <si>
    <t>PACE Loss Reserve Program Enrollment Activity</t>
  </si>
  <si>
    <t>Actual Total                           Outstanding Portfolio                                  Through June 30th*</t>
  </si>
  <si>
    <t>Estimated Total                         Enrolled Portfolio                            Through December 31st*</t>
  </si>
  <si>
    <r>
      <t xml:space="preserve">New Financings               January 1st </t>
    </r>
    <r>
      <rPr>
        <b/>
        <sz val="14"/>
        <color theme="1"/>
        <rFont val="Calibri"/>
        <family val="2"/>
      </rPr>
      <t>–</t>
    </r>
    <r>
      <rPr>
        <b/>
        <sz val="14"/>
        <color theme="1"/>
        <rFont val="Calibri"/>
        <family val="2"/>
        <scheme val="minor"/>
      </rPr>
      <t xml:space="preserve"> June 30th</t>
    </r>
  </si>
  <si>
    <t>CMFA PACE</t>
  </si>
  <si>
    <t>Spruce PACE</t>
  </si>
  <si>
    <t>CSCDA HERO</t>
  </si>
  <si>
    <t>mPower Pioneer</t>
  </si>
  <si>
    <t>Figtree PACE</t>
  </si>
  <si>
    <t xml:space="preserve">PACEFunding (LA) </t>
  </si>
  <si>
    <t>Figtree PACE**</t>
  </si>
  <si>
    <t>Spruce PACE**</t>
  </si>
  <si>
    <t>AllianceNRG**</t>
  </si>
  <si>
    <t>PACEFunding (WRCOG)</t>
  </si>
  <si>
    <t>CMFA PACE**</t>
  </si>
  <si>
    <t>LA HERO**</t>
  </si>
  <si>
    <t>CSCDA HERO**</t>
  </si>
  <si>
    <t>CaliforniaFIRST (WRCOG)</t>
  </si>
  <si>
    <t>FortiFi Financial CSCDA</t>
  </si>
  <si>
    <t>mPOWER Placer***</t>
  </si>
  <si>
    <t>mPOWER Folsom***</t>
  </si>
  <si>
    <t>Berkeley FIRST***</t>
  </si>
  <si>
    <t>WRCOG HERO***</t>
  </si>
  <si>
    <t>SANBAG HERO***</t>
  </si>
  <si>
    <t>CaliforniaFIRST (LA)***</t>
  </si>
  <si>
    <t>Home Run Financing ****</t>
  </si>
  <si>
    <t>CaliforniaFIRST (WRCOG)***</t>
  </si>
  <si>
    <t>California HERO***</t>
  </si>
  <si>
    <t>Home Run Financing (WRCOG)***</t>
  </si>
  <si>
    <t>Home Run Financing (LA)**</t>
  </si>
  <si>
    <t>mPower Pioneer***</t>
  </si>
  <si>
    <t>mPower Pioneer ***</t>
  </si>
  <si>
    <t>Home Run Financing (WRCOG)</t>
  </si>
  <si>
    <t>https://www.treasurer.ca.gov/caeatfa/pace/activity.pdf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</si>
</sst>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>
        <bgColor theme="2" tint="-9.9978637043366805E-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/>
    <xf numFmtId="0" fontId="9" fillId="3" borderId="10" xfId="0" applyFont="1" applyFill="1" applyBorder="1" applyAlignment="1">
      <alignment horizontal="center" vertical="center"/>
    </xf>
    <xf numFmtId="0" fontId="10" fillId="2" borderId="10" xfId="0" applyFont="1" applyFill="1" applyBorder="1"/>
    <xf numFmtId="165" fontId="10" fillId="0" borderId="8" xfId="1" applyNumberFormat="1" applyFont="1" applyFill="1" applyBorder="1"/>
    <xf numFmtId="166" fontId="10" fillId="0" borderId="9" xfId="2" applyNumberFormat="1" applyFont="1" applyFill="1" applyBorder="1"/>
    <xf numFmtId="165" fontId="10" fillId="0" borderId="3" xfId="1" applyNumberFormat="1" applyFont="1" applyFill="1" applyBorder="1"/>
    <xf numFmtId="166" fontId="9" fillId="0" borderId="4" xfId="2" applyNumberFormat="1" applyFont="1" applyBorder="1"/>
    <xf numFmtId="0" fontId="9" fillId="3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165" fontId="10" fillId="0" borderId="0" xfId="1" applyNumberFormat="1" applyFont="1" applyFill="1" applyBorder="1"/>
    <xf numFmtId="166" fontId="10" fillId="0" borderId="4" xfId="2" applyNumberFormat="1" applyFont="1" applyFill="1" applyBorder="1"/>
    <xf numFmtId="0" fontId="8" fillId="3" borderId="13" xfId="0" applyFont="1" applyFill="1" applyBorder="1" applyAlignment="1">
      <alignment horizontal="right"/>
    </xf>
    <xf numFmtId="165" fontId="6" fillId="3" borderId="15" xfId="0" applyNumberFormat="1" applyFont="1" applyFill="1" applyBorder="1"/>
    <xf numFmtId="166" fontId="8" fillId="3" borderId="14" xfId="2" applyNumberFormat="1" applyFont="1" applyFill="1" applyBorder="1"/>
    <xf numFmtId="165" fontId="8" fillId="3" borderId="15" xfId="1" applyNumberFormat="1" applyFont="1" applyFill="1" applyBorder="1"/>
    <xf numFmtId="166" fontId="6" fillId="3" borderId="14" xfId="0" applyNumberFormat="1" applyFont="1" applyFill="1" applyBorder="1"/>
    <xf numFmtId="0" fontId="9" fillId="0" borderId="0" xfId="0" applyFont="1"/>
    <xf numFmtId="0" fontId="10" fillId="0" borderId="0" xfId="0" applyFont="1"/>
    <xf numFmtId="44" fontId="10" fillId="0" borderId="0" xfId="2" applyFont="1" applyFill="1" applyBorder="1"/>
    <xf numFmtId="165" fontId="10" fillId="0" borderId="7" xfId="1" applyNumberFormat="1" applyFont="1" applyFill="1" applyBorder="1"/>
    <xf numFmtId="166" fontId="9" fillId="0" borderId="9" xfId="2" applyNumberFormat="1" applyFont="1" applyBorder="1"/>
    <xf numFmtId="0" fontId="9" fillId="3" borderId="18" xfId="0" applyFont="1" applyFill="1" applyBorder="1" applyAlignment="1">
      <alignment horizontal="center" vertical="center"/>
    </xf>
    <xf numFmtId="0" fontId="10" fillId="2" borderId="18" xfId="0" applyFont="1" applyFill="1" applyBorder="1"/>
    <xf numFmtId="165" fontId="8" fillId="3" borderId="13" xfId="0" applyNumberFormat="1" applyFont="1" applyFill="1" applyBorder="1" applyAlignment="1">
      <alignment horizontal="right"/>
    </xf>
    <xf numFmtId="166" fontId="8" fillId="3" borderId="13" xfId="0" applyNumberFormat="1" applyFont="1" applyFill="1" applyBorder="1" applyAlignment="1">
      <alignment horizontal="right"/>
    </xf>
    <xf numFmtId="166" fontId="6" fillId="3" borderId="14" xfId="2" applyNumberFormat="1" applyFont="1" applyFill="1" applyBorder="1"/>
    <xf numFmtId="0" fontId="9" fillId="0" borderId="11" xfId="0" applyFont="1" applyBorder="1"/>
    <xf numFmtId="44" fontId="9" fillId="0" borderId="0" xfId="2" applyFont="1" applyFill="1" applyBorder="1"/>
    <xf numFmtId="165" fontId="9" fillId="0" borderId="8" xfId="1" applyNumberFormat="1" applyFont="1" applyFill="1" applyBorder="1"/>
    <xf numFmtId="166" fontId="9" fillId="0" borderId="8" xfId="0" applyNumberFormat="1" applyFont="1" applyBorder="1"/>
    <xf numFmtId="164" fontId="9" fillId="2" borderId="1" xfId="0" applyNumberFormat="1" applyFont="1" applyFill="1" applyBorder="1"/>
    <xf numFmtId="165" fontId="9" fillId="0" borderId="0" xfId="1" applyNumberFormat="1" applyFont="1" applyFill="1" applyBorder="1"/>
    <xf numFmtId="166" fontId="9" fillId="0" borderId="0" xfId="0" applyNumberFormat="1" applyFont="1"/>
    <xf numFmtId="165" fontId="6" fillId="3" borderId="13" xfId="1" applyNumberFormat="1" applyFont="1" applyFill="1" applyBorder="1" applyAlignment="1">
      <alignment horizontal="right"/>
    </xf>
    <xf numFmtId="166" fontId="6" fillId="3" borderId="13" xfId="0" applyNumberFormat="1" applyFont="1" applyFill="1" applyBorder="1" applyAlignment="1">
      <alignment horizontal="right"/>
    </xf>
    <xf numFmtId="3" fontId="6" fillId="3" borderId="15" xfId="0" applyNumberFormat="1" applyFont="1" applyFill="1" applyBorder="1"/>
    <xf numFmtId="0" fontId="4" fillId="0" borderId="0" xfId="0" applyFont="1" applyAlignment="1">
      <alignment vertical="top" wrapText="1"/>
    </xf>
    <xf numFmtId="43" fontId="10" fillId="0" borderId="3" xfId="1" applyFont="1" applyFill="1" applyBorder="1"/>
    <xf numFmtId="43" fontId="10" fillId="0" borderId="3" xfId="1" applyFont="1" applyFill="1" applyBorder="1" applyAlignment="1">
      <alignment horizontal="right"/>
    </xf>
    <xf numFmtId="1" fontId="9" fillId="6" borderId="0" xfId="1" applyNumberFormat="1" applyFont="1" applyFill="1" applyBorder="1" applyAlignment="1">
      <alignment horizontal="center"/>
    </xf>
    <xf numFmtId="166" fontId="9" fillId="6" borderId="4" xfId="0" applyNumberFormat="1" applyFont="1" applyFill="1" applyBorder="1" applyAlignment="1">
      <alignment horizontal="center"/>
    </xf>
    <xf numFmtId="166" fontId="9" fillId="6" borderId="17" xfId="0" applyNumberFormat="1" applyFont="1" applyFill="1" applyBorder="1" applyAlignment="1">
      <alignment horizontal="center"/>
    </xf>
    <xf numFmtId="164" fontId="9" fillId="2" borderId="4" xfId="0" applyNumberFormat="1" applyFont="1" applyFill="1" applyBorder="1"/>
    <xf numFmtId="166" fontId="9" fillId="0" borderId="9" xfId="0" applyNumberFormat="1" applyFont="1" applyBorder="1"/>
    <xf numFmtId="166" fontId="9" fillId="0" borderId="4" xfId="0" applyNumberFormat="1" applyFont="1" applyBorder="1"/>
    <xf numFmtId="166" fontId="6" fillId="3" borderId="20" xfId="0" applyNumberFormat="1" applyFont="1" applyFill="1" applyBorder="1"/>
    <xf numFmtId="165" fontId="6" fillId="3" borderId="19" xfId="1" applyNumberFormat="1" applyFont="1" applyFill="1" applyBorder="1" applyAlignment="1">
      <alignment horizontal="right"/>
    </xf>
    <xf numFmtId="166" fontId="6" fillId="3" borderId="20" xfId="0" applyNumberFormat="1" applyFont="1" applyFill="1" applyBorder="1" applyAlignment="1">
      <alignment horizontal="right"/>
    </xf>
    <xf numFmtId="3" fontId="6" fillId="3" borderId="19" xfId="0" applyNumberFormat="1" applyFont="1" applyFill="1" applyBorder="1"/>
    <xf numFmtId="165" fontId="9" fillId="0" borderId="7" xfId="1" applyNumberFormat="1" applyFont="1" applyFill="1" applyBorder="1"/>
    <xf numFmtId="165" fontId="9" fillId="0" borderId="3" xfId="1" applyNumberFormat="1" applyFont="1" applyFill="1" applyBorder="1"/>
    <xf numFmtId="165" fontId="6" fillId="3" borderId="19" xfId="1" applyNumberFormat="1" applyFont="1" applyFill="1" applyBorder="1"/>
    <xf numFmtId="0" fontId="9" fillId="3" borderId="5" xfId="0" applyFont="1" applyFill="1" applyBorder="1" applyAlignment="1">
      <alignment horizontal="center" vertical="center"/>
    </xf>
    <xf numFmtId="164" fontId="9" fillId="2" borderId="12" xfId="0" applyNumberFormat="1" applyFont="1" applyFill="1" applyBorder="1"/>
    <xf numFmtId="0" fontId="0" fillId="0" borderId="3" xfId="0" applyBorder="1"/>
    <xf numFmtId="0" fontId="0" fillId="7" borderId="0" xfId="0" applyFill="1"/>
    <xf numFmtId="164" fontId="6" fillId="7" borderId="0" xfId="0" applyNumberFormat="1" applyFont="1" applyFill="1" applyAlignment="1">
      <alignment horizontal="right"/>
    </xf>
    <xf numFmtId="165" fontId="6" fillId="7" borderId="0" xfId="1" applyNumberFormat="1" applyFont="1" applyFill="1" applyBorder="1" applyAlignment="1">
      <alignment horizontal="right"/>
    </xf>
    <xf numFmtId="166" fontId="6" fillId="7" borderId="0" xfId="0" applyNumberFormat="1" applyFont="1" applyFill="1" applyAlignment="1">
      <alignment horizontal="right"/>
    </xf>
    <xf numFmtId="3" fontId="6" fillId="7" borderId="0" xfId="0" applyNumberFormat="1" applyFont="1" applyFill="1"/>
    <xf numFmtId="166" fontId="6" fillId="7" borderId="0" xfId="0" applyNumberFormat="1" applyFont="1" applyFill="1"/>
    <xf numFmtId="165" fontId="6" fillId="7" borderId="0" xfId="1" applyNumberFormat="1" applyFont="1" applyFill="1" applyBorder="1"/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" fontId="9" fillId="6" borderId="5" xfId="1" applyNumberFormat="1" applyFont="1" applyFill="1" applyBorder="1" applyAlignment="1">
      <alignment horizontal="center"/>
    </xf>
    <xf numFmtId="1" fontId="9" fillId="6" borderId="6" xfId="1" applyNumberFormat="1" applyFont="1" applyFill="1" applyBorder="1" applyAlignment="1">
      <alignment horizontal="center"/>
    </xf>
    <xf numFmtId="165" fontId="9" fillId="0" borderId="3" xfId="1" applyNumberFormat="1" applyFont="1" applyFill="1" applyBorder="1" applyAlignment="1">
      <alignment horizontal="center"/>
    </xf>
    <xf numFmtId="165" fontId="9" fillId="7" borderId="7" xfId="1" applyNumberFormat="1" applyFont="1" applyFill="1" applyBorder="1" applyAlignment="1">
      <alignment horizontal="right"/>
    </xf>
    <xf numFmtId="166" fontId="9" fillId="7" borderId="9" xfId="0" applyNumberFormat="1" applyFont="1" applyFill="1" applyBorder="1" applyAlignment="1">
      <alignment horizontal="right"/>
    </xf>
    <xf numFmtId="3" fontId="9" fillId="8" borderId="7" xfId="0" applyNumberFormat="1" applyFont="1" applyFill="1" applyBorder="1"/>
    <xf numFmtId="166" fontId="9" fillId="8" borderId="9" xfId="0" applyNumberFormat="1" applyFont="1" applyFill="1" applyBorder="1"/>
    <xf numFmtId="165" fontId="9" fillId="7" borderId="3" xfId="1" applyNumberFormat="1" applyFont="1" applyFill="1" applyBorder="1" applyAlignment="1">
      <alignment horizontal="right"/>
    </xf>
    <xf numFmtId="166" fontId="9" fillId="7" borderId="4" xfId="0" applyNumberFormat="1" applyFont="1" applyFill="1" applyBorder="1" applyAlignment="1">
      <alignment horizontal="right"/>
    </xf>
    <xf numFmtId="3" fontId="9" fillId="8" borderId="3" xfId="0" applyNumberFormat="1" applyFont="1" applyFill="1" applyBorder="1"/>
    <xf numFmtId="166" fontId="9" fillId="8" borderId="4" xfId="0" applyNumberFormat="1" applyFont="1" applyFill="1" applyBorder="1"/>
    <xf numFmtId="0" fontId="0" fillId="0" borderId="4" xfId="0" applyBorder="1"/>
    <xf numFmtId="164" fontId="6" fillId="7" borderId="11" xfId="0" applyNumberFormat="1" applyFont="1" applyFill="1" applyBorder="1" applyAlignment="1">
      <alignment horizontal="right"/>
    </xf>
    <xf numFmtId="165" fontId="6" fillId="7" borderId="11" xfId="1" applyNumberFormat="1" applyFont="1" applyFill="1" applyBorder="1" applyAlignment="1">
      <alignment horizontal="right"/>
    </xf>
    <xf numFmtId="166" fontId="6" fillId="7" borderId="11" xfId="0" applyNumberFormat="1" applyFont="1" applyFill="1" applyBorder="1" applyAlignment="1">
      <alignment horizontal="right"/>
    </xf>
    <xf numFmtId="3" fontId="6" fillId="7" borderId="11" xfId="0" applyNumberFormat="1" applyFont="1" applyFill="1" applyBorder="1"/>
    <xf numFmtId="166" fontId="6" fillId="7" borderId="11" xfId="0" applyNumberFormat="1" applyFont="1" applyFill="1" applyBorder="1"/>
    <xf numFmtId="165" fontId="6" fillId="7" borderId="11" xfId="1" applyNumberFormat="1" applyFont="1" applyFill="1" applyBorder="1"/>
    <xf numFmtId="165" fontId="10" fillId="8" borderId="0" xfId="1" applyNumberFormat="1" applyFont="1" applyFill="1" applyBorder="1"/>
    <xf numFmtId="166" fontId="10" fillId="8" borderId="4" xfId="2" applyNumberFormat="1" applyFont="1" applyFill="1" applyBorder="1"/>
    <xf numFmtId="3" fontId="9" fillId="9" borderId="3" xfId="0" applyNumberFormat="1" applyFont="1" applyFill="1" applyBorder="1" applyAlignment="1">
      <alignment horizontal="center"/>
    </xf>
    <xf numFmtId="166" fontId="9" fillId="9" borderId="4" xfId="0" applyNumberFormat="1" applyFont="1" applyFill="1" applyBorder="1"/>
    <xf numFmtId="165" fontId="9" fillId="8" borderId="7" xfId="0" applyNumberFormat="1" applyFont="1" applyFill="1" applyBorder="1"/>
    <xf numFmtId="166" fontId="9" fillId="8" borderId="9" xfId="2" applyNumberFormat="1" applyFont="1" applyFill="1" applyBorder="1"/>
    <xf numFmtId="165" fontId="9" fillId="8" borderId="3" xfId="0" applyNumberFormat="1" applyFont="1" applyFill="1" applyBorder="1"/>
    <xf numFmtId="166" fontId="9" fillId="8" borderId="4" xfId="2" applyNumberFormat="1" applyFont="1" applyFill="1" applyBorder="1"/>
    <xf numFmtId="165" fontId="10" fillId="8" borderId="8" xfId="1" applyNumberFormat="1" applyFont="1" applyFill="1" applyBorder="1"/>
    <xf numFmtId="166" fontId="10" fillId="8" borderId="9" xfId="2" applyNumberFormat="1" applyFont="1" applyFill="1" applyBorder="1"/>
    <xf numFmtId="1" fontId="9" fillId="9" borderId="0" xfId="1" applyNumberFormat="1" applyFont="1" applyFill="1" applyBorder="1" applyAlignment="1">
      <alignment horizontal="center"/>
    </xf>
    <xf numFmtId="166" fontId="9" fillId="9" borderId="4" xfId="0" applyNumberFormat="1" applyFont="1" applyFill="1" applyBorder="1" applyAlignment="1">
      <alignment horizontal="center"/>
    </xf>
    <xf numFmtId="166" fontId="9" fillId="9" borderId="17" xfId="0" applyNumberFormat="1" applyFont="1" applyFill="1" applyBorder="1" applyAlignment="1">
      <alignment horizontal="center"/>
    </xf>
    <xf numFmtId="165" fontId="10" fillId="8" borderId="8" xfId="1" applyNumberFormat="1" applyFont="1" applyFill="1" applyBorder="1" applyAlignment="1"/>
    <xf numFmtId="165" fontId="10" fillId="8" borderId="0" xfId="1" applyNumberFormat="1" applyFont="1" applyFill="1" applyBorder="1" applyAlignment="1"/>
    <xf numFmtId="43" fontId="10" fillId="8" borderId="0" xfId="1" applyFont="1" applyFill="1" applyBorder="1" applyAlignment="1"/>
    <xf numFmtId="166" fontId="9" fillId="8" borderId="8" xfId="0" applyNumberFormat="1" applyFont="1" applyFill="1" applyBorder="1"/>
    <xf numFmtId="166" fontId="9" fillId="8" borderId="0" xfId="0" applyNumberFormat="1" applyFont="1" applyFill="1"/>
    <xf numFmtId="166" fontId="9" fillId="9" borderId="0" xfId="0" applyNumberFormat="1" applyFont="1" applyFill="1"/>
    <xf numFmtId="165" fontId="9" fillId="8" borderId="0" xfId="0" applyNumberFormat="1" applyFont="1" applyFill="1"/>
    <xf numFmtId="166" fontId="9" fillId="8" borderId="0" xfId="2" applyNumberFormat="1" applyFont="1" applyFill="1" applyBorder="1"/>
    <xf numFmtId="0" fontId="9" fillId="8" borderId="3" xfId="2" applyNumberFormat="1" applyFont="1" applyFill="1" applyBorder="1" applyAlignment="1">
      <alignment horizontal="right"/>
    </xf>
    <xf numFmtId="166" fontId="9" fillId="8" borderId="4" xfId="2" applyNumberFormat="1" applyFont="1" applyFill="1" applyBorder="1" applyAlignment="1">
      <alignment horizontal="right"/>
    </xf>
    <xf numFmtId="3" fontId="9" fillId="9" borderId="5" xfId="0" applyNumberFormat="1" applyFont="1" applyFill="1" applyBorder="1" applyAlignment="1">
      <alignment horizontal="center"/>
    </xf>
    <xf numFmtId="166" fontId="9" fillId="9" borderId="6" xfId="0" applyNumberFormat="1" applyFont="1" applyFill="1" applyBorder="1"/>
    <xf numFmtId="165" fontId="9" fillId="8" borderId="8" xfId="0" applyNumberFormat="1" applyFont="1" applyFill="1" applyBorder="1"/>
    <xf numFmtId="165" fontId="9" fillId="8" borderId="2" xfId="0" applyNumberFormat="1" applyFont="1" applyFill="1" applyBorder="1"/>
    <xf numFmtId="166" fontId="9" fillId="8" borderId="6" xfId="2" applyNumberFormat="1" applyFont="1" applyFill="1" applyBorder="1"/>
    <xf numFmtId="165" fontId="6" fillId="3" borderId="11" xfId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right"/>
    </xf>
    <xf numFmtId="164" fontId="6" fillId="3" borderId="4" xfId="0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6" fontId="6" fillId="3" borderId="4" xfId="0" applyNumberFormat="1" applyFont="1" applyFill="1" applyBorder="1" applyAlignment="1">
      <alignment horizontal="right"/>
    </xf>
    <xf numFmtId="3" fontId="6" fillId="3" borderId="3" xfId="0" applyNumberFormat="1" applyFont="1" applyFill="1" applyBorder="1"/>
    <xf numFmtId="166" fontId="6" fillId="3" borderId="4" xfId="0" applyNumberFormat="1" applyFont="1" applyFill="1" applyBorder="1"/>
    <xf numFmtId="165" fontId="6" fillId="3" borderId="3" xfId="1" applyNumberFormat="1" applyFont="1" applyFill="1" applyBorder="1"/>
    <xf numFmtId="165" fontId="9" fillId="7" borderId="0" xfId="1" applyNumberFormat="1" applyFont="1" applyFill="1" applyBorder="1" applyAlignment="1">
      <alignment horizontal="right"/>
    </xf>
    <xf numFmtId="3" fontId="9" fillId="8" borderId="7" xfId="0" applyNumberFormat="1" applyFont="1" applyFill="1" applyBorder="1" applyAlignment="1">
      <alignment horizontal="right"/>
    </xf>
    <xf numFmtId="3" fontId="9" fillId="8" borderId="3" xfId="0" applyNumberFormat="1" applyFont="1" applyFill="1" applyBorder="1" applyAlignment="1">
      <alignment horizontal="right"/>
    </xf>
    <xf numFmtId="3" fontId="9" fillId="8" borderId="0" xfId="0" applyNumberFormat="1" applyFont="1" applyFill="1"/>
    <xf numFmtId="165" fontId="9" fillId="0" borderId="5" xfId="1" applyNumberFormat="1" applyFont="1" applyFill="1" applyBorder="1"/>
    <xf numFmtId="166" fontId="9" fillId="0" borderId="2" xfId="0" applyNumberFormat="1" applyFont="1" applyBorder="1"/>
    <xf numFmtId="166" fontId="9" fillId="0" borderId="4" xfId="0" applyNumberFormat="1" applyFont="1" applyBorder="1" applyAlignment="1">
      <alignment horizontal="right"/>
    </xf>
    <xf numFmtId="166" fontId="9" fillId="7" borderId="6" xfId="0" applyNumberFormat="1" applyFont="1" applyFill="1" applyBorder="1" applyAlignment="1">
      <alignment horizontal="right"/>
    </xf>
    <xf numFmtId="166" fontId="9" fillId="8" borderId="6" xfId="0" applyNumberFormat="1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6" fillId="7" borderId="11" xfId="0" applyFont="1" applyFill="1" applyBorder="1" applyAlignment="1">
      <alignment horizontal="center" vertical="center"/>
    </xf>
    <xf numFmtId="166" fontId="9" fillId="7" borderId="9" xfId="1" applyNumberFormat="1" applyFont="1" applyFill="1" applyBorder="1" applyAlignment="1"/>
    <xf numFmtId="166" fontId="9" fillId="7" borderId="4" xfId="1" applyNumberFormat="1" applyFont="1" applyFill="1" applyBorder="1" applyAlignment="1"/>
    <xf numFmtId="166" fontId="9" fillId="7" borderId="6" xfId="1" applyNumberFormat="1" applyFont="1" applyFill="1" applyBorder="1" applyAlignment="1"/>
    <xf numFmtId="166" fontId="9" fillId="7" borderId="4" xfId="1" applyNumberFormat="1" applyFont="1" applyFill="1" applyBorder="1" applyAlignment="1">
      <alignment horizontal="right"/>
    </xf>
    <xf numFmtId="3" fontId="9" fillId="7" borderId="7" xfId="1" applyNumberFormat="1" applyFont="1" applyFill="1" applyBorder="1" applyAlignment="1">
      <alignment horizontal="right"/>
    </xf>
    <xf numFmtId="3" fontId="9" fillId="7" borderId="3" xfId="1" applyNumberFormat="1" applyFont="1" applyFill="1" applyBorder="1" applyAlignment="1">
      <alignment horizontal="right"/>
    </xf>
    <xf numFmtId="3" fontId="9" fillId="7" borderId="3" xfId="1" applyNumberFormat="1" applyFont="1" applyFill="1" applyBorder="1" applyAlignment="1"/>
    <xf numFmtId="3" fontId="9" fillId="7" borderId="5" xfId="1" applyNumberFormat="1" applyFont="1" applyFill="1" applyBorder="1" applyAlignment="1"/>
    <xf numFmtId="164" fontId="9" fillId="2" borderId="0" xfId="0" applyNumberFormat="1" applyFont="1" applyFill="1"/>
    <xf numFmtId="165" fontId="9" fillId="7" borderId="5" xfId="1" applyNumberFormat="1" applyFont="1" applyFill="1" applyBorder="1" applyAlignment="1">
      <alignment horizontal="right"/>
    </xf>
    <xf numFmtId="3" fontId="9" fillId="8" borderId="8" xfId="0" applyNumberFormat="1" applyFont="1" applyFill="1" applyBorder="1"/>
    <xf numFmtId="3" fontId="9" fillId="8" borderId="2" xfId="0" applyNumberFormat="1" applyFont="1" applyFill="1" applyBorder="1"/>
    <xf numFmtId="0" fontId="6" fillId="5" borderId="1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/>
    <xf numFmtId="164" fontId="6" fillId="3" borderId="5" xfId="0" applyNumberFormat="1" applyFont="1" applyFill="1" applyBorder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166" fontId="13" fillId="0" borderId="0" xfId="0" applyNumberFormat="1" applyFont="1" applyAlignment="1">
      <alignment horizontal="right"/>
    </xf>
    <xf numFmtId="3" fontId="13" fillId="0" borderId="0" xfId="0" applyNumberFormat="1" applyFont="1"/>
    <xf numFmtId="166" fontId="13" fillId="0" borderId="0" xfId="0" applyNumberFormat="1" applyFont="1"/>
    <xf numFmtId="165" fontId="9" fillId="7" borderId="2" xfId="1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right"/>
    </xf>
    <xf numFmtId="164" fontId="6" fillId="3" borderId="20" xfId="0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0" fontId="6" fillId="7" borderId="0" xfId="0" applyFont="1" applyFill="1" applyAlignment="1">
      <alignment horizontal="center" vertical="center"/>
    </xf>
    <xf numFmtId="164" fontId="9" fillId="2" borderId="2" xfId="0" applyNumberFormat="1" applyFont="1" applyFill="1" applyBorder="1"/>
    <xf numFmtId="165" fontId="9" fillId="0" borderId="0" xfId="1" applyNumberFormat="1" applyFont="1" applyFill="1" applyBorder="1" applyAlignment="1">
      <alignment horizontal="left"/>
    </xf>
    <xf numFmtId="165" fontId="9" fillId="0" borderId="8" xfId="1" applyNumberFormat="1" applyFont="1" applyFill="1" applyBorder="1" applyAlignment="1"/>
    <xf numFmtId="165" fontId="9" fillId="0" borderId="0" xfId="1" applyNumberFormat="1" applyFont="1" applyFill="1" applyBorder="1" applyAlignment="1"/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right"/>
    </xf>
    <xf numFmtId="166" fontId="9" fillId="0" borderId="4" xfId="1" applyNumberFormat="1" applyFont="1" applyFill="1" applyBorder="1" applyAlignme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6" fontId="6" fillId="0" borderId="0" xfId="0" applyNumberFormat="1" applyFont="1" applyAlignment="1">
      <alignment horizontal="right"/>
    </xf>
    <xf numFmtId="3" fontId="6" fillId="0" borderId="0" xfId="0" applyNumberFormat="1" applyFont="1"/>
    <xf numFmtId="166" fontId="6" fillId="0" borderId="0" xfId="0" applyNumberFormat="1" applyFont="1"/>
    <xf numFmtId="165" fontId="6" fillId="3" borderId="2" xfId="1" applyNumberFormat="1" applyFont="1" applyFill="1" applyBorder="1" applyAlignment="1">
      <alignment horizontal="right"/>
    </xf>
    <xf numFmtId="166" fontId="6" fillId="3" borderId="6" xfId="0" applyNumberFormat="1" applyFont="1" applyFill="1" applyBorder="1" applyAlignment="1">
      <alignment horizontal="right"/>
    </xf>
    <xf numFmtId="3" fontId="6" fillId="3" borderId="5" xfId="0" applyNumberFormat="1" applyFont="1" applyFill="1" applyBorder="1"/>
    <xf numFmtId="166" fontId="6" fillId="3" borderId="6" xfId="0" applyNumberFormat="1" applyFont="1" applyFill="1" applyBorder="1"/>
    <xf numFmtId="0" fontId="6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right"/>
    </xf>
    <xf numFmtId="164" fontId="6" fillId="3" borderId="20" xfId="0" applyNumberFormat="1" applyFont="1" applyFill="1" applyBorder="1" applyAlignment="1">
      <alignment horizontal="right"/>
    </xf>
    <xf numFmtId="164" fontId="6" fillId="3" borderId="15" xfId="0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0" fontId="5" fillId="0" borderId="2" xfId="7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5" fontId="11" fillId="0" borderId="7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16" xfId="1" applyNumberFormat="1" applyFont="1" applyFill="1" applyBorder="1" applyAlignment="1">
      <alignment horizontal="center" vertical="center" wrapText="1"/>
    </xf>
    <xf numFmtId="165" fontId="11" fillId="0" borderId="17" xfId="1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0" fontId="14" fillId="0" borderId="0" xfId="8"/>
  </cellXfs>
  <cellStyles count="9">
    <cellStyle name="Comma" xfId="1" builtinId="3"/>
    <cellStyle name="Currency" xfId="2" builtinId="4"/>
    <cellStyle name="Currency 2 2" xfId="4" xr:uid="{00000000-0005-0000-0000-000002000000}"/>
    <cellStyle name="Hyperlink" xfId="8" builtinId="8"/>
    <cellStyle name="Normal" xfId="0" builtinId="0"/>
    <cellStyle name="Normal 2" xfId="3" xr:uid="{00000000-0005-0000-0000-000005000000}"/>
    <cellStyle name="Normal 2 2" xfId="5" xr:uid="{00000000-0005-0000-0000-000006000000}"/>
    <cellStyle name="Percent 10" xfId="6" xr:uid="{00000000-0005-0000-0000-000008000000}"/>
    <cellStyle name="Title" xfId="7" builtinId="1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0.39997558519241921"/>
        </horizontal>
      </border>
    </dxf>
    <dxf>
      <border>
        <top/>
        <vertical style="thin">
          <color auto="1"/>
        </vertical>
      </border>
    </dxf>
  </dxfs>
  <tableStyles count="2" defaultTableStyle="TableStyleMedium2" defaultPivotStyle="PivotStyleLight16">
    <tableStyle name="Table Style 1" pivot="0" count="1" xr9:uid="{00000000-0011-0000-FFFF-FFFF00000000}">
      <tableStyleElement type="wholeTable" dxfId="16"/>
    </tableStyle>
    <tableStyle name="TableStyleMedium2 2" pivot="0" count="7" xr9:uid="{00000000-0011-0000-FFFF-FFFF01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mruColors>
      <color rgb="FFFF66CC"/>
      <color rgb="FFFF33CC"/>
      <color rgb="FFFF99CC"/>
      <color rgb="FF114FFF"/>
      <color rgb="FFEE8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9524</xdr:colOff>
      <xdr:row>204</xdr:row>
      <xdr:rowOff>82549</xdr:rowOff>
    </xdr:from>
    <xdr:ext cx="11128376" cy="150495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682624" y="15601949"/>
          <a:ext cx="11128376" cy="1504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* The total enrolled portfolio through December 31st is an estimate because the numbers do</a:t>
          </a:r>
          <a:r>
            <a:rPr lang="en-US" sz="1400" baseline="0"/>
            <a:t> not take into account any payments made since July 1st.        PACE Programs report the actual outstanding portfolio value through June 30th each year.</a:t>
          </a:r>
        </a:p>
        <a:p>
          <a:r>
            <a:rPr lang="en-US" sz="1400" baseline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** PACE Program is no longer actively enrolling PACE Financings and no longer reports their current outstanding portfolio.</a:t>
          </a:r>
          <a:endParaRPr lang="en-US" sz="1400"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400" baseline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*** PACE Program is no longer actively enrolling PACE Financings but still reports their outstanding portfolio.</a:t>
          </a:r>
        </a:p>
        <a:p>
          <a:r>
            <a:rPr lang="en-US" sz="1400" baseline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**** Formerly PACEFunding</a:t>
          </a:r>
          <a:endParaRPr lang="en-US" sz="1400">
            <a:effectLst/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easurer.ca.gov/caeatfa/pace/activit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05"/>
  <sheetViews>
    <sheetView showGridLines="0" tabSelected="1" workbookViewId="0">
      <pane xSplit="1" ySplit="4" topLeftCell="B5" activePane="bottomRight" state="frozenSplit"/>
      <selection pane="topRight" activeCell="B1" sqref="B1"/>
      <selection pane="bottomLeft" activeCell="A4" sqref="A4"/>
      <selection pane="bottomRight" sqref="A1:D1"/>
    </sheetView>
  </sheetViews>
  <sheetFormatPr defaultRowHeight="15" x14ac:dyDescent="0.25"/>
  <cols>
    <col min="1" max="1" width="3.140625" customWidth="1"/>
    <col min="2" max="2" width="6.85546875" customWidth="1"/>
    <col min="3" max="3" width="5.28515625" customWidth="1"/>
    <col min="4" max="4" width="40.85546875" customWidth="1"/>
    <col min="5" max="5" width="10.5703125" customWidth="1"/>
    <col min="6" max="6" width="21.42578125" customWidth="1"/>
    <col min="7" max="7" width="10.5703125" customWidth="1"/>
    <col min="8" max="8" width="22.7109375" customWidth="1"/>
    <col min="9" max="9" width="11.7109375" customWidth="1"/>
    <col min="10" max="10" width="22.28515625" customWidth="1"/>
    <col min="11" max="11" width="13.28515625" customWidth="1"/>
    <col min="12" max="12" width="23.28515625" customWidth="1"/>
    <col min="13" max="13" width="2.5703125" customWidth="1"/>
  </cols>
  <sheetData>
    <row r="1" spans="1:13" x14ac:dyDescent="0.25">
      <c r="A1" s="217" t="s">
        <v>51</v>
      </c>
      <c r="B1" s="217" t="s">
        <v>51</v>
      </c>
      <c r="C1" s="217"/>
      <c r="D1" s="217"/>
    </row>
    <row r="2" spans="1:13" ht="42.75" customHeight="1" thickBot="1" x14ac:dyDescent="0.3">
      <c r="A2" s="3"/>
      <c r="B2" s="196" t="s">
        <v>18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3" ht="21.75" customHeight="1" x14ac:dyDescent="0.25">
      <c r="A3" s="3"/>
      <c r="B3" s="197" t="s">
        <v>12</v>
      </c>
      <c r="C3" s="134"/>
      <c r="D3" s="197" t="s">
        <v>7</v>
      </c>
      <c r="E3" s="197" t="s">
        <v>21</v>
      </c>
      <c r="F3" s="198"/>
      <c r="G3" s="197" t="s">
        <v>19</v>
      </c>
      <c r="H3" s="198"/>
      <c r="I3" s="201" t="s">
        <v>16</v>
      </c>
      <c r="J3" s="202"/>
      <c r="K3" s="201" t="s">
        <v>20</v>
      </c>
      <c r="L3" s="205"/>
      <c r="M3" s="1"/>
    </row>
    <row r="4" spans="1:13" ht="34.5" customHeight="1" thickBot="1" x14ac:dyDescent="0.3">
      <c r="A4" s="3"/>
      <c r="B4" s="199"/>
      <c r="C4" s="135"/>
      <c r="D4" s="199"/>
      <c r="E4" s="199"/>
      <c r="F4" s="200"/>
      <c r="G4" s="199"/>
      <c r="H4" s="200"/>
      <c r="I4" s="203"/>
      <c r="J4" s="204"/>
      <c r="K4" s="203"/>
      <c r="L4" s="206"/>
    </row>
    <row r="5" spans="1:13" ht="18.75" x14ac:dyDescent="0.3">
      <c r="A5" s="3"/>
      <c r="B5" s="189">
        <v>2014</v>
      </c>
      <c r="C5" s="4">
        <v>1</v>
      </c>
      <c r="D5" s="5" t="s">
        <v>0</v>
      </c>
      <c r="E5" s="207" t="s">
        <v>17</v>
      </c>
      <c r="F5" s="208"/>
      <c r="G5" s="99">
        <v>464</v>
      </c>
      <c r="H5" s="95">
        <v>10502382.619999999</v>
      </c>
      <c r="I5" s="8">
        <v>312</v>
      </c>
      <c r="J5" s="9">
        <v>9540534.0399999991</v>
      </c>
      <c r="K5" s="92">
        <f t="shared" ref="K5:L12" si="0">G5+I5</f>
        <v>776</v>
      </c>
      <c r="L5" s="93">
        <f t="shared" si="0"/>
        <v>20042916.659999996</v>
      </c>
    </row>
    <row r="6" spans="1:13" ht="18.75" x14ac:dyDescent="0.3">
      <c r="A6" s="3"/>
      <c r="B6" s="190"/>
      <c r="C6" s="10">
        <v>2</v>
      </c>
      <c r="D6" s="11" t="s">
        <v>1</v>
      </c>
      <c r="E6" s="209"/>
      <c r="F6" s="210"/>
      <c r="G6" s="100">
        <v>3</v>
      </c>
      <c r="H6" s="87">
        <v>54181.18</v>
      </c>
      <c r="I6" s="8">
        <v>4</v>
      </c>
      <c r="J6" s="9">
        <v>86847.9</v>
      </c>
      <c r="K6" s="92">
        <f t="shared" si="0"/>
        <v>7</v>
      </c>
      <c r="L6" s="93">
        <f t="shared" si="0"/>
        <v>141029.07999999999</v>
      </c>
    </row>
    <row r="7" spans="1:13" ht="18.75" x14ac:dyDescent="0.3">
      <c r="A7" s="3"/>
      <c r="B7" s="190"/>
      <c r="C7" s="10">
        <v>3</v>
      </c>
      <c r="D7" s="11" t="s">
        <v>39</v>
      </c>
      <c r="E7" s="209"/>
      <c r="F7" s="210"/>
      <c r="G7" s="100">
        <v>13</v>
      </c>
      <c r="H7" s="87">
        <v>299233.74</v>
      </c>
      <c r="I7" s="40">
        <v>0</v>
      </c>
      <c r="J7" s="9">
        <v>0</v>
      </c>
      <c r="K7" s="92">
        <f t="shared" si="0"/>
        <v>13</v>
      </c>
      <c r="L7" s="93">
        <f t="shared" si="0"/>
        <v>299233.74</v>
      </c>
    </row>
    <row r="8" spans="1:13" ht="18.75" x14ac:dyDescent="0.3">
      <c r="A8" s="3"/>
      <c r="B8" s="190"/>
      <c r="C8" s="10">
        <v>4</v>
      </c>
      <c r="D8" s="11" t="s">
        <v>2</v>
      </c>
      <c r="E8" s="209"/>
      <c r="F8" s="210"/>
      <c r="G8" s="101">
        <v>0</v>
      </c>
      <c r="H8" s="87">
        <v>0</v>
      </c>
      <c r="I8" s="8">
        <v>151</v>
      </c>
      <c r="J8" s="9">
        <v>3435462.04</v>
      </c>
      <c r="K8" s="92">
        <f t="shared" si="0"/>
        <v>151</v>
      </c>
      <c r="L8" s="93">
        <f t="shared" si="0"/>
        <v>3435462.04</v>
      </c>
    </row>
    <row r="9" spans="1:13" ht="18.75" x14ac:dyDescent="0.3">
      <c r="A9" s="3"/>
      <c r="B9" s="190"/>
      <c r="C9" s="10">
        <v>5</v>
      </c>
      <c r="D9" s="11" t="s">
        <v>3</v>
      </c>
      <c r="E9" s="209"/>
      <c r="F9" s="210"/>
      <c r="G9" s="100">
        <v>1550</v>
      </c>
      <c r="H9" s="87">
        <v>43702974.25</v>
      </c>
      <c r="I9" s="8">
        <v>65</v>
      </c>
      <c r="J9" s="9">
        <v>1524472.34</v>
      </c>
      <c r="K9" s="92">
        <f t="shared" si="0"/>
        <v>1615</v>
      </c>
      <c r="L9" s="93">
        <f t="shared" si="0"/>
        <v>45227446.590000004</v>
      </c>
    </row>
    <row r="10" spans="1:13" ht="18.75" x14ac:dyDescent="0.3">
      <c r="A10" s="3"/>
      <c r="B10" s="190"/>
      <c r="C10" s="10">
        <v>6</v>
      </c>
      <c r="D10" s="11" t="s">
        <v>4</v>
      </c>
      <c r="E10" s="209"/>
      <c r="F10" s="210"/>
      <c r="G10" s="100">
        <v>9911</v>
      </c>
      <c r="H10" s="87">
        <v>189339784</v>
      </c>
      <c r="I10" s="8">
        <v>1757</v>
      </c>
      <c r="J10" s="9">
        <v>34971957.649999999</v>
      </c>
      <c r="K10" s="92">
        <f t="shared" si="0"/>
        <v>11668</v>
      </c>
      <c r="L10" s="93">
        <f t="shared" si="0"/>
        <v>224311741.65000001</v>
      </c>
    </row>
    <row r="11" spans="1:13" ht="18.75" x14ac:dyDescent="0.3">
      <c r="A11" s="3"/>
      <c r="B11" s="190"/>
      <c r="C11" s="10">
        <v>7</v>
      </c>
      <c r="D11" s="11" t="s">
        <v>5</v>
      </c>
      <c r="E11" s="209"/>
      <c r="F11" s="210"/>
      <c r="G11" s="100">
        <v>4286</v>
      </c>
      <c r="H11" s="87">
        <v>80398364.900000006</v>
      </c>
      <c r="I11" s="8">
        <v>1763</v>
      </c>
      <c r="J11" s="9">
        <v>32056560.16</v>
      </c>
      <c r="K11" s="92">
        <f t="shared" si="0"/>
        <v>6049</v>
      </c>
      <c r="L11" s="93">
        <f t="shared" si="0"/>
        <v>112454925.06</v>
      </c>
    </row>
    <row r="12" spans="1:13" ht="18.75" x14ac:dyDescent="0.3">
      <c r="A12" s="3"/>
      <c r="B12" s="190"/>
      <c r="C12" s="10">
        <v>8</v>
      </c>
      <c r="D12" s="11" t="s">
        <v>6</v>
      </c>
      <c r="E12" s="211"/>
      <c r="F12" s="212"/>
      <c r="G12" s="100">
        <v>1174</v>
      </c>
      <c r="H12" s="87">
        <v>25974938.48</v>
      </c>
      <c r="I12" s="8">
        <v>2970</v>
      </c>
      <c r="J12" s="9">
        <v>67054570.850000001</v>
      </c>
      <c r="K12" s="92">
        <f t="shared" si="0"/>
        <v>4144</v>
      </c>
      <c r="L12" s="93">
        <f t="shared" si="0"/>
        <v>93029509.329999998</v>
      </c>
    </row>
    <row r="13" spans="1:13" ht="19.5" thickBot="1" x14ac:dyDescent="0.35">
      <c r="A13" s="3"/>
      <c r="B13" s="191"/>
      <c r="C13" s="215" t="s">
        <v>13</v>
      </c>
      <c r="D13" s="216"/>
      <c r="E13" s="14"/>
      <c r="F13" s="14"/>
      <c r="G13" s="15">
        <f t="shared" ref="G13:L13" si="1">SUM(G5:G12)</f>
        <v>17401</v>
      </c>
      <c r="H13" s="16">
        <f t="shared" si="1"/>
        <v>350271859.17000002</v>
      </c>
      <c r="I13" s="17">
        <f t="shared" si="1"/>
        <v>7022</v>
      </c>
      <c r="J13" s="16">
        <f t="shared" si="1"/>
        <v>148670404.97999999</v>
      </c>
      <c r="K13" s="15">
        <f t="shared" si="1"/>
        <v>24423</v>
      </c>
      <c r="L13" s="18">
        <f t="shared" si="1"/>
        <v>498942264.14999998</v>
      </c>
    </row>
    <row r="14" spans="1:13" ht="19.5" thickBot="1" x14ac:dyDescent="0.35">
      <c r="A14" s="3"/>
      <c r="B14" s="29"/>
      <c r="C14" s="19"/>
      <c r="D14" s="20"/>
      <c r="E14" s="20"/>
      <c r="F14" s="20"/>
      <c r="G14" s="20"/>
      <c r="H14" s="20"/>
      <c r="I14" s="21"/>
      <c r="J14" s="19"/>
      <c r="K14" s="19"/>
      <c r="L14" s="19"/>
    </row>
    <row r="15" spans="1:13" ht="18.75" x14ac:dyDescent="0.3">
      <c r="A15" s="3"/>
      <c r="B15" s="189">
        <v>2015</v>
      </c>
      <c r="C15" s="4">
        <v>1</v>
      </c>
      <c r="D15" s="5" t="s">
        <v>0</v>
      </c>
      <c r="E15" s="6">
        <v>313</v>
      </c>
      <c r="F15" s="7">
        <v>9007272.2899999991</v>
      </c>
      <c r="G15" s="94">
        <v>878</v>
      </c>
      <c r="H15" s="95">
        <v>44537362.740000002</v>
      </c>
      <c r="I15" s="22">
        <v>361</v>
      </c>
      <c r="J15" s="23">
        <v>10422668.139999991</v>
      </c>
      <c r="K15" s="90">
        <f t="shared" ref="K15:K26" si="2">G15+I15</f>
        <v>1239</v>
      </c>
      <c r="L15" s="91">
        <f t="shared" ref="L15:L26" si="3">H15+J15</f>
        <v>54960030.879999995</v>
      </c>
    </row>
    <row r="16" spans="1:13" ht="18.75" x14ac:dyDescent="0.3">
      <c r="A16" s="3"/>
      <c r="B16" s="190"/>
      <c r="C16" s="10">
        <v>2</v>
      </c>
      <c r="D16" s="11" t="s">
        <v>1</v>
      </c>
      <c r="E16" s="12">
        <v>12</v>
      </c>
      <c r="F16" s="13">
        <v>358423.79</v>
      </c>
      <c r="G16" s="86">
        <v>19</v>
      </c>
      <c r="H16" s="87">
        <v>858358.59</v>
      </c>
      <c r="I16" s="8">
        <v>10</v>
      </c>
      <c r="J16" s="9">
        <v>229578.67</v>
      </c>
      <c r="K16" s="92">
        <f t="shared" si="2"/>
        <v>29</v>
      </c>
      <c r="L16" s="93">
        <f t="shared" si="3"/>
        <v>1087937.26</v>
      </c>
    </row>
    <row r="17" spans="1:13" ht="18.75" x14ac:dyDescent="0.3">
      <c r="A17" s="3"/>
      <c r="B17" s="190"/>
      <c r="C17" s="10">
        <v>3</v>
      </c>
      <c r="D17" s="11" t="s">
        <v>39</v>
      </c>
      <c r="E17" s="40">
        <v>0</v>
      </c>
      <c r="F17" s="13">
        <v>0</v>
      </c>
      <c r="G17" s="86">
        <v>12</v>
      </c>
      <c r="H17" s="87">
        <v>272231.98</v>
      </c>
      <c r="I17" s="40">
        <v>0</v>
      </c>
      <c r="J17" s="9">
        <v>0</v>
      </c>
      <c r="K17" s="92">
        <f t="shared" si="2"/>
        <v>12</v>
      </c>
      <c r="L17" s="93">
        <f t="shared" si="3"/>
        <v>272231.98</v>
      </c>
    </row>
    <row r="18" spans="1:13" ht="18.75" x14ac:dyDescent="0.3">
      <c r="A18" s="3"/>
      <c r="B18" s="190"/>
      <c r="C18" s="10">
        <v>4</v>
      </c>
      <c r="D18" s="11" t="s">
        <v>2</v>
      </c>
      <c r="E18" s="12">
        <v>1044</v>
      </c>
      <c r="F18" s="13">
        <v>23904858.489999998</v>
      </c>
      <c r="G18" s="86">
        <v>1195</v>
      </c>
      <c r="H18" s="87">
        <v>27195540.140000001</v>
      </c>
      <c r="I18" s="8">
        <v>2231</v>
      </c>
      <c r="J18" s="9">
        <v>55875048.470000096</v>
      </c>
      <c r="K18" s="92">
        <f t="shared" si="2"/>
        <v>3426</v>
      </c>
      <c r="L18" s="93">
        <f t="shared" si="3"/>
        <v>83070588.610000104</v>
      </c>
    </row>
    <row r="19" spans="1:13" ht="18.75" x14ac:dyDescent="0.3">
      <c r="A19" s="3"/>
      <c r="B19" s="190"/>
      <c r="C19" s="10">
        <v>5</v>
      </c>
      <c r="D19" s="11" t="s">
        <v>3</v>
      </c>
      <c r="E19" s="12">
        <v>67</v>
      </c>
      <c r="F19" s="13">
        <v>1659819.77</v>
      </c>
      <c r="G19" s="86">
        <v>1475</v>
      </c>
      <c r="H19" s="87">
        <v>41157542.979999997</v>
      </c>
      <c r="I19" s="8">
        <v>46</v>
      </c>
      <c r="J19" s="9">
        <v>1288617.74</v>
      </c>
      <c r="K19" s="92">
        <f t="shared" si="2"/>
        <v>1521</v>
      </c>
      <c r="L19" s="93">
        <f t="shared" si="3"/>
        <v>42446160.719999999</v>
      </c>
    </row>
    <row r="20" spans="1:13" ht="18.75" x14ac:dyDescent="0.3">
      <c r="A20" s="3"/>
      <c r="B20" s="190"/>
      <c r="C20" s="10">
        <v>6</v>
      </c>
      <c r="D20" s="11" t="s">
        <v>4</v>
      </c>
      <c r="E20" s="12">
        <v>1535</v>
      </c>
      <c r="F20" s="13">
        <v>33837187.890000001</v>
      </c>
      <c r="G20" s="86">
        <v>12795</v>
      </c>
      <c r="H20" s="87">
        <v>252378022.05000001</v>
      </c>
      <c r="I20" s="8">
        <v>2361</v>
      </c>
      <c r="J20" s="9">
        <v>53783476.549999997</v>
      </c>
      <c r="K20" s="92">
        <f t="shared" si="2"/>
        <v>15156</v>
      </c>
      <c r="L20" s="93">
        <f t="shared" si="3"/>
        <v>306161498.60000002</v>
      </c>
    </row>
    <row r="21" spans="1:13" ht="18.75" x14ac:dyDescent="0.3">
      <c r="A21" s="3"/>
      <c r="B21" s="190"/>
      <c r="C21" s="10">
        <v>7</v>
      </c>
      <c r="D21" s="11" t="s">
        <v>5</v>
      </c>
      <c r="E21" s="12">
        <v>2509</v>
      </c>
      <c r="F21" s="13">
        <v>49728567.210000001</v>
      </c>
      <c r="G21" s="86">
        <v>7608</v>
      </c>
      <c r="H21" s="87">
        <v>143435075.38999999</v>
      </c>
      <c r="I21" s="8">
        <v>2550</v>
      </c>
      <c r="J21" s="9">
        <v>54760955.710000157</v>
      </c>
      <c r="K21" s="92">
        <f t="shared" si="2"/>
        <v>10158</v>
      </c>
      <c r="L21" s="93">
        <f t="shared" si="3"/>
        <v>198196031.10000014</v>
      </c>
    </row>
    <row r="22" spans="1:13" ht="18.75" x14ac:dyDescent="0.3">
      <c r="A22" s="3"/>
      <c r="B22" s="190"/>
      <c r="C22" s="10">
        <v>8</v>
      </c>
      <c r="D22" s="11" t="s">
        <v>6</v>
      </c>
      <c r="E22" s="8">
        <v>6035</v>
      </c>
      <c r="F22" s="13">
        <v>138783046.72999999</v>
      </c>
      <c r="G22" s="86">
        <v>10326</v>
      </c>
      <c r="H22" s="87">
        <v>240306305.34999999</v>
      </c>
      <c r="I22" s="8">
        <v>8032</v>
      </c>
      <c r="J22" s="9">
        <v>191433540.91000021</v>
      </c>
      <c r="K22" s="92">
        <f t="shared" si="2"/>
        <v>18358</v>
      </c>
      <c r="L22" s="93">
        <f t="shared" si="3"/>
        <v>431739846.26000023</v>
      </c>
    </row>
    <row r="23" spans="1:13" ht="18.75" x14ac:dyDescent="0.3">
      <c r="A23" s="3"/>
      <c r="B23" s="190"/>
      <c r="C23" s="10">
        <v>9</v>
      </c>
      <c r="D23" s="11" t="s">
        <v>8</v>
      </c>
      <c r="E23" s="42"/>
      <c r="F23" s="43"/>
      <c r="G23" s="96"/>
      <c r="H23" s="97"/>
      <c r="I23" s="8">
        <v>1</v>
      </c>
      <c r="J23" s="9">
        <v>25474.99</v>
      </c>
      <c r="K23" s="92">
        <f t="shared" si="2"/>
        <v>1</v>
      </c>
      <c r="L23" s="93">
        <f t="shared" si="3"/>
        <v>25474.99</v>
      </c>
    </row>
    <row r="24" spans="1:13" ht="18.75" x14ac:dyDescent="0.3">
      <c r="A24" s="3"/>
      <c r="B24" s="190"/>
      <c r="C24" s="10">
        <v>10</v>
      </c>
      <c r="D24" s="11" t="s">
        <v>9</v>
      </c>
      <c r="E24" s="42"/>
      <c r="F24" s="43"/>
      <c r="G24" s="96"/>
      <c r="H24" s="97"/>
      <c r="I24" s="8">
        <v>282</v>
      </c>
      <c r="J24" s="9">
        <v>8663915.6499999985</v>
      </c>
      <c r="K24" s="92">
        <f t="shared" si="2"/>
        <v>282</v>
      </c>
      <c r="L24" s="93">
        <f t="shared" si="3"/>
        <v>8663915.6499999985</v>
      </c>
    </row>
    <row r="25" spans="1:13" ht="18.75" x14ac:dyDescent="0.3">
      <c r="A25" s="3"/>
      <c r="B25" s="190"/>
      <c r="C25" s="10">
        <v>11</v>
      </c>
      <c r="D25" s="11" t="s">
        <v>10</v>
      </c>
      <c r="E25" s="42"/>
      <c r="F25" s="43"/>
      <c r="G25" s="96"/>
      <c r="H25" s="97"/>
      <c r="I25" s="8">
        <v>5050</v>
      </c>
      <c r="J25" s="9">
        <v>126779290.63</v>
      </c>
      <c r="K25" s="92">
        <f t="shared" si="2"/>
        <v>5050</v>
      </c>
      <c r="L25" s="93">
        <f t="shared" si="3"/>
        <v>126779290.63</v>
      </c>
    </row>
    <row r="26" spans="1:13" ht="18.75" x14ac:dyDescent="0.3">
      <c r="A26" s="3"/>
      <c r="B26" s="190"/>
      <c r="C26" s="24">
        <v>12</v>
      </c>
      <c r="D26" s="25" t="s">
        <v>11</v>
      </c>
      <c r="E26" s="42"/>
      <c r="F26" s="44"/>
      <c r="G26" s="96"/>
      <c r="H26" s="98"/>
      <c r="I26" s="8">
        <v>2282</v>
      </c>
      <c r="J26" s="9">
        <v>50669809.810000002</v>
      </c>
      <c r="K26" s="92">
        <f t="shared" si="2"/>
        <v>2282</v>
      </c>
      <c r="L26" s="93">
        <f t="shared" si="3"/>
        <v>50669809.810000002</v>
      </c>
    </row>
    <row r="27" spans="1:13" ht="19.5" thickBot="1" x14ac:dyDescent="0.35">
      <c r="A27" s="3"/>
      <c r="B27" s="191"/>
      <c r="C27" s="213" t="s">
        <v>13</v>
      </c>
      <c r="D27" s="214"/>
      <c r="E27" s="26">
        <f>SUM(E15:E22)</f>
        <v>11515</v>
      </c>
      <c r="F27" s="27">
        <f>SUM(F15:F22)</f>
        <v>257279176.16999999</v>
      </c>
      <c r="G27" s="15">
        <f>SUM(G15:G26)</f>
        <v>34308</v>
      </c>
      <c r="H27" s="28">
        <f t="shared" ref="H27:L27" si="4">SUM(H15:H26)</f>
        <v>750140439.22000003</v>
      </c>
      <c r="I27" s="15">
        <f t="shared" si="4"/>
        <v>23206</v>
      </c>
      <c r="J27" s="28">
        <f t="shared" si="4"/>
        <v>553932377.27000046</v>
      </c>
      <c r="K27" s="15">
        <f t="shared" si="4"/>
        <v>57514</v>
      </c>
      <c r="L27" s="28">
        <f t="shared" si="4"/>
        <v>1304072816.4900002</v>
      </c>
    </row>
    <row r="28" spans="1:13" ht="19.5" thickBot="1" x14ac:dyDescent="0.35">
      <c r="A28" s="3"/>
      <c r="B28" s="29"/>
      <c r="C28" s="19"/>
      <c r="D28" s="19"/>
      <c r="E28" s="19"/>
      <c r="F28" s="19"/>
      <c r="G28" s="19"/>
      <c r="H28" s="29"/>
      <c r="I28" s="30"/>
      <c r="J28" s="19"/>
      <c r="K28" s="19"/>
      <c r="L28" s="19"/>
    </row>
    <row r="29" spans="1:13" ht="18.75" customHeight="1" x14ac:dyDescent="0.3">
      <c r="A29" s="3"/>
      <c r="B29" s="189">
        <v>2016</v>
      </c>
      <c r="C29" s="4">
        <v>1</v>
      </c>
      <c r="D29" s="5" t="s">
        <v>0</v>
      </c>
      <c r="E29" s="31">
        <v>311</v>
      </c>
      <c r="F29" s="32">
        <v>9312194.6799999997</v>
      </c>
      <c r="G29" s="125">
        <v>1493</v>
      </c>
      <c r="H29" s="74">
        <v>44558408.979999997</v>
      </c>
      <c r="I29" s="22">
        <v>252</v>
      </c>
      <c r="J29" s="23">
        <v>8194751.7999999998</v>
      </c>
      <c r="K29" s="90">
        <f>G29+I29</f>
        <v>1745</v>
      </c>
      <c r="L29" s="91">
        <f>H29+J29</f>
        <v>52753160.779999994</v>
      </c>
      <c r="M29" s="2"/>
    </row>
    <row r="30" spans="1:13" ht="18.75" x14ac:dyDescent="0.3">
      <c r="A30" s="3"/>
      <c r="B30" s="190"/>
      <c r="C30" s="10">
        <v>2</v>
      </c>
      <c r="D30" s="11" t="s">
        <v>1</v>
      </c>
      <c r="E30" s="34">
        <v>26</v>
      </c>
      <c r="F30" s="35">
        <v>713934.71</v>
      </c>
      <c r="G30" s="126">
        <v>54</v>
      </c>
      <c r="H30" s="78">
        <v>732306.69</v>
      </c>
      <c r="I30" s="8">
        <v>9</v>
      </c>
      <c r="J30" s="9">
        <v>187784.35</v>
      </c>
      <c r="K30" s="92">
        <f t="shared" ref="K30:K40" si="5">G30+I30</f>
        <v>63</v>
      </c>
      <c r="L30" s="93">
        <f t="shared" ref="L30:L43" si="6">H30+J30</f>
        <v>920091.03999999992</v>
      </c>
    </row>
    <row r="31" spans="1:13" ht="18.75" x14ac:dyDescent="0.3">
      <c r="A31" s="3"/>
      <c r="B31" s="190"/>
      <c r="C31" s="10">
        <v>3</v>
      </c>
      <c r="D31" s="11" t="s">
        <v>39</v>
      </c>
      <c r="E31" s="41">
        <v>0</v>
      </c>
      <c r="F31" s="35">
        <v>0</v>
      </c>
      <c r="G31" s="126">
        <v>11</v>
      </c>
      <c r="H31" s="78">
        <v>246745</v>
      </c>
      <c r="I31" s="40">
        <v>0</v>
      </c>
      <c r="J31" s="9">
        <v>0</v>
      </c>
      <c r="K31" s="92">
        <f t="shared" si="5"/>
        <v>11</v>
      </c>
      <c r="L31" s="93">
        <f t="shared" si="6"/>
        <v>246745</v>
      </c>
    </row>
    <row r="32" spans="1:13" ht="18.75" x14ac:dyDescent="0.3">
      <c r="A32" s="3"/>
      <c r="B32" s="190"/>
      <c r="C32" s="10">
        <v>4</v>
      </c>
      <c r="D32" s="11" t="s">
        <v>2</v>
      </c>
      <c r="E32" s="34">
        <v>3531</v>
      </c>
      <c r="F32" s="35">
        <v>90107437.450000003</v>
      </c>
      <c r="G32" s="126">
        <v>6957</v>
      </c>
      <c r="H32" s="78">
        <v>169216761.62</v>
      </c>
      <c r="I32" s="8">
        <v>3907</v>
      </c>
      <c r="J32" s="9">
        <v>110192499.48</v>
      </c>
      <c r="K32" s="92">
        <f>G32+I32</f>
        <v>10864</v>
      </c>
      <c r="L32" s="93">
        <f>H32+J32</f>
        <v>279409261.10000002</v>
      </c>
    </row>
    <row r="33" spans="1:13" ht="18.75" x14ac:dyDescent="0.3">
      <c r="A33" s="3"/>
      <c r="B33" s="190"/>
      <c r="C33" s="10">
        <v>5</v>
      </c>
      <c r="D33" s="11" t="s">
        <v>3</v>
      </c>
      <c r="E33" s="34">
        <v>51</v>
      </c>
      <c r="F33" s="35">
        <v>1776171.84</v>
      </c>
      <c r="G33" s="126">
        <v>1378</v>
      </c>
      <c r="H33" s="78">
        <v>38507299.210000001</v>
      </c>
      <c r="I33" s="8">
        <v>43</v>
      </c>
      <c r="J33" s="9">
        <v>1023845.68</v>
      </c>
      <c r="K33" s="92">
        <f t="shared" si="5"/>
        <v>1421</v>
      </c>
      <c r="L33" s="93">
        <f t="shared" si="6"/>
        <v>39531144.890000001</v>
      </c>
    </row>
    <row r="34" spans="1:13" ht="18.75" customHeight="1" x14ac:dyDescent="0.3">
      <c r="A34" s="3"/>
      <c r="B34" s="190"/>
      <c r="C34" s="10">
        <v>6</v>
      </c>
      <c r="D34" s="11" t="s">
        <v>4</v>
      </c>
      <c r="E34" s="34">
        <v>2222</v>
      </c>
      <c r="F34" s="35">
        <v>46649263.5</v>
      </c>
      <c r="G34" s="126">
        <v>15624</v>
      </c>
      <c r="H34" s="78">
        <v>320840795.45999998</v>
      </c>
      <c r="I34" s="8">
        <v>2393</v>
      </c>
      <c r="J34" s="9">
        <v>49380509.740000002</v>
      </c>
      <c r="K34" s="92">
        <f t="shared" si="5"/>
        <v>18017</v>
      </c>
      <c r="L34" s="93">
        <f t="shared" si="6"/>
        <v>370221305.19999999</v>
      </c>
    </row>
    <row r="35" spans="1:13" ht="18.75" customHeight="1" x14ac:dyDescent="0.3">
      <c r="A35" s="3"/>
      <c r="B35" s="190"/>
      <c r="C35" s="10">
        <v>7</v>
      </c>
      <c r="D35" s="11" t="s">
        <v>5</v>
      </c>
      <c r="E35" s="34">
        <v>2289</v>
      </c>
      <c r="F35" s="35">
        <v>46363907.060000002</v>
      </c>
      <c r="G35" s="126">
        <v>11518</v>
      </c>
      <c r="H35" s="78">
        <v>227139077.08000001</v>
      </c>
      <c r="I35" s="8">
        <v>2584</v>
      </c>
      <c r="J35" s="9">
        <v>51629199.719999999</v>
      </c>
      <c r="K35" s="92">
        <f t="shared" si="5"/>
        <v>14102</v>
      </c>
      <c r="L35" s="93">
        <f t="shared" si="6"/>
        <v>278768276.80000001</v>
      </c>
    </row>
    <row r="36" spans="1:13" ht="18.75" customHeight="1" x14ac:dyDescent="0.3">
      <c r="A36" s="3"/>
      <c r="B36" s="190"/>
      <c r="C36" s="10">
        <v>8</v>
      </c>
      <c r="D36" s="11" t="s">
        <v>6</v>
      </c>
      <c r="E36" s="34">
        <v>8533</v>
      </c>
      <c r="F36" s="35">
        <v>183279942.81999999</v>
      </c>
      <c r="G36" s="126">
        <v>25306</v>
      </c>
      <c r="H36" s="78">
        <v>574336722.17999995</v>
      </c>
      <c r="I36" s="8">
        <v>10899</v>
      </c>
      <c r="J36" s="9">
        <v>232821239.40000001</v>
      </c>
      <c r="K36" s="92">
        <f t="shared" si="5"/>
        <v>36205</v>
      </c>
      <c r="L36" s="93">
        <f t="shared" si="6"/>
        <v>807157961.57999992</v>
      </c>
    </row>
    <row r="37" spans="1:13" ht="18.75" x14ac:dyDescent="0.3">
      <c r="A37" s="3"/>
      <c r="B37" s="190"/>
      <c r="C37" s="10">
        <v>9</v>
      </c>
      <c r="D37" s="11" t="s">
        <v>8</v>
      </c>
      <c r="E37" s="34">
        <v>2</v>
      </c>
      <c r="F37" s="35">
        <v>95960.41</v>
      </c>
      <c r="G37" s="126">
        <v>3</v>
      </c>
      <c r="H37" s="78">
        <v>121435.4</v>
      </c>
      <c r="I37" s="8">
        <v>0</v>
      </c>
      <c r="J37" s="9">
        <v>0</v>
      </c>
      <c r="K37" s="92">
        <f t="shared" si="5"/>
        <v>3</v>
      </c>
      <c r="L37" s="93">
        <f t="shared" si="6"/>
        <v>121435.4</v>
      </c>
    </row>
    <row r="38" spans="1:13" ht="18.75" customHeight="1" x14ac:dyDescent="0.3">
      <c r="A38" s="3"/>
      <c r="B38" s="190"/>
      <c r="C38" s="10">
        <v>10</v>
      </c>
      <c r="D38" s="11" t="s">
        <v>9</v>
      </c>
      <c r="E38" s="34">
        <v>1088</v>
      </c>
      <c r="F38" s="35">
        <v>32228028.120000001</v>
      </c>
      <c r="G38" s="126">
        <v>1451</v>
      </c>
      <c r="H38" s="78">
        <v>43224206.380000003</v>
      </c>
      <c r="I38" s="8">
        <v>1877</v>
      </c>
      <c r="J38" s="9">
        <v>64646218.07</v>
      </c>
      <c r="K38" s="92">
        <f>G38+I38</f>
        <v>3328</v>
      </c>
      <c r="L38" s="93">
        <f>H38+J38</f>
        <v>107870424.45</v>
      </c>
    </row>
    <row r="39" spans="1:13" ht="18.75" x14ac:dyDescent="0.3">
      <c r="A39" s="3"/>
      <c r="B39" s="190"/>
      <c r="C39" s="10">
        <v>11</v>
      </c>
      <c r="D39" s="11" t="s">
        <v>10</v>
      </c>
      <c r="E39" s="34">
        <v>6529</v>
      </c>
      <c r="F39" s="35">
        <v>166552162.84</v>
      </c>
      <c r="G39" s="126">
        <v>10032</v>
      </c>
      <c r="H39" s="78">
        <v>252287718.06999999</v>
      </c>
      <c r="I39" s="8">
        <v>5721</v>
      </c>
      <c r="J39" s="9">
        <v>150665091.33000001</v>
      </c>
      <c r="K39" s="92">
        <f t="shared" si="5"/>
        <v>15753</v>
      </c>
      <c r="L39" s="93">
        <f t="shared" si="6"/>
        <v>402952809.39999998</v>
      </c>
    </row>
    <row r="40" spans="1:13" ht="18.75" x14ac:dyDescent="0.3">
      <c r="A40" s="3"/>
      <c r="B40" s="190"/>
      <c r="C40" s="10">
        <v>12</v>
      </c>
      <c r="D40" s="33" t="s">
        <v>11</v>
      </c>
      <c r="E40" s="34">
        <v>8152</v>
      </c>
      <c r="F40" s="35">
        <v>189939247.41999999</v>
      </c>
      <c r="G40" s="126">
        <v>10068</v>
      </c>
      <c r="H40" s="78">
        <v>232048888.22999999</v>
      </c>
      <c r="I40" s="8">
        <v>6176</v>
      </c>
      <c r="J40" s="9">
        <v>148659905.36000001</v>
      </c>
      <c r="K40" s="92">
        <f t="shared" si="5"/>
        <v>16244</v>
      </c>
      <c r="L40" s="93">
        <f t="shared" si="6"/>
        <v>380708793.59000003</v>
      </c>
    </row>
    <row r="41" spans="1:13" ht="18.75" x14ac:dyDescent="0.3">
      <c r="A41" s="3"/>
      <c r="B41" s="190"/>
      <c r="C41" s="10">
        <v>13</v>
      </c>
      <c r="D41" s="33" t="s">
        <v>14</v>
      </c>
      <c r="E41" s="34">
        <v>9</v>
      </c>
      <c r="F41" s="35">
        <v>251239.75</v>
      </c>
      <c r="G41" s="126">
        <v>9</v>
      </c>
      <c r="H41" s="78">
        <v>251239.75</v>
      </c>
      <c r="I41" s="8">
        <v>121</v>
      </c>
      <c r="J41" s="9">
        <v>4036153.52</v>
      </c>
      <c r="K41" s="92">
        <v>121</v>
      </c>
      <c r="L41" s="93">
        <v>4036153.52</v>
      </c>
    </row>
    <row r="42" spans="1:13" ht="18.75" x14ac:dyDescent="0.3">
      <c r="A42" s="3"/>
      <c r="B42" s="190"/>
      <c r="C42" s="10">
        <v>14</v>
      </c>
      <c r="D42" s="33" t="s">
        <v>22</v>
      </c>
      <c r="E42" s="42"/>
      <c r="F42" s="42"/>
      <c r="G42" s="88"/>
      <c r="H42" s="89"/>
      <c r="I42" s="8">
        <v>47</v>
      </c>
      <c r="J42" s="9">
        <v>2533503.48</v>
      </c>
      <c r="K42" s="92">
        <f>I42</f>
        <v>47</v>
      </c>
      <c r="L42" s="93">
        <f>J42</f>
        <v>2533503.48</v>
      </c>
    </row>
    <row r="43" spans="1:13" ht="19.5" thickBot="1" x14ac:dyDescent="0.35">
      <c r="A43" s="3"/>
      <c r="B43" s="191"/>
      <c r="C43" s="194" t="s">
        <v>13</v>
      </c>
      <c r="D43" s="195"/>
      <c r="E43" s="36">
        <f t="shared" ref="E43:J43" si="7">SUM(E29:E42)</f>
        <v>32743</v>
      </c>
      <c r="F43" s="37">
        <f t="shared" si="7"/>
        <v>767269490.60000002</v>
      </c>
      <c r="G43" s="38">
        <f t="shared" si="7"/>
        <v>83904</v>
      </c>
      <c r="H43" s="18">
        <f t="shared" si="7"/>
        <v>1903511604.0500002</v>
      </c>
      <c r="I43" s="15">
        <f>SUM(I29:I42)</f>
        <v>34029</v>
      </c>
      <c r="J43" s="28">
        <f t="shared" si="7"/>
        <v>823970701.93000007</v>
      </c>
      <c r="K43" s="15">
        <f>G43+I43</f>
        <v>117933</v>
      </c>
      <c r="L43" s="28">
        <f t="shared" si="6"/>
        <v>2727482305.9800005</v>
      </c>
    </row>
    <row r="44" spans="1:13" ht="19.5" thickBot="1" x14ac:dyDescent="0.35">
      <c r="B44" s="136"/>
      <c r="I44" s="21"/>
      <c r="J44" s="39"/>
      <c r="K44" s="39"/>
      <c r="L44" s="39"/>
    </row>
    <row r="45" spans="1:13" ht="18.75" x14ac:dyDescent="0.3">
      <c r="B45" s="189">
        <v>2017</v>
      </c>
      <c r="C45" s="4">
        <v>1</v>
      </c>
      <c r="D45" s="5" t="s">
        <v>0</v>
      </c>
      <c r="E45" s="31">
        <v>184</v>
      </c>
      <c r="F45" s="32">
        <v>5631524.6799999997</v>
      </c>
      <c r="G45" s="125">
        <v>1683</v>
      </c>
      <c r="H45" s="102">
        <v>51611437.710000001</v>
      </c>
      <c r="I45" s="52">
        <v>183</v>
      </c>
      <c r="J45" s="46">
        <v>5498466.6500000004</v>
      </c>
      <c r="K45" s="90">
        <f t="shared" ref="K45:L47" si="8">G45+I45</f>
        <v>1866</v>
      </c>
      <c r="L45" s="91">
        <f t="shared" si="8"/>
        <v>57109904.359999999</v>
      </c>
    </row>
    <row r="46" spans="1:13" ht="18.75" x14ac:dyDescent="0.3">
      <c r="B46" s="190"/>
      <c r="C46" s="10">
        <v>2</v>
      </c>
      <c r="D46" s="11" t="s">
        <v>1</v>
      </c>
      <c r="E46" s="34">
        <v>9</v>
      </c>
      <c r="F46" s="35">
        <v>229668.63</v>
      </c>
      <c r="G46" s="126">
        <v>71</v>
      </c>
      <c r="H46" s="103">
        <v>1811317.38</v>
      </c>
      <c r="I46" s="53">
        <v>8</v>
      </c>
      <c r="J46" s="47">
        <v>237161.37</v>
      </c>
      <c r="K46" s="105">
        <f t="shared" si="8"/>
        <v>79</v>
      </c>
      <c r="L46" s="106">
        <f t="shared" si="8"/>
        <v>2048478.75</v>
      </c>
      <c r="M46" s="57"/>
    </row>
    <row r="47" spans="1:13" ht="18.75" x14ac:dyDescent="0.3">
      <c r="B47" s="190"/>
      <c r="C47" s="10">
        <v>3</v>
      </c>
      <c r="D47" s="11" t="s">
        <v>39</v>
      </c>
      <c r="E47" s="41">
        <v>0</v>
      </c>
      <c r="F47" s="35">
        <v>0</v>
      </c>
      <c r="G47" s="126">
        <v>11</v>
      </c>
      <c r="H47" s="103">
        <v>246745</v>
      </c>
      <c r="I47" s="53">
        <v>0</v>
      </c>
      <c r="J47" s="47">
        <v>0</v>
      </c>
      <c r="K47" s="92">
        <f t="shared" si="8"/>
        <v>11</v>
      </c>
      <c r="L47" s="93">
        <f t="shared" si="8"/>
        <v>246745</v>
      </c>
    </row>
    <row r="48" spans="1:13" ht="18.75" x14ac:dyDescent="0.3">
      <c r="B48" s="190"/>
      <c r="C48" s="10">
        <v>4</v>
      </c>
      <c r="D48" s="11" t="s">
        <v>2</v>
      </c>
      <c r="E48" s="34">
        <v>3273</v>
      </c>
      <c r="F48" s="35">
        <v>91144466.340000004</v>
      </c>
      <c r="G48" s="126">
        <v>12216</v>
      </c>
      <c r="H48" s="103">
        <v>323675795.73000002</v>
      </c>
      <c r="I48" s="53">
        <v>3769</v>
      </c>
      <c r="J48" s="47">
        <v>105445216.29000001</v>
      </c>
      <c r="K48" s="92">
        <f t="shared" ref="K48:K62" si="9">G48+I48</f>
        <v>15985</v>
      </c>
      <c r="L48" s="93">
        <f t="shared" ref="L48:L62" si="10">H48+J48</f>
        <v>429121012.02000004</v>
      </c>
    </row>
    <row r="49" spans="1:12" ht="18.75" x14ac:dyDescent="0.3">
      <c r="B49" s="190"/>
      <c r="C49" s="10">
        <v>5</v>
      </c>
      <c r="D49" s="11" t="s">
        <v>3</v>
      </c>
      <c r="E49" s="34">
        <v>39</v>
      </c>
      <c r="F49" s="35">
        <v>934951.16</v>
      </c>
      <c r="G49" s="126">
        <v>1206</v>
      </c>
      <c r="H49" s="103">
        <v>28137490.969999999</v>
      </c>
      <c r="I49" s="53">
        <v>32</v>
      </c>
      <c r="J49" s="47">
        <v>900375.11</v>
      </c>
      <c r="K49" s="92">
        <f t="shared" si="9"/>
        <v>1238</v>
      </c>
      <c r="L49" s="93">
        <f t="shared" si="10"/>
        <v>29037866.079999998</v>
      </c>
    </row>
    <row r="50" spans="1:12" ht="18.75" x14ac:dyDescent="0.3">
      <c r="B50" s="190"/>
      <c r="C50" s="10">
        <v>6</v>
      </c>
      <c r="D50" s="11" t="s">
        <v>4</v>
      </c>
      <c r="E50" s="34">
        <v>1686</v>
      </c>
      <c r="F50" s="35">
        <v>36735663.920000002</v>
      </c>
      <c r="G50" s="126">
        <v>15449</v>
      </c>
      <c r="H50" s="103">
        <v>301692765.94999999</v>
      </c>
      <c r="I50" s="53">
        <v>1797</v>
      </c>
      <c r="J50" s="47">
        <v>40821119.579999998</v>
      </c>
      <c r="K50" s="92">
        <f t="shared" si="9"/>
        <v>17246</v>
      </c>
      <c r="L50" s="93">
        <f t="shared" si="10"/>
        <v>342513885.52999997</v>
      </c>
    </row>
    <row r="51" spans="1:12" ht="18.75" x14ac:dyDescent="0.3">
      <c r="B51" s="190"/>
      <c r="C51" s="10">
        <v>7</v>
      </c>
      <c r="D51" s="11" t="s">
        <v>5</v>
      </c>
      <c r="E51" s="34">
        <v>1738</v>
      </c>
      <c r="F51" s="35">
        <v>35304161.93</v>
      </c>
      <c r="G51" s="126">
        <v>14041</v>
      </c>
      <c r="H51" s="103">
        <v>255176123.25</v>
      </c>
      <c r="I51" s="53">
        <v>580</v>
      </c>
      <c r="J51" s="47">
        <v>12256787.689999999</v>
      </c>
      <c r="K51" s="92">
        <f t="shared" si="9"/>
        <v>14621</v>
      </c>
      <c r="L51" s="93">
        <f t="shared" si="10"/>
        <v>267432910.94</v>
      </c>
    </row>
    <row r="52" spans="1:12" ht="18.75" x14ac:dyDescent="0.3">
      <c r="B52" s="190"/>
      <c r="C52" s="10">
        <v>8</v>
      </c>
      <c r="D52" s="11" t="s">
        <v>6</v>
      </c>
      <c r="E52" s="34">
        <v>8276</v>
      </c>
      <c r="F52" s="35">
        <v>177688563.47</v>
      </c>
      <c r="G52" s="126">
        <v>33652</v>
      </c>
      <c r="H52" s="103">
        <v>729747735.39999998</v>
      </c>
      <c r="I52" s="53">
        <v>7776</v>
      </c>
      <c r="J52" s="47">
        <v>184293420.37</v>
      </c>
      <c r="K52" s="92">
        <f t="shared" si="9"/>
        <v>41428</v>
      </c>
      <c r="L52" s="93">
        <f t="shared" si="10"/>
        <v>914041155.76999998</v>
      </c>
    </row>
    <row r="53" spans="1:12" ht="18.75" x14ac:dyDescent="0.3">
      <c r="B53" s="190"/>
      <c r="C53" s="10">
        <v>9</v>
      </c>
      <c r="D53" s="11" t="s">
        <v>8</v>
      </c>
      <c r="E53" s="34">
        <v>69</v>
      </c>
      <c r="F53" s="35">
        <v>2260800.21</v>
      </c>
      <c r="G53" s="126">
        <v>72</v>
      </c>
      <c r="H53" s="103">
        <v>2478196.2200000002</v>
      </c>
      <c r="I53" s="53">
        <v>32</v>
      </c>
      <c r="J53" s="47">
        <v>1122030.42</v>
      </c>
      <c r="K53" s="92">
        <f t="shared" si="9"/>
        <v>104</v>
      </c>
      <c r="L53" s="93">
        <f t="shared" si="10"/>
        <v>3600226.64</v>
      </c>
    </row>
    <row r="54" spans="1:12" ht="18.75" x14ac:dyDescent="0.3">
      <c r="B54" s="190"/>
      <c r="C54" s="10">
        <v>10</v>
      </c>
      <c r="D54" s="11" t="s">
        <v>9</v>
      </c>
      <c r="E54" s="34">
        <v>1574</v>
      </c>
      <c r="F54" s="35">
        <v>54207538.450000003</v>
      </c>
      <c r="G54" s="126">
        <v>4485</v>
      </c>
      <c r="H54" s="103">
        <v>148223916.66</v>
      </c>
      <c r="I54" s="53">
        <v>1190</v>
      </c>
      <c r="J54" s="47">
        <v>39148949.43</v>
      </c>
      <c r="K54" s="92">
        <f t="shared" si="9"/>
        <v>5675</v>
      </c>
      <c r="L54" s="93">
        <f t="shared" si="10"/>
        <v>187372866.09</v>
      </c>
    </row>
    <row r="55" spans="1:12" ht="18.75" x14ac:dyDescent="0.3">
      <c r="B55" s="190"/>
      <c r="C55" s="10">
        <v>11</v>
      </c>
      <c r="D55" s="11" t="s">
        <v>10</v>
      </c>
      <c r="E55" s="34">
        <v>3767</v>
      </c>
      <c r="F55" s="35">
        <v>102176910.54000001</v>
      </c>
      <c r="G55" s="126">
        <v>18045</v>
      </c>
      <c r="H55" s="103">
        <v>466401044.72000003</v>
      </c>
      <c r="I55" s="53">
        <v>3172</v>
      </c>
      <c r="J55" s="47">
        <v>87588394.760000005</v>
      </c>
      <c r="K55" s="92">
        <f t="shared" si="9"/>
        <v>21217</v>
      </c>
      <c r="L55" s="93">
        <f t="shared" si="10"/>
        <v>553989439.48000002</v>
      </c>
    </row>
    <row r="56" spans="1:12" ht="18.75" x14ac:dyDescent="0.3">
      <c r="B56" s="190"/>
      <c r="C56" s="10">
        <v>12</v>
      </c>
      <c r="D56" s="33" t="s">
        <v>11</v>
      </c>
      <c r="E56" s="34">
        <v>4745</v>
      </c>
      <c r="F56" s="35">
        <v>114651498.88</v>
      </c>
      <c r="G56" s="126">
        <v>19490</v>
      </c>
      <c r="H56" s="103">
        <v>460975116</v>
      </c>
      <c r="I56" s="53">
        <v>4787</v>
      </c>
      <c r="J56" s="47">
        <v>135120402.68000001</v>
      </c>
      <c r="K56" s="92">
        <f t="shared" si="9"/>
        <v>24277</v>
      </c>
      <c r="L56" s="93">
        <f t="shared" si="10"/>
        <v>596095518.68000007</v>
      </c>
    </row>
    <row r="57" spans="1:12" ht="18.75" x14ac:dyDescent="0.3">
      <c r="B57" s="190"/>
      <c r="C57" s="10">
        <v>13</v>
      </c>
      <c r="D57" s="33" t="s">
        <v>14</v>
      </c>
      <c r="E57" s="34">
        <v>196</v>
      </c>
      <c r="F57" s="35">
        <v>5916311.4699999942</v>
      </c>
      <c r="G57" s="126">
        <v>326</v>
      </c>
      <c r="H57" s="103">
        <v>10203704.699999999</v>
      </c>
      <c r="I57" s="53">
        <v>350</v>
      </c>
      <c r="J57" s="47">
        <v>10220269.92</v>
      </c>
      <c r="K57" s="92">
        <f t="shared" si="9"/>
        <v>676</v>
      </c>
      <c r="L57" s="93">
        <f t="shared" si="10"/>
        <v>20423974.619999997</v>
      </c>
    </row>
    <row r="58" spans="1:12" ht="18.75" x14ac:dyDescent="0.3">
      <c r="B58" s="190"/>
      <c r="C58" s="10">
        <v>14</v>
      </c>
      <c r="D58" s="45" t="s">
        <v>15</v>
      </c>
      <c r="E58" s="34">
        <v>294</v>
      </c>
      <c r="F58" s="35">
        <v>9754686.3100000005</v>
      </c>
      <c r="G58" s="126">
        <v>341</v>
      </c>
      <c r="H58" s="103">
        <v>12287902.02</v>
      </c>
      <c r="I58" s="53">
        <v>908</v>
      </c>
      <c r="J58" s="47">
        <v>29753963.379999999</v>
      </c>
      <c r="K58" s="92">
        <f t="shared" si="9"/>
        <v>1249</v>
      </c>
      <c r="L58" s="93">
        <f t="shared" si="10"/>
        <v>42041865.399999999</v>
      </c>
    </row>
    <row r="59" spans="1:12" ht="18.75" x14ac:dyDescent="0.3">
      <c r="B59" s="190"/>
      <c r="C59" s="10">
        <v>15</v>
      </c>
      <c r="D59" s="45" t="s">
        <v>24</v>
      </c>
      <c r="E59" s="42"/>
      <c r="F59" s="42"/>
      <c r="G59" s="88"/>
      <c r="H59" s="104"/>
      <c r="I59" s="53">
        <v>1025</v>
      </c>
      <c r="J59" s="47">
        <v>21147951.969999999</v>
      </c>
      <c r="K59" s="92">
        <f t="shared" si="9"/>
        <v>1025</v>
      </c>
      <c r="L59" s="93">
        <f t="shared" si="10"/>
        <v>21147951.969999999</v>
      </c>
    </row>
    <row r="60" spans="1:12" ht="18.75" x14ac:dyDescent="0.3">
      <c r="B60" s="190"/>
      <c r="C60" s="10">
        <v>16</v>
      </c>
      <c r="D60" s="45" t="s">
        <v>26</v>
      </c>
      <c r="E60" s="42"/>
      <c r="F60" s="42"/>
      <c r="G60" s="88"/>
      <c r="H60" s="104"/>
      <c r="I60" s="70">
        <v>100</v>
      </c>
      <c r="J60" s="47">
        <v>2661327.11</v>
      </c>
      <c r="K60" s="107">
        <v>100</v>
      </c>
      <c r="L60" s="108">
        <v>2661327.11</v>
      </c>
    </row>
    <row r="61" spans="1:12" ht="18.75" x14ac:dyDescent="0.3">
      <c r="B61" s="190"/>
      <c r="C61" s="10">
        <v>17</v>
      </c>
      <c r="D61" s="45" t="s">
        <v>23</v>
      </c>
      <c r="E61" s="42"/>
      <c r="F61" s="42"/>
      <c r="G61" s="88"/>
      <c r="H61" s="104"/>
      <c r="I61" s="53">
        <v>12</v>
      </c>
      <c r="J61" s="47">
        <v>357431.78</v>
      </c>
      <c r="K61" s="92">
        <f t="shared" si="9"/>
        <v>12</v>
      </c>
      <c r="L61" s="93">
        <f t="shared" si="10"/>
        <v>357431.78</v>
      </c>
    </row>
    <row r="62" spans="1:12" ht="19.5" thickBot="1" x14ac:dyDescent="0.35">
      <c r="B62" s="190"/>
      <c r="C62" s="55">
        <v>18</v>
      </c>
      <c r="D62" s="56" t="s">
        <v>25</v>
      </c>
      <c r="E62" s="42"/>
      <c r="F62" s="42"/>
      <c r="G62" s="88"/>
      <c r="H62" s="104"/>
      <c r="I62" s="53">
        <v>41</v>
      </c>
      <c r="J62" s="47">
        <v>1265377.6000000001</v>
      </c>
      <c r="K62" s="92">
        <f t="shared" si="9"/>
        <v>41</v>
      </c>
      <c r="L62" s="93">
        <f t="shared" si="10"/>
        <v>1265377.6000000001</v>
      </c>
    </row>
    <row r="63" spans="1:12" ht="19.5" thickBot="1" x14ac:dyDescent="0.35">
      <c r="B63" s="191"/>
      <c r="C63" s="192" t="s">
        <v>13</v>
      </c>
      <c r="D63" s="193"/>
      <c r="E63" s="49">
        <f>SUM(E45:E58)</f>
        <v>25850</v>
      </c>
      <c r="F63" s="50">
        <f>SUM(F45:F58)</f>
        <v>636636745.99000001</v>
      </c>
      <c r="G63" s="51">
        <f>SUM(G45:G58)</f>
        <v>121088</v>
      </c>
      <c r="H63" s="48">
        <f>SUM(H45:H58)</f>
        <v>2792669291.7099996</v>
      </c>
      <c r="I63" s="54">
        <f>SUM(I45:I62)</f>
        <v>25762</v>
      </c>
      <c r="J63" s="48">
        <f>SUM(J45:J62)</f>
        <v>677838646.11000001</v>
      </c>
      <c r="K63" s="54">
        <f>SUM(K45:K62)</f>
        <v>146850</v>
      </c>
      <c r="L63" s="48">
        <f>SUM(L45:L62)</f>
        <v>3470507937.8200002</v>
      </c>
    </row>
    <row r="64" spans="1:12" ht="19.5" thickBot="1" x14ac:dyDescent="0.35">
      <c r="A64" s="58"/>
      <c r="B64" s="137"/>
      <c r="C64" s="59"/>
      <c r="D64" s="59"/>
      <c r="E64" s="60"/>
      <c r="F64" s="61"/>
      <c r="G64" s="62"/>
      <c r="H64" s="63"/>
      <c r="I64" s="64"/>
      <c r="J64" s="63"/>
      <c r="K64" s="64"/>
      <c r="L64" s="63"/>
    </row>
    <row r="65" spans="2:12" ht="18.75" x14ac:dyDescent="0.3">
      <c r="B65" s="66"/>
      <c r="C65" s="4">
        <v>1</v>
      </c>
      <c r="D65" s="5" t="s">
        <v>0</v>
      </c>
      <c r="E65" s="71">
        <v>40</v>
      </c>
      <c r="F65" s="72">
        <v>1083211.83</v>
      </c>
      <c r="G65" s="73">
        <v>1595</v>
      </c>
      <c r="H65" s="74">
        <v>49266208.030000001</v>
      </c>
      <c r="I65" s="52">
        <v>9</v>
      </c>
      <c r="J65" s="32">
        <v>321581.40000000002</v>
      </c>
      <c r="K65" s="111">
        <f t="shared" ref="K65" si="11">G65+I65</f>
        <v>1604</v>
      </c>
      <c r="L65" s="91">
        <f t="shared" ref="L65" si="12">H65+J65</f>
        <v>49587789.43</v>
      </c>
    </row>
    <row r="66" spans="2:12" ht="18.75" x14ac:dyDescent="0.3">
      <c r="B66" s="65"/>
      <c r="C66" s="10">
        <v>2</v>
      </c>
      <c r="D66" s="11" t="s">
        <v>38</v>
      </c>
      <c r="E66" s="75">
        <v>1</v>
      </c>
      <c r="F66" s="76">
        <v>31293.53</v>
      </c>
      <c r="G66" s="77">
        <v>61</v>
      </c>
      <c r="H66" s="78">
        <v>1676458.06</v>
      </c>
      <c r="I66" s="53">
        <v>0</v>
      </c>
      <c r="J66" s="35">
        <v>0</v>
      </c>
      <c r="K66" s="105">
        <f t="shared" ref="K66:K76" si="13">G66+I66</f>
        <v>61</v>
      </c>
      <c r="L66" s="93">
        <f t="shared" ref="L66:L76" si="14">H66+J66</f>
        <v>1676458.06</v>
      </c>
    </row>
    <row r="67" spans="2:12" ht="18.75" x14ac:dyDescent="0.3">
      <c r="B67" s="65"/>
      <c r="C67" s="10">
        <v>3</v>
      </c>
      <c r="D67" s="11" t="s">
        <v>39</v>
      </c>
      <c r="E67" s="75">
        <v>0</v>
      </c>
      <c r="F67" s="76">
        <v>0</v>
      </c>
      <c r="G67" s="77">
        <v>10</v>
      </c>
      <c r="H67" s="78">
        <v>211323.67</v>
      </c>
      <c r="I67" s="53">
        <v>0</v>
      </c>
      <c r="J67" s="35">
        <v>0</v>
      </c>
      <c r="K67" s="105">
        <f t="shared" si="13"/>
        <v>10</v>
      </c>
      <c r="L67" s="93">
        <f t="shared" si="14"/>
        <v>211323.67</v>
      </c>
    </row>
    <row r="68" spans="2:12" ht="18.75" x14ac:dyDescent="0.3">
      <c r="B68" s="65"/>
      <c r="C68" s="10">
        <v>4</v>
      </c>
      <c r="D68" s="11" t="s">
        <v>2</v>
      </c>
      <c r="E68" s="75">
        <v>2116</v>
      </c>
      <c r="F68" s="76">
        <v>60101409.020000003</v>
      </c>
      <c r="G68" s="77">
        <v>16136</v>
      </c>
      <c r="H68" s="78">
        <v>420767571.18000001</v>
      </c>
      <c r="I68" s="53">
        <v>926</v>
      </c>
      <c r="J68" s="35">
        <v>26514095.460000001</v>
      </c>
      <c r="K68" s="105">
        <f t="shared" si="13"/>
        <v>17062</v>
      </c>
      <c r="L68" s="93">
        <f t="shared" si="14"/>
        <v>447281666.63999999</v>
      </c>
    </row>
    <row r="69" spans="2:12" ht="18.75" x14ac:dyDescent="0.3">
      <c r="B69" s="65"/>
      <c r="C69" s="10">
        <v>5</v>
      </c>
      <c r="D69" s="11" t="s">
        <v>3</v>
      </c>
      <c r="E69" s="75">
        <v>41</v>
      </c>
      <c r="F69" s="76">
        <v>1300393.73</v>
      </c>
      <c r="G69" s="77">
        <v>1122</v>
      </c>
      <c r="H69" s="78">
        <v>24955602.09</v>
      </c>
      <c r="I69" s="53">
        <v>18</v>
      </c>
      <c r="J69" s="35">
        <v>692772.85</v>
      </c>
      <c r="K69" s="105">
        <f t="shared" si="13"/>
        <v>1140</v>
      </c>
      <c r="L69" s="93">
        <f t="shared" si="14"/>
        <v>25648374.940000001</v>
      </c>
    </row>
    <row r="70" spans="2:12" ht="18.75" x14ac:dyDescent="0.3">
      <c r="B70" s="65"/>
      <c r="C70" s="10">
        <v>6</v>
      </c>
      <c r="D70" s="11" t="s">
        <v>4</v>
      </c>
      <c r="E70" s="75">
        <v>805</v>
      </c>
      <c r="F70" s="76">
        <v>18555186.850000001</v>
      </c>
      <c r="G70" s="77">
        <v>15560</v>
      </c>
      <c r="H70" s="78">
        <v>280708255.20999998</v>
      </c>
      <c r="I70" s="53">
        <v>396</v>
      </c>
      <c r="J70" s="35">
        <v>8890520.6199999992</v>
      </c>
      <c r="K70" s="105">
        <f t="shared" si="13"/>
        <v>15956</v>
      </c>
      <c r="L70" s="93">
        <f t="shared" si="14"/>
        <v>289598775.82999998</v>
      </c>
    </row>
    <row r="71" spans="2:12" ht="18.75" x14ac:dyDescent="0.3">
      <c r="B71" s="65"/>
      <c r="C71" s="10">
        <v>7</v>
      </c>
      <c r="D71" s="11" t="s">
        <v>41</v>
      </c>
      <c r="E71" s="75">
        <v>0</v>
      </c>
      <c r="F71" s="76">
        <v>0</v>
      </c>
      <c r="G71" s="77">
        <v>12034</v>
      </c>
      <c r="H71" s="78">
        <v>206919594.59</v>
      </c>
      <c r="I71" s="53">
        <v>0</v>
      </c>
      <c r="J71" s="35">
        <v>0</v>
      </c>
      <c r="K71" s="105">
        <f t="shared" si="13"/>
        <v>12034</v>
      </c>
      <c r="L71" s="93">
        <f t="shared" si="14"/>
        <v>206919594.59</v>
      </c>
    </row>
    <row r="72" spans="2:12" ht="18.75" x14ac:dyDescent="0.3">
      <c r="B72" s="65"/>
      <c r="C72" s="10">
        <v>8</v>
      </c>
      <c r="D72" s="11" t="s">
        <v>6</v>
      </c>
      <c r="E72" s="75">
        <v>3864</v>
      </c>
      <c r="F72" s="76">
        <v>92564733.920000002</v>
      </c>
      <c r="G72" s="77">
        <v>43310</v>
      </c>
      <c r="H72" s="78">
        <v>879391643.35000002</v>
      </c>
      <c r="I72" s="53">
        <v>2024</v>
      </c>
      <c r="J72" s="35">
        <v>49881912.090000004</v>
      </c>
      <c r="K72" s="105">
        <f t="shared" si="13"/>
        <v>45334</v>
      </c>
      <c r="L72" s="93">
        <f t="shared" si="14"/>
        <v>929273555.44000006</v>
      </c>
    </row>
    <row r="73" spans="2:12" ht="18.75" x14ac:dyDescent="0.3">
      <c r="B73" s="65">
        <v>2018</v>
      </c>
      <c r="C73" s="10">
        <v>9</v>
      </c>
      <c r="D73" s="11" t="s">
        <v>8</v>
      </c>
      <c r="E73" s="75">
        <v>421</v>
      </c>
      <c r="F73" s="76">
        <v>15486341.48</v>
      </c>
      <c r="G73" s="77">
        <v>518</v>
      </c>
      <c r="H73" s="78">
        <v>18856515.690000001</v>
      </c>
      <c r="I73" s="53">
        <v>108</v>
      </c>
      <c r="J73" s="35">
        <v>4646042.91</v>
      </c>
      <c r="K73" s="105">
        <f t="shared" si="13"/>
        <v>626</v>
      </c>
      <c r="L73" s="93">
        <f t="shared" si="14"/>
        <v>23502558.600000001</v>
      </c>
    </row>
    <row r="74" spans="2:12" ht="18.75" x14ac:dyDescent="0.3">
      <c r="B74" s="65"/>
      <c r="C74" s="10">
        <v>10</v>
      </c>
      <c r="D74" s="11" t="s">
        <v>9</v>
      </c>
      <c r="E74" s="75">
        <v>590</v>
      </c>
      <c r="F74" s="76">
        <v>18963009.030000001</v>
      </c>
      <c r="G74" s="77">
        <v>5481</v>
      </c>
      <c r="H74" s="78">
        <v>172957644.74000001</v>
      </c>
      <c r="I74" s="53">
        <v>291</v>
      </c>
      <c r="J74" s="35">
        <v>10608663.640000001</v>
      </c>
      <c r="K74" s="105">
        <f t="shared" si="13"/>
        <v>5772</v>
      </c>
      <c r="L74" s="93">
        <f t="shared" si="14"/>
        <v>183566308.38</v>
      </c>
    </row>
    <row r="75" spans="2:12" ht="18.75" x14ac:dyDescent="0.3">
      <c r="B75" s="65"/>
      <c r="C75" s="10">
        <v>11</v>
      </c>
      <c r="D75" s="11" t="s">
        <v>10</v>
      </c>
      <c r="E75" s="75">
        <v>1830</v>
      </c>
      <c r="F75" s="76">
        <v>52716557.990000002</v>
      </c>
      <c r="G75" s="77">
        <v>17782</v>
      </c>
      <c r="H75" s="78">
        <v>480617639.31</v>
      </c>
      <c r="I75" s="53">
        <v>950</v>
      </c>
      <c r="J75" s="35">
        <v>30589549.289999999</v>
      </c>
      <c r="K75" s="105">
        <f t="shared" si="13"/>
        <v>18732</v>
      </c>
      <c r="L75" s="93">
        <f t="shared" si="14"/>
        <v>511207188.60000002</v>
      </c>
    </row>
    <row r="76" spans="2:12" ht="18.75" x14ac:dyDescent="0.3">
      <c r="B76" s="65"/>
      <c r="C76" s="10">
        <v>12</v>
      </c>
      <c r="D76" s="33" t="s">
        <v>11</v>
      </c>
      <c r="E76" s="75">
        <v>2397</v>
      </c>
      <c r="F76" s="76">
        <v>65173725.850000001</v>
      </c>
      <c r="G76" s="77">
        <v>26639</v>
      </c>
      <c r="H76" s="78">
        <v>617259147.60000002</v>
      </c>
      <c r="I76" s="53">
        <v>1421</v>
      </c>
      <c r="J76" s="35">
        <v>39481516.780000001</v>
      </c>
      <c r="K76" s="105">
        <f t="shared" si="13"/>
        <v>28060</v>
      </c>
      <c r="L76" s="93">
        <f t="shared" si="14"/>
        <v>656740664.38</v>
      </c>
    </row>
    <row r="77" spans="2:12" ht="18.75" x14ac:dyDescent="0.3">
      <c r="B77" s="65"/>
      <c r="C77" s="10">
        <v>13</v>
      </c>
      <c r="D77" s="33" t="s">
        <v>14</v>
      </c>
      <c r="E77" s="75">
        <v>1099</v>
      </c>
      <c r="F77" s="76">
        <v>32049028.41</v>
      </c>
      <c r="G77" s="77">
        <v>1742</v>
      </c>
      <c r="H77" s="78">
        <v>51494724</v>
      </c>
      <c r="I77" s="53">
        <v>2115</v>
      </c>
      <c r="J77" s="35">
        <v>67166446.180000007</v>
      </c>
      <c r="K77" s="105">
        <f t="shared" ref="K77:K83" si="15">G77+I77</f>
        <v>3857</v>
      </c>
      <c r="L77" s="93">
        <f t="shared" ref="L77:L83" si="16">H77+J77</f>
        <v>118661170.18000001</v>
      </c>
    </row>
    <row r="78" spans="2:12" ht="18.75" x14ac:dyDescent="0.3">
      <c r="B78" s="65"/>
      <c r="C78" s="10">
        <v>14</v>
      </c>
      <c r="D78" s="45" t="s">
        <v>15</v>
      </c>
      <c r="E78" s="75">
        <v>1300</v>
      </c>
      <c r="F78" s="76">
        <v>47758004.909999996</v>
      </c>
      <c r="G78" s="77">
        <v>2427</v>
      </c>
      <c r="H78" s="78">
        <v>84634182.870000005</v>
      </c>
      <c r="I78" s="53">
        <v>1051</v>
      </c>
      <c r="J78" s="35">
        <v>40868690.159999996</v>
      </c>
      <c r="K78" s="105">
        <f t="shared" si="15"/>
        <v>3478</v>
      </c>
      <c r="L78" s="93">
        <f t="shared" si="16"/>
        <v>125502873.03</v>
      </c>
    </row>
    <row r="79" spans="2:12" ht="18.75" x14ac:dyDescent="0.3">
      <c r="B79" s="65"/>
      <c r="C79" s="10">
        <v>15</v>
      </c>
      <c r="D79" s="45" t="s">
        <v>24</v>
      </c>
      <c r="E79" s="75">
        <v>767</v>
      </c>
      <c r="F79" s="76">
        <v>16826874.43</v>
      </c>
      <c r="G79" s="77">
        <v>1615</v>
      </c>
      <c r="H79" s="78">
        <v>34771715.229999997</v>
      </c>
      <c r="I79" s="53">
        <v>419</v>
      </c>
      <c r="J79" s="35">
        <v>9168040.3900000006</v>
      </c>
      <c r="K79" s="105">
        <f t="shared" si="15"/>
        <v>2034</v>
      </c>
      <c r="L79" s="93">
        <f t="shared" si="16"/>
        <v>43939755.619999997</v>
      </c>
    </row>
    <row r="80" spans="2:12" ht="18.75" x14ac:dyDescent="0.3">
      <c r="B80" s="65"/>
      <c r="C80" s="10">
        <v>16</v>
      </c>
      <c r="D80" s="45" t="s">
        <v>26</v>
      </c>
      <c r="E80" s="75">
        <v>58</v>
      </c>
      <c r="F80" s="76">
        <v>1752611.39</v>
      </c>
      <c r="G80" s="77">
        <v>153</v>
      </c>
      <c r="H80" s="78">
        <v>4293597.4800000004</v>
      </c>
      <c r="I80" s="53">
        <v>2</v>
      </c>
      <c r="J80" s="35">
        <v>91879.360000000001</v>
      </c>
      <c r="K80" s="105">
        <f t="shared" si="15"/>
        <v>155</v>
      </c>
      <c r="L80" s="93">
        <f t="shared" si="16"/>
        <v>4385476.8400000008</v>
      </c>
    </row>
    <row r="81" spans="1:12" ht="18.75" x14ac:dyDescent="0.3">
      <c r="B81" s="65"/>
      <c r="C81" s="10">
        <v>17</v>
      </c>
      <c r="D81" s="45" t="s">
        <v>29</v>
      </c>
      <c r="E81" s="75">
        <v>35</v>
      </c>
      <c r="F81" s="76">
        <v>1242742.32</v>
      </c>
      <c r="G81" s="77">
        <v>43</v>
      </c>
      <c r="H81" s="78">
        <v>1509546.87</v>
      </c>
      <c r="I81" s="53">
        <v>0</v>
      </c>
      <c r="J81" s="35">
        <v>0</v>
      </c>
      <c r="K81" s="105">
        <f t="shared" si="15"/>
        <v>43</v>
      </c>
      <c r="L81" s="93">
        <f t="shared" si="16"/>
        <v>1509546.87</v>
      </c>
    </row>
    <row r="82" spans="1:12" ht="18.75" x14ac:dyDescent="0.3">
      <c r="B82" s="65"/>
      <c r="C82" s="10">
        <v>18</v>
      </c>
      <c r="D82" s="33" t="s">
        <v>25</v>
      </c>
      <c r="E82" s="75">
        <v>111</v>
      </c>
      <c r="F82" s="76">
        <v>3781109.31</v>
      </c>
      <c r="G82" s="77">
        <v>169</v>
      </c>
      <c r="H82" s="78">
        <v>5668622.3200000003</v>
      </c>
      <c r="I82" s="53">
        <v>123</v>
      </c>
      <c r="J82" s="35">
        <v>3722437.19</v>
      </c>
      <c r="K82" s="105">
        <f t="shared" si="15"/>
        <v>292</v>
      </c>
      <c r="L82" s="93">
        <f t="shared" si="16"/>
        <v>9391059.5099999998</v>
      </c>
    </row>
    <row r="83" spans="1:12" ht="19.5" thickBot="1" x14ac:dyDescent="0.35">
      <c r="B83" s="65"/>
      <c r="C83" s="67">
        <v>19</v>
      </c>
      <c r="D83" s="56" t="s">
        <v>31</v>
      </c>
      <c r="E83" s="68"/>
      <c r="F83" s="69"/>
      <c r="G83" s="109"/>
      <c r="H83" s="110"/>
      <c r="I83" s="128">
        <v>129</v>
      </c>
      <c r="J83" s="129">
        <v>3487088.18</v>
      </c>
      <c r="K83" s="112">
        <f t="shared" si="15"/>
        <v>129</v>
      </c>
      <c r="L83" s="113">
        <f t="shared" si="16"/>
        <v>3487088.18</v>
      </c>
    </row>
    <row r="84" spans="1:12" ht="19.5" thickBot="1" x14ac:dyDescent="0.35">
      <c r="B84" s="133"/>
      <c r="C84" s="117"/>
      <c r="D84" s="118" t="s">
        <v>13</v>
      </c>
      <c r="E84" s="119">
        <f t="shared" ref="E84:L84" si="17">SUM(E65:E83)</f>
        <v>15475</v>
      </c>
      <c r="F84" s="120">
        <f t="shared" si="17"/>
        <v>429386234.00000006</v>
      </c>
      <c r="G84" s="121">
        <f t="shared" si="17"/>
        <v>146397</v>
      </c>
      <c r="H84" s="122">
        <f t="shared" si="17"/>
        <v>3335959992.29</v>
      </c>
      <c r="I84" s="123">
        <f t="shared" si="17"/>
        <v>9982</v>
      </c>
      <c r="J84" s="122">
        <f t="shared" si="17"/>
        <v>296131236.5</v>
      </c>
      <c r="K84" s="123">
        <f t="shared" si="17"/>
        <v>156379</v>
      </c>
      <c r="L84" s="122">
        <f t="shared" si="17"/>
        <v>3632091228.79</v>
      </c>
    </row>
    <row r="85" spans="1:12" ht="19.5" thickBot="1" x14ac:dyDescent="0.35">
      <c r="B85" s="137"/>
      <c r="C85" s="80"/>
      <c r="D85" s="80"/>
      <c r="E85" s="81"/>
      <c r="F85" s="82"/>
      <c r="G85" s="83"/>
      <c r="H85" s="84"/>
      <c r="I85" s="85"/>
      <c r="J85" s="84"/>
      <c r="K85" s="85"/>
      <c r="L85" s="84"/>
    </row>
    <row r="86" spans="1:12" ht="18.75" x14ac:dyDescent="0.3">
      <c r="A86" s="79"/>
      <c r="B86" s="163"/>
      <c r="C86" s="115">
        <v>1</v>
      </c>
      <c r="D86" s="5" t="s">
        <v>37</v>
      </c>
      <c r="E86" s="124">
        <v>1</v>
      </c>
      <c r="F86" s="72">
        <v>23654.63</v>
      </c>
      <c r="G86" s="127">
        <v>1420</v>
      </c>
      <c r="H86" s="74">
        <v>37143251.109999999</v>
      </c>
      <c r="I86" s="142">
        <v>0</v>
      </c>
      <c r="J86" s="138">
        <v>0</v>
      </c>
      <c r="K86" s="127">
        <f>G86+I86</f>
        <v>1420</v>
      </c>
      <c r="L86" s="74">
        <f>H86+J86</f>
        <v>37143251.109999999</v>
      </c>
    </row>
    <row r="87" spans="1:12" ht="18.75" x14ac:dyDescent="0.3">
      <c r="A87" s="79"/>
      <c r="B87" s="133"/>
      <c r="C87" s="115">
        <v>2</v>
      </c>
      <c r="D87" s="11" t="s">
        <v>38</v>
      </c>
      <c r="E87" s="124">
        <v>0</v>
      </c>
      <c r="F87" s="76">
        <v>0</v>
      </c>
      <c r="G87" s="127">
        <v>58</v>
      </c>
      <c r="H87" s="78">
        <v>1355669.17</v>
      </c>
      <c r="I87" s="143">
        <v>0</v>
      </c>
      <c r="J87" s="139">
        <v>0</v>
      </c>
      <c r="K87" s="127">
        <f t="shared" ref="K87:K106" si="18">G87+I87</f>
        <v>58</v>
      </c>
      <c r="L87" s="78">
        <f t="shared" ref="L87:L106" si="19">H87+J87</f>
        <v>1355669.17</v>
      </c>
    </row>
    <row r="88" spans="1:12" ht="18.75" x14ac:dyDescent="0.3">
      <c r="A88" s="79"/>
      <c r="B88" s="133"/>
      <c r="C88" s="115">
        <v>3</v>
      </c>
      <c r="D88" s="11" t="s">
        <v>39</v>
      </c>
      <c r="E88" s="124">
        <v>0</v>
      </c>
      <c r="F88" s="76">
        <v>0</v>
      </c>
      <c r="G88" s="127">
        <v>9</v>
      </c>
      <c r="H88" s="78">
        <v>170880</v>
      </c>
      <c r="I88" s="143">
        <v>0</v>
      </c>
      <c r="J88" s="139">
        <v>0</v>
      </c>
      <c r="K88" s="127">
        <f t="shared" si="18"/>
        <v>9</v>
      </c>
      <c r="L88" s="78">
        <f t="shared" si="19"/>
        <v>170880</v>
      </c>
    </row>
    <row r="89" spans="1:12" ht="18.75" x14ac:dyDescent="0.3">
      <c r="A89" s="79"/>
      <c r="B89" s="133"/>
      <c r="C89" s="115">
        <v>4</v>
      </c>
      <c r="D89" s="11" t="s">
        <v>2</v>
      </c>
      <c r="E89" s="124">
        <v>862</v>
      </c>
      <c r="F89" s="76">
        <v>24814188.379999999</v>
      </c>
      <c r="G89" s="127">
        <v>16251</v>
      </c>
      <c r="H89" s="78">
        <v>423833010.58999997</v>
      </c>
      <c r="I89" s="143">
        <v>806</v>
      </c>
      <c r="J89" s="139">
        <v>26028086.870000001</v>
      </c>
      <c r="K89" s="127">
        <f t="shared" si="18"/>
        <v>17057</v>
      </c>
      <c r="L89" s="78">
        <f t="shared" si="19"/>
        <v>449861097.45999998</v>
      </c>
    </row>
    <row r="90" spans="1:12" ht="18.75" x14ac:dyDescent="0.3">
      <c r="A90" s="79"/>
      <c r="B90" s="133"/>
      <c r="C90" s="115">
        <v>5</v>
      </c>
      <c r="D90" s="11" t="s">
        <v>3</v>
      </c>
      <c r="E90" s="124">
        <v>41</v>
      </c>
      <c r="F90" s="76">
        <v>1433386</v>
      </c>
      <c r="G90" s="127">
        <v>1057</v>
      </c>
      <c r="H90" s="78">
        <v>23068135.84</v>
      </c>
      <c r="I90" s="143">
        <v>21</v>
      </c>
      <c r="J90" s="139">
        <v>779629.26</v>
      </c>
      <c r="K90" s="127">
        <f t="shared" si="18"/>
        <v>1078</v>
      </c>
      <c r="L90" s="78">
        <f t="shared" si="19"/>
        <v>23847765.100000001</v>
      </c>
    </row>
    <row r="91" spans="1:12" ht="18.75" x14ac:dyDescent="0.3">
      <c r="A91" s="79"/>
      <c r="B91" s="133"/>
      <c r="C91" s="115">
        <v>6</v>
      </c>
      <c r="D91" s="11" t="s">
        <v>4</v>
      </c>
      <c r="E91" s="124">
        <v>201</v>
      </c>
      <c r="F91" s="76">
        <v>4656407.84</v>
      </c>
      <c r="G91" s="127">
        <v>14882</v>
      </c>
      <c r="H91" s="78">
        <v>281364978</v>
      </c>
      <c r="I91" s="143">
        <v>184</v>
      </c>
      <c r="J91" s="139">
        <v>4215451.22</v>
      </c>
      <c r="K91" s="127">
        <f t="shared" si="18"/>
        <v>15066</v>
      </c>
      <c r="L91" s="78">
        <f t="shared" si="19"/>
        <v>285580429.22000003</v>
      </c>
    </row>
    <row r="92" spans="1:12" ht="18.75" x14ac:dyDescent="0.3">
      <c r="A92" s="79"/>
      <c r="B92" s="133"/>
      <c r="C92" s="115">
        <v>7</v>
      </c>
      <c r="D92" s="11" t="s">
        <v>41</v>
      </c>
      <c r="E92" s="124">
        <v>0</v>
      </c>
      <c r="F92" s="76">
        <v>0</v>
      </c>
      <c r="G92" s="127">
        <v>10398</v>
      </c>
      <c r="H92" s="78">
        <v>182467696</v>
      </c>
      <c r="I92" s="143">
        <v>0</v>
      </c>
      <c r="J92" s="139">
        <v>0</v>
      </c>
      <c r="K92" s="127">
        <f t="shared" si="18"/>
        <v>10398</v>
      </c>
      <c r="L92" s="78">
        <f t="shared" si="19"/>
        <v>182467696</v>
      </c>
    </row>
    <row r="93" spans="1:12" ht="18.75" x14ac:dyDescent="0.3">
      <c r="A93" s="79"/>
      <c r="B93" s="133"/>
      <c r="C93" s="115">
        <v>8</v>
      </c>
      <c r="D93" s="11" t="s">
        <v>6</v>
      </c>
      <c r="E93" s="124">
        <v>1288</v>
      </c>
      <c r="F93" s="76">
        <v>31518479.190000001</v>
      </c>
      <c r="G93" s="127">
        <v>40723</v>
      </c>
      <c r="H93" s="78">
        <v>846003725</v>
      </c>
      <c r="I93" s="143">
        <v>785</v>
      </c>
      <c r="J93" s="139">
        <v>19507489.239999998</v>
      </c>
      <c r="K93" s="127">
        <f t="shared" si="18"/>
        <v>41508</v>
      </c>
      <c r="L93" s="78">
        <f t="shared" si="19"/>
        <v>865511214.24000001</v>
      </c>
    </row>
    <row r="94" spans="1:12" ht="18.75" x14ac:dyDescent="0.3">
      <c r="A94" s="79"/>
      <c r="B94" s="133"/>
      <c r="C94" s="115">
        <v>9</v>
      </c>
      <c r="D94" s="11" t="s">
        <v>30</v>
      </c>
      <c r="E94" s="124">
        <v>15</v>
      </c>
      <c r="F94" s="76">
        <v>494626.75</v>
      </c>
      <c r="G94" s="127">
        <v>637</v>
      </c>
      <c r="H94" s="78">
        <v>22532855.850000001</v>
      </c>
      <c r="I94" s="143">
        <v>0</v>
      </c>
      <c r="J94" s="139">
        <v>0</v>
      </c>
      <c r="K94" s="127">
        <f t="shared" si="18"/>
        <v>637</v>
      </c>
      <c r="L94" s="78">
        <f t="shared" si="19"/>
        <v>22532855.850000001</v>
      </c>
    </row>
    <row r="95" spans="1:12" ht="18.75" x14ac:dyDescent="0.3">
      <c r="A95" s="79"/>
      <c r="B95" s="133">
        <v>2019</v>
      </c>
      <c r="C95" s="115">
        <v>10</v>
      </c>
      <c r="D95" s="11" t="s">
        <v>42</v>
      </c>
      <c r="E95" s="124">
        <v>66</v>
      </c>
      <c r="F95" s="76">
        <v>2694035.4</v>
      </c>
      <c r="G95" s="127">
        <v>5222</v>
      </c>
      <c r="H95" s="78">
        <v>166818891.58000001</v>
      </c>
      <c r="I95" s="143">
        <v>0</v>
      </c>
      <c r="J95" s="139">
        <v>0</v>
      </c>
      <c r="K95" s="127">
        <f t="shared" si="18"/>
        <v>5222</v>
      </c>
      <c r="L95" s="78">
        <f t="shared" si="19"/>
        <v>166818891.58000001</v>
      </c>
    </row>
    <row r="96" spans="1:12" ht="18.75" x14ac:dyDescent="0.3">
      <c r="A96" s="79"/>
      <c r="B96" s="133"/>
      <c r="C96" s="115">
        <v>11</v>
      </c>
      <c r="D96" s="11" t="s">
        <v>10</v>
      </c>
      <c r="E96" s="124">
        <v>689</v>
      </c>
      <c r="F96" s="76">
        <v>25621044.84</v>
      </c>
      <c r="G96" s="127">
        <v>18269</v>
      </c>
      <c r="H96" s="78">
        <v>459895948</v>
      </c>
      <c r="I96" s="143">
        <v>468</v>
      </c>
      <c r="J96" s="141">
        <v>16645859.27</v>
      </c>
      <c r="K96" s="127">
        <f t="shared" si="18"/>
        <v>18737</v>
      </c>
      <c r="L96" s="78">
        <f t="shared" si="19"/>
        <v>476541807.26999998</v>
      </c>
    </row>
    <row r="97" spans="1:12" ht="18.75" x14ac:dyDescent="0.3">
      <c r="A97" s="79"/>
      <c r="B97" s="133"/>
      <c r="C97" s="115">
        <v>12</v>
      </c>
      <c r="D97" s="33" t="s">
        <v>11</v>
      </c>
      <c r="E97" s="124">
        <v>1134</v>
      </c>
      <c r="F97" s="76">
        <v>32447448.550000001</v>
      </c>
      <c r="G97" s="127">
        <v>25502</v>
      </c>
      <c r="H97" s="78">
        <v>577375251.15999997</v>
      </c>
      <c r="I97" s="143">
        <v>863</v>
      </c>
      <c r="J97" s="139">
        <v>25457114.93</v>
      </c>
      <c r="K97" s="127">
        <f t="shared" si="18"/>
        <v>26365</v>
      </c>
      <c r="L97" s="78">
        <f t="shared" si="19"/>
        <v>602832366.08999991</v>
      </c>
    </row>
    <row r="98" spans="1:12" ht="18.75" x14ac:dyDescent="0.3">
      <c r="A98" s="79"/>
      <c r="B98" s="133"/>
      <c r="C98" s="115">
        <v>13</v>
      </c>
      <c r="D98" s="33" t="s">
        <v>14</v>
      </c>
      <c r="E98" s="124">
        <v>1344</v>
      </c>
      <c r="F98" s="76">
        <v>39580185.560000002</v>
      </c>
      <c r="G98" s="127">
        <v>5120</v>
      </c>
      <c r="H98" s="78">
        <v>155411775.03</v>
      </c>
      <c r="I98" s="143">
        <v>1111</v>
      </c>
      <c r="J98" s="139">
        <v>33188007.530000001</v>
      </c>
      <c r="K98" s="127">
        <f t="shared" si="18"/>
        <v>6231</v>
      </c>
      <c r="L98" s="78">
        <f t="shared" si="19"/>
        <v>188599782.56</v>
      </c>
    </row>
    <row r="99" spans="1:12" ht="18.75" x14ac:dyDescent="0.3">
      <c r="A99" s="79"/>
      <c r="B99" s="133"/>
      <c r="C99" s="115">
        <v>14</v>
      </c>
      <c r="D99" s="45" t="s">
        <v>15</v>
      </c>
      <c r="E99" s="124">
        <v>659</v>
      </c>
      <c r="F99" s="76">
        <v>23735544.010000002</v>
      </c>
      <c r="G99" s="127">
        <v>3887</v>
      </c>
      <c r="H99" s="78">
        <v>134751580.96000001</v>
      </c>
      <c r="I99" s="143">
        <v>314</v>
      </c>
      <c r="J99" s="139">
        <v>10959785.449999999</v>
      </c>
      <c r="K99" s="127">
        <f t="shared" si="18"/>
        <v>4201</v>
      </c>
      <c r="L99" s="78">
        <f t="shared" si="19"/>
        <v>145711366.41</v>
      </c>
    </row>
    <row r="100" spans="1:12" ht="18.75" x14ac:dyDescent="0.3">
      <c r="A100" s="79"/>
      <c r="B100" s="133"/>
      <c r="C100" s="115">
        <v>15</v>
      </c>
      <c r="D100" s="45" t="s">
        <v>24</v>
      </c>
      <c r="E100" s="124">
        <v>226</v>
      </c>
      <c r="F100" s="130">
        <v>5696061.5800000001</v>
      </c>
      <c r="G100" s="127">
        <v>2067</v>
      </c>
      <c r="H100" s="78">
        <v>45147559</v>
      </c>
      <c r="I100" s="143">
        <v>195</v>
      </c>
      <c r="J100" s="139">
        <v>5838274.6399999997</v>
      </c>
      <c r="K100" s="127">
        <f t="shared" si="18"/>
        <v>2262</v>
      </c>
      <c r="L100" s="78">
        <f t="shared" si="19"/>
        <v>50985833.640000001</v>
      </c>
    </row>
    <row r="101" spans="1:12" ht="18.75" x14ac:dyDescent="0.3">
      <c r="A101" s="79"/>
      <c r="B101" s="133"/>
      <c r="C101" s="115">
        <v>16</v>
      </c>
      <c r="D101" s="45" t="s">
        <v>28</v>
      </c>
      <c r="E101" s="124">
        <v>0</v>
      </c>
      <c r="F101" s="76">
        <v>0</v>
      </c>
      <c r="G101" s="127">
        <v>142</v>
      </c>
      <c r="H101" s="78">
        <v>4122968.9</v>
      </c>
      <c r="I101" s="144">
        <v>0</v>
      </c>
      <c r="J101" s="139">
        <v>0</v>
      </c>
      <c r="K101" s="127">
        <f t="shared" si="18"/>
        <v>142</v>
      </c>
      <c r="L101" s="78">
        <f t="shared" si="19"/>
        <v>4122968.9</v>
      </c>
    </row>
    <row r="102" spans="1:12" ht="18.75" x14ac:dyDescent="0.3">
      <c r="A102" s="79"/>
      <c r="B102" s="133"/>
      <c r="C102" s="115">
        <v>17</v>
      </c>
      <c r="D102" s="45" t="s">
        <v>29</v>
      </c>
      <c r="E102" s="124">
        <v>0</v>
      </c>
      <c r="F102" s="76">
        <v>0</v>
      </c>
      <c r="G102" s="127">
        <v>34</v>
      </c>
      <c r="H102" s="78">
        <v>1214206.42</v>
      </c>
      <c r="I102" s="144">
        <v>0</v>
      </c>
      <c r="J102" s="139">
        <v>0</v>
      </c>
      <c r="K102" s="127">
        <f t="shared" si="18"/>
        <v>34</v>
      </c>
      <c r="L102" s="78">
        <f t="shared" si="19"/>
        <v>1214206.42</v>
      </c>
    </row>
    <row r="103" spans="1:12" ht="18.75" x14ac:dyDescent="0.3">
      <c r="A103" s="79"/>
      <c r="B103" s="133"/>
      <c r="C103" s="115">
        <v>18</v>
      </c>
      <c r="D103" s="33" t="s">
        <v>35</v>
      </c>
      <c r="E103" s="124">
        <v>45</v>
      </c>
      <c r="F103" s="76">
        <v>1214260.83</v>
      </c>
      <c r="G103" s="127">
        <v>45</v>
      </c>
      <c r="H103" s="78">
        <v>1214260.83</v>
      </c>
      <c r="I103" s="144">
        <v>21</v>
      </c>
      <c r="J103" s="139">
        <v>682836.7</v>
      </c>
      <c r="K103" s="127">
        <f t="shared" si="18"/>
        <v>66</v>
      </c>
      <c r="L103" s="78">
        <f t="shared" si="19"/>
        <v>1897097.53</v>
      </c>
    </row>
    <row r="104" spans="1:12" ht="18.75" x14ac:dyDescent="0.3">
      <c r="A104" s="79"/>
      <c r="B104" s="133"/>
      <c r="C104" s="115">
        <v>19</v>
      </c>
      <c r="D104" s="33" t="s">
        <v>25</v>
      </c>
      <c r="E104" s="124">
        <v>61</v>
      </c>
      <c r="F104" s="76">
        <v>1900405.28</v>
      </c>
      <c r="G104" s="127">
        <v>340</v>
      </c>
      <c r="H104" s="78">
        <v>9912574.4199999999</v>
      </c>
      <c r="I104" s="144">
        <v>48</v>
      </c>
      <c r="J104" s="139">
        <v>1615485.11</v>
      </c>
      <c r="K104" s="127">
        <f t="shared" si="18"/>
        <v>388</v>
      </c>
      <c r="L104" s="78">
        <f t="shared" si="19"/>
        <v>11528059.529999999</v>
      </c>
    </row>
    <row r="105" spans="1:12" ht="18.75" x14ac:dyDescent="0.3">
      <c r="A105" s="79"/>
      <c r="B105" s="133"/>
      <c r="C105" s="115">
        <v>20</v>
      </c>
      <c r="D105" s="33" t="s">
        <v>31</v>
      </c>
      <c r="E105" s="124">
        <v>78</v>
      </c>
      <c r="F105" s="76">
        <v>2073104.69</v>
      </c>
      <c r="G105" s="127">
        <v>196</v>
      </c>
      <c r="H105" s="78">
        <v>5348938.87</v>
      </c>
      <c r="I105" s="144">
        <v>151</v>
      </c>
      <c r="J105" s="139">
        <v>3766281.52</v>
      </c>
      <c r="K105" s="127">
        <f t="shared" si="18"/>
        <v>347</v>
      </c>
      <c r="L105" s="78">
        <f t="shared" si="19"/>
        <v>9115220.3900000006</v>
      </c>
    </row>
    <row r="106" spans="1:12" ht="19.5" thickBot="1" x14ac:dyDescent="0.35">
      <c r="A106" s="79"/>
      <c r="B106" s="133"/>
      <c r="C106" s="116">
        <v>21</v>
      </c>
      <c r="D106" s="33" t="s">
        <v>27</v>
      </c>
      <c r="E106" s="124">
        <v>257</v>
      </c>
      <c r="F106" s="131">
        <v>8475408.0999999996</v>
      </c>
      <c r="G106" s="127">
        <v>257</v>
      </c>
      <c r="H106" s="132">
        <v>8475408.0999999996</v>
      </c>
      <c r="I106" s="145">
        <v>574</v>
      </c>
      <c r="J106" s="140">
        <v>20306276.530000001</v>
      </c>
      <c r="K106" s="127">
        <f t="shared" si="18"/>
        <v>831</v>
      </c>
      <c r="L106" s="78">
        <f t="shared" si="19"/>
        <v>28781684.630000003</v>
      </c>
    </row>
    <row r="107" spans="1:12" ht="19.5" thickBot="1" x14ac:dyDescent="0.35">
      <c r="A107" s="79"/>
      <c r="B107" s="150"/>
      <c r="C107" s="164"/>
      <c r="D107" s="165" t="s">
        <v>13</v>
      </c>
      <c r="E107" s="114">
        <f t="shared" ref="E107:L107" si="20">SUM(E86:E106)</f>
        <v>6967</v>
      </c>
      <c r="F107" s="50">
        <f t="shared" si="20"/>
        <v>206378241.63</v>
      </c>
      <c r="G107" s="51">
        <f t="shared" si="20"/>
        <v>146516</v>
      </c>
      <c r="H107" s="48">
        <f t="shared" si="20"/>
        <v>3387629564.8299999</v>
      </c>
      <c r="I107" s="51">
        <f t="shared" si="20"/>
        <v>5541</v>
      </c>
      <c r="J107" s="50">
        <f t="shared" si="20"/>
        <v>168990578.26999998</v>
      </c>
      <c r="K107" s="51">
        <f t="shared" si="20"/>
        <v>152057</v>
      </c>
      <c r="L107" s="48">
        <f t="shared" si="20"/>
        <v>3556620143.1000004</v>
      </c>
    </row>
    <row r="108" spans="1:12" s="58" customFormat="1" ht="19.5" thickBot="1" x14ac:dyDescent="0.35">
      <c r="B108" s="167"/>
      <c r="C108" s="59"/>
      <c r="D108" s="59"/>
      <c r="E108" s="60"/>
      <c r="F108" s="61"/>
      <c r="G108" s="62"/>
      <c r="H108" s="63"/>
      <c r="I108" s="62"/>
      <c r="J108" s="61"/>
      <c r="K108" s="62"/>
      <c r="L108" s="63"/>
    </row>
    <row r="109" spans="1:12" ht="18.75" x14ac:dyDescent="0.3">
      <c r="B109" s="163"/>
      <c r="C109" s="151">
        <v>1</v>
      </c>
      <c r="D109" s="152" t="s">
        <v>37</v>
      </c>
      <c r="E109" s="71">
        <v>0</v>
      </c>
      <c r="F109" s="72">
        <v>0</v>
      </c>
      <c r="G109" s="148">
        <v>1034</v>
      </c>
      <c r="H109" s="74">
        <v>25592569.280000001</v>
      </c>
      <c r="I109" s="71">
        <v>0</v>
      </c>
      <c r="J109" s="72">
        <v>0</v>
      </c>
      <c r="K109" s="148">
        <f t="shared" ref="K109:K113" si="21">G109+I109</f>
        <v>1034</v>
      </c>
      <c r="L109" s="74">
        <f t="shared" ref="L109:L113" si="22">H109+J109</f>
        <v>25592569.280000001</v>
      </c>
    </row>
    <row r="110" spans="1:12" ht="18.75" x14ac:dyDescent="0.3">
      <c r="B110" s="133"/>
      <c r="C110" s="115">
        <v>2</v>
      </c>
      <c r="D110" s="153" t="s">
        <v>38</v>
      </c>
      <c r="E110" s="75">
        <v>0</v>
      </c>
      <c r="F110" s="76">
        <v>0</v>
      </c>
      <c r="G110" s="127">
        <v>49</v>
      </c>
      <c r="H110" s="78">
        <v>1074508.55</v>
      </c>
      <c r="I110" s="75">
        <v>0</v>
      </c>
      <c r="J110" s="76">
        <v>0</v>
      </c>
      <c r="K110" s="127">
        <f t="shared" si="21"/>
        <v>49</v>
      </c>
      <c r="L110" s="78">
        <f t="shared" si="22"/>
        <v>1074508.55</v>
      </c>
    </row>
    <row r="111" spans="1:12" ht="18.75" x14ac:dyDescent="0.3">
      <c r="B111" s="133"/>
      <c r="C111" s="115">
        <v>3</v>
      </c>
      <c r="D111" s="153" t="s">
        <v>39</v>
      </c>
      <c r="E111" s="75">
        <v>0</v>
      </c>
      <c r="F111" s="76">
        <v>0</v>
      </c>
      <c r="G111" s="127">
        <v>9</v>
      </c>
      <c r="H111" s="78">
        <v>159909.60999999999</v>
      </c>
      <c r="I111" s="75">
        <v>0</v>
      </c>
      <c r="J111" s="76">
        <v>0</v>
      </c>
      <c r="K111" s="127">
        <f t="shared" si="21"/>
        <v>9</v>
      </c>
      <c r="L111" s="78">
        <f t="shared" si="22"/>
        <v>159909.60999999999</v>
      </c>
    </row>
    <row r="112" spans="1:12" ht="18.75" x14ac:dyDescent="0.3">
      <c r="B112" s="133"/>
      <c r="C112" s="115">
        <v>4</v>
      </c>
      <c r="D112" s="153" t="s">
        <v>2</v>
      </c>
      <c r="E112" s="75">
        <v>472</v>
      </c>
      <c r="F112" s="76">
        <v>15194046.199999999</v>
      </c>
      <c r="G112" s="127">
        <v>14717</v>
      </c>
      <c r="H112" s="78">
        <v>377405197.82999998</v>
      </c>
      <c r="I112" s="143">
        <v>267</v>
      </c>
      <c r="J112" s="139">
        <v>8387093.9699999997</v>
      </c>
      <c r="K112" s="127">
        <f t="shared" si="21"/>
        <v>14984</v>
      </c>
      <c r="L112" s="78">
        <f t="shared" si="22"/>
        <v>385792291.80000001</v>
      </c>
    </row>
    <row r="113" spans="2:12" ht="18.75" x14ac:dyDescent="0.3">
      <c r="B113" s="133"/>
      <c r="C113" s="115">
        <v>5</v>
      </c>
      <c r="D113" s="153" t="s">
        <v>3</v>
      </c>
      <c r="E113" s="75">
        <v>38</v>
      </c>
      <c r="F113" s="76">
        <v>1100397.8700000001</v>
      </c>
      <c r="G113" s="127">
        <v>931</v>
      </c>
      <c r="H113" s="78">
        <v>20144362.969999999</v>
      </c>
      <c r="I113" s="143">
        <v>27</v>
      </c>
      <c r="J113" s="139">
        <v>847368.52</v>
      </c>
      <c r="K113" s="127">
        <f t="shared" si="21"/>
        <v>958</v>
      </c>
      <c r="L113" s="78">
        <f t="shared" si="22"/>
        <v>20991731.489999998</v>
      </c>
    </row>
    <row r="114" spans="2:12" ht="18.75" x14ac:dyDescent="0.3">
      <c r="B114" s="133"/>
      <c r="C114" s="115">
        <v>6</v>
      </c>
      <c r="D114" s="153" t="s">
        <v>4</v>
      </c>
      <c r="E114" s="75">
        <v>82</v>
      </c>
      <c r="F114" s="76">
        <v>1792974.93</v>
      </c>
      <c r="G114" s="127">
        <v>12235</v>
      </c>
      <c r="H114" s="78">
        <v>221786879.18000001</v>
      </c>
      <c r="I114" s="143">
        <v>129</v>
      </c>
      <c r="J114" s="139">
        <v>2711778.97</v>
      </c>
      <c r="K114" s="127">
        <f t="shared" ref="K114" si="23">G114+I114</f>
        <v>12364</v>
      </c>
      <c r="L114" s="78">
        <f t="shared" ref="L114" si="24">H114+J114</f>
        <v>224498658.15000001</v>
      </c>
    </row>
    <row r="115" spans="2:12" ht="18.75" x14ac:dyDescent="0.3">
      <c r="B115" s="133"/>
      <c r="C115" s="115">
        <v>7</v>
      </c>
      <c r="D115" s="153" t="s">
        <v>41</v>
      </c>
      <c r="E115" s="75">
        <v>0</v>
      </c>
      <c r="F115" s="76">
        <v>0</v>
      </c>
      <c r="G115" s="127">
        <v>8591</v>
      </c>
      <c r="H115" s="78">
        <v>143740842.80000001</v>
      </c>
      <c r="I115" s="75">
        <v>0</v>
      </c>
      <c r="J115" s="76">
        <v>0</v>
      </c>
      <c r="K115" s="127">
        <f t="shared" ref="K115:K116" si="25">G115+I115</f>
        <v>8591</v>
      </c>
      <c r="L115" s="78">
        <f t="shared" ref="L115:L116" si="26">H115+J115</f>
        <v>143740842.80000001</v>
      </c>
    </row>
    <row r="116" spans="2:12" ht="18.75" x14ac:dyDescent="0.3">
      <c r="B116" s="133"/>
      <c r="C116" s="115">
        <v>8</v>
      </c>
      <c r="D116" s="153" t="s">
        <v>6</v>
      </c>
      <c r="E116" s="75">
        <v>497</v>
      </c>
      <c r="F116" s="76">
        <v>12623001.18</v>
      </c>
      <c r="G116" s="127">
        <v>34594</v>
      </c>
      <c r="H116" s="78">
        <v>678621087.46000004</v>
      </c>
      <c r="I116" s="143">
        <v>547</v>
      </c>
      <c r="J116" s="139">
        <v>13319207.960000001</v>
      </c>
      <c r="K116" s="127">
        <f t="shared" si="25"/>
        <v>35141</v>
      </c>
      <c r="L116" s="78">
        <f t="shared" si="26"/>
        <v>691940295.42000008</v>
      </c>
    </row>
    <row r="117" spans="2:12" ht="18.75" x14ac:dyDescent="0.3">
      <c r="B117" s="133"/>
      <c r="C117" s="115">
        <v>9</v>
      </c>
      <c r="D117" s="153" t="s">
        <v>30</v>
      </c>
      <c r="E117" s="75">
        <v>0</v>
      </c>
      <c r="F117" s="76">
        <v>0</v>
      </c>
      <c r="G117" s="127">
        <v>637</v>
      </c>
      <c r="H117" s="78">
        <v>22532855.850000001</v>
      </c>
      <c r="I117" s="75">
        <v>0</v>
      </c>
      <c r="J117" s="76">
        <v>0</v>
      </c>
      <c r="K117" s="127">
        <f t="shared" ref="K117:K121" si="27">G117+I117</f>
        <v>637</v>
      </c>
      <c r="L117" s="78">
        <f t="shared" ref="L117:L121" si="28">H117+J117</f>
        <v>22532855.850000001</v>
      </c>
    </row>
    <row r="118" spans="2:12" ht="18.75" x14ac:dyDescent="0.3">
      <c r="B118" s="133">
        <v>2020</v>
      </c>
      <c r="C118" s="115">
        <v>10</v>
      </c>
      <c r="D118" s="153" t="s">
        <v>42</v>
      </c>
      <c r="E118" s="75">
        <v>0</v>
      </c>
      <c r="F118" s="76">
        <v>0</v>
      </c>
      <c r="G118" s="127">
        <v>4370</v>
      </c>
      <c r="H118" s="78">
        <v>134614433.55000001</v>
      </c>
      <c r="I118" s="75">
        <v>0</v>
      </c>
      <c r="J118" s="76">
        <v>0</v>
      </c>
      <c r="K118" s="127">
        <f t="shared" si="27"/>
        <v>4370</v>
      </c>
      <c r="L118" s="78">
        <f t="shared" si="28"/>
        <v>134614433.55000001</v>
      </c>
    </row>
    <row r="119" spans="2:12" ht="18.75" x14ac:dyDescent="0.3">
      <c r="B119" s="133"/>
      <c r="C119" s="115">
        <v>11</v>
      </c>
      <c r="D119" s="153" t="s">
        <v>33</v>
      </c>
      <c r="E119" s="75">
        <v>178</v>
      </c>
      <c r="F119" s="76">
        <v>6319122.0099999998</v>
      </c>
      <c r="G119" s="127">
        <v>15497</v>
      </c>
      <c r="H119" s="78">
        <v>378241452.45999998</v>
      </c>
      <c r="I119" s="75">
        <v>0</v>
      </c>
      <c r="J119" s="141">
        <v>0</v>
      </c>
      <c r="K119" s="127">
        <f t="shared" si="27"/>
        <v>15497</v>
      </c>
      <c r="L119" s="78">
        <f t="shared" si="28"/>
        <v>378241452.45999998</v>
      </c>
    </row>
    <row r="120" spans="2:12" ht="18.75" x14ac:dyDescent="0.3">
      <c r="B120" s="133"/>
      <c r="C120" s="115">
        <v>12</v>
      </c>
      <c r="D120" s="146" t="s">
        <v>11</v>
      </c>
      <c r="E120" s="75">
        <v>804</v>
      </c>
      <c r="F120" s="76">
        <v>21872098.34</v>
      </c>
      <c r="G120" s="127">
        <v>22984</v>
      </c>
      <c r="H120" s="78">
        <v>509214011.75</v>
      </c>
      <c r="I120" s="143">
        <v>994</v>
      </c>
      <c r="J120" s="139">
        <v>30527654.48</v>
      </c>
      <c r="K120" s="127">
        <f t="shared" si="27"/>
        <v>23978</v>
      </c>
      <c r="L120" s="78">
        <f t="shared" si="28"/>
        <v>539741666.23000002</v>
      </c>
    </row>
    <row r="121" spans="2:12" ht="18.75" x14ac:dyDescent="0.3">
      <c r="B121" s="133"/>
      <c r="C121" s="115">
        <v>13</v>
      </c>
      <c r="D121" s="146" t="s">
        <v>14</v>
      </c>
      <c r="E121" s="75">
        <v>1409</v>
      </c>
      <c r="F121" s="76">
        <v>43169550.990000002</v>
      </c>
      <c r="G121" s="127">
        <v>6819</v>
      </c>
      <c r="H121" s="78">
        <v>207940047.06</v>
      </c>
      <c r="I121" s="143">
        <v>2137</v>
      </c>
      <c r="J121" s="139">
        <v>79433537.129999995</v>
      </c>
      <c r="K121" s="127">
        <f t="shared" si="27"/>
        <v>8956</v>
      </c>
      <c r="L121" s="78">
        <f t="shared" si="28"/>
        <v>287373584.19</v>
      </c>
    </row>
    <row r="122" spans="2:12" ht="18.75" x14ac:dyDescent="0.3">
      <c r="B122" s="133"/>
      <c r="C122" s="115">
        <v>14</v>
      </c>
      <c r="D122" s="146" t="s">
        <v>32</v>
      </c>
      <c r="E122" s="75">
        <v>0</v>
      </c>
      <c r="F122" s="76">
        <v>0</v>
      </c>
      <c r="G122" s="127">
        <v>3920</v>
      </c>
      <c r="H122" s="78">
        <v>134621946.06999999</v>
      </c>
      <c r="I122" s="75">
        <v>0</v>
      </c>
      <c r="J122" s="76">
        <v>0</v>
      </c>
      <c r="K122" s="127">
        <f t="shared" ref="K122" si="29">G122+I122</f>
        <v>3920</v>
      </c>
      <c r="L122" s="78">
        <f t="shared" ref="L122" si="30">H122+J122</f>
        <v>134621946.06999999</v>
      </c>
    </row>
    <row r="123" spans="2:12" ht="18.75" x14ac:dyDescent="0.3">
      <c r="B123" s="133"/>
      <c r="C123" s="115">
        <v>15</v>
      </c>
      <c r="D123" s="146" t="s">
        <v>34</v>
      </c>
      <c r="E123" s="75">
        <v>112</v>
      </c>
      <c r="F123" s="130">
        <v>3510252.72</v>
      </c>
      <c r="G123" s="127">
        <v>2006</v>
      </c>
      <c r="H123" s="78">
        <v>45146277.409999996</v>
      </c>
      <c r="I123" s="75">
        <v>0</v>
      </c>
      <c r="J123" s="76">
        <v>0</v>
      </c>
      <c r="K123" s="127">
        <v>2006</v>
      </c>
      <c r="L123" s="78">
        <v>45146277.409999996</v>
      </c>
    </row>
    <row r="124" spans="2:12" ht="18.75" x14ac:dyDescent="0.3">
      <c r="B124" s="133"/>
      <c r="C124" s="115">
        <v>16</v>
      </c>
      <c r="D124" s="146" t="s">
        <v>28</v>
      </c>
      <c r="E124" s="75">
        <v>0</v>
      </c>
      <c r="F124" s="76">
        <v>0</v>
      </c>
      <c r="G124" s="127">
        <v>130</v>
      </c>
      <c r="H124" s="78">
        <v>3740860.56</v>
      </c>
      <c r="I124" s="75">
        <v>0</v>
      </c>
      <c r="J124" s="76">
        <v>0</v>
      </c>
      <c r="K124" s="127">
        <f t="shared" ref="K124:K129" si="31">G124+I124</f>
        <v>130</v>
      </c>
      <c r="L124" s="78">
        <f t="shared" ref="L124:L129" si="32">H124+J124</f>
        <v>3740860.56</v>
      </c>
    </row>
    <row r="125" spans="2:12" ht="18.75" x14ac:dyDescent="0.3">
      <c r="B125" s="133"/>
      <c r="C125" s="115">
        <v>17</v>
      </c>
      <c r="D125" s="146" t="s">
        <v>29</v>
      </c>
      <c r="E125" s="75">
        <v>0</v>
      </c>
      <c r="F125" s="76">
        <v>0</v>
      </c>
      <c r="G125" s="127">
        <v>34</v>
      </c>
      <c r="H125" s="78">
        <v>1214206.42</v>
      </c>
      <c r="I125" s="75">
        <v>0</v>
      </c>
      <c r="J125" s="76">
        <v>0</v>
      </c>
      <c r="K125" s="127">
        <f t="shared" si="31"/>
        <v>34</v>
      </c>
      <c r="L125" s="78">
        <f t="shared" si="32"/>
        <v>1214206.42</v>
      </c>
    </row>
    <row r="126" spans="2:12" ht="18.75" x14ac:dyDescent="0.3">
      <c r="B126" s="133"/>
      <c r="C126" s="115">
        <v>18</v>
      </c>
      <c r="D126" s="146" t="s">
        <v>35</v>
      </c>
      <c r="E126" s="75">
        <v>25</v>
      </c>
      <c r="F126" s="76">
        <v>762841.92</v>
      </c>
      <c r="G126" s="127">
        <v>79</v>
      </c>
      <c r="H126" s="78">
        <v>2318222.65</v>
      </c>
      <c r="I126" s="144">
        <v>8</v>
      </c>
      <c r="J126" s="139">
        <v>301622.69</v>
      </c>
      <c r="K126" s="127">
        <f t="shared" si="31"/>
        <v>87</v>
      </c>
      <c r="L126" s="78">
        <f t="shared" si="32"/>
        <v>2619845.34</v>
      </c>
    </row>
    <row r="127" spans="2:12" ht="18.75" x14ac:dyDescent="0.3">
      <c r="B127" s="133"/>
      <c r="C127" s="115">
        <v>19</v>
      </c>
      <c r="D127" s="146" t="s">
        <v>25</v>
      </c>
      <c r="E127" s="75">
        <v>31</v>
      </c>
      <c r="F127" s="76">
        <v>1126492.07</v>
      </c>
      <c r="G127" s="127">
        <v>324</v>
      </c>
      <c r="H127" s="78">
        <v>9674665.8900000006</v>
      </c>
      <c r="I127" s="144">
        <v>20</v>
      </c>
      <c r="J127" s="139">
        <v>643675.30000000005</v>
      </c>
      <c r="K127" s="127">
        <f t="shared" si="31"/>
        <v>344</v>
      </c>
      <c r="L127" s="78">
        <f t="shared" si="32"/>
        <v>10318341.190000001</v>
      </c>
    </row>
    <row r="128" spans="2:12" ht="18.75" x14ac:dyDescent="0.3">
      <c r="B128" s="133"/>
      <c r="C128" s="115">
        <v>20</v>
      </c>
      <c r="D128" s="146" t="s">
        <v>31</v>
      </c>
      <c r="E128" s="75">
        <v>49</v>
      </c>
      <c r="F128" s="76">
        <v>1476800.62</v>
      </c>
      <c r="G128" s="127">
        <v>378</v>
      </c>
      <c r="H128" s="78">
        <v>10191243.35</v>
      </c>
      <c r="I128" s="144">
        <v>102</v>
      </c>
      <c r="J128" s="139">
        <v>2920580.68</v>
      </c>
      <c r="K128" s="127">
        <f t="shared" si="31"/>
        <v>480</v>
      </c>
      <c r="L128" s="78">
        <f t="shared" si="32"/>
        <v>13111824.029999999</v>
      </c>
    </row>
    <row r="129" spans="2:12" ht="18.75" x14ac:dyDescent="0.3">
      <c r="B129" s="133"/>
      <c r="C129" s="115">
        <v>21</v>
      </c>
      <c r="D129" s="146" t="s">
        <v>27</v>
      </c>
      <c r="E129" s="75">
        <v>449</v>
      </c>
      <c r="F129" s="76">
        <v>18555466.949999999</v>
      </c>
      <c r="G129" s="127">
        <v>1210</v>
      </c>
      <c r="H129" s="78">
        <v>44752438.280000001</v>
      </c>
      <c r="I129" s="144">
        <v>24</v>
      </c>
      <c r="J129" s="139">
        <v>1161695.6200000001</v>
      </c>
      <c r="K129" s="127">
        <f t="shared" si="31"/>
        <v>1234</v>
      </c>
      <c r="L129" s="78">
        <f t="shared" si="32"/>
        <v>45914133.899999999</v>
      </c>
    </row>
    <row r="130" spans="2:12" ht="19.5" thickBot="1" x14ac:dyDescent="0.35">
      <c r="B130" s="133"/>
      <c r="C130" s="116">
        <v>22</v>
      </c>
      <c r="D130" s="168" t="s">
        <v>36</v>
      </c>
      <c r="E130" s="147">
        <v>647</v>
      </c>
      <c r="F130" s="131">
        <v>24000854.73</v>
      </c>
      <c r="G130" s="149">
        <v>647</v>
      </c>
      <c r="H130" s="132">
        <v>24000854.73</v>
      </c>
      <c r="I130" s="145">
        <v>744</v>
      </c>
      <c r="J130" s="140">
        <v>27875025.68</v>
      </c>
      <c r="K130" s="149">
        <f t="shared" ref="K130" si="33">G130+I130</f>
        <v>1391</v>
      </c>
      <c r="L130" s="132">
        <f t="shared" ref="L130" si="34">H130+J130</f>
        <v>51875880.409999996</v>
      </c>
    </row>
    <row r="131" spans="2:12" ht="19.5" thickBot="1" x14ac:dyDescent="0.35">
      <c r="B131" s="150"/>
      <c r="C131" s="164"/>
      <c r="D131" s="165" t="s">
        <v>13</v>
      </c>
      <c r="E131" s="49">
        <f t="shared" ref="E131:L131" si="35">SUM(E109:E130)</f>
        <v>4793</v>
      </c>
      <c r="F131" s="50">
        <f t="shared" si="35"/>
        <v>151503900.53</v>
      </c>
      <c r="G131" s="51">
        <f t="shared" si="35"/>
        <v>131195</v>
      </c>
      <c r="H131" s="48">
        <f t="shared" si="35"/>
        <v>2996728873.71</v>
      </c>
      <c r="I131" s="51">
        <f t="shared" si="35"/>
        <v>4999</v>
      </c>
      <c r="J131" s="50">
        <f t="shared" si="35"/>
        <v>168129241.00000003</v>
      </c>
      <c r="K131" s="51">
        <f t="shared" si="35"/>
        <v>136194</v>
      </c>
      <c r="L131" s="48">
        <f t="shared" si="35"/>
        <v>3164858114.7100005</v>
      </c>
    </row>
    <row r="132" spans="2:12" s="58" customFormat="1" ht="19.5" thickBot="1" x14ac:dyDescent="0.35">
      <c r="B132" s="167"/>
      <c r="C132" s="59"/>
      <c r="D132" s="59"/>
      <c r="E132" s="60"/>
      <c r="F132" s="61"/>
      <c r="G132" s="62"/>
      <c r="H132" s="63"/>
      <c r="I132" s="62"/>
      <c r="J132" s="61"/>
      <c r="K132" s="62"/>
      <c r="L132" s="63"/>
    </row>
    <row r="133" spans="2:12" ht="18.75" x14ac:dyDescent="0.3">
      <c r="B133" s="66"/>
      <c r="C133" s="172">
        <v>1</v>
      </c>
      <c r="D133" s="5" t="s">
        <v>37</v>
      </c>
      <c r="E133" s="170">
        <v>0</v>
      </c>
      <c r="F133" s="72">
        <v>0</v>
      </c>
      <c r="G133" s="148">
        <v>679</v>
      </c>
      <c r="H133" s="74">
        <v>16011815.42</v>
      </c>
      <c r="I133" s="170">
        <v>0</v>
      </c>
      <c r="J133" s="72">
        <v>0</v>
      </c>
      <c r="K133" s="148">
        <f t="shared" ref="K133" si="36">G133+I133</f>
        <v>679</v>
      </c>
      <c r="L133" s="74">
        <f t="shared" ref="L133" si="37">H133+J133</f>
        <v>16011815.42</v>
      </c>
    </row>
    <row r="134" spans="2:12" ht="18.75" x14ac:dyDescent="0.3">
      <c r="B134" s="65"/>
      <c r="C134" s="173">
        <v>2</v>
      </c>
      <c r="D134" s="11" t="s">
        <v>38</v>
      </c>
      <c r="E134" s="171">
        <v>0</v>
      </c>
      <c r="F134" s="76">
        <v>0</v>
      </c>
      <c r="G134" s="127">
        <v>40</v>
      </c>
      <c r="H134" s="78">
        <v>869125.72</v>
      </c>
      <c r="I134" s="171">
        <v>0</v>
      </c>
      <c r="J134" s="76">
        <v>0</v>
      </c>
      <c r="K134" s="127">
        <f t="shared" ref="K134:K136" si="38">G134+I134</f>
        <v>40</v>
      </c>
      <c r="L134" s="78">
        <f t="shared" ref="L134:L136" si="39">H134+J134</f>
        <v>869125.72</v>
      </c>
    </row>
    <row r="135" spans="2:12" ht="18.75" x14ac:dyDescent="0.3">
      <c r="B135" s="65"/>
      <c r="C135" s="173">
        <v>3</v>
      </c>
      <c r="D135" s="11" t="s">
        <v>39</v>
      </c>
      <c r="E135" s="171">
        <v>0</v>
      </c>
      <c r="F135" s="76">
        <v>0</v>
      </c>
      <c r="G135" s="127">
        <v>9</v>
      </c>
      <c r="H135" s="78">
        <v>148198.39999999999</v>
      </c>
      <c r="I135" s="171">
        <v>0</v>
      </c>
      <c r="J135" s="76">
        <v>0</v>
      </c>
      <c r="K135" s="127">
        <f t="shared" si="38"/>
        <v>9</v>
      </c>
      <c r="L135" s="78">
        <f t="shared" si="39"/>
        <v>148198.39999999999</v>
      </c>
    </row>
    <row r="136" spans="2:12" ht="18.75" x14ac:dyDescent="0.3">
      <c r="B136" s="65"/>
      <c r="C136" s="173">
        <v>4</v>
      </c>
      <c r="D136" s="11" t="s">
        <v>2</v>
      </c>
      <c r="E136" s="124">
        <v>215</v>
      </c>
      <c r="F136" s="76">
        <v>7664371.0499999998</v>
      </c>
      <c r="G136" s="127">
        <v>12111</v>
      </c>
      <c r="H136" s="78">
        <v>301838913.54000002</v>
      </c>
      <c r="I136" s="143">
        <v>176</v>
      </c>
      <c r="J136" s="139">
        <v>6267939.2699999996</v>
      </c>
      <c r="K136" s="127">
        <f t="shared" si="38"/>
        <v>12287</v>
      </c>
      <c r="L136" s="78">
        <f t="shared" si="39"/>
        <v>308106852.81</v>
      </c>
    </row>
    <row r="137" spans="2:12" ht="18.75" x14ac:dyDescent="0.3">
      <c r="B137" s="65"/>
      <c r="C137" s="173">
        <v>5</v>
      </c>
      <c r="D137" s="11" t="s">
        <v>3</v>
      </c>
      <c r="E137" s="124">
        <v>47</v>
      </c>
      <c r="F137" s="76">
        <v>1359139.26</v>
      </c>
      <c r="G137" s="127">
        <v>786</v>
      </c>
      <c r="H137" s="78">
        <v>17592390.75</v>
      </c>
      <c r="I137" s="143">
        <v>36</v>
      </c>
      <c r="J137" s="139">
        <v>1070622.24</v>
      </c>
      <c r="K137" s="127">
        <f t="shared" ref="K137" si="40">G137+I137</f>
        <v>822</v>
      </c>
      <c r="L137" s="78">
        <f t="shared" ref="L137" si="41">H137+J137</f>
        <v>18663012.989999998</v>
      </c>
    </row>
    <row r="138" spans="2:12" ht="18.75" x14ac:dyDescent="0.3">
      <c r="B138" s="65"/>
      <c r="C138" s="173">
        <v>6</v>
      </c>
      <c r="D138" s="11" t="s">
        <v>40</v>
      </c>
      <c r="E138" s="124">
        <v>0</v>
      </c>
      <c r="F138" s="76">
        <v>0</v>
      </c>
      <c r="G138" s="127">
        <v>9358</v>
      </c>
      <c r="H138" s="78">
        <v>161383312.84</v>
      </c>
      <c r="I138" s="124">
        <v>0</v>
      </c>
      <c r="J138" s="76">
        <v>0</v>
      </c>
      <c r="K138" s="127">
        <f t="shared" ref="K138:K139" si="42">G138+I138</f>
        <v>9358</v>
      </c>
      <c r="L138" s="78">
        <f t="shared" ref="L138:L139" si="43">H138+J138</f>
        <v>161383312.84</v>
      </c>
    </row>
    <row r="139" spans="2:12" ht="18.75" x14ac:dyDescent="0.3">
      <c r="B139" s="65"/>
      <c r="C139" s="173">
        <v>7</v>
      </c>
      <c r="D139" s="11" t="s">
        <v>41</v>
      </c>
      <c r="E139" s="124">
        <v>0</v>
      </c>
      <c r="F139" s="76">
        <v>0</v>
      </c>
      <c r="G139" s="127">
        <v>6602</v>
      </c>
      <c r="H139" s="78">
        <v>106760000.04000001</v>
      </c>
      <c r="I139" s="124">
        <v>0</v>
      </c>
      <c r="J139" s="76">
        <v>0</v>
      </c>
      <c r="K139" s="127">
        <f t="shared" si="42"/>
        <v>6602</v>
      </c>
      <c r="L139" s="78">
        <f t="shared" si="43"/>
        <v>106760000.04000001</v>
      </c>
    </row>
    <row r="140" spans="2:12" ht="18.75" x14ac:dyDescent="0.3">
      <c r="B140" s="65"/>
      <c r="C140" s="173">
        <v>8</v>
      </c>
      <c r="D140" s="11" t="s">
        <v>6</v>
      </c>
      <c r="E140" s="124">
        <v>37</v>
      </c>
      <c r="F140" s="76">
        <v>1320660.82</v>
      </c>
      <c r="G140" s="127">
        <v>26735</v>
      </c>
      <c r="H140" s="78">
        <v>504438444.19</v>
      </c>
      <c r="I140" s="124">
        <v>0</v>
      </c>
      <c r="J140" s="139">
        <v>0</v>
      </c>
      <c r="K140" s="127">
        <v>26735</v>
      </c>
      <c r="L140" s="78">
        <v>504438444.19</v>
      </c>
    </row>
    <row r="141" spans="2:12" ht="18.75" x14ac:dyDescent="0.3">
      <c r="B141" s="65"/>
      <c r="C141" s="173">
        <v>9</v>
      </c>
      <c r="D141" s="11" t="s">
        <v>30</v>
      </c>
      <c r="E141" s="169">
        <v>0</v>
      </c>
      <c r="F141" s="130">
        <v>0</v>
      </c>
      <c r="G141" s="127">
        <v>637</v>
      </c>
      <c r="H141" s="78">
        <v>22532855.850000001</v>
      </c>
      <c r="I141" s="169">
        <v>0</v>
      </c>
      <c r="J141" s="130">
        <v>0</v>
      </c>
      <c r="K141" s="127">
        <f t="shared" ref="K141:K144" si="44">G141+I141</f>
        <v>637</v>
      </c>
      <c r="L141" s="78">
        <f t="shared" ref="L141:L144" si="45">H141+J141</f>
        <v>22532855.850000001</v>
      </c>
    </row>
    <row r="142" spans="2:12" ht="18.75" x14ac:dyDescent="0.3">
      <c r="B142" s="65">
        <v>2021</v>
      </c>
      <c r="C142" s="173">
        <v>10</v>
      </c>
      <c r="D142" s="11" t="s">
        <v>42</v>
      </c>
      <c r="E142" s="169">
        <v>0</v>
      </c>
      <c r="F142" s="76">
        <v>0</v>
      </c>
      <c r="G142" s="127">
        <v>3577</v>
      </c>
      <c r="H142" s="78">
        <v>107610386.92</v>
      </c>
      <c r="I142" s="169">
        <v>0</v>
      </c>
      <c r="J142" s="76">
        <v>0</v>
      </c>
      <c r="K142" s="127">
        <f t="shared" si="44"/>
        <v>3577</v>
      </c>
      <c r="L142" s="78">
        <f t="shared" si="45"/>
        <v>107610386.92</v>
      </c>
    </row>
    <row r="143" spans="2:12" ht="18.75" x14ac:dyDescent="0.3">
      <c r="B143" s="65"/>
      <c r="C143" s="173">
        <v>11</v>
      </c>
      <c r="D143" s="11" t="s">
        <v>33</v>
      </c>
      <c r="E143" s="169">
        <v>0</v>
      </c>
      <c r="F143" s="76">
        <v>0</v>
      </c>
      <c r="G143" s="127">
        <v>15497</v>
      </c>
      <c r="H143" s="78">
        <v>378241452.45999998</v>
      </c>
      <c r="I143" s="169">
        <v>0</v>
      </c>
      <c r="J143" s="76">
        <v>0</v>
      </c>
      <c r="K143" s="127">
        <f t="shared" si="44"/>
        <v>15497</v>
      </c>
      <c r="L143" s="78">
        <f t="shared" si="45"/>
        <v>378241452.45999998</v>
      </c>
    </row>
    <row r="144" spans="2:12" ht="18.75" x14ac:dyDescent="0.3">
      <c r="B144" s="65"/>
      <c r="C144" s="173">
        <v>12</v>
      </c>
      <c r="D144" s="33" t="s">
        <v>11</v>
      </c>
      <c r="E144" s="124">
        <v>1278</v>
      </c>
      <c r="F144" s="76">
        <v>42799781.68</v>
      </c>
      <c r="G144" s="127">
        <v>21376</v>
      </c>
      <c r="H144" s="78">
        <v>466504326.38999999</v>
      </c>
      <c r="I144" s="143">
        <v>910</v>
      </c>
      <c r="J144" s="139">
        <v>27212919.5</v>
      </c>
      <c r="K144" s="127">
        <f t="shared" si="44"/>
        <v>22286</v>
      </c>
      <c r="L144" s="78">
        <f t="shared" si="45"/>
        <v>493717245.88999999</v>
      </c>
    </row>
    <row r="145" spans="2:12" ht="18.75" x14ac:dyDescent="0.3">
      <c r="B145" s="65"/>
      <c r="C145" s="173">
        <v>13</v>
      </c>
      <c r="D145" s="33" t="s">
        <v>43</v>
      </c>
      <c r="E145" s="166">
        <v>1348</v>
      </c>
      <c r="F145" s="130">
        <v>52594124.130000003</v>
      </c>
      <c r="G145" s="127">
        <v>8881</v>
      </c>
      <c r="H145" s="78">
        <v>296315671.94</v>
      </c>
      <c r="I145" s="143">
        <v>1116</v>
      </c>
      <c r="J145" s="139">
        <v>46194572.109999999</v>
      </c>
      <c r="K145" s="127">
        <f t="shared" ref="K145:K149" si="46">G145+I145</f>
        <v>9997</v>
      </c>
      <c r="L145" s="78">
        <f t="shared" ref="L145:L149" si="47">H145+J145</f>
        <v>342510244.05000001</v>
      </c>
    </row>
    <row r="146" spans="2:12" ht="18.75" x14ac:dyDescent="0.3">
      <c r="B146" s="65"/>
      <c r="C146" s="173">
        <v>14</v>
      </c>
      <c r="D146" s="33" t="s">
        <v>32</v>
      </c>
      <c r="E146" s="169">
        <v>0</v>
      </c>
      <c r="F146" s="76">
        <v>0</v>
      </c>
      <c r="G146" s="127">
        <v>3920</v>
      </c>
      <c r="H146" s="78">
        <v>134621946.06999999</v>
      </c>
      <c r="I146" s="169">
        <v>0</v>
      </c>
      <c r="J146" s="76">
        <v>0</v>
      </c>
      <c r="K146" s="127">
        <f t="shared" si="46"/>
        <v>3920</v>
      </c>
      <c r="L146" s="78">
        <f t="shared" si="47"/>
        <v>134621946.06999999</v>
      </c>
    </row>
    <row r="147" spans="2:12" ht="18.75" x14ac:dyDescent="0.3">
      <c r="B147" s="65"/>
      <c r="C147" s="173">
        <v>15</v>
      </c>
      <c r="D147" s="33" t="s">
        <v>34</v>
      </c>
      <c r="E147" s="169">
        <v>0</v>
      </c>
      <c r="F147" s="130">
        <v>0</v>
      </c>
      <c r="G147" s="127">
        <v>2006</v>
      </c>
      <c r="H147" s="78">
        <v>45146277.409999996</v>
      </c>
      <c r="I147" s="169">
        <v>0</v>
      </c>
      <c r="J147" s="130">
        <v>0</v>
      </c>
      <c r="K147" s="127">
        <f t="shared" si="46"/>
        <v>2006</v>
      </c>
      <c r="L147" s="78">
        <f t="shared" si="47"/>
        <v>45146277.409999996</v>
      </c>
    </row>
    <row r="148" spans="2:12" ht="18.75" x14ac:dyDescent="0.3">
      <c r="B148" s="65"/>
      <c r="C148" s="173">
        <v>16</v>
      </c>
      <c r="D148" s="33" t="s">
        <v>28</v>
      </c>
      <c r="E148" s="169">
        <v>0</v>
      </c>
      <c r="F148" s="76">
        <v>0</v>
      </c>
      <c r="G148" s="127">
        <v>130</v>
      </c>
      <c r="H148" s="78">
        <v>3740860.56</v>
      </c>
      <c r="I148" s="169">
        <v>0</v>
      </c>
      <c r="J148" s="76">
        <v>0</v>
      </c>
      <c r="K148" s="127">
        <f t="shared" si="46"/>
        <v>130</v>
      </c>
      <c r="L148" s="78">
        <f t="shared" si="47"/>
        <v>3740860.56</v>
      </c>
    </row>
    <row r="149" spans="2:12" ht="18.75" x14ac:dyDescent="0.3">
      <c r="B149" s="65"/>
      <c r="C149" s="173">
        <v>17</v>
      </c>
      <c r="D149" s="33" t="s">
        <v>29</v>
      </c>
      <c r="E149" s="169">
        <v>0</v>
      </c>
      <c r="F149" s="76">
        <v>0</v>
      </c>
      <c r="G149" s="127">
        <v>34</v>
      </c>
      <c r="H149" s="78">
        <v>1214206.42</v>
      </c>
      <c r="I149" s="169">
        <v>0</v>
      </c>
      <c r="J149" s="76">
        <v>0</v>
      </c>
      <c r="K149" s="127">
        <f t="shared" si="46"/>
        <v>34</v>
      </c>
      <c r="L149" s="78">
        <f t="shared" si="47"/>
        <v>1214206.42</v>
      </c>
    </row>
    <row r="150" spans="2:12" ht="18.75" x14ac:dyDescent="0.3">
      <c r="B150" s="65"/>
      <c r="C150" s="173">
        <v>18</v>
      </c>
      <c r="D150" s="33" t="s">
        <v>35</v>
      </c>
      <c r="E150" s="124">
        <v>7</v>
      </c>
      <c r="F150" s="76">
        <v>189348.86</v>
      </c>
      <c r="G150" s="127">
        <v>74</v>
      </c>
      <c r="H150" s="78">
        <v>2128329.39</v>
      </c>
      <c r="I150" s="144">
        <v>2</v>
      </c>
      <c r="J150" s="139">
        <v>110361.99</v>
      </c>
      <c r="K150" s="127">
        <f t="shared" ref="K150:K151" si="48">G150+I150</f>
        <v>76</v>
      </c>
      <c r="L150" s="78">
        <f t="shared" ref="L150:L151" si="49">H150+J150</f>
        <v>2238691.3800000004</v>
      </c>
    </row>
    <row r="151" spans="2:12" ht="18.75" x14ac:dyDescent="0.3">
      <c r="B151" s="65"/>
      <c r="C151" s="173">
        <v>19</v>
      </c>
      <c r="D151" s="33" t="s">
        <v>25</v>
      </c>
      <c r="E151" s="124">
        <v>16</v>
      </c>
      <c r="F151" s="76">
        <v>838145.31</v>
      </c>
      <c r="G151" s="127">
        <v>236</v>
      </c>
      <c r="H151" s="78">
        <v>7199930.9800000004</v>
      </c>
      <c r="I151" s="144">
        <v>14</v>
      </c>
      <c r="J151" s="139">
        <v>459133.1</v>
      </c>
      <c r="K151" s="127">
        <f t="shared" si="48"/>
        <v>250</v>
      </c>
      <c r="L151" s="78">
        <f t="shared" si="49"/>
        <v>7659064.0800000001</v>
      </c>
    </row>
    <row r="152" spans="2:12" ht="18.75" x14ac:dyDescent="0.3">
      <c r="B152" s="65"/>
      <c r="C152" s="173">
        <v>20</v>
      </c>
      <c r="D152" s="33" t="s">
        <v>50</v>
      </c>
      <c r="E152" s="166">
        <v>37</v>
      </c>
      <c r="F152" s="130">
        <v>1207058.49</v>
      </c>
      <c r="G152" s="127">
        <v>474</v>
      </c>
      <c r="H152" s="78">
        <v>12932432.119999999</v>
      </c>
      <c r="I152" s="144">
        <v>2</v>
      </c>
      <c r="J152" s="139">
        <v>68594.25</v>
      </c>
      <c r="K152" s="127">
        <f t="shared" ref="K152:K153" si="50">G152+I152</f>
        <v>476</v>
      </c>
      <c r="L152" s="78">
        <f t="shared" ref="L152:L153" si="51">H152+J152</f>
        <v>13001026.369999999</v>
      </c>
    </row>
    <row r="153" spans="2:12" ht="18.75" x14ac:dyDescent="0.3">
      <c r="B153" s="65"/>
      <c r="C153" s="173">
        <v>21</v>
      </c>
      <c r="D153" s="33" t="s">
        <v>47</v>
      </c>
      <c r="E153" s="124">
        <v>1</v>
      </c>
      <c r="F153" s="76">
        <v>104602.23</v>
      </c>
      <c r="G153" s="127">
        <v>949</v>
      </c>
      <c r="H153" s="78">
        <v>36779252.700000003</v>
      </c>
      <c r="I153" s="169">
        <v>0</v>
      </c>
      <c r="J153" s="76">
        <v>0</v>
      </c>
      <c r="K153" s="127">
        <f t="shared" si="50"/>
        <v>949</v>
      </c>
      <c r="L153" s="78">
        <f t="shared" si="51"/>
        <v>36779252.700000003</v>
      </c>
    </row>
    <row r="154" spans="2:12" ht="19.5" thickBot="1" x14ac:dyDescent="0.35">
      <c r="B154" s="65"/>
      <c r="C154" s="174">
        <v>22</v>
      </c>
      <c r="D154" s="56" t="s">
        <v>36</v>
      </c>
      <c r="E154" s="162">
        <v>357</v>
      </c>
      <c r="F154" s="131">
        <v>11817243.960000001</v>
      </c>
      <c r="G154" s="149">
        <v>1604</v>
      </c>
      <c r="H154" s="132">
        <v>58032630.07</v>
      </c>
      <c r="I154" s="145">
        <v>187</v>
      </c>
      <c r="J154" s="140">
        <v>6777032.4199999999</v>
      </c>
      <c r="K154" s="127">
        <f t="shared" ref="K154" si="52">G154+I154</f>
        <v>1791</v>
      </c>
      <c r="L154" s="78">
        <f t="shared" ref="L154" si="53">H154+J154</f>
        <v>64809662.490000002</v>
      </c>
    </row>
    <row r="155" spans="2:12" ht="19.5" thickBot="1" x14ac:dyDescent="0.35">
      <c r="B155" s="150"/>
      <c r="C155" s="154"/>
      <c r="D155" s="175" t="s">
        <v>13</v>
      </c>
      <c r="E155" s="114">
        <f t="shared" ref="E155:L155" si="54">SUM(E133:E154)</f>
        <v>3343</v>
      </c>
      <c r="F155" s="50">
        <f t="shared" si="54"/>
        <v>119894475.78999999</v>
      </c>
      <c r="G155" s="51">
        <f t="shared" si="54"/>
        <v>115715</v>
      </c>
      <c r="H155" s="48">
        <f t="shared" si="54"/>
        <v>2682042760.1799998</v>
      </c>
      <c r="I155" s="51">
        <f t="shared" si="54"/>
        <v>2443</v>
      </c>
      <c r="J155" s="50">
        <f t="shared" si="54"/>
        <v>88161174.879999995</v>
      </c>
      <c r="K155" s="51">
        <f t="shared" si="54"/>
        <v>118158</v>
      </c>
      <c r="L155" s="48">
        <f t="shared" si="54"/>
        <v>2770203935.0599999</v>
      </c>
    </row>
    <row r="156" spans="2:12" s="155" customFormat="1" ht="13.5" thickBot="1" x14ac:dyDescent="0.25">
      <c r="B156" s="156"/>
      <c r="C156" s="157"/>
      <c r="D156" s="157"/>
      <c r="E156" s="158"/>
      <c r="F156" s="159"/>
      <c r="G156" s="160"/>
      <c r="H156" s="161"/>
      <c r="I156" s="160"/>
      <c r="J156" s="159"/>
      <c r="K156" s="160"/>
      <c r="L156" s="161"/>
    </row>
    <row r="157" spans="2:12" ht="18.75" x14ac:dyDescent="0.3">
      <c r="B157" s="66"/>
      <c r="C157" s="172">
        <v>1</v>
      </c>
      <c r="D157" s="5" t="s">
        <v>37</v>
      </c>
      <c r="E157" s="170">
        <v>0</v>
      </c>
      <c r="F157" s="72">
        <v>0</v>
      </c>
      <c r="G157" s="148">
        <v>515</v>
      </c>
      <c r="H157" s="74">
        <v>11449087.609999999</v>
      </c>
      <c r="I157" s="71">
        <v>0</v>
      </c>
      <c r="J157" s="72">
        <v>0</v>
      </c>
      <c r="K157" s="148">
        <f t="shared" ref="K157:L172" si="55">G157+I157</f>
        <v>515</v>
      </c>
      <c r="L157" s="74">
        <f t="shared" si="55"/>
        <v>11449087.609999999</v>
      </c>
    </row>
    <row r="158" spans="2:12" ht="18.75" x14ac:dyDescent="0.3">
      <c r="B158" s="65"/>
      <c r="C158" s="173">
        <v>2</v>
      </c>
      <c r="D158" s="11" t="s">
        <v>38</v>
      </c>
      <c r="E158" s="171">
        <v>0</v>
      </c>
      <c r="F158" s="76">
        <v>0</v>
      </c>
      <c r="G158" s="127">
        <v>29</v>
      </c>
      <c r="H158" s="78">
        <v>509430.25</v>
      </c>
      <c r="I158" s="75">
        <v>0</v>
      </c>
      <c r="J158" s="76">
        <v>0</v>
      </c>
      <c r="K158" s="127">
        <f t="shared" si="55"/>
        <v>29</v>
      </c>
      <c r="L158" s="78">
        <f t="shared" si="55"/>
        <v>509430.25</v>
      </c>
    </row>
    <row r="159" spans="2:12" ht="18.75" x14ac:dyDescent="0.3">
      <c r="B159" s="65"/>
      <c r="C159" s="173">
        <v>3</v>
      </c>
      <c r="D159" s="11" t="s">
        <v>39</v>
      </c>
      <c r="E159" s="171">
        <v>0</v>
      </c>
      <c r="F159" s="76">
        <v>0</v>
      </c>
      <c r="G159" s="127">
        <v>8</v>
      </c>
      <c r="H159" s="78">
        <v>123011.8</v>
      </c>
      <c r="I159" s="75">
        <v>0</v>
      </c>
      <c r="J159" s="76">
        <v>0</v>
      </c>
      <c r="K159" s="127">
        <f t="shared" si="55"/>
        <v>8</v>
      </c>
      <c r="L159" s="78">
        <f t="shared" si="55"/>
        <v>123011.8</v>
      </c>
    </row>
    <row r="160" spans="2:12" ht="18.75" x14ac:dyDescent="0.3">
      <c r="B160" s="65"/>
      <c r="C160" s="173">
        <v>4</v>
      </c>
      <c r="D160" s="11" t="s">
        <v>2</v>
      </c>
      <c r="E160" s="124">
        <v>213</v>
      </c>
      <c r="F160" s="76">
        <v>7979677.4699999997</v>
      </c>
      <c r="G160" s="127">
        <v>9740</v>
      </c>
      <c r="H160" s="78">
        <v>237276524.78</v>
      </c>
      <c r="I160" s="143">
        <v>400</v>
      </c>
      <c r="J160" s="139">
        <v>16705471.76</v>
      </c>
      <c r="K160" s="127">
        <f t="shared" si="55"/>
        <v>10140</v>
      </c>
      <c r="L160" s="78">
        <f t="shared" si="55"/>
        <v>253981996.53999999</v>
      </c>
    </row>
    <row r="161" spans="2:12" ht="18.75" x14ac:dyDescent="0.3">
      <c r="B161" s="65"/>
      <c r="C161" s="173">
        <v>5</v>
      </c>
      <c r="D161" s="11" t="s">
        <v>3</v>
      </c>
      <c r="E161" s="124">
        <v>45</v>
      </c>
      <c r="F161" s="76">
        <v>2039394.69</v>
      </c>
      <c r="G161" s="127">
        <v>717</v>
      </c>
      <c r="H161" s="78">
        <v>16562104.82</v>
      </c>
      <c r="I161" s="176">
        <v>40</v>
      </c>
      <c r="J161" s="177">
        <v>1300837.29</v>
      </c>
      <c r="K161" s="127">
        <f t="shared" si="55"/>
        <v>757</v>
      </c>
      <c r="L161" s="78">
        <f t="shared" si="55"/>
        <v>17862942.109999999</v>
      </c>
    </row>
    <row r="162" spans="2:12" ht="18.75" x14ac:dyDescent="0.3">
      <c r="B162" s="65"/>
      <c r="C162" s="173">
        <v>6</v>
      </c>
      <c r="D162" s="11" t="s">
        <v>40</v>
      </c>
      <c r="E162" s="124">
        <v>0</v>
      </c>
      <c r="F162" s="76">
        <v>0</v>
      </c>
      <c r="G162" s="127">
        <v>6972</v>
      </c>
      <c r="H162" s="78">
        <v>113612021.5</v>
      </c>
      <c r="I162" s="75">
        <v>0</v>
      </c>
      <c r="J162" s="139">
        <v>0</v>
      </c>
      <c r="K162" s="127">
        <f t="shared" si="55"/>
        <v>6972</v>
      </c>
      <c r="L162" s="78">
        <f t="shared" si="55"/>
        <v>113612021.5</v>
      </c>
    </row>
    <row r="163" spans="2:12" ht="18.75" x14ac:dyDescent="0.3">
      <c r="B163" s="65"/>
      <c r="C163" s="173">
        <v>7</v>
      </c>
      <c r="D163" s="11" t="s">
        <v>41</v>
      </c>
      <c r="E163" s="124">
        <v>0</v>
      </c>
      <c r="F163" s="76">
        <v>0</v>
      </c>
      <c r="G163" s="127">
        <v>4894</v>
      </c>
      <c r="H163" s="78">
        <v>76237837.030000001</v>
      </c>
      <c r="I163" s="75">
        <v>0</v>
      </c>
      <c r="J163" s="76">
        <v>0</v>
      </c>
      <c r="K163" s="127">
        <f t="shared" si="55"/>
        <v>4894</v>
      </c>
      <c r="L163" s="78">
        <f t="shared" si="55"/>
        <v>76237837.030000001</v>
      </c>
    </row>
    <row r="164" spans="2:12" ht="18.75" x14ac:dyDescent="0.3">
      <c r="B164" s="65"/>
      <c r="C164" s="173">
        <v>8</v>
      </c>
      <c r="D164" s="11" t="s">
        <v>45</v>
      </c>
      <c r="E164" s="124">
        <v>0</v>
      </c>
      <c r="F164" s="76">
        <v>0</v>
      </c>
      <c r="G164" s="127">
        <v>19603</v>
      </c>
      <c r="H164" s="78">
        <v>353355766.36000001</v>
      </c>
      <c r="I164" s="75">
        <v>0</v>
      </c>
      <c r="J164" s="139">
        <v>0</v>
      </c>
      <c r="K164" s="127">
        <f t="shared" si="55"/>
        <v>19603</v>
      </c>
      <c r="L164" s="78">
        <f t="shared" si="55"/>
        <v>353355766.36000001</v>
      </c>
    </row>
    <row r="165" spans="2:12" ht="18.75" x14ac:dyDescent="0.3">
      <c r="B165" s="65"/>
      <c r="C165" s="173">
        <v>9</v>
      </c>
      <c r="D165" s="11" t="s">
        <v>30</v>
      </c>
      <c r="E165" s="169">
        <v>0</v>
      </c>
      <c r="F165" s="130">
        <v>0</v>
      </c>
      <c r="G165" s="127">
        <v>637</v>
      </c>
      <c r="H165" s="78">
        <v>22532855.850000001</v>
      </c>
      <c r="I165" s="75">
        <v>0</v>
      </c>
      <c r="J165" s="76">
        <v>0</v>
      </c>
      <c r="K165" s="127">
        <f t="shared" si="55"/>
        <v>637</v>
      </c>
      <c r="L165" s="78">
        <f t="shared" si="55"/>
        <v>22532855.850000001</v>
      </c>
    </row>
    <row r="166" spans="2:12" ht="18.75" x14ac:dyDescent="0.3">
      <c r="B166" s="65">
        <v>2022</v>
      </c>
      <c r="C166" s="173">
        <v>10</v>
      </c>
      <c r="D166" s="11" t="s">
        <v>42</v>
      </c>
      <c r="E166" s="169">
        <v>0</v>
      </c>
      <c r="F166" s="76">
        <v>0</v>
      </c>
      <c r="G166" s="127">
        <v>2872</v>
      </c>
      <c r="H166" s="78">
        <v>82096482.730000004</v>
      </c>
      <c r="I166" s="75">
        <v>0</v>
      </c>
      <c r="J166" s="76">
        <v>0</v>
      </c>
      <c r="K166" s="127">
        <f t="shared" si="55"/>
        <v>2872</v>
      </c>
      <c r="L166" s="78">
        <f t="shared" si="55"/>
        <v>82096482.730000004</v>
      </c>
    </row>
    <row r="167" spans="2:12" ht="18.75" x14ac:dyDescent="0.3">
      <c r="B167" s="65"/>
      <c r="C167" s="173">
        <v>11</v>
      </c>
      <c r="D167" s="11" t="s">
        <v>33</v>
      </c>
      <c r="E167" s="169">
        <v>0</v>
      </c>
      <c r="F167" s="76">
        <v>0</v>
      </c>
      <c r="G167" s="127">
        <v>15497</v>
      </c>
      <c r="H167" s="78">
        <v>378241452.45999998</v>
      </c>
      <c r="I167" s="75">
        <v>0</v>
      </c>
      <c r="J167" s="141">
        <v>0</v>
      </c>
      <c r="K167" s="127">
        <f t="shared" si="55"/>
        <v>15497</v>
      </c>
      <c r="L167" s="78">
        <f t="shared" si="55"/>
        <v>378241452.45999998</v>
      </c>
    </row>
    <row r="168" spans="2:12" ht="18.75" x14ac:dyDescent="0.3">
      <c r="B168" s="65"/>
      <c r="C168" s="173">
        <v>12</v>
      </c>
      <c r="D168" s="33" t="s">
        <v>11</v>
      </c>
      <c r="E168" s="124">
        <v>753</v>
      </c>
      <c r="F168" s="76">
        <v>23955462.899999999</v>
      </c>
      <c r="G168" s="127">
        <v>17526</v>
      </c>
      <c r="H168" s="78">
        <v>449587282.80000001</v>
      </c>
      <c r="I168" s="176">
        <v>303</v>
      </c>
      <c r="J168" s="177">
        <v>11480161.640000001</v>
      </c>
      <c r="K168" s="127">
        <f t="shared" si="55"/>
        <v>17829</v>
      </c>
      <c r="L168" s="78">
        <f t="shared" si="55"/>
        <v>461067444.44</v>
      </c>
    </row>
    <row r="169" spans="2:12" ht="18.75" x14ac:dyDescent="0.3">
      <c r="B169" s="65"/>
      <c r="C169" s="173">
        <v>13</v>
      </c>
      <c r="D169" s="33" t="s">
        <v>43</v>
      </c>
      <c r="E169" s="166">
        <v>752</v>
      </c>
      <c r="F169" s="130">
        <v>31640459.16</v>
      </c>
      <c r="G169" s="127">
        <v>8547</v>
      </c>
      <c r="H169" s="78">
        <v>299953320.02999997</v>
      </c>
      <c r="I169" s="143">
        <v>707</v>
      </c>
      <c r="J169" s="139">
        <v>30366437.969999999</v>
      </c>
      <c r="K169" s="127">
        <f t="shared" si="55"/>
        <v>9254</v>
      </c>
      <c r="L169" s="78">
        <f t="shared" si="55"/>
        <v>330319758</v>
      </c>
    </row>
    <row r="170" spans="2:12" ht="18.75" x14ac:dyDescent="0.3">
      <c r="B170" s="65"/>
      <c r="C170" s="173">
        <v>14</v>
      </c>
      <c r="D170" s="33" t="s">
        <v>32</v>
      </c>
      <c r="E170" s="169">
        <v>0</v>
      </c>
      <c r="F170" s="76">
        <v>0</v>
      </c>
      <c r="G170" s="127">
        <v>3920</v>
      </c>
      <c r="H170" s="78">
        <v>134621946.06999999</v>
      </c>
      <c r="I170" s="75">
        <v>0</v>
      </c>
      <c r="J170" s="76">
        <v>0</v>
      </c>
      <c r="K170" s="127">
        <f t="shared" si="55"/>
        <v>3920</v>
      </c>
      <c r="L170" s="78">
        <f t="shared" si="55"/>
        <v>134621946.06999999</v>
      </c>
    </row>
    <row r="171" spans="2:12" ht="18.75" x14ac:dyDescent="0.3">
      <c r="B171" s="65"/>
      <c r="C171" s="173">
        <v>15</v>
      </c>
      <c r="D171" s="33" t="s">
        <v>34</v>
      </c>
      <c r="E171" s="169">
        <v>0</v>
      </c>
      <c r="F171" s="130">
        <v>0</v>
      </c>
      <c r="G171" s="127">
        <v>2006</v>
      </c>
      <c r="H171" s="78">
        <v>45146277.409999996</v>
      </c>
      <c r="I171" s="75">
        <v>0</v>
      </c>
      <c r="J171" s="76">
        <v>0</v>
      </c>
      <c r="K171" s="127">
        <f t="shared" si="55"/>
        <v>2006</v>
      </c>
      <c r="L171" s="78">
        <f t="shared" si="55"/>
        <v>45146277.409999996</v>
      </c>
    </row>
    <row r="172" spans="2:12" ht="18.75" x14ac:dyDescent="0.3">
      <c r="B172" s="65"/>
      <c r="C172" s="173">
        <v>16</v>
      </c>
      <c r="D172" s="33" t="s">
        <v>28</v>
      </c>
      <c r="E172" s="169">
        <v>0</v>
      </c>
      <c r="F172" s="76">
        <v>0</v>
      </c>
      <c r="G172" s="127">
        <v>130</v>
      </c>
      <c r="H172" s="78">
        <v>3740860.56</v>
      </c>
      <c r="I172" s="75">
        <v>0</v>
      </c>
      <c r="J172" s="76">
        <v>0</v>
      </c>
      <c r="K172" s="127">
        <f t="shared" si="55"/>
        <v>130</v>
      </c>
      <c r="L172" s="78">
        <f t="shared" si="55"/>
        <v>3740860.56</v>
      </c>
    </row>
    <row r="173" spans="2:12" ht="18.75" x14ac:dyDescent="0.3">
      <c r="B173" s="65"/>
      <c r="C173" s="173">
        <v>17</v>
      </c>
      <c r="D173" s="33" t="s">
        <v>29</v>
      </c>
      <c r="E173" s="169">
        <v>0</v>
      </c>
      <c r="F173" s="76">
        <v>0</v>
      </c>
      <c r="G173" s="127">
        <v>34</v>
      </c>
      <c r="H173" s="78">
        <v>1214206.42</v>
      </c>
      <c r="I173" s="75">
        <v>0</v>
      </c>
      <c r="J173" s="76">
        <v>0</v>
      </c>
      <c r="K173" s="127">
        <f t="shared" ref="K173:L178" si="56">G173+I173</f>
        <v>34</v>
      </c>
      <c r="L173" s="78">
        <f t="shared" si="56"/>
        <v>1214206.42</v>
      </c>
    </row>
    <row r="174" spans="2:12" ht="18.75" x14ac:dyDescent="0.3">
      <c r="B174" s="65"/>
      <c r="C174" s="173">
        <v>18</v>
      </c>
      <c r="D174" s="33" t="s">
        <v>44</v>
      </c>
      <c r="E174" s="124">
        <v>0</v>
      </c>
      <c r="F174" s="76">
        <v>0</v>
      </c>
      <c r="G174" s="127">
        <v>53</v>
      </c>
      <c r="H174" s="78">
        <v>1479635.73</v>
      </c>
      <c r="I174" s="75">
        <v>0</v>
      </c>
      <c r="J174" s="76">
        <v>0</v>
      </c>
      <c r="K174" s="127">
        <f t="shared" si="56"/>
        <v>53</v>
      </c>
      <c r="L174" s="78">
        <f t="shared" si="56"/>
        <v>1479635.73</v>
      </c>
    </row>
    <row r="175" spans="2:12" ht="18.75" x14ac:dyDescent="0.3">
      <c r="B175" s="65"/>
      <c r="C175" s="173">
        <v>19</v>
      </c>
      <c r="D175" s="33" t="s">
        <v>49</v>
      </c>
      <c r="E175" s="124">
        <v>12</v>
      </c>
      <c r="F175" s="76">
        <v>538813.76</v>
      </c>
      <c r="G175" s="127">
        <v>178</v>
      </c>
      <c r="H175" s="78">
        <v>5344788.7699999996</v>
      </c>
      <c r="I175" s="75">
        <v>0</v>
      </c>
      <c r="J175" s="139">
        <v>0</v>
      </c>
      <c r="K175" s="127">
        <f t="shared" si="56"/>
        <v>178</v>
      </c>
      <c r="L175" s="78">
        <f t="shared" si="56"/>
        <v>5344788.7699999996</v>
      </c>
    </row>
    <row r="176" spans="2:12" ht="18.75" x14ac:dyDescent="0.3">
      <c r="B176" s="65"/>
      <c r="C176" s="173">
        <v>20</v>
      </c>
      <c r="D176" s="33" t="s">
        <v>46</v>
      </c>
      <c r="E176" s="166">
        <v>0</v>
      </c>
      <c r="F176" s="130">
        <v>0</v>
      </c>
      <c r="G176" s="127">
        <v>443</v>
      </c>
      <c r="H176" s="78">
        <v>11414892.890000001</v>
      </c>
      <c r="I176" s="75">
        <v>0</v>
      </c>
      <c r="J176" s="76">
        <v>0</v>
      </c>
      <c r="K176" s="127">
        <f t="shared" si="56"/>
        <v>443</v>
      </c>
      <c r="L176" s="78">
        <f t="shared" si="56"/>
        <v>11414892.890000001</v>
      </c>
    </row>
    <row r="177" spans="2:12" ht="18.75" x14ac:dyDescent="0.3">
      <c r="B177" s="65"/>
      <c r="C177" s="173">
        <v>21</v>
      </c>
      <c r="D177" s="33" t="s">
        <v>47</v>
      </c>
      <c r="E177" s="124">
        <v>0</v>
      </c>
      <c r="F177" s="76">
        <v>0</v>
      </c>
      <c r="G177" s="127">
        <v>949</v>
      </c>
      <c r="H177" s="78">
        <v>36779252.700000003</v>
      </c>
      <c r="I177" s="75">
        <v>0</v>
      </c>
      <c r="J177" s="76">
        <v>0</v>
      </c>
      <c r="K177" s="127">
        <f t="shared" si="56"/>
        <v>949</v>
      </c>
      <c r="L177" s="78">
        <f t="shared" si="56"/>
        <v>36779252.700000003</v>
      </c>
    </row>
    <row r="178" spans="2:12" ht="19.5" thickBot="1" x14ac:dyDescent="0.35">
      <c r="B178" s="188"/>
      <c r="C178" s="174">
        <v>22</v>
      </c>
      <c r="D178" s="56" t="s">
        <v>36</v>
      </c>
      <c r="E178" s="162">
        <v>194</v>
      </c>
      <c r="F178" s="131">
        <v>8177102.4199999999</v>
      </c>
      <c r="G178" s="149">
        <v>1502</v>
      </c>
      <c r="H178" s="132">
        <v>54187351.990000002</v>
      </c>
      <c r="I178" s="145">
        <v>173</v>
      </c>
      <c r="J178" s="140">
        <v>7301054.1799999997</v>
      </c>
      <c r="K178" s="149">
        <f t="shared" si="56"/>
        <v>1675</v>
      </c>
      <c r="L178" s="132">
        <f t="shared" si="56"/>
        <v>61488406.170000002</v>
      </c>
    </row>
    <row r="179" spans="2:12" ht="19.5" thickBot="1" x14ac:dyDescent="0.35">
      <c r="B179" s="150"/>
      <c r="C179" s="154"/>
      <c r="D179" s="175" t="s">
        <v>13</v>
      </c>
      <c r="E179" s="184">
        <f t="shared" ref="E179:L179" si="57">SUM(E157:E178)</f>
        <v>1969</v>
      </c>
      <c r="F179" s="185">
        <f t="shared" si="57"/>
        <v>74330910.399999991</v>
      </c>
      <c r="G179" s="186">
        <f t="shared" si="57"/>
        <v>96772</v>
      </c>
      <c r="H179" s="187">
        <f t="shared" si="57"/>
        <v>2335466390.5599995</v>
      </c>
      <c r="I179" s="186">
        <f t="shared" si="57"/>
        <v>1623</v>
      </c>
      <c r="J179" s="185">
        <f t="shared" si="57"/>
        <v>67153962.840000004</v>
      </c>
      <c r="K179" s="186">
        <f t="shared" si="57"/>
        <v>98395</v>
      </c>
      <c r="L179" s="187">
        <f t="shared" si="57"/>
        <v>2402620353.3999996</v>
      </c>
    </row>
    <row r="180" spans="2:12" ht="13.5" customHeight="1" thickBot="1" x14ac:dyDescent="0.35">
      <c r="B180" s="178"/>
      <c r="C180" s="179"/>
      <c r="D180" s="179"/>
      <c r="E180" s="180"/>
      <c r="F180" s="181"/>
      <c r="G180" s="182"/>
      <c r="H180" s="183"/>
      <c r="I180" s="182"/>
      <c r="J180" s="181"/>
      <c r="K180" s="182"/>
      <c r="L180" s="183"/>
    </row>
    <row r="181" spans="2:12" ht="18.75" x14ac:dyDescent="0.3">
      <c r="B181" s="66"/>
      <c r="C181" s="172">
        <v>1</v>
      </c>
      <c r="D181" s="5" t="s">
        <v>37</v>
      </c>
      <c r="E181" s="170">
        <v>0</v>
      </c>
      <c r="F181" s="72">
        <v>0</v>
      </c>
      <c r="G181" s="148">
        <v>456</v>
      </c>
      <c r="H181" s="74">
        <v>9475745.6500000004</v>
      </c>
      <c r="I181" s="71">
        <v>0</v>
      </c>
      <c r="J181" s="72">
        <v>0</v>
      </c>
      <c r="K181" s="148">
        <f t="shared" ref="K181:K192" si="58">G181+I181</f>
        <v>456</v>
      </c>
      <c r="L181" s="74">
        <f t="shared" ref="L181:L192" si="59">H181+J181</f>
        <v>9475745.6500000004</v>
      </c>
    </row>
    <row r="182" spans="2:12" ht="18.75" x14ac:dyDescent="0.3">
      <c r="B182" s="65"/>
      <c r="C182" s="173">
        <v>2</v>
      </c>
      <c r="D182" s="11" t="s">
        <v>38</v>
      </c>
      <c r="E182" s="171">
        <v>0</v>
      </c>
      <c r="F182" s="76">
        <v>0</v>
      </c>
      <c r="G182" s="127">
        <v>29</v>
      </c>
      <c r="H182" s="78">
        <v>480808.84</v>
      </c>
      <c r="I182" s="75">
        <v>0</v>
      </c>
      <c r="J182" s="76">
        <v>0</v>
      </c>
      <c r="K182" s="127">
        <f t="shared" si="58"/>
        <v>29</v>
      </c>
      <c r="L182" s="78">
        <f t="shared" si="59"/>
        <v>480808.84</v>
      </c>
    </row>
    <row r="183" spans="2:12" ht="18.75" x14ac:dyDescent="0.3">
      <c r="B183" s="65"/>
      <c r="C183" s="173">
        <v>3</v>
      </c>
      <c r="D183" s="11" t="s">
        <v>39</v>
      </c>
      <c r="E183" s="171">
        <v>0</v>
      </c>
      <c r="F183" s="76">
        <v>0</v>
      </c>
      <c r="G183" s="127">
        <v>7</v>
      </c>
      <c r="H183" s="78">
        <v>95099.53</v>
      </c>
      <c r="I183" s="75">
        <v>0</v>
      </c>
      <c r="J183" s="76">
        <v>0</v>
      </c>
      <c r="K183" s="127">
        <f t="shared" si="58"/>
        <v>7</v>
      </c>
      <c r="L183" s="78">
        <f t="shared" si="59"/>
        <v>95099.53</v>
      </c>
    </row>
    <row r="184" spans="2:12" ht="18.75" x14ac:dyDescent="0.3">
      <c r="B184" s="65"/>
      <c r="C184" s="173">
        <v>4</v>
      </c>
      <c r="D184" s="11" t="s">
        <v>2</v>
      </c>
      <c r="E184" s="124">
        <v>392</v>
      </c>
      <c r="F184" s="76">
        <v>18163826.640000001</v>
      </c>
      <c r="G184" s="127">
        <v>9474</v>
      </c>
      <c r="H184" s="78">
        <v>238621542.75999999</v>
      </c>
      <c r="I184" s="176">
        <v>250</v>
      </c>
      <c r="J184" s="177">
        <v>11614485.66</v>
      </c>
      <c r="K184" s="127">
        <f t="shared" si="58"/>
        <v>9724</v>
      </c>
      <c r="L184" s="78">
        <f t="shared" si="59"/>
        <v>250236028.41999999</v>
      </c>
    </row>
    <row r="185" spans="2:12" ht="18.75" x14ac:dyDescent="0.3">
      <c r="B185" s="65"/>
      <c r="C185" s="173">
        <v>5</v>
      </c>
      <c r="D185" s="11" t="s">
        <v>3</v>
      </c>
      <c r="E185" s="124">
        <v>67</v>
      </c>
      <c r="F185" s="76">
        <v>2823594.18</v>
      </c>
      <c r="G185" s="127">
        <v>794</v>
      </c>
      <c r="H185" s="78">
        <v>19045161.25</v>
      </c>
      <c r="I185" s="176">
        <v>48</v>
      </c>
      <c r="J185" s="177">
        <v>1804774.66</v>
      </c>
      <c r="K185" s="127">
        <f t="shared" si="58"/>
        <v>842</v>
      </c>
      <c r="L185" s="78">
        <f t="shared" si="59"/>
        <v>20849935.91</v>
      </c>
    </row>
    <row r="186" spans="2:12" ht="18.75" x14ac:dyDescent="0.3">
      <c r="B186" s="65"/>
      <c r="C186" s="173">
        <v>6</v>
      </c>
      <c r="D186" s="11" t="s">
        <v>40</v>
      </c>
      <c r="E186" s="124">
        <v>0</v>
      </c>
      <c r="F186" s="76">
        <v>0</v>
      </c>
      <c r="G186" s="127">
        <v>5959</v>
      </c>
      <c r="H186" s="78">
        <v>92074536.890000001</v>
      </c>
      <c r="I186" s="75">
        <v>0</v>
      </c>
      <c r="J186" s="76">
        <v>0</v>
      </c>
      <c r="K186" s="127">
        <f t="shared" si="58"/>
        <v>5959</v>
      </c>
      <c r="L186" s="78">
        <f t="shared" si="59"/>
        <v>92074536.890000001</v>
      </c>
    </row>
    <row r="187" spans="2:12" ht="18.75" x14ac:dyDescent="0.3">
      <c r="B187" s="65"/>
      <c r="C187" s="173">
        <v>7</v>
      </c>
      <c r="D187" s="11" t="s">
        <v>41</v>
      </c>
      <c r="E187" s="124">
        <v>0</v>
      </c>
      <c r="F187" s="76">
        <v>0</v>
      </c>
      <c r="G187" s="127">
        <v>4166</v>
      </c>
      <c r="H187" s="78">
        <v>62192951.729999997</v>
      </c>
      <c r="I187" s="75">
        <v>0</v>
      </c>
      <c r="J187" s="76">
        <v>0</v>
      </c>
      <c r="K187" s="127">
        <f t="shared" si="58"/>
        <v>4166</v>
      </c>
      <c r="L187" s="78">
        <f t="shared" si="59"/>
        <v>62192951.729999997</v>
      </c>
    </row>
    <row r="188" spans="2:12" ht="18.75" x14ac:dyDescent="0.3">
      <c r="B188" s="65"/>
      <c r="C188" s="173">
        <v>8</v>
      </c>
      <c r="D188" s="11" t="s">
        <v>45</v>
      </c>
      <c r="E188" s="124">
        <v>0</v>
      </c>
      <c r="F188" s="76">
        <v>0</v>
      </c>
      <c r="G188" s="127">
        <v>16683</v>
      </c>
      <c r="H188" s="78">
        <v>292715828.73000002</v>
      </c>
      <c r="I188" s="75">
        <v>0</v>
      </c>
      <c r="J188" s="76">
        <v>0</v>
      </c>
      <c r="K188" s="127">
        <f t="shared" si="58"/>
        <v>16683</v>
      </c>
      <c r="L188" s="78">
        <f t="shared" si="59"/>
        <v>292715828.73000002</v>
      </c>
    </row>
    <row r="189" spans="2:12" ht="18.75" x14ac:dyDescent="0.3">
      <c r="B189" s="65"/>
      <c r="C189" s="173">
        <v>9</v>
      </c>
      <c r="D189" s="11" t="s">
        <v>30</v>
      </c>
      <c r="E189" s="169">
        <v>0</v>
      </c>
      <c r="F189" s="130">
        <v>0</v>
      </c>
      <c r="G189" s="127">
        <v>637</v>
      </c>
      <c r="H189" s="78">
        <v>22532855.850000001</v>
      </c>
      <c r="I189" s="75">
        <v>0</v>
      </c>
      <c r="J189" s="76">
        <v>0</v>
      </c>
      <c r="K189" s="127">
        <f t="shared" si="58"/>
        <v>637</v>
      </c>
      <c r="L189" s="78">
        <f t="shared" si="59"/>
        <v>22532855.850000001</v>
      </c>
    </row>
    <row r="190" spans="2:12" ht="18.75" x14ac:dyDescent="0.3">
      <c r="B190" s="65">
        <v>2023</v>
      </c>
      <c r="C190" s="173">
        <v>10</v>
      </c>
      <c r="D190" s="11" t="s">
        <v>42</v>
      </c>
      <c r="E190" s="169">
        <v>0</v>
      </c>
      <c r="F190" s="76">
        <v>0</v>
      </c>
      <c r="G190" s="127">
        <v>2574</v>
      </c>
      <c r="H190" s="78">
        <v>71679686.560000002</v>
      </c>
      <c r="I190" s="75">
        <v>0</v>
      </c>
      <c r="J190" s="76">
        <v>0</v>
      </c>
      <c r="K190" s="127">
        <f t="shared" si="58"/>
        <v>2574</v>
      </c>
      <c r="L190" s="78">
        <f t="shared" si="59"/>
        <v>71679686.560000002</v>
      </c>
    </row>
    <row r="191" spans="2:12" ht="18.75" x14ac:dyDescent="0.3">
      <c r="B191" s="65"/>
      <c r="C191" s="173">
        <v>11</v>
      </c>
      <c r="D191" s="11" t="s">
        <v>33</v>
      </c>
      <c r="E191" s="169">
        <v>0</v>
      </c>
      <c r="F191" s="76">
        <v>0</v>
      </c>
      <c r="G191" s="127">
        <v>15497</v>
      </c>
      <c r="H191" s="78">
        <v>378241452.45999998</v>
      </c>
      <c r="I191" s="75">
        <v>0</v>
      </c>
      <c r="J191" s="76">
        <v>0</v>
      </c>
      <c r="K191" s="127">
        <f t="shared" si="58"/>
        <v>15497</v>
      </c>
      <c r="L191" s="78">
        <f t="shared" si="59"/>
        <v>378241452.45999998</v>
      </c>
    </row>
    <row r="192" spans="2:12" ht="18.75" x14ac:dyDescent="0.3">
      <c r="B192" s="65"/>
      <c r="C192" s="173">
        <v>12</v>
      </c>
      <c r="D192" s="33" t="s">
        <v>11</v>
      </c>
      <c r="E192" s="124">
        <v>6</v>
      </c>
      <c r="F192" s="76">
        <v>115446.3</v>
      </c>
      <c r="G192" s="127">
        <v>10322</v>
      </c>
      <c r="H192" s="78">
        <v>285855923</v>
      </c>
      <c r="I192" s="176">
        <v>2</v>
      </c>
      <c r="J192" s="177">
        <v>30759.33</v>
      </c>
      <c r="K192" s="127">
        <f t="shared" si="58"/>
        <v>10324</v>
      </c>
      <c r="L192" s="78">
        <f t="shared" si="59"/>
        <v>285886682.32999998</v>
      </c>
    </row>
    <row r="193" spans="2:12" ht="18.75" x14ac:dyDescent="0.3">
      <c r="B193" s="65"/>
      <c r="C193" s="173">
        <v>13</v>
      </c>
      <c r="D193" s="33" t="s">
        <v>43</v>
      </c>
      <c r="E193" s="166">
        <v>641</v>
      </c>
      <c r="F193" s="130">
        <v>27331250.84</v>
      </c>
      <c r="G193" s="127">
        <v>9414</v>
      </c>
      <c r="H193" s="78">
        <v>348032553.31</v>
      </c>
      <c r="I193" s="143">
        <v>533</v>
      </c>
      <c r="J193" s="139">
        <v>22236624.27</v>
      </c>
      <c r="K193" s="127">
        <f t="shared" ref="K193:K201" si="60">G193+I193</f>
        <v>9947</v>
      </c>
      <c r="L193" s="78">
        <f t="shared" ref="L193:L201" si="61">H193+J193</f>
        <v>370269177.57999998</v>
      </c>
    </row>
    <row r="194" spans="2:12" ht="18.75" x14ac:dyDescent="0.3">
      <c r="B194" s="65"/>
      <c r="C194" s="173">
        <v>14</v>
      </c>
      <c r="D194" s="33" t="s">
        <v>32</v>
      </c>
      <c r="E194" s="169">
        <v>0</v>
      </c>
      <c r="F194" s="76">
        <v>0</v>
      </c>
      <c r="G194" s="127">
        <v>3920</v>
      </c>
      <c r="H194" s="78">
        <v>134621946.06999999</v>
      </c>
      <c r="I194" s="75">
        <v>0</v>
      </c>
      <c r="J194" s="76">
        <v>0</v>
      </c>
      <c r="K194" s="127">
        <f t="shared" si="60"/>
        <v>3920</v>
      </c>
      <c r="L194" s="78">
        <f t="shared" si="61"/>
        <v>134621946.06999999</v>
      </c>
    </row>
    <row r="195" spans="2:12" ht="18.75" x14ac:dyDescent="0.3">
      <c r="B195" s="65"/>
      <c r="C195" s="173">
        <v>15</v>
      </c>
      <c r="D195" s="33" t="s">
        <v>34</v>
      </c>
      <c r="E195" s="169">
        <v>0</v>
      </c>
      <c r="F195" s="130">
        <v>0</v>
      </c>
      <c r="G195" s="127">
        <v>2006</v>
      </c>
      <c r="H195" s="78">
        <v>45146277.409999996</v>
      </c>
      <c r="I195" s="75">
        <v>0</v>
      </c>
      <c r="J195" s="76">
        <v>0</v>
      </c>
      <c r="K195" s="127">
        <f t="shared" si="60"/>
        <v>2006</v>
      </c>
      <c r="L195" s="78">
        <f t="shared" si="61"/>
        <v>45146277.409999996</v>
      </c>
    </row>
    <row r="196" spans="2:12" ht="18.75" x14ac:dyDescent="0.3">
      <c r="B196" s="65"/>
      <c r="C196" s="173">
        <v>16</v>
      </c>
      <c r="D196" s="33" t="s">
        <v>28</v>
      </c>
      <c r="E196" s="169">
        <v>0</v>
      </c>
      <c r="F196" s="76">
        <v>0</v>
      </c>
      <c r="G196" s="127">
        <v>130</v>
      </c>
      <c r="H196" s="78">
        <v>3740860.56</v>
      </c>
      <c r="I196" s="75">
        <v>0</v>
      </c>
      <c r="J196" s="76">
        <v>0</v>
      </c>
      <c r="K196" s="127">
        <f t="shared" si="60"/>
        <v>130</v>
      </c>
      <c r="L196" s="78">
        <f t="shared" si="61"/>
        <v>3740860.56</v>
      </c>
    </row>
    <row r="197" spans="2:12" ht="18.75" x14ac:dyDescent="0.3">
      <c r="B197" s="65"/>
      <c r="C197" s="173">
        <v>17</v>
      </c>
      <c r="D197" s="33" t="s">
        <v>29</v>
      </c>
      <c r="E197" s="169">
        <v>0</v>
      </c>
      <c r="F197" s="76">
        <v>0</v>
      </c>
      <c r="G197" s="127">
        <v>34</v>
      </c>
      <c r="H197" s="78">
        <v>1214206.42</v>
      </c>
      <c r="I197" s="75">
        <v>0</v>
      </c>
      <c r="J197" s="76">
        <v>0</v>
      </c>
      <c r="K197" s="127">
        <f t="shared" si="60"/>
        <v>34</v>
      </c>
      <c r="L197" s="78">
        <f t="shared" si="61"/>
        <v>1214206.42</v>
      </c>
    </row>
    <row r="198" spans="2:12" ht="18.75" x14ac:dyDescent="0.3">
      <c r="B198" s="65"/>
      <c r="C198" s="173">
        <v>18</v>
      </c>
      <c r="D198" s="33" t="s">
        <v>44</v>
      </c>
      <c r="E198" s="124">
        <v>0</v>
      </c>
      <c r="F198" s="76">
        <v>0</v>
      </c>
      <c r="G198" s="127">
        <v>48</v>
      </c>
      <c r="H198" s="78">
        <v>1318632.27</v>
      </c>
      <c r="I198" s="75">
        <v>0</v>
      </c>
      <c r="J198" s="76">
        <v>0</v>
      </c>
      <c r="K198" s="127">
        <f t="shared" si="60"/>
        <v>48</v>
      </c>
      <c r="L198" s="78">
        <f t="shared" si="61"/>
        <v>1318632.27</v>
      </c>
    </row>
    <row r="199" spans="2:12" ht="18.75" x14ac:dyDescent="0.3">
      <c r="B199" s="65"/>
      <c r="C199" s="173">
        <v>19</v>
      </c>
      <c r="D199" s="33" t="s">
        <v>48</v>
      </c>
      <c r="E199" s="124">
        <v>0</v>
      </c>
      <c r="F199" s="76">
        <v>0</v>
      </c>
      <c r="G199" s="127">
        <v>162</v>
      </c>
      <c r="H199" s="78">
        <v>4680678.9400000004</v>
      </c>
      <c r="I199" s="75">
        <v>0</v>
      </c>
      <c r="J199" s="76">
        <v>0</v>
      </c>
      <c r="K199" s="127">
        <f t="shared" si="60"/>
        <v>162</v>
      </c>
      <c r="L199" s="78">
        <f t="shared" si="61"/>
        <v>4680678.9400000004</v>
      </c>
    </row>
    <row r="200" spans="2:12" ht="18.75" x14ac:dyDescent="0.3">
      <c r="B200" s="65"/>
      <c r="C200" s="173">
        <v>20</v>
      </c>
      <c r="D200" s="33" t="s">
        <v>46</v>
      </c>
      <c r="E200" s="166">
        <v>0</v>
      </c>
      <c r="F200" s="130">
        <v>0</v>
      </c>
      <c r="G200" s="127">
        <v>366</v>
      </c>
      <c r="H200" s="78">
        <v>9029234.3200000003</v>
      </c>
      <c r="I200" s="75">
        <v>0</v>
      </c>
      <c r="J200" s="76">
        <v>0</v>
      </c>
      <c r="K200" s="127">
        <f t="shared" si="60"/>
        <v>366</v>
      </c>
      <c r="L200" s="78">
        <f t="shared" si="61"/>
        <v>9029234.3200000003</v>
      </c>
    </row>
    <row r="201" spans="2:12" ht="18.75" x14ac:dyDescent="0.3">
      <c r="B201" s="65"/>
      <c r="C201" s="173">
        <v>21</v>
      </c>
      <c r="D201" s="33" t="s">
        <v>47</v>
      </c>
      <c r="E201" s="124">
        <v>0</v>
      </c>
      <c r="F201" s="76">
        <v>0</v>
      </c>
      <c r="G201" s="127">
        <v>949</v>
      </c>
      <c r="H201" s="78">
        <v>36779252.700000003</v>
      </c>
      <c r="I201" s="75">
        <v>0</v>
      </c>
      <c r="J201" s="76">
        <v>0</v>
      </c>
      <c r="K201" s="127">
        <f t="shared" si="60"/>
        <v>949</v>
      </c>
      <c r="L201" s="78">
        <f t="shared" si="61"/>
        <v>36779252.700000003</v>
      </c>
    </row>
    <row r="202" spans="2:12" ht="19.5" thickBot="1" x14ac:dyDescent="0.35">
      <c r="B202" s="188"/>
      <c r="C202" s="174">
        <v>22</v>
      </c>
      <c r="D202" s="56" t="s">
        <v>36</v>
      </c>
      <c r="E202" s="162">
        <v>181</v>
      </c>
      <c r="F202" s="131">
        <v>8336084.2599999998</v>
      </c>
      <c r="G202" s="149">
        <v>1748</v>
      </c>
      <c r="H202" s="132">
        <v>65263981.359999999</v>
      </c>
      <c r="I202" s="145">
        <v>253</v>
      </c>
      <c r="J202" s="140">
        <v>9847838.4100000001</v>
      </c>
      <c r="K202" s="149">
        <f t="shared" ref="K202" si="62">G202+I202</f>
        <v>2001</v>
      </c>
      <c r="L202" s="132">
        <f t="shared" ref="L202" si="63">H202+J202</f>
        <v>75111819.769999996</v>
      </c>
    </row>
    <row r="203" spans="2:12" ht="19.5" thickBot="1" x14ac:dyDescent="0.35">
      <c r="B203" s="150"/>
      <c r="C203" s="154"/>
      <c r="D203" s="175" t="s">
        <v>13</v>
      </c>
      <c r="E203" s="184">
        <f t="shared" ref="E203:L203" si="64">SUM(E181:E202)</f>
        <v>1287</v>
      </c>
      <c r="F203" s="185">
        <f t="shared" si="64"/>
        <v>56770202.219999999</v>
      </c>
      <c r="G203" s="186">
        <f t="shared" si="64"/>
        <v>85375</v>
      </c>
      <c r="H203" s="187">
        <f t="shared" si="64"/>
        <v>2122839216.6100001</v>
      </c>
      <c r="I203" s="186">
        <f t="shared" si="64"/>
        <v>1086</v>
      </c>
      <c r="J203" s="185">
        <f t="shared" si="64"/>
        <v>45534482.329999998</v>
      </c>
      <c r="K203" s="186">
        <f t="shared" si="64"/>
        <v>86461</v>
      </c>
      <c r="L203" s="187">
        <f t="shared" si="64"/>
        <v>2168373698.9400001</v>
      </c>
    </row>
    <row r="204" spans="2:12" s="155" customFormat="1" ht="19.5" customHeight="1" x14ac:dyDescent="0.2">
      <c r="B204" s="156"/>
      <c r="C204" s="157"/>
      <c r="D204" s="157"/>
      <c r="E204" s="158"/>
      <c r="F204" s="159"/>
      <c r="G204" s="160"/>
      <c r="H204" s="161"/>
      <c r="I204" s="160"/>
      <c r="J204" s="159"/>
      <c r="K204" s="160"/>
      <c r="L204" s="161"/>
    </row>
    <row r="205" spans="2:12" ht="21.75" customHeight="1" x14ac:dyDescent="0.25"/>
  </sheetData>
  <mergeCells count="16">
    <mergeCell ref="B45:B63"/>
    <mergeCell ref="C63:D63"/>
    <mergeCell ref="C43:D43"/>
    <mergeCell ref="B2:L2"/>
    <mergeCell ref="B29:B43"/>
    <mergeCell ref="B5:B13"/>
    <mergeCell ref="B15:B27"/>
    <mergeCell ref="G3:H4"/>
    <mergeCell ref="I3:J4"/>
    <mergeCell ref="K3:L4"/>
    <mergeCell ref="B3:B4"/>
    <mergeCell ref="D3:D4"/>
    <mergeCell ref="E3:F4"/>
    <mergeCell ref="E5:F12"/>
    <mergeCell ref="C27:D27"/>
    <mergeCell ref="C13:D13"/>
  </mergeCells>
  <conditionalFormatting sqref="D15:D26">
    <cfRule type="duplicateValues" dxfId="8" priority="9"/>
  </conditionalFormatting>
  <conditionalFormatting sqref="D29:D39">
    <cfRule type="duplicateValues" dxfId="7" priority="8"/>
  </conditionalFormatting>
  <conditionalFormatting sqref="D45:D55">
    <cfRule type="duplicateValues" dxfId="6" priority="7"/>
  </conditionalFormatting>
  <conditionalFormatting sqref="D65:D75">
    <cfRule type="duplicateValues" dxfId="5" priority="6"/>
  </conditionalFormatting>
  <conditionalFormatting sqref="D86:D96">
    <cfRule type="duplicateValues" dxfId="4" priority="5"/>
  </conditionalFormatting>
  <conditionalFormatting sqref="D109:D119">
    <cfRule type="duplicateValues" dxfId="3" priority="4"/>
  </conditionalFormatting>
  <conditionalFormatting sqref="D133:D143">
    <cfRule type="duplicateValues" dxfId="2" priority="3"/>
  </conditionalFormatting>
  <conditionalFormatting sqref="D157:D167">
    <cfRule type="duplicateValues" dxfId="1" priority="2"/>
  </conditionalFormatting>
  <conditionalFormatting sqref="D181:D191">
    <cfRule type="duplicateValues" dxfId="0" priority="1"/>
  </conditionalFormatting>
  <hyperlinks>
    <hyperlink ref="A1:D1" r:id="rId1" display="https://www.treasurer.ca.gov/caeatfa/pace/activity.pdf" xr:uid="{44AAE9E1-F263-41A4-B3C8-6A477837714B}"/>
  </hyperlinks>
  <pageMargins left="0.7" right="0.7" top="0.75" bottom="0.75" header="0.3" footer="0.3"/>
  <pageSetup paperSize="3" scale="37" orientation="portrait" r:id="rId2"/>
  <ignoredErrors>
    <ignoredError sqref="K42:L42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V k 7 V / x M H X W k A A A A 9 g A A A B I A H A B D b 2 5 m a W c v U G F j a 2 F n Z S 5 4 b W w g o h g A K K A U A A A A A A A A A A A A A A A A A A A A A A A A A A A A h Y + 9 D o I w H M R f h X S n H 8 i g p J T B V R I T o n F t S o V G + G N o s b y b g 4 / k K 4 h R 1 M 3 x 7 n 6 X 3 N 2 v N 5 6 N b R N c d G 9 N B y l i m K J A g + p K A 1 W K B n c M l y g T f C v V S V Y 6 m G C w y W h N i m r n z g k h 3 n v s F 7 j r K x J R y s g h 3 x S q 1 q 0 M D V g n Q W n 0 a Z X / W 0 j w / W u M i D B j K x z T G F N O Z p P n B r 5 A N O 1 9 p j 8 m X w + N G 3 o t N I S 7 g p N Z c v L + I B 5 Q S w M E F A A C A A g A S V k 7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l Z O 1 c o i k e 4 D g A A A B E A A A A T A B w A R m 9 y b X V s Y X M v U 2 V j d G l v b j E u b S C i G A A o o B Q A A A A A A A A A A A A A A A A A A A A A A A A A A A A r T k 0 u y c z P U w i G 0 I b W A F B L A Q I t A B Q A A g A I A E l Z O 1 f 8 T B 1 1 p A A A A P Y A A A A S A A A A A A A A A A A A A A A A A A A A A A B D b 2 5 m a W c v U G F j a 2 F n Z S 5 4 b W x Q S w E C L Q A U A A I A C A B J W T t X D 8 r p q 6 Q A A A D p A A A A E w A A A A A A A A A A A A A A A A D w A A A A W 0 N v b n R l b n R f V H l w Z X N d L n h t b F B L A Q I t A B Q A A g A I A E l Z O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B K M e M + p 7 R Q b o y g V j j A S 8 Y A A A A A A I A A A A A A A N m A A D A A A A A E A A A A A Q i P d h + z V Y T v 8 r l h 7 F C 7 j M A A A A A B I A A A K A A A A A Q A A A A 5 3 Z 7 k 4 M 3 y u s j W K d A U C a J / 1 A A A A A q z 2 m T l 8 B z w M d T B Q W e S s B S q x Z P Z L u f L 4 t u 6 z N z S 2 z 8 m g U u 7 P + Q a a R s 2 h M X T m a X U m A t 9 3 Y J g 0 Y H h 7 K Z K 4 5 o E 6 0 6 u d K t j s h P J O 4 z K m A v Z F U U R x Q A A A D 9 H Q w s L k N R Y 6 T G u C Y x z 4 p h g 3 s R 6 Q = = < / D a t a M a s h u p > 
</file>

<file path=customXml/itemProps1.xml><?xml version="1.0" encoding="utf-8"?>
<ds:datastoreItem xmlns:ds="http://schemas.openxmlformats.org/officeDocument/2006/customXml" ds:itemID="{969B0D62-3DD5-405A-A640-D13C88F4B1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Website</vt:lpstr>
      <vt:lpstr>'For Website'!Print_Area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Bonnett</dc:creator>
  <cp:lastModifiedBy>Palsha, David</cp:lastModifiedBy>
  <cp:lastPrinted>2023-03-22T14:18:35Z</cp:lastPrinted>
  <dcterms:created xsi:type="dcterms:W3CDTF">2015-03-06T21:52:29Z</dcterms:created>
  <dcterms:modified xsi:type="dcterms:W3CDTF">2024-03-01T23:00:53Z</dcterms:modified>
</cp:coreProperties>
</file>