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storey\Downloads\"/>
    </mc:Choice>
  </mc:AlternateContent>
  <xr:revisionPtr revIDLastSave="0" documentId="13_ncr:1_{E22C586B-2824-41C6-9D44-725352F13489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Awardee List" sheetId="1" r:id="rId1"/>
  </sheets>
  <definedNames>
    <definedName name="_xlnm._FilterDatabase" localSheetId="0" hidden="1">'Awardee List'!$A$2:$F$398</definedName>
    <definedName name="_xlnm.Print_Titles" localSheetId="0">'Awardee List'!$1:$1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10" i="1"/>
  <c r="E11" i="1"/>
  <c r="E12" i="1"/>
  <c r="E13" i="1"/>
  <c r="E14" i="1"/>
  <c r="E15" i="1"/>
  <c r="E440" i="1" s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3" i="1"/>
  <c r="A440" i="1"/>
  <c r="D440" i="1"/>
  <c r="C440" i="1"/>
  <c r="F440" i="1" l="1"/>
</calcChain>
</file>

<file path=xl/sharedStrings.xml><?xml version="1.0" encoding="utf-8"?>
<sst xmlns="http://schemas.openxmlformats.org/spreadsheetml/2006/main" count="444" uniqueCount="444">
  <si>
    <t>CDS</t>
  </si>
  <si>
    <t>Total Awarded</t>
  </si>
  <si>
    <t>Academia Avance Charter</t>
  </si>
  <si>
    <t>Accelerated Achievement Academy</t>
  </si>
  <si>
    <t>Alliance Gertz-Ressler Richard Merkin 6-12 Complex</t>
  </si>
  <si>
    <t>Alliance Judy Ivie Burton Technology Academy High</t>
  </si>
  <si>
    <t>Alliance Ouchi-O'Donovan 6-12 Complex</t>
  </si>
  <si>
    <t>Alliance Patti And Peter Neuwirth Leadership Academy</t>
  </si>
  <si>
    <t>Alliance Renee and Meyer Luskin Academy High</t>
  </si>
  <si>
    <t>Alliance Susan and Eric Smidt Technology High</t>
  </si>
  <si>
    <t>Animo Watts College Preparatory Academy</t>
  </si>
  <si>
    <t>Antioch Charter Academy II</t>
  </si>
  <si>
    <t>Aspire Alexander Twilight College Preparatory Academy</t>
  </si>
  <si>
    <t>Aspire Alexander Twilight Secondary Academy</t>
  </si>
  <si>
    <t>Aspire Capitol Heights Academy</t>
  </si>
  <si>
    <t>Aspire ERES Academy</t>
  </si>
  <si>
    <t>Aspire Golden State College Preparatory Academy</t>
  </si>
  <si>
    <t>Aspire Junior Collegiate Academy</t>
  </si>
  <si>
    <t>Aspire Langston Hughes Academy</t>
  </si>
  <si>
    <t>Aspire Lionel Wilson College Preparatory Academy</t>
  </si>
  <si>
    <t>Aspire Pacific Academy</t>
  </si>
  <si>
    <t>Aspire Port City Academy</t>
  </si>
  <si>
    <t>Aspire Summit Charter Academy</t>
  </si>
  <si>
    <t>Aspire Titan Academy</t>
  </si>
  <si>
    <t>Aspire Vincent Shalvey Academy</t>
  </si>
  <si>
    <t>Aveson Global Leadership Academy</t>
  </si>
  <si>
    <t>Ballington Academy for the Arts and Sciences</t>
  </si>
  <si>
    <t>Bert Corona Charter</t>
  </si>
  <si>
    <t>Camino Nuevo Charter Academy</t>
  </si>
  <si>
    <t>City Heights Preparatory Charter</t>
  </si>
  <si>
    <t>Community Outreach Academy</t>
  </si>
  <si>
    <t>Escuela Popular Accelerated Family Learning</t>
  </si>
  <si>
    <t>Ezequiel Tafoya Alvarado Academy</t>
  </si>
  <si>
    <t>Global Education Academy</t>
  </si>
  <si>
    <t>Grimmway Academy</t>
  </si>
  <si>
    <t>Hardy Brown College Prep</t>
  </si>
  <si>
    <t>Health Careers Academy</t>
  </si>
  <si>
    <t>ICEF Inglewood Elementary Charter Academy</t>
  </si>
  <si>
    <t>KIPP Academy of Opportunity</t>
  </si>
  <si>
    <t>KIPP Scholar Academy</t>
  </si>
  <si>
    <t>Los Angeles Leadership Academy</t>
  </si>
  <si>
    <t>Los Angeles Leadership Primary Academy</t>
  </si>
  <si>
    <t>Los Feliz Charter School for the Arts</t>
  </si>
  <si>
    <t>Magnolia Science Academy 6</t>
  </si>
  <si>
    <t>Magnolia Science Academy 7</t>
  </si>
  <si>
    <t>Making Waves Academy</t>
  </si>
  <si>
    <t>McGill School of Success</t>
  </si>
  <si>
    <t>Multicultural Learning Center</t>
  </si>
  <si>
    <t>New Designs Charter School-Watts</t>
  </si>
  <si>
    <t>Oakland School for the Arts</t>
  </si>
  <si>
    <t>Orange County Educational Arts Academy</t>
  </si>
  <si>
    <t>PUC Community Charter Middle and PUC Community Charter Early College High</t>
  </si>
  <si>
    <t>PUC Lakeview Charter Academy</t>
  </si>
  <si>
    <t>PUC Lakeview Charter High</t>
  </si>
  <si>
    <t>Richmond Charter Academy</t>
  </si>
  <si>
    <t>Rocketship Alma Academy</t>
  </si>
  <si>
    <t>Rocketship Mosaic Elementary</t>
  </si>
  <si>
    <t>Rocketship Si Se Puede Academy</t>
  </si>
  <si>
    <t>Roseland Charter</t>
  </si>
  <si>
    <t>Stockton Collegiate International Elementary</t>
  </si>
  <si>
    <t>TEAM Charter</t>
  </si>
  <si>
    <t>Vincent Academy</t>
  </si>
  <si>
    <t>Vista Charter Middle</t>
  </si>
  <si>
    <t>Woodward Leadership Academy</t>
  </si>
  <si>
    <t>Rocketship Discovery Prep</t>
  </si>
  <si>
    <t>Initial Apportionment</t>
  </si>
  <si>
    <t>Albert Einstein Academy Charter Middle</t>
  </si>
  <si>
    <t>Alliance Alice M. Baxter College-Ready High</t>
  </si>
  <si>
    <t>Alternatives in Action</t>
  </si>
  <si>
    <t>Animo James B. Taylor Charter Middle</t>
  </si>
  <si>
    <t>Animo Mae Jemison Charter Middle</t>
  </si>
  <si>
    <t>Animo South Los Angeles Charter</t>
  </si>
  <si>
    <t>Aspire Centennial College Preparatory Academy</t>
  </si>
  <si>
    <t>Aspire College Academy</t>
  </si>
  <si>
    <t>Aspire Triumph Technology Academy</t>
  </si>
  <si>
    <t>College Bridge Academy</t>
  </si>
  <si>
    <t>Downtown Charter Academy</t>
  </si>
  <si>
    <t>Downtown College Prep - Alum Rock</t>
  </si>
  <si>
    <t>El Sol Santa Ana Science and Arts Academy</t>
  </si>
  <si>
    <t>EPIC de Cesar Chavez</t>
  </si>
  <si>
    <t>Everest Value</t>
  </si>
  <si>
    <t>Fenton Primary Center</t>
  </si>
  <si>
    <t>KIPP Academy of Innovation</t>
  </si>
  <si>
    <t>KIPP Empower Academy</t>
  </si>
  <si>
    <t>KIPP Iluminar Academy</t>
  </si>
  <si>
    <t>KIPP Raices Academy</t>
  </si>
  <si>
    <t>New Horizons Charter Academy</t>
  </si>
  <si>
    <t>PUC Excel Charter Academy</t>
  </si>
  <si>
    <t>PUC Inspire Charter Academy</t>
  </si>
  <si>
    <t>Renaissance Arts Academy</t>
  </si>
  <si>
    <t>Rocketship Fuerza Community Prep</t>
  </si>
  <si>
    <t>Samueli Academy</t>
  </si>
  <si>
    <t>Valley Life Charter</t>
  </si>
  <si>
    <t>Valor Academy Middle</t>
  </si>
  <si>
    <t>Village Charter Academy</t>
  </si>
  <si>
    <t>Charter Schools</t>
  </si>
  <si>
    <t>All Tribes Charter</t>
  </si>
  <si>
    <t>All Tribes Elementary Charter</t>
  </si>
  <si>
    <t>Alliance Marine - Innovation and Technology 6-12 Complex</t>
  </si>
  <si>
    <t>Alliance Ted K. Tajima High</t>
  </si>
  <si>
    <t>Aspen Meadow Public</t>
  </si>
  <si>
    <t>Aspen Valley Prep Academy</t>
  </si>
  <si>
    <t>Aspire Benjamin Holt Middle</t>
  </si>
  <si>
    <t>Aspire Richmond Technology Academy</t>
  </si>
  <si>
    <t>Ednovate - USC Hybrid High College Prep</t>
  </si>
  <si>
    <t>Empowering Possibilities International Charter</t>
  </si>
  <si>
    <t>Fenton Charter Leadership Academy</t>
  </si>
  <si>
    <t>Gateway International</t>
  </si>
  <si>
    <t>High Tech Middle North County</t>
  </si>
  <si>
    <t>Intellectual Virtues Academy</t>
  </si>
  <si>
    <t>KIPP Ignite Academy</t>
  </si>
  <si>
    <t>KIPP King Collegiate High</t>
  </si>
  <si>
    <t>Math and Science College Preparatory</t>
  </si>
  <si>
    <t>Public Policy Charter</t>
  </si>
  <si>
    <t>Redwood Coast Montessori</t>
  </si>
  <si>
    <t>River Charter Schools Lighthouse Charter</t>
  </si>
  <si>
    <t>River Islands Technology Academy II</t>
  </si>
  <si>
    <t>Scholarship Prep</t>
  </si>
  <si>
    <t>Sycamore Academy of Science and Cultural Arts</t>
  </si>
  <si>
    <t>TEACH Academy of Technologies</t>
  </si>
  <si>
    <t>TEACH Tech Charter High</t>
  </si>
  <si>
    <t>The City</t>
  </si>
  <si>
    <t>Union Street Charter</t>
  </si>
  <si>
    <t>University Preparatory Academy Charter</t>
  </si>
  <si>
    <t>University Preparatory Value High</t>
  </si>
  <si>
    <t>Valor Academy Elementary</t>
  </si>
  <si>
    <t>Voices College-Bound Language Academy at Morgan Hill</t>
  </si>
  <si>
    <t>Wildflower Open Classroom</t>
  </si>
  <si>
    <t>ACE Esperanza Middle</t>
  </si>
  <si>
    <t>City Language Immersion Charter</t>
  </si>
  <si>
    <t>Crete Academy</t>
  </si>
  <si>
    <t>East Bay Innovation Academy</t>
  </si>
  <si>
    <t>Grimmway Academy Shafter</t>
  </si>
  <si>
    <t>Growth Public</t>
  </si>
  <si>
    <t>King-Chavez Preparatory Academy</t>
  </si>
  <si>
    <t>Oxford Day Academy</t>
  </si>
  <si>
    <t>Palmdale Aerospace Academy</t>
  </si>
  <si>
    <t>San Jacinto Valley Academy</t>
  </si>
  <si>
    <t>Scholarship Prep - Oceanside</t>
  </si>
  <si>
    <t>Sherman Thomas STEM Academy</t>
  </si>
  <si>
    <t>Team Charter Academy</t>
  </si>
  <si>
    <t>Unity Middle College High</t>
  </si>
  <si>
    <t>Wonderful College Prep Academy - Lost Hills</t>
  </si>
  <si>
    <t>Alliance Virgil Roberts Leadership Academy</t>
  </si>
  <si>
    <t>Ednovate - Brio College Prep</t>
  </si>
  <si>
    <t>Ednovate - East College Prep</t>
  </si>
  <si>
    <t>ICEF Vista Elementary Academy</t>
  </si>
  <si>
    <t>Impact Academy of Arts &amp; Technology</t>
  </si>
  <si>
    <t>ISANA Himalia Academy</t>
  </si>
  <si>
    <t>ISANA Nascent Academy</t>
  </si>
  <si>
    <t>Oakland Military Institute, College Preparatory Academy</t>
  </si>
  <si>
    <t>PUC CALS Middle School and Early College High</t>
  </si>
  <si>
    <t>PUC Triumph Charter Academy and PUC Triumph Charter High</t>
  </si>
  <si>
    <t>Vista Heritage Global Academy</t>
  </si>
  <si>
    <t>Watts Learning Center</t>
  </si>
  <si>
    <t>EJE Elementary Academy Charter</t>
  </si>
  <si>
    <t>John Muir Charter</t>
  </si>
  <si>
    <t>King-Chavez Community High</t>
  </si>
  <si>
    <t>Animo Ellen Ochoa Charter Middle</t>
  </si>
  <si>
    <t>Aurum Preparatory Academy</t>
  </si>
  <si>
    <t>Julia Lee Performing Arts Academy</t>
  </si>
  <si>
    <t>KIPP Corazon Academy</t>
  </si>
  <si>
    <t>Summit Public School K2</t>
  </si>
  <si>
    <t>Tomorrow's Leadership Collaborative (TLC) Charter</t>
  </si>
  <si>
    <t>Rise Kohyang High</t>
  </si>
  <si>
    <t>Valor Academy High</t>
  </si>
  <si>
    <t>Alameda Community Learning Center</t>
  </si>
  <si>
    <t>Jardin de la Infancia</t>
  </si>
  <si>
    <t>Lazear Charter Academy</t>
  </si>
  <si>
    <t>Los Feliz Charter Middle School for the Arts</t>
  </si>
  <si>
    <t>Oakland Charter Academy</t>
  </si>
  <si>
    <t>Rocketship Delta Prep</t>
  </si>
  <si>
    <t>The Education Corps</t>
  </si>
  <si>
    <t>Vox Collegiate of Los Angeles</t>
  </si>
  <si>
    <t>Alliance Piera Barbaglia Shaheen Health Services Academy</t>
  </si>
  <si>
    <t>KIPP Bridge Academy</t>
  </si>
  <si>
    <t>Montague Charter Academy</t>
  </si>
  <si>
    <t>STEM Preparatory Elementary</t>
  </si>
  <si>
    <t>Vista Condor Global Academy</t>
  </si>
  <si>
    <t>Vista Springs Charter</t>
  </si>
  <si>
    <t>College Preparatory Middle</t>
  </si>
  <si>
    <t>iEmpire Academy</t>
  </si>
  <si>
    <t>Stella Elementary Charter Academy</t>
  </si>
  <si>
    <t>Accelerated</t>
  </si>
  <si>
    <t>Aveson School of Leaders</t>
  </si>
  <si>
    <t>Baypoint Preparatory Academy - San Diego</t>
  </si>
  <si>
    <t>Center for Advanced Learning</t>
  </si>
  <si>
    <t>Citizens of the World Charter School Mar Vista</t>
  </si>
  <si>
    <t>Citizens of the World Charter School Silver Lake</t>
  </si>
  <si>
    <t>Citrus Springs Charter</t>
  </si>
  <si>
    <t>Entrepreneur High</t>
  </si>
  <si>
    <t>Hawking S.T.E.A.M. Charter</t>
  </si>
  <si>
    <t>Highlands Community Charter</t>
  </si>
  <si>
    <t>KIPP Adelante Preparatory Academy</t>
  </si>
  <si>
    <t>KIPP Bayview Academy</t>
  </si>
  <si>
    <t>KIPP Heartwood Academy</t>
  </si>
  <si>
    <t>KIPP Promesa Prep</t>
  </si>
  <si>
    <t>KIPP Vida Preparatory Academy</t>
  </si>
  <si>
    <t>Laurel Tree Charter</t>
  </si>
  <si>
    <t>Lemoore Middle College High</t>
  </si>
  <si>
    <t>Los Angeles College Prep Academy</t>
  </si>
  <si>
    <t>Para Los Niños Charter</t>
  </si>
  <si>
    <t>Peak to Peak Mountain Charter</t>
  </si>
  <si>
    <t>Second Apportionment</t>
  </si>
  <si>
    <t>AeroSTEM Academy</t>
  </si>
  <si>
    <t>California Collegiate Charter</t>
  </si>
  <si>
    <t>California Heritage Youthbuild Academy II</t>
  </si>
  <si>
    <t>Ceiba College Preparatory Academy</t>
  </si>
  <si>
    <t>Civicorps Corpsmember Academy</t>
  </si>
  <si>
    <t>Kidinnu Academy</t>
  </si>
  <si>
    <t>KIPP Excelencia Community Preparatory</t>
  </si>
  <si>
    <t>KIPP Heritage Academy</t>
  </si>
  <si>
    <t>Public Safety Academy</t>
  </si>
  <si>
    <t>Sacramento Valley Charter</t>
  </si>
  <si>
    <t>School of Arts and Enterprise</t>
  </si>
  <si>
    <t>TEACH Preparatory Mildred S. Cunningham &amp; Edith H. Morris Elementary</t>
  </si>
  <si>
    <t>Trillium Charter</t>
  </si>
  <si>
    <t>Western Center Academy</t>
  </si>
  <si>
    <t>Academia Moderna</t>
  </si>
  <si>
    <t>Academy of Media Arts</t>
  </si>
  <si>
    <t>ACE Empower Academy</t>
  </si>
  <si>
    <t>Alliance Cindy and Bill Simon Technology Academy High</t>
  </si>
  <si>
    <t>Alliance College-Ready Middle Academy 12</t>
  </si>
  <si>
    <t>Alliance College-Ready Middle Academy 4</t>
  </si>
  <si>
    <t>Alliance College-Ready Middle Academy 5</t>
  </si>
  <si>
    <t>Alliance College-Ready Middle Academy 8</t>
  </si>
  <si>
    <t>Alliance Collins Family College-Ready High</t>
  </si>
  <si>
    <t>Alliance Jack H. Skirball Middle</t>
  </si>
  <si>
    <t>Alliance Kory Hunter Middle</t>
  </si>
  <si>
    <t>Alliance Leichtman-Levine Family Foundation Environmental Science High</t>
  </si>
  <si>
    <t>Alliance Marc &amp; Eva Stern Math and Science</t>
  </si>
  <si>
    <t>Alliance Margaret M. Bloomfield Technology Academy High</t>
  </si>
  <si>
    <t>America's Finest Charter</t>
  </si>
  <si>
    <t>Anahuacalmecac International University Preparatory of North America</t>
  </si>
  <si>
    <t>Animo Florence-Firestone Charter Middle</t>
  </si>
  <si>
    <t>Animo Inglewood Charter High</t>
  </si>
  <si>
    <t>Animo Jefferson Charter Middle</t>
  </si>
  <si>
    <t>Animo Pat Brown</t>
  </si>
  <si>
    <t>Animo Ralph Bunche Charter High</t>
  </si>
  <si>
    <t>Animo Westside Charter Middle</t>
  </si>
  <si>
    <t>ARISE High</t>
  </si>
  <si>
    <t>Arts In Action Community Charter</t>
  </si>
  <si>
    <t>Arts in Action Community Middle</t>
  </si>
  <si>
    <t>Aspire Benjamin Holt College Preparatory Academy</t>
  </si>
  <si>
    <t>Aspire East Palo Alto Charter</t>
  </si>
  <si>
    <t>Aspire Monarch Academy</t>
  </si>
  <si>
    <t>Aspire Richmond Ca. College Preparatory Academy</t>
  </si>
  <si>
    <t>Aspire River Oaks Charter</t>
  </si>
  <si>
    <t>Aspire University Charter</t>
  </si>
  <si>
    <t>Aspire Vanguard College Preparatory Academy</t>
  </si>
  <si>
    <t>B. Roberto Cruz Leadership Academy</t>
  </si>
  <si>
    <t>Ballington Academy for the Arts and Sciences - San Bernardino</t>
  </si>
  <si>
    <t>Bella Mente Montessori Academy</t>
  </si>
  <si>
    <t>Big Picture Educational Academy</t>
  </si>
  <si>
    <t>Bitney Prep High</t>
  </si>
  <si>
    <t>Blue Oak Charter</t>
  </si>
  <si>
    <t>Bright Star Secondary Charter Academy</t>
  </si>
  <si>
    <t>California School of the Arts - San Gabriel Valley</t>
  </si>
  <si>
    <t>Camino Nuevo High #2</t>
  </si>
  <si>
    <t>Central City Value</t>
  </si>
  <si>
    <t>Century Community Charter</t>
  </si>
  <si>
    <t>CHAMPS - Charter HS of Arts-Multimedia &amp; Performing</t>
  </si>
  <si>
    <t>Delta Elementary Charter</t>
  </si>
  <si>
    <t>Discovery Charter</t>
  </si>
  <si>
    <t>Downtown Value</t>
  </si>
  <si>
    <t>Dr. Lewis Dolphin Stallworth Sr. Charter</t>
  </si>
  <si>
    <t>Ednovate - Esperanza College Prep</t>
  </si>
  <si>
    <t>Ednovate - Legacy College Prep.</t>
  </si>
  <si>
    <t>Endeavor College Preparatory Charter</t>
  </si>
  <si>
    <t>Environmental Charter High</t>
  </si>
  <si>
    <t>Environmental Charter Middle</t>
  </si>
  <si>
    <t>Environmental Charter Middle - Inglewood</t>
  </si>
  <si>
    <t>Envision Academy for Arts &amp; Technology</t>
  </si>
  <si>
    <t>Epiphany Prep Charter</t>
  </si>
  <si>
    <t>Equitas Academy #2</t>
  </si>
  <si>
    <t>Equitas Academy #3 Charter</t>
  </si>
  <si>
    <t>Equitas Academy Charter</t>
  </si>
  <si>
    <t>Escondido Charter High</t>
  </si>
  <si>
    <t>Family First Charter</t>
  </si>
  <si>
    <t>Fortune</t>
  </si>
  <si>
    <t>Fuente Nueva Charter</t>
  </si>
  <si>
    <t>Gabriella Charter</t>
  </si>
  <si>
    <t>Granada Hills Charter</t>
  </si>
  <si>
    <t>Grove</t>
  </si>
  <si>
    <t>Hayward Collegiate Charter</t>
  </si>
  <si>
    <t>Health Sciences High</t>
  </si>
  <si>
    <t>Heritage K-8 Charter</t>
  </si>
  <si>
    <t>Howard Gardner Community Charter</t>
  </si>
  <si>
    <t>Humphreys College Academy of Business, Law and Education</t>
  </si>
  <si>
    <t>ICEF Innovation Los Angeles Charter</t>
  </si>
  <si>
    <t>ICEF Vista Middle Academy</t>
  </si>
  <si>
    <t>iLEAD Lancaster Charter</t>
  </si>
  <si>
    <t>Imagine Schools, Riverside County</t>
  </si>
  <si>
    <t>Integrity Charter</t>
  </si>
  <si>
    <t>Ipakanni Early College Charter</t>
  </si>
  <si>
    <t>Ivy Bound Academy Math, Science, and Technology Charter Middle 2</t>
  </si>
  <si>
    <t>Ivy Bound Academy of Math, Science, and Technology Charter Middle</t>
  </si>
  <si>
    <t>James Jordan Middle</t>
  </si>
  <si>
    <t>John Henry High</t>
  </si>
  <si>
    <t>Kepler Neighborhood</t>
  </si>
  <si>
    <t>Kid Street Learning Center Charter</t>
  </si>
  <si>
    <t>KIPP Comienza Community Prep</t>
  </si>
  <si>
    <t>KIPP Los Angeles College Preparatory</t>
  </si>
  <si>
    <t>KIPP Philosophers Academy</t>
  </si>
  <si>
    <t>Kipp Prize Preparatory Academy</t>
  </si>
  <si>
    <t>KIPP Pueblo Unido</t>
  </si>
  <si>
    <t>KIPP Sol Academy</t>
  </si>
  <si>
    <t>La Sierra High</t>
  </si>
  <si>
    <t>Larchmont Charter</t>
  </si>
  <si>
    <t>LA's Promise Charter High #1</t>
  </si>
  <si>
    <t>Latino College Preparatory Academy</t>
  </si>
  <si>
    <t>Latitude 37.8 High</t>
  </si>
  <si>
    <t>Leadership Public Schools - Hayward</t>
  </si>
  <si>
    <t>Learning by Design Charter</t>
  </si>
  <si>
    <t>Life Source International Charter</t>
  </si>
  <si>
    <t>Lifeline Education Charter</t>
  </si>
  <si>
    <t>Lighthouse Community Charter</t>
  </si>
  <si>
    <t>Lighthouse Community Charter High</t>
  </si>
  <si>
    <t>Literacy First Charter</t>
  </si>
  <si>
    <t>Luis Valdez Leadership Academy</t>
  </si>
  <si>
    <t>MAAC Community Charter</t>
  </si>
  <si>
    <t>Magnolia Science Academy</t>
  </si>
  <si>
    <t>Manzanita Middle</t>
  </si>
  <si>
    <t>Museum</t>
  </si>
  <si>
    <t>N.E.W. Academy of Science and Arts</t>
  </si>
  <si>
    <t>National University Academy Dual Language Institute</t>
  </si>
  <si>
    <t>Nevada City School of the Arts</t>
  </si>
  <si>
    <t>New Designs Charter</t>
  </si>
  <si>
    <t>New Heights Charter</t>
  </si>
  <si>
    <t>New Los Angeles Charter</t>
  </si>
  <si>
    <t>New Opportunities Charter</t>
  </si>
  <si>
    <t>New Village Girls Academy</t>
  </si>
  <si>
    <t>New Vision Middle</t>
  </si>
  <si>
    <t>New West Charter</t>
  </si>
  <si>
    <t>North County Trade Tech High</t>
  </si>
  <si>
    <t>North Oakland Community Charter</t>
  </si>
  <si>
    <t>Norton Science and Language Academy</t>
  </si>
  <si>
    <t>NOVA Academy - Coachella</t>
  </si>
  <si>
    <t>Nova Academy Early College High</t>
  </si>
  <si>
    <t>Oakland Charter High</t>
  </si>
  <si>
    <t>Oakland Unity High</t>
  </si>
  <si>
    <t>Oasis Charter Public</t>
  </si>
  <si>
    <t>OCSA</t>
  </si>
  <si>
    <t>Paragon Collegiate Academy</t>
  </si>
  <si>
    <t>Perseverance Preparatory</t>
  </si>
  <si>
    <t>Port of Los Angeles High</t>
  </si>
  <si>
    <t>PREPA TEC - Los Angeles</t>
  </si>
  <si>
    <t>PUC Community Charter Elementary</t>
  </si>
  <si>
    <t>PUC Milagro Charter</t>
  </si>
  <si>
    <t>REACH Leadership STEAM Academy</t>
  </si>
  <si>
    <t>Richmond Charter Elementary-Benito Juarez</t>
  </si>
  <si>
    <t>Richmond College Preparatory</t>
  </si>
  <si>
    <t>Rise Kohyang Elementary</t>
  </si>
  <si>
    <t>Rise Kohyang Middle</t>
  </si>
  <si>
    <t>River Oak Charter</t>
  </si>
  <si>
    <t>Rocketship Academy Brilliant Minds</t>
  </si>
  <si>
    <t>Rocketship Los Suenos Academy</t>
  </si>
  <si>
    <t>Rocketship Mateo Sheedy Elementary</t>
  </si>
  <si>
    <t>Rocketship Rising Stars</t>
  </si>
  <si>
    <t>Rocketship Spark Academy</t>
  </si>
  <si>
    <t>School for Entrepreneurship and Technology</t>
  </si>
  <si>
    <t>SD Global Vision Academy</t>
  </si>
  <si>
    <t>Sherman Thomas Charter</t>
  </si>
  <si>
    <t>SIATech</t>
  </si>
  <si>
    <t>Sparrow Academy</t>
  </si>
  <si>
    <t>Stella Middle Charter Academy</t>
  </si>
  <si>
    <t>Stockton Collegiate International Secondary</t>
  </si>
  <si>
    <t>STREAM Charter</t>
  </si>
  <si>
    <t>Three Rivers Charter</t>
  </si>
  <si>
    <t>Today's Fresh Start-Compton</t>
  </si>
  <si>
    <t>Tree of Life Charter</t>
  </si>
  <si>
    <t>Twin Rivers Charter</t>
  </si>
  <si>
    <t>Urban Corps of San Diego County Charter</t>
  </si>
  <si>
    <t>Urban Discovery Academy Charter</t>
  </si>
  <si>
    <t>Valiente College Preparatory Charter</t>
  </si>
  <si>
    <t>Valley Charter Elementary</t>
  </si>
  <si>
    <t>Valley Charter Middle</t>
  </si>
  <si>
    <t>Walden Academy</t>
  </si>
  <si>
    <t>Willits Charter</t>
  </si>
  <si>
    <t>Willits Elementary Charter</t>
  </si>
  <si>
    <t>Wonderful College Prep Academy</t>
  </si>
  <si>
    <t>YouthBuild Charter School of California</t>
  </si>
  <si>
    <t>Yu Ming Charter</t>
  </si>
  <si>
    <t>Yuba City Charter</t>
  </si>
  <si>
    <t>Yuba Environmental Science Charter Academy</t>
  </si>
  <si>
    <t>Almond Acres Charter Academy</t>
  </si>
  <si>
    <t>Aspire APEX Academy</t>
  </si>
  <si>
    <t>Barona Indian Charter</t>
  </si>
  <si>
    <t>Baypoint Preparatory Academy</t>
  </si>
  <si>
    <t>Camino Nuevo Elementary #3</t>
  </si>
  <si>
    <t>Carter G. Woodson Public Charter</t>
  </si>
  <si>
    <t>Century Academy for Excellence</t>
  </si>
  <si>
    <t>Conservatory of Vocal Instrumental Arts High</t>
  </si>
  <si>
    <t>Delta Bridges Charter</t>
  </si>
  <si>
    <t>Discovery Charter Preparatory School #2</t>
  </si>
  <si>
    <t>Downtown College Preparatory</t>
  </si>
  <si>
    <t>Downtown College Preparatory Middle</t>
  </si>
  <si>
    <t>Encore High School for the Arts - Riverside</t>
  </si>
  <si>
    <t>Encore Jr.Sr. High School for the Performing and Visual Arts</t>
  </si>
  <si>
    <t>Equitas Academy 4</t>
  </si>
  <si>
    <t>Fenton STEM Academy - Elementary Center for Science Technology Engineering and Mathematics</t>
  </si>
  <si>
    <t>GOALS Academy</t>
  </si>
  <si>
    <t>Grace Hopper STEM Academy</t>
  </si>
  <si>
    <t>ICEF View Park Preparatory Accelerated Elementary</t>
  </si>
  <si>
    <t>ICEF View Park Preparatory Accelerated High</t>
  </si>
  <si>
    <t>ICEF View Park Preparatory Accelerated Middle</t>
  </si>
  <si>
    <t>Ivy Academia</t>
  </si>
  <si>
    <t>Journey</t>
  </si>
  <si>
    <t>Lodestar - A Lighthouse Community Charter Public</t>
  </si>
  <si>
    <t>Mueller Charter (Robert L.)</t>
  </si>
  <si>
    <t>Oakland Unity Middle</t>
  </si>
  <si>
    <t>Prepa Tec Los Angeles High</t>
  </si>
  <si>
    <t>PUC Nueva Esperanza Charter Academy</t>
  </si>
  <si>
    <t>San Diego Cooperative Charter</t>
  </si>
  <si>
    <t>Savant Preparatory Academy of Business</t>
  </si>
  <si>
    <t>Scholarship Prep - Lomita-Harbor City</t>
  </si>
  <si>
    <t>Summit Public School - Denali</t>
  </si>
  <si>
    <t>Summit Public School - Shasta</t>
  </si>
  <si>
    <t>Summit Public School - Tamalpais</t>
  </si>
  <si>
    <t>Urban Montessori Charter</t>
  </si>
  <si>
    <t>Voices College-Bound Language Academy at Mt. Pleasant</t>
  </si>
  <si>
    <t>Wilder's Preparatory Academy Charter</t>
  </si>
  <si>
    <t>Wilder's Preparatory Academy Charter Middle</t>
  </si>
  <si>
    <t>Caliber ChangeMakers Academy</t>
  </si>
  <si>
    <t>High Tech Elementary</t>
  </si>
  <si>
    <t>Knowledge Enlightens You (KEY) Academy</t>
  </si>
  <si>
    <t>LA's Promise Charter Middle #1</t>
  </si>
  <si>
    <t>Summit Leadership Academy - High Desert</t>
  </si>
  <si>
    <t>Epic Charter</t>
  </si>
  <si>
    <t>Garvey Allen Visual &amp; Performing Arts Academy for STEM</t>
  </si>
  <si>
    <t>Mare Island Technology Academy</t>
  </si>
  <si>
    <t>MIT Academy</t>
  </si>
  <si>
    <t>Natomas Pacific Pathways Prep Elementary</t>
  </si>
  <si>
    <t>True Up Apportionments</t>
  </si>
  <si>
    <t>e3 Civic High</t>
  </si>
  <si>
    <t>Eel River Charter</t>
  </si>
  <si>
    <t>Equitas Academy 5</t>
  </si>
  <si>
    <t>Health Sciences Middle</t>
  </si>
  <si>
    <t>Lake County International Charter</t>
  </si>
  <si>
    <t>Lennox Mathematics, Science and Technology Academy</t>
  </si>
  <si>
    <t>Life Learning Academy Charter</t>
  </si>
  <si>
    <t>MIT Griffin Academy Middle</t>
  </si>
  <si>
    <t>Santiago Middle</t>
  </si>
  <si>
    <t>Charter School Facility Grant (SB740)
2019-20 Awardees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</si>
</sst>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8" formatCode="00\-#####\-#######"/>
  </numFmts>
  <fonts count="5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4"/>
      <color theme="1"/>
      <name val="Arial"/>
    </font>
    <font>
      <sz val="11"/>
      <color theme="1"/>
      <name val="Arial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8" tint="0.59999389629810485"/>
      </top>
      <bottom style="thin">
        <color indexed="64"/>
      </bottom>
      <diagonal/>
    </border>
    <border>
      <left/>
      <right/>
      <top/>
      <bottom style="thin">
        <color theme="8"/>
      </bottom>
      <diagonal/>
    </border>
    <border>
      <left style="thin">
        <color indexed="64"/>
      </left>
      <right/>
      <top/>
      <bottom style="thin">
        <color theme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theme="8" tint="0.59999389629810485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1" fontId="2" fillId="2" borderId="7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164" fontId="3" fillId="0" borderId="1" xfId="0" applyNumberFormat="1" applyFont="1" applyFill="1" applyBorder="1" applyAlignment="1">
      <alignment vertical="center"/>
    </xf>
    <xf numFmtId="164" fontId="3" fillId="0" borderId="4" xfId="0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 wrapText="1"/>
    </xf>
    <xf numFmtId="164" fontId="3" fillId="0" borderId="10" xfId="0" applyNumberFormat="1" applyFont="1" applyFill="1" applyBorder="1" applyAlignment="1">
      <alignment vertical="center"/>
    </xf>
    <xf numFmtId="164" fontId="3" fillId="0" borderId="11" xfId="0" applyNumberFormat="1" applyFont="1" applyFill="1" applyBorder="1" applyAlignment="1">
      <alignment vertical="center"/>
    </xf>
    <xf numFmtId="1" fontId="2" fillId="2" borderId="8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vertical="center"/>
    </xf>
    <xf numFmtId="168" fontId="3" fillId="0" borderId="2" xfId="0" applyNumberFormat="1" applyFont="1" applyFill="1" applyBorder="1" applyAlignment="1">
      <alignment horizontal="center" vertical="center"/>
    </xf>
    <xf numFmtId="168" fontId="3" fillId="0" borderId="9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vertical="center"/>
    </xf>
    <xf numFmtId="164" fontId="4" fillId="0" borderId="13" xfId="0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vertical="center" wrapText="1"/>
    </xf>
    <xf numFmtId="168" fontId="4" fillId="0" borderId="2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vertical="center"/>
    </xf>
    <xf numFmtId="164" fontId="4" fillId="0" borderId="3" xfId="0" applyNumberFormat="1" applyFont="1" applyFill="1" applyBorder="1" applyAlignment="1">
      <alignment vertical="center"/>
    </xf>
    <xf numFmtId="164" fontId="4" fillId="0" borderId="11" xfId="0" applyNumberFormat="1" applyFont="1" applyFill="1" applyBorder="1" applyAlignment="1">
      <alignment vertical="center"/>
    </xf>
  </cellXfs>
  <cellStyles count="1">
    <cellStyle name="Normal" xfId="0" builtinId="0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theme="8" tint="0.59999389629810485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8" formatCode="00\-#####\-#######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FFCABA0-10B4-44C7-8D97-BF47DAB63AB1}" name="Table1" displayName="Table1" ref="A2:F440" totalsRowCount="1" dataDxfId="13" tableBorderDxfId="12">
  <autoFilter ref="A2:F439" xr:uid="{8FFCABA0-10B4-44C7-8D97-BF47DAB63AB1}"/>
  <sortState xmlns:xlrd2="http://schemas.microsoft.com/office/spreadsheetml/2017/richdata2" ref="A3:F426">
    <sortCondition ref="A2:A426"/>
  </sortState>
  <tableColumns count="6">
    <tableColumn id="1" xr3:uid="{FE8FC5AF-8BAD-46A9-8E71-34D4ED5FB76E}" name="Charter Schools" totalsRowFunction="count" dataDxfId="11" totalsRowDxfId="5"/>
    <tableColumn id="2" xr3:uid="{0873AA52-8533-4ACA-930D-192AF2717CE8}" name="CDS" dataDxfId="10" totalsRowDxfId="4"/>
    <tableColumn id="3" xr3:uid="{5BB51FBF-9556-4DEC-B6E4-00F420B4AA6B}" name="Initial Apportionment" totalsRowFunction="sum" dataDxfId="9" totalsRowDxfId="3"/>
    <tableColumn id="4" xr3:uid="{A66B77DC-457C-4A86-8C95-C19AD08ADB7A}" name="Second Apportionment" totalsRowFunction="sum" dataDxfId="8" totalsRowDxfId="2"/>
    <tableColumn id="6" xr3:uid="{2E98CECB-2949-472A-BFEF-F883B698F06F}" name="True Up Apportionments" totalsRowFunction="sum" dataDxfId="7" totalsRowDxfId="1">
      <calculatedColumnFormula>Table1[[#This Row],[Total Awarded]]-(Table1[[#This Row],[Initial Apportionment]]+Table1[[#This Row],[Second Apportionment]])</calculatedColumnFormula>
    </tableColumn>
    <tableColumn id="5" xr3:uid="{E40339D8-26B0-4B97-9041-D041EF9BD655}" name="Total Awarded" totalsRowFunction="sum" dataDxfId="6" totalsRowDxfId="0">
      <calculatedColumnFormula>Table1[[#This Row],[Initial Apportionment]]+Table1[[#This Row],[Second Apportionment]]+Table1[[#This Row],[True Up Apportionments]]</calculatedColumnFormula>
    </tableColumn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40"/>
  <sheetViews>
    <sheetView tabSelected="1" zoomScale="90" zoomScaleNormal="90" workbookViewId="0">
      <pane ySplit="2" topLeftCell="A413" activePane="bottomLeft" state="frozen"/>
      <selection pane="bottomLeft" activeCell="A2" sqref="A2"/>
    </sheetView>
  </sheetViews>
  <sheetFormatPr defaultColWidth="9.140625" defaultRowHeight="15" x14ac:dyDescent="0.25"/>
  <cols>
    <col min="1" max="1" width="41.85546875" style="1" customWidth="1"/>
    <col min="2" max="2" width="18.7109375" style="1" bestFit="1" customWidth="1"/>
    <col min="3" max="3" width="24.5703125" style="1" customWidth="1"/>
    <col min="4" max="4" width="29.7109375" style="1" customWidth="1"/>
    <col min="5" max="5" width="27" style="1" customWidth="1"/>
    <col min="6" max="6" width="18.42578125" style="1" customWidth="1"/>
    <col min="7" max="16384" width="9.140625" style="1"/>
  </cols>
  <sheetData>
    <row r="1" spans="1:6" ht="57.75" customHeight="1" x14ac:dyDescent="0.25">
      <c r="A1" s="2" t="s">
        <v>443</v>
      </c>
      <c r="B1" s="2"/>
      <c r="C1" s="2"/>
      <c r="D1" s="2"/>
      <c r="E1" s="2"/>
      <c r="F1" s="2"/>
    </row>
    <row r="2" spans="1:6" ht="36" x14ac:dyDescent="0.25">
      <c r="A2" s="3" t="s">
        <v>95</v>
      </c>
      <c r="B2" s="4" t="s">
        <v>0</v>
      </c>
      <c r="C2" s="5" t="s">
        <v>65</v>
      </c>
      <c r="D2" s="5" t="s">
        <v>203</v>
      </c>
      <c r="E2" s="14" t="s">
        <v>433</v>
      </c>
      <c r="F2" s="6" t="s">
        <v>1</v>
      </c>
    </row>
    <row r="3" spans="1:6" x14ac:dyDescent="0.25">
      <c r="A3" s="7" t="s">
        <v>2</v>
      </c>
      <c r="B3" s="16">
        <v>19769680109926</v>
      </c>
      <c r="C3" s="8">
        <v>146250</v>
      </c>
      <c r="D3" s="8">
        <v>73125</v>
      </c>
      <c r="E3" s="15">
        <f>Table1[[#This Row],[Total Awarded]]-(Table1[[#This Row],[Initial Apportionment]]+Table1[[#This Row],[Second Apportionment]])</f>
        <v>65154.375</v>
      </c>
      <c r="F3" s="9">
        <v>284529.375</v>
      </c>
    </row>
    <row r="4" spans="1:6" x14ac:dyDescent="0.25">
      <c r="A4" s="7" t="s">
        <v>218</v>
      </c>
      <c r="B4" s="16">
        <v>19647330120097</v>
      </c>
      <c r="C4" s="8">
        <v>216457</v>
      </c>
      <c r="D4" s="8">
        <v>108228</v>
      </c>
      <c r="E4" s="15">
        <f>Table1[[#This Row],[Total Awarded]]-(Table1[[#This Row],[Initial Apportionment]]+Table1[[#This Row],[Second Apportionment]])</f>
        <v>96433.679082499992</v>
      </c>
      <c r="F4" s="9">
        <v>421118.67908249999</v>
      </c>
    </row>
    <row r="5" spans="1:6" x14ac:dyDescent="0.25">
      <c r="A5" s="7" t="s">
        <v>219</v>
      </c>
      <c r="B5" s="16">
        <v>19647330139055</v>
      </c>
      <c r="C5" s="8">
        <v>0</v>
      </c>
      <c r="D5" s="8">
        <v>0</v>
      </c>
      <c r="E5" s="15">
        <f>Table1[[#This Row],[Total Awarded]]-(Table1[[#This Row],[Initial Apportionment]]+Table1[[#This Row],[Second Apportionment]])</f>
        <v>33711.312720000002</v>
      </c>
      <c r="F5" s="9">
        <v>33711.312720000002</v>
      </c>
    </row>
    <row r="6" spans="1:6" x14ac:dyDescent="0.25">
      <c r="A6" s="10" t="s">
        <v>183</v>
      </c>
      <c r="B6" s="16">
        <v>19647336112536</v>
      </c>
      <c r="C6" s="8">
        <v>22500</v>
      </c>
      <c r="D6" s="8">
        <v>11250</v>
      </c>
      <c r="E6" s="15">
        <f>Table1[[#This Row],[Total Awarded]]-(Table1[[#This Row],[Initial Apportionment]]+Table1[[#This Row],[Second Apportionment]])</f>
        <v>10023.75</v>
      </c>
      <c r="F6" s="9">
        <v>43773.75</v>
      </c>
    </row>
    <row r="7" spans="1:6" x14ac:dyDescent="0.25">
      <c r="A7" s="7" t="s">
        <v>3</v>
      </c>
      <c r="B7" s="16">
        <v>23656152330454</v>
      </c>
      <c r="C7" s="8">
        <v>51285</v>
      </c>
      <c r="D7" s="8">
        <v>25642</v>
      </c>
      <c r="E7" s="15">
        <f>Table1[[#This Row],[Total Awarded]]-(Table1[[#This Row],[Initial Apportionment]]+Table1[[#This Row],[Second Apportionment]])</f>
        <v>21463.921594781859</v>
      </c>
      <c r="F7" s="9">
        <v>98390.921594781859</v>
      </c>
    </row>
    <row r="8" spans="1:6" x14ac:dyDescent="0.25">
      <c r="A8" s="7" t="s">
        <v>220</v>
      </c>
      <c r="B8" s="16">
        <v>43104390116814</v>
      </c>
      <c r="C8" s="8">
        <v>157751</v>
      </c>
      <c r="D8" s="8">
        <v>78875</v>
      </c>
      <c r="E8" s="15">
        <f>Table1[[#This Row],[Total Awarded]]-(Table1[[#This Row],[Initial Apportionment]]+Table1[[#This Row],[Second Apportionment]])</f>
        <v>32108.560879999946</v>
      </c>
      <c r="F8" s="9">
        <v>268734.56087999995</v>
      </c>
    </row>
    <row r="9" spans="1:6" x14ac:dyDescent="0.25">
      <c r="A9" s="10" t="s">
        <v>128</v>
      </c>
      <c r="B9" s="16">
        <v>43694500129247</v>
      </c>
      <c r="C9" s="8">
        <v>74909</v>
      </c>
      <c r="D9" s="8">
        <v>37454</v>
      </c>
      <c r="E9" s="15">
        <f>Table1[[#This Row],[Total Awarded]]-(Table1[[#This Row],[Initial Apportionment]]+Table1[[#This Row],[Second Apportionment]])</f>
        <v>33372.922150101949</v>
      </c>
      <c r="F9" s="9">
        <v>145735.92215010195</v>
      </c>
    </row>
    <row r="10" spans="1:6" x14ac:dyDescent="0.25">
      <c r="A10" s="10" t="s">
        <v>204</v>
      </c>
      <c r="B10" s="16">
        <v>51105120138040</v>
      </c>
      <c r="C10" s="8">
        <v>39151</v>
      </c>
      <c r="D10" s="8">
        <v>19575</v>
      </c>
      <c r="E10" s="15">
        <f>Table1[[#This Row],[Total Awarded]]-(Table1[[#This Row],[Initial Apportionment]]+Table1[[#This Row],[Second Apportionment]])</f>
        <v>17443.921743125</v>
      </c>
      <c r="F10" s="9">
        <v>76169.921743125</v>
      </c>
    </row>
    <row r="11" spans="1:6" x14ac:dyDescent="0.25">
      <c r="A11" s="10" t="s">
        <v>166</v>
      </c>
      <c r="B11" s="16">
        <v>1611190130609</v>
      </c>
      <c r="C11" s="8">
        <v>12824</v>
      </c>
      <c r="D11" s="8">
        <v>6412</v>
      </c>
      <c r="E11" s="15">
        <f>Table1[[#This Row],[Total Awarded]]-(Table1[[#This Row],[Initial Apportionment]]+Table1[[#This Row],[Second Apportionment]])</f>
        <v>5714.8273860000008</v>
      </c>
      <c r="F11" s="9">
        <v>24950.827386000001</v>
      </c>
    </row>
    <row r="12" spans="1:6" x14ac:dyDescent="0.25">
      <c r="A12" s="7" t="s">
        <v>66</v>
      </c>
      <c r="B12" s="16">
        <v>37683380111898</v>
      </c>
      <c r="C12" s="8">
        <v>343815</v>
      </c>
      <c r="D12" s="8">
        <v>171907</v>
      </c>
      <c r="E12" s="15">
        <f>Table1[[#This Row],[Total Awarded]]-(Table1[[#This Row],[Initial Apportionment]]+Table1[[#This Row],[Second Apportionment]])</f>
        <v>152066.05015999987</v>
      </c>
      <c r="F12" s="9">
        <v>667788.05015999987</v>
      </c>
    </row>
    <row r="13" spans="1:6" x14ac:dyDescent="0.25">
      <c r="A13" s="10" t="s">
        <v>96</v>
      </c>
      <c r="B13" s="16">
        <v>37754166119275</v>
      </c>
      <c r="C13" s="8">
        <v>4039</v>
      </c>
      <c r="D13" s="8">
        <v>2019</v>
      </c>
      <c r="E13" s="15">
        <f>Table1[[#This Row],[Total Awarded]]-(Table1[[#This Row],[Initial Apportionment]]+Table1[[#This Row],[Second Apportionment]])</f>
        <v>1800.2946316618936</v>
      </c>
      <c r="F13" s="9">
        <v>7858.2946316618936</v>
      </c>
    </row>
    <row r="14" spans="1:6" x14ac:dyDescent="0.25">
      <c r="A14" s="10" t="s">
        <v>97</v>
      </c>
      <c r="B14" s="16">
        <v>37754160122796</v>
      </c>
      <c r="C14" s="8">
        <v>4443</v>
      </c>
      <c r="D14" s="8">
        <v>2221</v>
      </c>
      <c r="E14" s="15">
        <f>Table1[[#This Row],[Total Awarded]]-(Table1[[#This Row],[Initial Apportionment]]+Table1[[#This Row],[Second Apportionment]])</f>
        <v>1980.190104767029</v>
      </c>
      <c r="F14" s="9">
        <v>8644.190104767029</v>
      </c>
    </row>
    <row r="15" spans="1:6" ht="28.5" x14ac:dyDescent="0.25">
      <c r="A15" s="7" t="s">
        <v>67</v>
      </c>
      <c r="B15" s="16">
        <v>19647330127217</v>
      </c>
      <c r="C15" s="8">
        <v>164339</v>
      </c>
      <c r="D15" s="8">
        <v>82169</v>
      </c>
      <c r="E15" s="15">
        <f>Table1[[#This Row],[Total Awarded]]-(Table1[[#This Row],[Initial Apportionment]]+Table1[[#This Row],[Second Apportionment]])</f>
        <v>27616.685359999945</v>
      </c>
      <c r="F15" s="9">
        <v>274124.68535999994</v>
      </c>
    </row>
    <row r="16" spans="1:6" ht="28.5" x14ac:dyDescent="0.25">
      <c r="A16" s="7" t="s">
        <v>221</v>
      </c>
      <c r="B16" s="16">
        <v>19647330121285</v>
      </c>
      <c r="C16" s="8">
        <v>262861</v>
      </c>
      <c r="D16" s="8">
        <v>131430</v>
      </c>
      <c r="E16" s="15">
        <f>Table1[[#This Row],[Total Awarded]]-(Table1[[#This Row],[Initial Apportionment]]+Table1[[#This Row],[Second Apportionment]])</f>
        <v>117106.82356850046</v>
      </c>
      <c r="F16" s="9">
        <v>511397.82356850046</v>
      </c>
    </row>
    <row r="17" spans="1:6" ht="28.5" x14ac:dyDescent="0.25">
      <c r="A17" s="7" t="s">
        <v>222</v>
      </c>
      <c r="B17" s="16">
        <v>19647330128058</v>
      </c>
      <c r="C17" s="8">
        <v>193902</v>
      </c>
      <c r="D17" s="8">
        <v>96951</v>
      </c>
      <c r="E17" s="15">
        <f>Table1[[#This Row],[Total Awarded]]-(Table1[[#This Row],[Initial Apportionment]]+Table1[[#This Row],[Second Apportionment]])</f>
        <v>86384.690690624935</v>
      </c>
      <c r="F17" s="9">
        <v>377237.69069062494</v>
      </c>
    </row>
    <row r="18" spans="1:6" x14ac:dyDescent="0.25">
      <c r="A18" s="7" t="s">
        <v>223</v>
      </c>
      <c r="B18" s="16">
        <v>19647330120030</v>
      </c>
      <c r="C18" s="8">
        <v>175666</v>
      </c>
      <c r="D18" s="8">
        <v>87833</v>
      </c>
      <c r="E18" s="15">
        <f>Table1[[#This Row],[Total Awarded]]-(Table1[[#This Row],[Initial Apportionment]]+Table1[[#This Row],[Second Apportionment]])</f>
        <v>78259.260110132978</v>
      </c>
      <c r="F18" s="9">
        <v>341758.26011013298</v>
      </c>
    </row>
    <row r="19" spans="1:6" x14ac:dyDescent="0.25">
      <c r="A19" s="7" t="s">
        <v>224</v>
      </c>
      <c r="B19" s="16">
        <v>19647330120048</v>
      </c>
      <c r="C19" s="8">
        <v>107097</v>
      </c>
      <c r="D19" s="8">
        <v>53548</v>
      </c>
      <c r="E19" s="15">
        <f>Table1[[#This Row],[Total Awarded]]-(Table1[[#This Row],[Initial Apportionment]]+Table1[[#This Row],[Second Apportionment]])</f>
        <v>47712.709602500021</v>
      </c>
      <c r="F19" s="9">
        <v>208357.70960250002</v>
      </c>
    </row>
    <row r="20" spans="1:6" x14ac:dyDescent="0.25">
      <c r="A20" s="7" t="s">
        <v>225</v>
      </c>
      <c r="B20" s="16">
        <v>19647330128033</v>
      </c>
      <c r="C20" s="8">
        <v>191250</v>
      </c>
      <c r="D20" s="8">
        <v>95625</v>
      </c>
      <c r="E20" s="15">
        <f>Table1[[#This Row],[Total Awarded]]-(Table1[[#This Row],[Initial Apportionment]]+Table1[[#This Row],[Second Apportionment]])</f>
        <v>30030.301383749989</v>
      </c>
      <c r="F20" s="9">
        <v>316905.30138374999</v>
      </c>
    </row>
    <row r="21" spans="1:6" x14ac:dyDescent="0.25">
      <c r="A21" s="7" t="s">
        <v>226</v>
      </c>
      <c r="B21" s="16">
        <v>19647330108936</v>
      </c>
      <c r="C21" s="8">
        <v>222610</v>
      </c>
      <c r="D21" s="8">
        <v>111305</v>
      </c>
      <c r="E21" s="15">
        <f>Table1[[#This Row],[Total Awarded]]-(Table1[[#This Row],[Initial Apportionment]]+Table1[[#This Row],[Second Apportionment]])</f>
        <v>99173.815297499998</v>
      </c>
      <c r="F21" s="9">
        <v>433088.8152975</v>
      </c>
    </row>
    <row r="22" spans="1:6" ht="28.5" x14ac:dyDescent="0.25">
      <c r="A22" s="7" t="s">
        <v>4</v>
      </c>
      <c r="B22" s="16">
        <v>19647330106864</v>
      </c>
      <c r="C22" s="8">
        <v>411918</v>
      </c>
      <c r="D22" s="8">
        <v>205959</v>
      </c>
      <c r="E22" s="15">
        <f>Table1[[#This Row],[Total Awarded]]-(Table1[[#This Row],[Initial Apportionment]]+Table1[[#This Row],[Second Apportionment]])</f>
        <v>183510.92812499998</v>
      </c>
      <c r="F22" s="9">
        <v>801387.92812499998</v>
      </c>
    </row>
    <row r="23" spans="1:6" x14ac:dyDescent="0.25">
      <c r="A23" s="7" t="s">
        <v>227</v>
      </c>
      <c r="B23" s="16">
        <v>19647330111518</v>
      </c>
      <c r="C23" s="8">
        <v>194927</v>
      </c>
      <c r="D23" s="8">
        <v>97463</v>
      </c>
      <c r="E23" s="15">
        <f>Table1[[#This Row],[Total Awarded]]-(Table1[[#This Row],[Initial Apportionment]]+Table1[[#This Row],[Second Apportionment]])</f>
        <v>23753.535995000042</v>
      </c>
      <c r="F23" s="9">
        <v>316143.53599500004</v>
      </c>
    </row>
    <row r="24" spans="1:6" ht="28.5" x14ac:dyDescent="0.25">
      <c r="A24" s="7" t="s">
        <v>5</v>
      </c>
      <c r="B24" s="16">
        <v>19647330108894</v>
      </c>
      <c r="C24" s="8">
        <v>189797</v>
      </c>
      <c r="D24" s="8">
        <v>94898</v>
      </c>
      <c r="E24" s="15">
        <f>Table1[[#This Row],[Total Awarded]]-(Table1[[#This Row],[Initial Apportionment]]+Table1[[#This Row],[Second Apportionment]])</f>
        <v>84556.568670627021</v>
      </c>
      <c r="F24" s="9">
        <v>369251.56867062702</v>
      </c>
    </row>
    <row r="25" spans="1:6" x14ac:dyDescent="0.25">
      <c r="A25" s="7" t="s">
        <v>228</v>
      </c>
      <c r="B25" s="16">
        <v>19647330128041</v>
      </c>
      <c r="C25" s="8">
        <v>193895</v>
      </c>
      <c r="D25" s="8">
        <v>96947</v>
      </c>
      <c r="E25" s="15">
        <f>Table1[[#This Row],[Total Awarded]]-(Table1[[#This Row],[Initial Apportionment]]+Table1[[#This Row],[Second Apportionment]])</f>
        <v>86382.230262500001</v>
      </c>
      <c r="F25" s="9">
        <v>377224.2302625</v>
      </c>
    </row>
    <row r="26" spans="1:6" ht="28.5" x14ac:dyDescent="0.25">
      <c r="A26" s="7" t="s">
        <v>229</v>
      </c>
      <c r="B26" s="16">
        <v>19647330117606</v>
      </c>
      <c r="C26" s="8">
        <v>0</v>
      </c>
      <c r="D26" s="8">
        <v>0</v>
      </c>
      <c r="E26" s="15">
        <f>Table1[[#This Row],[Total Awarded]]-(Table1[[#This Row],[Initial Apportionment]]+Table1[[#This Row],[Second Apportionment]])</f>
        <v>450478.50167999999</v>
      </c>
      <c r="F26" s="9">
        <v>450478.50167999999</v>
      </c>
    </row>
    <row r="27" spans="1:6" ht="28.5" x14ac:dyDescent="0.25">
      <c r="A27" s="7" t="s">
        <v>230</v>
      </c>
      <c r="B27" s="16">
        <v>19647330111658</v>
      </c>
      <c r="C27" s="8">
        <v>258527</v>
      </c>
      <c r="D27" s="8">
        <v>129263</v>
      </c>
      <c r="E27" s="15">
        <f>Table1[[#This Row],[Total Awarded]]-(Table1[[#This Row],[Initial Apportionment]]+Table1[[#This Row],[Second Apportionment]])</f>
        <v>115175.64034999994</v>
      </c>
      <c r="F27" s="9">
        <v>502965.64034999994</v>
      </c>
    </row>
    <row r="28" spans="1:6" ht="28.5" x14ac:dyDescent="0.25">
      <c r="A28" s="7" t="s">
        <v>231</v>
      </c>
      <c r="B28" s="16">
        <v>19647330124941</v>
      </c>
      <c r="C28" s="8">
        <v>199941</v>
      </c>
      <c r="D28" s="8">
        <v>99970</v>
      </c>
      <c r="E28" s="15">
        <f>Table1[[#This Row],[Total Awarded]]-(Table1[[#This Row],[Initial Apportionment]]+Table1[[#This Row],[Second Apportionment]])</f>
        <v>89076.140215824591</v>
      </c>
      <c r="F28" s="9">
        <v>388987.14021582459</v>
      </c>
    </row>
    <row r="29" spans="1:6" ht="28.5" x14ac:dyDescent="0.25">
      <c r="A29" s="7" t="s">
        <v>98</v>
      </c>
      <c r="B29" s="16">
        <v>19647330132084</v>
      </c>
      <c r="C29" s="8">
        <v>411315</v>
      </c>
      <c r="D29" s="8">
        <v>205657</v>
      </c>
      <c r="E29" s="15">
        <f>Table1[[#This Row],[Total Awarded]]-(Table1[[#This Row],[Initial Apportionment]]+Table1[[#This Row],[Second Apportionment]])</f>
        <v>184551.89471079246</v>
      </c>
      <c r="F29" s="9">
        <v>801523.89471079246</v>
      </c>
    </row>
    <row r="30" spans="1:6" x14ac:dyDescent="0.25">
      <c r="A30" s="7" t="s">
        <v>6</v>
      </c>
      <c r="B30" s="16">
        <v>19647330111641</v>
      </c>
      <c r="C30" s="8">
        <v>452683</v>
      </c>
      <c r="D30" s="8">
        <v>226341</v>
      </c>
      <c r="E30" s="15">
        <f>Table1[[#This Row],[Total Awarded]]-(Table1[[#This Row],[Initial Apportionment]]+Table1[[#This Row],[Second Apportionment]])</f>
        <v>56865.025244374992</v>
      </c>
      <c r="F30" s="9">
        <v>735889.02524437499</v>
      </c>
    </row>
    <row r="31" spans="1:6" ht="28.5" x14ac:dyDescent="0.25">
      <c r="A31" s="7" t="s">
        <v>7</v>
      </c>
      <c r="B31" s="16">
        <v>19647330111492</v>
      </c>
      <c r="C31" s="8">
        <v>241237</v>
      </c>
      <c r="D31" s="8">
        <v>120618</v>
      </c>
      <c r="E31" s="15">
        <f>Table1[[#This Row],[Total Awarded]]-(Table1[[#This Row],[Initial Apportionment]]+Table1[[#This Row],[Second Apportionment]])</f>
        <v>107473.49009000004</v>
      </c>
      <c r="F31" s="9">
        <v>469328.49009000004</v>
      </c>
    </row>
    <row r="32" spans="1:6" x14ac:dyDescent="0.25">
      <c r="A32" s="10" t="s">
        <v>174</v>
      </c>
      <c r="B32" s="16">
        <v>19647330117598</v>
      </c>
      <c r="C32" s="8">
        <v>200789</v>
      </c>
      <c r="D32" s="8">
        <v>100394</v>
      </c>
      <c r="E32" s="15">
        <f>Table1[[#This Row],[Total Awarded]]-(Table1[[#This Row],[Initial Apportionment]]+Table1[[#This Row],[Second Apportionment]])</f>
        <v>89452.106502500013</v>
      </c>
      <c r="F32" s="9">
        <v>390635.10650250001</v>
      </c>
    </row>
    <row r="33" spans="1:6" ht="28.5" x14ac:dyDescent="0.25">
      <c r="A33" s="7" t="s">
        <v>8</v>
      </c>
      <c r="B33" s="16">
        <v>19647330124891</v>
      </c>
      <c r="C33" s="8">
        <v>258527</v>
      </c>
      <c r="D33" s="8">
        <v>129263</v>
      </c>
      <c r="E33" s="15">
        <f>Table1[[#This Row],[Total Awarded]]-(Table1[[#This Row],[Initial Apportionment]]+Table1[[#This Row],[Second Apportionment]])</f>
        <v>115175.64034999994</v>
      </c>
      <c r="F33" s="9">
        <v>502965.64034999994</v>
      </c>
    </row>
    <row r="34" spans="1:6" ht="28.5" x14ac:dyDescent="0.25">
      <c r="A34" s="7" t="s">
        <v>9</v>
      </c>
      <c r="B34" s="16">
        <v>19647330123133</v>
      </c>
      <c r="C34" s="8">
        <v>171077</v>
      </c>
      <c r="D34" s="8">
        <v>85538</v>
      </c>
      <c r="E34" s="15">
        <f>Table1[[#This Row],[Total Awarded]]-(Table1[[#This Row],[Initial Apportionment]]+Table1[[#This Row],[Second Apportionment]])</f>
        <v>76216.081699999981</v>
      </c>
      <c r="F34" s="9">
        <v>332831.08169999998</v>
      </c>
    </row>
    <row r="35" spans="1:6" x14ac:dyDescent="0.25">
      <c r="A35" s="10" t="s">
        <v>99</v>
      </c>
      <c r="B35" s="16">
        <v>19647330123141</v>
      </c>
      <c r="C35" s="8">
        <v>208949</v>
      </c>
      <c r="D35" s="8">
        <v>104474</v>
      </c>
      <c r="E35" s="15">
        <f>Table1[[#This Row],[Total Awarded]]-(Table1[[#This Row],[Initial Apportionment]]+Table1[[#This Row],[Second Apportionment]])</f>
        <v>93088.364507220394</v>
      </c>
      <c r="F35" s="9">
        <v>406511.36450722039</v>
      </c>
    </row>
    <row r="36" spans="1:6" ht="28.5" x14ac:dyDescent="0.25">
      <c r="A36" s="7" t="s">
        <v>143</v>
      </c>
      <c r="B36" s="16">
        <v>19647330128009</v>
      </c>
      <c r="C36" s="8">
        <v>193895</v>
      </c>
      <c r="D36" s="8">
        <v>96947</v>
      </c>
      <c r="E36" s="15">
        <f>Table1[[#This Row],[Total Awarded]]-(Table1[[#This Row],[Initial Apportionment]]+Table1[[#This Row],[Second Apportionment]])</f>
        <v>86382.230262500001</v>
      </c>
      <c r="F36" s="9">
        <v>377224.2302625</v>
      </c>
    </row>
    <row r="37" spans="1:6" x14ac:dyDescent="0.25">
      <c r="A37" s="7" t="s">
        <v>385</v>
      </c>
      <c r="B37" s="16">
        <v>40688250125807</v>
      </c>
      <c r="C37" s="8">
        <v>23377</v>
      </c>
      <c r="D37" s="8">
        <v>11688</v>
      </c>
      <c r="E37" s="15">
        <f>Table1[[#This Row],[Total Awarded]]-(Table1[[#This Row],[Initial Apportionment]]+Table1[[#This Row],[Second Apportionment]])</f>
        <v>10415.926249999997</v>
      </c>
      <c r="F37" s="9">
        <v>45480.926249999997</v>
      </c>
    </row>
    <row r="38" spans="1:6" x14ac:dyDescent="0.25">
      <c r="A38" s="10" t="s">
        <v>68</v>
      </c>
      <c r="B38" s="16">
        <v>1611190130625</v>
      </c>
      <c r="C38" s="8">
        <v>35387</v>
      </c>
      <c r="D38" s="8">
        <v>17693</v>
      </c>
      <c r="E38" s="15">
        <f>Table1[[#This Row],[Total Awarded]]-(Table1[[#This Row],[Initial Apportionment]]+Table1[[#This Row],[Second Apportionment]])</f>
        <v>15765.603050000005</v>
      </c>
      <c r="F38" s="9">
        <v>68845.603050000005</v>
      </c>
    </row>
    <row r="39" spans="1:6" x14ac:dyDescent="0.25">
      <c r="A39" s="10" t="s">
        <v>232</v>
      </c>
      <c r="B39" s="16">
        <v>37683380136663</v>
      </c>
      <c r="C39" s="8">
        <v>31660</v>
      </c>
      <c r="D39" s="8">
        <v>15830</v>
      </c>
      <c r="E39" s="15">
        <f>Table1[[#This Row],[Total Awarded]]-(Table1[[#This Row],[Initial Apportionment]]+Table1[[#This Row],[Second Apportionment]])</f>
        <v>14315.803898061684</v>
      </c>
      <c r="F39" s="9">
        <v>61805.803898061684</v>
      </c>
    </row>
    <row r="40" spans="1:6" ht="28.5" x14ac:dyDescent="0.25">
      <c r="A40" s="7" t="s">
        <v>233</v>
      </c>
      <c r="B40" s="16">
        <v>19647330132928</v>
      </c>
      <c r="C40" s="8">
        <v>160179</v>
      </c>
      <c r="D40" s="8">
        <v>80089</v>
      </c>
      <c r="E40" s="15">
        <f>Table1[[#This Row],[Total Awarded]]-(Table1[[#This Row],[Initial Apportionment]]+Table1[[#This Row],[Second Apportionment]])</f>
        <v>62293.047199999972</v>
      </c>
      <c r="F40" s="9">
        <v>302561.04719999997</v>
      </c>
    </row>
    <row r="41" spans="1:6" x14ac:dyDescent="0.25">
      <c r="A41" s="7" t="s">
        <v>158</v>
      </c>
      <c r="B41" s="16">
        <v>19647330123992</v>
      </c>
      <c r="C41" s="8">
        <v>184603</v>
      </c>
      <c r="D41" s="8">
        <v>92301</v>
      </c>
      <c r="E41" s="15">
        <f>Table1[[#This Row],[Total Awarded]]-(Table1[[#This Row],[Initial Apportionment]]+Table1[[#This Row],[Second Apportionment]])</f>
        <v>83439.642320000043</v>
      </c>
      <c r="F41" s="9">
        <v>360343.64232000004</v>
      </c>
    </row>
    <row r="42" spans="1:6" x14ac:dyDescent="0.25">
      <c r="A42" s="10" t="s">
        <v>234</v>
      </c>
      <c r="B42" s="16">
        <v>19647330134023</v>
      </c>
      <c r="C42" s="8">
        <v>0</v>
      </c>
      <c r="D42" s="8">
        <v>0</v>
      </c>
      <c r="E42" s="15">
        <f>Table1[[#This Row],[Total Awarded]]-(Table1[[#This Row],[Initial Apportionment]]+Table1[[#This Row],[Second Apportionment]])</f>
        <v>86571.593426250009</v>
      </c>
      <c r="F42" s="9">
        <v>86571.593426250009</v>
      </c>
    </row>
    <row r="43" spans="1:6" x14ac:dyDescent="0.25">
      <c r="A43" s="7" t="s">
        <v>235</v>
      </c>
      <c r="B43" s="16">
        <v>19646341996586</v>
      </c>
      <c r="C43" s="8">
        <v>254042</v>
      </c>
      <c r="D43" s="8">
        <v>127021</v>
      </c>
      <c r="E43" s="15">
        <f>Table1[[#This Row],[Total Awarded]]-(Table1[[#This Row],[Initial Apportionment]]+Table1[[#This Row],[Second Apportionment]])</f>
        <v>113177.30631000001</v>
      </c>
      <c r="F43" s="9">
        <v>494240.30631000001</v>
      </c>
    </row>
    <row r="44" spans="1:6" x14ac:dyDescent="0.25">
      <c r="A44" s="7" t="s">
        <v>69</v>
      </c>
      <c r="B44" s="16">
        <v>19647330124008</v>
      </c>
      <c r="C44" s="8">
        <v>155069</v>
      </c>
      <c r="D44" s="8">
        <v>77534</v>
      </c>
      <c r="E44" s="15">
        <f>Table1[[#This Row],[Total Awarded]]-(Table1[[#This Row],[Initial Apportionment]]+Table1[[#This Row],[Second Apportionment]])</f>
        <v>69084.038170241634</v>
      </c>
      <c r="F44" s="9">
        <v>301687.03817024163</v>
      </c>
    </row>
    <row r="45" spans="1:6" x14ac:dyDescent="0.25">
      <c r="A45" s="10" t="s">
        <v>236</v>
      </c>
      <c r="B45" s="16">
        <v>19647330122481</v>
      </c>
      <c r="C45" s="8">
        <v>185759</v>
      </c>
      <c r="D45" s="8">
        <v>92879</v>
      </c>
      <c r="E45" s="15">
        <f>Table1[[#This Row],[Total Awarded]]-(Table1[[#This Row],[Initial Apportionment]]+Table1[[#This Row],[Second Apportionment]])</f>
        <v>82756.416597499978</v>
      </c>
      <c r="F45" s="9">
        <v>361394.41659749998</v>
      </c>
    </row>
    <row r="46" spans="1:6" x14ac:dyDescent="0.25">
      <c r="A46" s="7" t="s">
        <v>70</v>
      </c>
      <c r="B46" s="16">
        <v>19647330129270</v>
      </c>
      <c r="C46" s="8">
        <v>199941</v>
      </c>
      <c r="D46" s="8">
        <v>99970</v>
      </c>
      <c r="E46" s="15">
        <f>Table1[[#This Row],[Total Awarded]]-(Table1[[#This Row],[Initial Apportionment]]+Table1[[#This Row],[Second Apportionment]])</f>
        <v>89076.140215824591</v>
      </c>
      <c r="F46" s="9">
        <v>388987.14021582459</v>
      </c>
    </row>
    <row r="47" spans="1:6" x14ac:dyDescent="0.25">
      <c r="A47" s="7" t="s">
        <v>237</v>
      </c>
      <c r="B47" s="16">
        <v>19647330106849</v>
      </c>
      <c r="C47" s="8">
        <v>251099</v>
      </c>
      <c r="D47" s="8">
        <v>125549</v>
      </c>
      <c r="E47" s="15">
        <f>Table1[[#This Row],[Total Awarded]]-(Table1[[#This Row],[Initial Apportionment]]+Table1[[#This Row],[Second Apportionment]])</f>
        <v>111866.283959375</v>
      </c>
      <c r="F47" s="9">
        <v>488514.283959375</v>
      </c>
    </row>
    <row r="48" spans="1:6" x14ac:dyDescent="0.25">
      <c r="A48" s="7" t="s">
        <v>238</v>
      </c>
      <c r="B48" s="16">
        <v>19647330111575</v>
      </c>
      <c r="C48" s="8">
        <v>185759</v>
      </c>
      <c r="D48" s="8">
        <v>92879</v>
      </c>
      <c r="E48" s="15">
        <f>Table1[[#This Row],[Total Awarded]]-(Table1[[#This Row],[Initial Apportionment]]+Table1[[#This Row],[Second Apportionment]])</f>
        <v>82756.416597499978</v>
      </c>
      <c r="F48" s="9">
        <v>361394.41659749998</v>
      </c>
    </row>
    <row r="49" spans="1:6" x14ac:dyDescent="0.25">
      <c r="A49" s="7" t="s">
        <v>71</v>
      </c>
      <c r="B49" s="16">
        <v>19647330102434</v>
      </c>
      <c r="C49" s="8">
        <v>261876</v>
      </c>
      <c r="D49" s="8">
        <v>0</v>
      </c>
      <c r="E49" s="15">
        <f>Table1[[#This Row],[Total Awarded]]-(Table1[[#This Row],[Initial Apportionment]]+Table1[[#This Row],[Second Apportionment]])</f>
        <v>247605.18990356394</v>
      </c>
      <c r="F49" s="9">
        <v>509481.18990356394</v>
      </c>
    </row>
    <row r="50" spans="1:6" ht="28.5" x14ac:dyDescent="0.25">
      <c r="A50" s="7" t="s">
        <v>10</v>
      </c>
      <c r="B50" s="16">
        <v>19647330111625</v>
      </c>
      <c r="C50" s="8">
        <v>231344</v>
      </c>
      <c r="D50" s="8">
        <v>115672</v>
      </c>
      <c r="E50" s="15">
        <f>Table1[[#This Row],[Total Awarded]]-(Table1[[#This Row],[Initial Apportionment]]+Table1[[#This Row],[Second Apportionment]])</f>
        <v>103063.8692105384</v>
      </c>
      <c r="F50" s="9">
        <v>450079.8692105384</v>
      </c>
    </row>
    <row r="51" spans="1:6" x14ac:dyDescent="0.25">
      <c r="A51" s="10" t="s">
        <v>239</v>
      </c>
      <c r="B51" s="16">
        <v>19647330122499</v>
      </c>
      <c r="C51" s="8">
        <v>239623</v>
      </c>
      <c r="D51" s="8">
        <v>119811</v>
      </c>
      <c r="E51" s="15">
        <f>Table1[[#This Row],[Total Awarded]]-(Table1[[#This Row],[Initial Apportionment]]+Table1[[#This Row],[Second Apportionment]])</f>
        <v>82037.926159999974</v>
      </c>
      <c r="F51" s="9">
        <v>441471.92615999997</v>
      </c>
    </row>
    <row r="52" spans="1:6" x14ac:dyDescent="0.25">
      <c r="A52" s="7" t="s">
        <v>11</v>
      </c>
      <c r="B52" s="16">
        <v>7616480115063</v>
      </c>
      <c r="C52" s="8">
        <v>14057</v>
      </c>
      <c r="D52" s="8">
        <v>7028</v>
      </c>
      <c r="E52" s="15">
        <f>Table1[[#This Row],[Total Awarded]]-(Table1[[#This Row],[Initial Apportionment]]+Table1[[#This Row],[Second Apportionment]])</f>
        <v>6264.4516723505039</v>
      </c>
      <c r="F52" s="9">
        <v>27349.451672350504</v>
      </c>
    </row>
    <row r="53" spans="1:6" x14ac:dyDescent="0.25">
      <c r="A53" s="7" t="s">
        <v>240</v>
      </c>
      <c r="B53" s="16">
        <v>1612590115238</v>
      </c>
      <c r="C53" s="8">
        <v>175007</v>
      </c>
      <c r="D53" s="8">
        <v>87503</v>
      </c>
      <c r="E53" s="15">
        <f>Table1[[#This Row],[Total Awarded]]-(Table1[[#This Row],[Initial Apportionment]]+Table1[[#This Row],[Second Apportionment]])</f>
        <v>125648.06672</v>
      </c>
      <c r="F53" s="9">
        <v>388158.06672</v>
      </c>
    </row>
    <row r="54" spans="1:6" x14ac:dyDescent="0.25">
      <c r="A54" s="7" t="s">
        <v>241</v>
      </c>
      <c r="B54" s="16">
        <v>19647330123158</v>
      </c>
      <c r="C54" s="8">
        <v>170922</v>
      </c>
      <c r="D54" s="8">
        <v>85461</v>
      </c>
      <c r="E54" s="15">
        <f>Table1[[#This Row],[Total Awarded]]-(Table1[[#This Row],[Initial Apportionment]]+Table1[[#This Row],[Second Apportionment]])</f>
        <v>163217.45952000003</v>
      </c>
      <c r="F54" s="9">
        <v>419600.45952000003</v>
      </c>
    </row>
    <row r="55" spans="1:6" x14ac:dyDescent="0.25">
      <c r="A55" s="7" t="s">
        <v>242</v>
      </c>
      <c r="B55" s="16">
        <v>19647330134205</v>
      </c>
      <c r="C55" s="8">
        <v>82039</v>
      </c>
      <c r="D55" s="8">
        <v>41019</v>
      </c>
      <c r="E55" s="15">
        <f>Table1[[#This Row],[Total Awarded]]-(Table1[[#This Row],[Initial Apportionment]]+Table1[[#This Row],[Second Apportionment]])</f>
        <v>63454.127840000001</v>
      </c>
      <c r="F55" s="9">
        <v>186512.12784</v>
      </c>
    </row>
    <row r="56" spans="1:6" x14ac:dyDescent="0.25">
      <c r="A56" s="7" t="s">
        <v>100</v>
      </c>
      <c r="B56" s="16">
        <v>10621660133942</v>
      </c>
      <c r="C56" s="8">
        <v>22500</v>
      </c>
      <c r="D56" s="8">
        <v>11250</v>
      </c>
      <c r="E56" s="15">
        <f>Table1[[#This Row],[Total Awarded]]-(Table1[[#This Row],[Initial Apportionment]]+Table1[[#This Row],[Second Apportionment]])</f>
        <v>103407.75</v>
      </c>
      <c r="F56" s="9">
        <v>137157.75</v>
      </c>
    </row>
    <row r="57" spans="1:6" x14ac:dyDescent="0.25">
      <c r="A57" s="7" t="s">
        <v>101</v>
      </c>
      <c r="B57" s="16">
        <v>10621660106740</v>
      </c>
      <c r="C57" s="8">
        <v>63000</v>
      </c>
      <c r="D57" s="8">
        <v>31500</v>
      </c>
      <c r="E57" s="15">
        <f>Table1[[#This Row],[Total Awarded]]-(Table1[[#This Row],[Initial Apportionment]]+Table1[[#This Row],[Second Apportionment]])</f>
        <v>90808.875</v>
      </c>
      <c r="F57" s="9">
        <v>185308.875</v>
      </c>
    </row>
    <row r="58" spans="1:6" ht="28.5" x14ac:dyDescent="0.25">
      <c r="A58" s="7" t="s">
        <v>12</v>
      </c>
      <c r="B58" s="16">
        <v>34674470120469</v>
      </c>
      <c r="C58" s="8">
        <v>165949</v>
      </c>
      <c r="D58" s="8">
        <v>82974</v>
      </c>
      <c r="E58" s="15">
        <f>Table1[[#This Row],[Total Awarded]]-(Table1[[#This Row],[Initial Apportionment]]+Table1[[#This Row],[Second Apportionment]])</f>
        <v>73932.292126250046</v>
      </c>
      <c r="F58" s="9">
        <v>322855.29212625005</v>
      </c>
    </row>
    <row r="59" spans="1:6" ht="28.5" x14ac:dyDescent="0.25">
      <c r="A59" s="7" t="s">
        <v>13</v>
      </c>
      <c r="B59" s="16">
        <v>34674470121467</v>
      </c>
      <c r="C59" s="8">
        <v>196001</v>
      </c>
      <c r="D59" s="8">
        <v>98000</v>
      </c>
      <c r="E59" s="15">
        <f>Table1[[#This Row],[Total Awarded]]-(Table1[[#This Row],[Initial Apportionment]]+Table1[[#This Row],[Second Apportionment]])</f>
        <v>87320.008897654247</v>
      </c>
      <c r="F59" s="9">
        <v>381321.00889765425</v>
      </c>
    </row>
    <row r="60" spans="1:6" x14ac:dyDescent="0.25">
      <c r="A60" s="10" t="s">
        <v>386</v>
      </c>
      <c r="B60" s="16">
        <v>39686760121541</v>
      </c>
      <c r="C60" s="8">
        <v>62865</v>
      </c>
      <c r="D60" s="8">
        <v>31432</v>
      </c>
      <c r="E60" s="15">
        <f>Table1[[#This Row],[Total Awarded]]-(Table1[[#This Row],[Initial Apportionment]]+Table1[[#This Row],[Second Apportionment]])</f>
        <v>28006.857499999998</v>
      </c>
      <c r="F60" s="9">
        <v>122303.8575</v>
      </c>
    </row>
    <row r="61" spans="1:6" x14ac:dyDescent="0.25">
      <c r="A61" s="10" t="s">
        <v>243</v>
      </c>
      <c r="B61" s="16">
        <v>39685850101956</v>
      </c>
      <c r="C61" s="8">
        <v>158113</v>
      </c>
      <c r="D61" s="8">
        <v>79056</v>
      </c>
      <c r="E61" s="15">
        <f>Table1[[#This Row],[Total Awarded]]-(Table1[[#This Row],[Initial Apportionment]]+Table1[[#This Row],[Second Apportionment]])</f>
        <v>70440.848483964219</v>
      </c>
      <c r="F61" s="9">
        <v>307609.84848396422</v>
      </c>
    </row>
    <row r="62" spans="1:6" x14ac:dyDescent="0.25">
      <c r="A62" s="10" t="s">
        <v>102</v>
      </c>
      <c r="B62" s="16">
        <v>39685850133678</v>
      </c>
      <c r="C62" s="8">
        <v>200155</v>
      </c>
      <c r="D62" s="8">
        <v>100077</v>
      </c>
      <c r="E62" s="15">
        <f>Table1[[#This Row],[Total Awarded]]-(Table1[[#This Row],[Initial Apportionment]]+Table1[[#This Row],[Second Apportionment]])</f>
        <v>89169.759209375014</v>
      </c>
      <c r="F62" s="9">
        <v>389401.75920937501</v>
      </c>
    </row>
    <row r="63" spans="1:6" x14ac:dyDescent="0.25">
      <c r="A63" s="7" t="s">
        <v>14</v>
      </c>
      <c r="B63" s="16">
        <v>34674390102343</v>
      </c>
      <c r="C63" s="8">
        <v>42058</v>
      </c>
      <c r="D63" s="8">
        <v>21029</v>
      </c>
      <c r="E63" s="15">
        <f>Table1[[#This Row],[Total Awarded]]-(Table1[[#This Row],[Initial Apportionment]]+Table1[[#This Row],[Second Apportionment]])</f>
        <v>18737.034318853592</v>
      </c>
      <c r="F63" s="9">
        <v>81824.034318853592</v>
      </c>
    </row>
    <row r="64" spans="1:6" ht="28.5" x14ac:dyDescent="0.25">
      <c r="A64" s="7" t="s">
        <v>72</v>
      </c>
      <c r="B64" s="16">
        <v>19647330126797</v>
      </c>
      <c r="C64" s="8">
        <v>161282</v>
      </c>
      <c r="D64" s="8">
        <v>80641</v>
      </c>
      <c r="E64" s="15">
        <f>Table1[[#This Row],[Total Awarded]]-(Table1[[#This Row],[Initial Apportionment]]+Table1[[#This Row],[Second Apportionment]])</f>
        <v>71852.930587500043</v>
      </c>
      <c r="F64" s="9">
        <v>313775.93058750004</v>
      </c>
    </row>
    <row r="65" spans="1:6" x14ac:dyDescent="0.25">
      <c r="A65" s="7" t="s">
        <v>73</v>
      </c>
      <c r="B65" s="16">
        <v>1612590128413</v>
      </c>
      <c r="C65" s="8">
        <v>73452</v>
      </c>
      <c r="D65" s="8">
        <v>36726</v>
      </c>
      <c r="E65" s="15">
        <f>Table1[[#This Row],[Total Awarded]]-(Table1[[#This Row],[Initial Apportionment]]+Table1[[#This Row],[Second Apportionment]])</f>
        <v>32722.931420357607</v>
      </c>
      <c r="F65" s="9">
        <v>142900.93142035761</v>
      </c>
    </row>
    <row r="66" spans="1:6" x14ac:dyDescent="0.25">
      <c r="A66" s="7" t="s">
        <v>244</v>
      </c>
      <c r="B66" s="16">
        <v>41689990134197</v>
      </c>
      <c r="C66" s="8">
        <v>112687</v>
      </c>
      <c r="D66" s="8">
        <v>56343</v>
      </c>
      <c r="E66" s="15">
        <f>Table1[[#This Row],[Total Awarded]]-(Table1[[#This Row],[Initial Apportionment]]+Table1[[#This Row],[Second Apportionment]])</f>
        <v>50953.821465894609</v>
      </c>
      <c r="F66" s="9">
        <v>219983.82146589461</v>
      </c>
    </row>
    <row r="67" spans="1:6" x14ac:dyDescent="0.25">
      <c r="A67" s="10" t="s">
        <v>15</v>
      </c>
      <c r="B67" s="16">
        <v>1612590120188</v>
      </c>
      <c r="C67" s="8">
        <v>45000</v>
      </c>
      <c r="D67" s="8">
        <v>22500</v>
      </c>
      <c r="E67" s="15">
        <f>Table1[[#This Row],[Total Awarded]]-(Table1[[#This Row],[Initial Apportionment]]+Table1[[#This Row],[Second Apportionment]])</f>
        <v>20047.5</v>
      </c>
      <c r="F67" s="9">
        <v>87547.5</v>
      </c>
    </row>
    <row r="68" spans="1:6" ht="28.5" x14ac:dyDescent="0.25">
      <c r="A68" s="7" t="s">
        <v>16</v>
      </c>
      <c r="B68" s="16">
        <v>1612590118224</v>
      </c>
      <c r="C68" s="8">
        <v>242599</v>
      </c>
      <c r="D68" s="8">
        <v>121299</v>
      </c>
      <c r="E68" s="15">
        <f>Table1[[#This Row],[Total Awarded]]-(Table1[[#This Row],[Initial Apportionment]]+Table1[[#This Row],[Second Apportionment]])</f>
        <v>108079.10108562507</v>
      </c>
      <c r="F68" s="9">
        <v>471977.10108562507</v>
      </c>
    </row>
    <row r="69" spans="1:6" x14ac:dyDescent="0.25">
      <c r="A69" s="7" t="s">
        <v>17</v>
      </c>
      <c r="B69" s="16">
        <v>19647330114884</v>
      </c>
      <c r="C69" s="8">
        <v>134799</v>
      </c>
      <c r="D69" s="8">
        <v>67399</v>
      </c>
      <c r="E69" s="15">
        <f>Table1[[#This Row],[Total Awarded]]-(Table1[[#This Row],[Initial Apportionment]]+Table1[[#This Row],[Second Apportionment]])</f>
        <v>60054.038149999978</v>
      </c>
      <c r="F69" s="9">
        <v>262252.03814999998</v>
      </c>
    </row>
    <row r="70" spans="1:6" x14ac:dyDescent="0.25">
      <c r="A70" s="7" t="s">
        <v>18</v>
      </c>
      <c r="B70" s="16">
        <v>39686760118497</v>
      </c>
      <c r="C70" s="8">
        <v>305317</v>
      </c>
      <c r="D70" s="8">
        <v>152658</v>
      </c>
      <c r="E70" s="15">
        <f>Table1[[#This Row],[Total Awarded]]-(Table1[[#This Row],[Initial Apportionment]]+Table1[[#This Row],[Second Apportionment]])</f>
        <v>136019.69285187509</v>
      </c>
      <c r="F70" s="9">
        <v>593994.69285187509</v>
      </c>
    </row>
    <row r="71" spans="1:6" ht="28.5" x14ac:dyDescent="0.25">
      <c r="A71" s="7" t="s">
        <v>19</v>
      </c>
      <c r="B71" s="16">
        <v>1612590130666</v>
      </c>
      <c r="C71" s="8">
        <v>210482</v>
      </c>
      <c r="D71" s="8">
        <v>105241</v>
      </c>
      <c r="E71" s="15">
        <f>Table1[[#This Row],[Total Awarded]]-(Table1[[#This Row],[Initial Apportionment]]+Table1[[#This Row],[Second Apportionment]])</f>
        <v>93771.574361250037</v>
      </c>
      <c r="F71" s="9">
        <v>409494.57436125004</v>
      </c>
    </row>
    <row r="72" spans="1:6" x14ac:dyDescent="0.25">
      <c r="A72" s="7" t="s">
        <v>245</v>
      </c>
      <c r="B72" s="16">
        <v>1612596117568</v>
      </c>
      <c r="C72" s="8">
        <v>150344</v>
      </c>
      <c r="D72" s="8">
        <v>75172</v>
      </c>
      <c r="E72" s="15">
        <f>Table1[[#This Row],[Total Awarded]]-(Table1[[#This Row],[Initial Apportionment]]+Table1[[#This Row],[Second Apportionment]])</f>
        <v>66978.271455000038</v>
      </c>
      <c r="F72" s="9">
        <v>292494.27145500004</v>
      </c>
    </row>
    <row r="73" spans="1:6" x14ac:dyDescent="0.25">
      <c r="A73" s="7" t="s">
        <v>20</v>
      </c>
      <c r="B73" s="16">
        <v>19647330122721</v>
      </c>
      <c r="C73" s="8">
        <v>215521</v>
      </c>
      <c r="D73" s="8">
        <v>107760</v>
      </c>
      <c r="E73" s="15">
        <f>Table1[[#This Row],[Total Awarded]]-(Table1[[#This Row],[Initial Apportionment]]+Table1[[#This Row],[Second Apportionment]])</f>
        <v>96016.206781267305</v>
      </c>
      <c r="F73" s="9">
        <v>419297.2067812673</v>
      </c>
    </row>
    <row r="74" spans="1:6" x14ac:dyDescent="0.25">
      <c r="A74" s="7" t="s">
        <v>21</v>
      </c>
      <c r="B74" s="16">
        <v>39686760114876</v>
      </c>
      <c r="C74" s="8">
        <v>168368</v>
      </c>
      <c r="D74" s="8">
        <v>84184</v>
      </c>
      <c r="E74" s="15">
        <f>Table1[[#This Row],[Total Awarded]]-(Table1[[#This Row],[Initial Apportionment]]+Table1[[#This Row],[Second Apportionment]])</f>
        <v>75008.160436875012</v>
      </c>
      <c r="F74" s="9">
        <v>327560.16043687501</v>
      </c>
    </row>
    <row r="75" spans="1:6" ht="28.5" x14ac:dyDescent="0.25">
      <c r="A75" s="7" t="s">
        <v>246</v>
      </c>
      <c r="B75" s="16">
        <v>7617960132100</v>
      </c>
      <c r="C75" s="8">
        <v>203002</v>
      </c>
      <c r="D75" s="8">
        <v>101501</v>
      </c>
      <c r="E75" s="15">
        <f>Table1[[#This Row],[Total Awarded]]-(Table1[[#This Row],[Initial Apportionment]]+Table1[[#This Row],[Second Apportionment]])</f>
        <v>90438.632812930504</v>
      </c>
      <c r="F75" s="9">
        <v>394941.6328129305</v>
      </c>
    </row>
    <row r="76" spans="1:6" x14ac:dyDescent="0.25">
      <c r="A76" s="7" t="s">
        <v>103</v>
      </c>
      <c r="B76" s="16">
        <v>7617960132118</v>
      </c>
      <c r="C76" s="8">
        <v>133431</v>
      </c>
      <c r="D76" s="8">
        <v>66715</v>
      </c>
      <c r="E76" s="15">
        <f>Table1[[#This Row],[Total Awarded]]-(Table1[[#This Row],[Initial Apportionment]]+Table1[[#This Row],[Second Apportionment]])</f>
        <v>59444.5702276456</v>
      </c>
      <c r="F76" s="9">
        <v>259590.5702276456</v>
      </c>
    </row>
    <row r="77" spans="1:6" x14ac:dyDescent="0.25">
      <c r="A77" s="7" t="s">
        <v>247</v>
      </c>
      <c r="B77" s="16">
        <v>39685856118921</v>
      </c>
      <c r="C77" s="8">
        <v>136216</v>
      </c>
      <c r="D77" s="8">
        <v>68108</v>
      </c>
      <c r="E77" s="15">
        <f>Table1[[#This Row],[Total Awarded]]-(Table1[[#This Row],[Initial Apportionment]]+Table1[[#This Row],[Second Apportionment]])</f>
        <v>76304.105191875016</v>
      </c>
      <c r="F77" s="9">
        <v>280628.10519187502</v>
      </c>
    </row>
    <row r="78" spans="1:6" x14ac:dyDescent="0.25">
      <c r="A78" s="7" t="s">
        <v>22</v>
      </c>
      <c r="B78" s="16">
        <v>50710430112292</v>
      </c>
      <c r="C78" s="8">
        <v>100912</v>
      </c>
      <c r="D78" s="8">
        <v>50456</v>
      </c>
      <c r="E78" s="15">
        <f>Table1[[#This Row],[Total Awarded]]-(Table1[[#This Row],[Initial Apportionment]]+Table1[[#This Row],[Second Apportionment]])</f>
        <v>44956.831012500013</v>
      </c>
      <c r="F78" s="9">
        <v>196324.83101250001</v>
      </c>
    </row>
    <row r="79" spans="1:6" x14ac:dyDescent="0.25">
      <c r="A79" s="7" t="s">
        <v>23</v>
      </c>
      <c r="B79" s="16">
        <v>19647330120477</v>
      </c>
      <c r="C79" s="8">
        <v>138151</v>
      </c>
      <c r="D79" s="8">
        <v>69075</v>
      </c>
      <c r="E79" s="15">
        <f>Table1[[#This Row],[Total Awarded]]-(Table1[[#This Row],[Initial Apportionment]]+Table1[[#This Row],[Second Apportionment]])</f>
        <v>61547.414946874953</v>
      </c>
      <c r="F79" s="9">
        <v>268773.41494687495</v>
      </c>
    </row>
    <row r="80" spans="1:6" x14ac:dyDescent="0.25">
      <c r="A80" s="7" t="s">
        <v>74</v>
      </c>
      <c r="B80" s="16">
        <v>1612590130732</v>
      </c>
      <c r="C80" s="8">
        <v>95937</v>
      </c>
      <c r="D80" s="8">
        <v>47968</v>
      </c>
      <c r="E80" s="15">
        <f>Table1[[#This Row],[Total Awarded]]-(Table1[[#This Row],[Initial Apportionment]]+Table1[[#This Row],[Second Apportionment]])</f>
        <v>42766.811959121493</v>
      </c>
      <c r="F80" s="9">
        <v>186671.81195912149</v>
      </c>
    </row>
    <row r="81" spans="1:6" x14ac:dyDescent="0.25">
      <c r="A81" s="7" t="s">
        <v>248</v>
      </c>
      <c r="B81" s="16">
        <v>50711670137265</v>
      </c>
      <c r="C81" s="8">
        <v>194756</v>
      </c>
      <c r="D81" s="8">
        <v>97378</v>
      </c>
      <c r="E81" s="15">
        <f>Table1[[#This Row],[Total Awarded]]-(Table1[[#This Row],[Initial Apportionment]]+Table1[[#This Row],[Second Apportionment]])</f>
        <v>131486.01815999998</v>
      </c>
      <c r="F81" s="9">
        <v>423620.01815999998</v>
      </c>
    </row>
    <row r="82" spans="1:6" ht="28.5" x14ac:dyDescent="0.25">
      <c r="A82" s="7" t="s">
        <v>249</v>
      </c>
      <c r="B82" s="16">
        <v>50711750120212</v>
      </c>
      <c r="C82" s="8">
        <v>223272</v>
      </c>
      <c r="D82" s="8">
        <v>111636</v>
      </c>
      <c r="E82" s="15">
        <f>Table1[[#This Row],[Total Awarded]]-(Table1[[#This Row],[Initial Apportionment]]+Table1[[#This Row],[Second Apportionment]])</f>
        <v>213479.57903999998</v>
      </c>
      <c r="F82" s="9">
        <v>548387.57903999998</v>
      </c>
    </row>
    <row r="83" spans="1:6" x14ac:dyDescent="0.25">
      <c r="A83" s="7" t="s">
        <v>24</v>
      </c>
      <c r="B83" s="16">
        <v>39685856116594</v>
      </c>
      <c r="C83" s="8">
        <v>60938</v>
      </c>
      <c r="D83" s="8">
        <v>30469</v>
      </c>
      <c r="E83" s="15">
        <f>Table1[[#This Row],[Total Awarded]]-(Table1[[#This Row],[Initial Apportionment]]+Table1[[#This Row],[Second Apportionment]])</f>
        <v>27148.861477500002</v>
      </c>
      <c r="F83" s="9">
        <v>118555.8614775</v>
      </c>
    </row>
    <row r="84" spans="1:6" x14ac:dyDescent="0.25">
      <c r="A84" s="7" t="s">
        <v>159</v>
      </c>
      <c r="B84" s="16">
        <v>1100170137448</v>
      </c>
      <c r="C84" s="8">
        <v>50544</v>
      </c>
      <c r="D84" s="8">
        <v>25272</v>
      </c>
      <c r="E84" s="15">
        <f>Table1[[#This Row],[Total Awarded]]-(Table1[[#This Row],[Initial Apportionment]]+Table1[[#This Row],[Second Apportionment]])</f>
        <v>37185.935624999998</v>
      </c>
      <c r="F84" s="9">
        <v>113001.935625</v>
      </c>
    </row>
    <row r="85" spans="1:6" x14ac:dyDescent="0.25">
      <c r="A85" s="7" t="s">
        <v>25</v>
      </c>
      <c r="B85" s="16">
        <v>19648810113464</v>
      </c>
      <c r="C85" s="8">
        <v>175604</v>
      </c>
      <c r="D85" s="8">
        <v>87802</v>
      </c>
      <c r="E85" s="15">
        <f>Table1[[#This Row],[Total Awarded]]-(Table1[[#This Row],[Initial Apportionment]]+Table1[[#This Row],[Second Apportionment]])</f>
        <v>89343.095633478311</v>
      </c>
      <c r="F85" s="9">
        <v>352749.09563347831</v>
      </c>
    </row>
    <row r="86" spans="1:6" x14ac:dyDescent="0.25">
      <c r="A86" s="10" t="s">
        <v>184</v>
      </c>
      <c r="B86" s="16">
        <v>19648810113472</v>
      </c>
      <c r="C86" s="8">
        <v>5614</v>
      </c>
      <c r="D86" s="8">
        <v>2807</v>
      </c>
      <c r="E86" s="15">
        <f>Table1[[#This Row],[Total Awarded]]-(Table1[[#This Row],[Initial Apportionment]]+Table1[[#This Row],[Second Apportionment]])</f>
        <v>2501.6940869618884</v>
      </c>
      <c r="F86" s="9">
        <v>10922.694086961888</v>
      </c>
    </row>
    <row r="87" spans="1:6" x14ac:dyDescent="0.25">
      <c r="A87" s="7" t="s">
        <v>250</v>
      </c>
      <c r="B87" s="16">
        <v>43694270131995</v>
      </c>
      <c r="C87" s="8">
        <v>0</v>
      </c>
      <c r="D87" s="8">
        <v>0</v>
      </c>
      <c r="E87" s="15">
        <f>Table1[[#This Row],[Total Awarded]]-(Table1[[#This Row],[Initial Apportionment]]+Table1[[#This Row],[Second Apportionment]])</f>
        <v>277729.61904000002</v>
      </c>
      <c r="F87" s="9">
        <v>277729.61904000002</v>
      </c>
    </row>
    <row r="88" spans="1:6" x14ac:dyDescent="0.25">
      <c r="A88" s="10" t="s">
        <v>26</v>
      </c>
      <c r="B88" s="16">
        <v>13631230118455</v>
      </c>
      <c r="C88" s="8">
        <v>142697</v>
      </c>
      <c r="D88" s="8">
        <v>71348</v>
      </c>
      <c r="E88" s="15">
        <f>Table1[[#This Row],[Total Awarded]]-(Table1[[#This Row],[Initial Apportionment]]+Table1[[#This Row],[Second Apportionment]])</f>
        <v>63573.943223124254</v>
      </c>
      <c r="F88" s="9">
        <v>277618.94322312425</v>
      </c>
    </row>
    <row r="89" spans="1:6" ht="28.5" x14ac:dyDescent="0.25">
      <c r="A89" s="7" t="s">
        <v>251</v>
      </c>
      <c r="B89" s="16">
        <v>36678760133892</v>
      </c>
      <c r="C89" s="8">
        <v>107187</v>
      </c>
      <c r="D89" s="8">
        <v>53593</v>
      </c>
      <c r="E89" s="15">
        <f>Table1[[#This Row],[Total Awarded]]-(Table1[[#This Row],[Initial Apportionment]]+Table1[[#This Row],[Second Apportionment]])</f>
        <v>47177.452160000015</v>
      </c>
      <c r="F89" s="9">
        <v>207957.45216000002</v>
      </c>
    </row>
    <row r="90" spans="1:6" x14ac:dyDescent="0.25">
      <c r="A90" s="10" t="s">
        <v>387</v>
      </c>
      <c r="B90" s="16">
        <v>37681896120901</v>
      </c>
      <c r="C90" s="8">
        <v>24937</v>
      </c>
      <c r="D90" s="8">
        <v>12468</v>
      </c>
      <c r="E90" s="15">
        <f>Table1[[#This Row],[Total Awarded]]-(Table1[[#This Row],[Initial Apportionment]]+Table1[[#This Row],[Second Apportionment]])</f>
        <v>11110.90625</v>
      </c>
      <c r="F90" s="9">
        <v>48515.90625</v>
      </c>
    </row>
    <row r="91" spans="1:6" x14ac:dyDescent="0.25">
      <c r="A91" s="7" t="s">
        <v>388</v>
      </c>
      <c r="B91" s="16">
        <v>33769430132522</v>
      </c>
      <c r="C91" s="8">
        <v>140876</v>
      </c>
      <c r="D91" s="8">
        <v>70438</v>
      </c>
      <c r="E91" s="15">
        <f>Table1[[#This Row],[Total Awarded]]-(Table1[[#This Row],[Initial Apportionment]]+Table1[[#This Row],[Second Apportionment]])</f>
        <v>28443.525135000004</v>
      </c>
      <c r="F91" s="9">
        <v>239757.525135</v>
      </c>
    </row>
    <row r="92" spans="1:6" ht="28.5" x14ac:dyDescent="0.25">
      <c r="A92" s="7" t="s">
        <v>185</v>
      </c>
      <c r="B92" s="16">
        <v>37771720138099</v>
      </c>
      <c r="C92" s="8">
        <v>44992</v>
      </c>
      <c r="D92" s="8">
        <v>22496</v>
      </c>
      <c r="E92" s="15">
        <f>Table1[[#This Row],[Total Awarded]]-(Table1[[#This Row],[Initial Apportionment]]+Table1[[#This Row],[Second Apportionment]])</f>
        <v>107437.66368</v>
      </c>
      <c r="F92" s="9">
        <v>174925.66368</v>
      </c>
    </row>
    <row r="93" spans="1:6" x14ac:dyDescent="0.25">
      <c r="A93" s="10" t="s">
        <v>252</v>
      </c>
      <c r="B93" s="16">
        <v>37684520128223</v>
      </c>
      <c r="C93" s="8">
        <v>0</v>
      </c>
      <c r="D93" s="8">
        <v>0</v>
      </c>
      <c r="E93" s="15">
        <f>Table1[[#This Row],[Total Awarded]]-(Table1[[#This Row],[Initial Apportionment]]+Table1[[#This Row],[Second Apportionment]])</f>
        <v>587501.4929902514</v>
      </c>
      <c r="F93" s="9">
        <v>587501.4929902514</v>
      </c>
    </row>
    <row r="94" spans="1:6" x14ac:dyDescent="0.25">
      <c r="A94" s="7" t="s">
        <v>27</v>
      </c>
      <c r="B94" s="16">
        <v>19647330106872</v>
      </c>
      <c r="C94" s="8">
        <v>42750</v>
      </c>
      <c r="D94" s="8">
        <v>21375</v>
      </c>
      <c r="E94" s="15">
        <f>Table1[[#This Row],[Total Awarded]]-(Table1[[#This Row],[Initial Apportionment]]+Table1[[#This Row],[Second Apportionment]])</f>
        <v>19045.125</v>
      </c>
      <c r="F94" s="9">
        <v>83170.125</v>
      </c>
    </row>
    <row r="95" spans="1:6" x14ac:dyDescent="0.25">
      <c r="A95" s="10" t="s">
        <v>253</v>
      </c>
      <c r="B95" s="16">
        <v>10101080119628</v>
      </c>
      <c r="C95" s="8">
        <v>127114</v>
      </c>
      <c r="D95" s="8">
        <v>63557</v>
      </c>
      <c r="E95" s="15">
        <f>Table1[[#This Row],[Total Awarded]]-(Table1[[#This Row],[Initial Apportionment]]+Table1[[#This Row],[Second Apportionment]])</f>
        <v>60711.765977529052</v>
      </c>
      <c r="F95" s="9">
        <v>251382.76597752905</v>
      </c>
    </row>
    <row r="96" spans="1:6" x14ac:dyDescent="0.25">
      <c r="A96" s="10" t="s">
        <v>254</v>
      </c>
      <c r="B96" s="16">
        <v>29102980114314</v>
      </c>
      <c r="C96" s="8">
        <v>0</v>
      </c>
      <c r="D96" s="8">
        <v>0</v>
      </c>
      <c r="E96" s="15">
        <f>Table1[[#This Row],[Total Awarded]]-(Table1[[#This Row],[Initial Apportionment]]+Table1[[#This Row],[Second Apportionment]])</f>
        <v>56976.007843125</v>
      </c>
      <c r="F96" s="9">
        <v>56976.007843125</v>
      </c>
    </row>
    <row r="97" spans="1:6" x14ac:dyDescent="0.25">
      <c r="A97" s="7" t="s">
        <v>255</v>
      </c>
      <c r="B97" s="16">
        <v>4614246119523</v>
      </c>
      <c r="C97" s="8">
        <v>195205</v>
      </c>
      <c r="D97" s="8">
        <v>97602</v>
      </c>
      <c r="E97" s="15">
        <f>Table1[[#This Row],[Total Awarded]]-(Table1[[#This Row],[Initial Apportionment]]+Table1[[#This Row],[Second Apportionment]])</f>
        <v>44064.26264000003</v>
      </c>
      <c r="F97" s="9">
        <v>336871.26264000003</v>
      </c>
    </row>
    <row r="98" spans="1:6" x14ac:dyDescent="0.25">
      <c r="A98" s="7" t="s">
        <v>256</v>
      </c>
      <c r="B98" s="16">
        <v>19647330112508</v>
      </c>
      <c r="C98" s="8">
        <v>0</v>
      </c>
      <c r="D98" s="8">
        <v>0</v>
      </c>
      <c r="E98" s="15">
        <f>Table1[[#This Row],[Total Awarded]]-(Table1[[#This Row],[Initial Apportionment]]+Table1[[#This Row],[Second Apportionment]])</f>
        <v>471224.48441062507</v>
      </c>
      <c r="F98" s="9">
        <v>471224.48441062507</v>
      </c>
    </row>
    <row r="99" spans="1:6" x14ac:dyDescent="0.25">
      <c r="A99" s="10" t="s">
        <v>423</v>
      </c>
      <c r="B99" s="16">
        <v>48705810134262</v>
      </c>
      <c r="C99" s="8">
        <v>278802</v>
      </c>
      <c r="D99" s="8">
        <v>139401</v>
      </c>
      <c r="E99" s="15">
        <f>Table1[[#This Row],[Total Awarded]]-(Table1[[#This Row],[Initial Apportionment]]+Table1[[#This Row],[Second Apportionment]])</f>
        <v>243267.97274999996</v>
      </c>
      <c r="F99" s="9">
        <v>661470.97274999996</v>
      </c>
    </row>
    <row r="100" spans="1:6" x14ac:dyDescent="0.25">
      <c r="A100" s="10" t="s">
        <v>205</v>
      </c>
      <c r="B100" s="16">
        <v>19647330133884</v>
      </c>
      <c r="C100" s="8">
        <v>134285</v>
      </c>
      <c r="D100" s="8">
        <v>67142</v>
      </c>
      <c r="E100" s="15">
        <f>Table1[[#This Row],[Total Awarded]]-(Table1[[#This Row],[Initial Apportionment]]+Table1[[#This Row],[Second Apportionment]])</f>
        <v>56688.554959999979</v>
      </c>
      <c r="F100" s="9">
        <v>258115.55495999998</v>
      </c>
    </row>
    <row r="101" spans="1:6" x14ac:dyDescent="0.25">
      <c r="A101" s="7" t="s">
        <v>206</v>
      </c>
      <c r="B101" s="16">
        <v>53105380125633</v>
      </c>
      <c r="C101" s="8">
        <v>29709</v>
      </c>
      <c r="D101" s="8">
        <v>14854</v>
      </c>
      <c r="E101" s="15">
        <f>Table1[[#This Row],[Total Awarded]]-(Table1[[#This Row],[Initial Apportionment]]+Table1[[#This Row],[Second Apportionment]])</f>
        <v>13588.150640000007</v>
      </c>
      <c r="F101" s="9">
        <v>58151.150640000007</v>
      </c>
    </row>
    <row r="102" spans="1:6" ht="28.5" x14ac:dyDescent="0.25">
      <c r="A102" s="7" t="s">
        <v>257</v>
      </c>
      <c r="B102" s="16">
        <v>19644690134858</v>
      </c>
      <c r="C102" s="8">
        <v>189950</v>
      </c>
      <c r="D102" s="8">
        <v>94975</v>
      </c>
      <c r="E102" s="15">
        <f>Table1[[#This Row],[Total Awarded]]-(Table1[[#This Row],[Initial Apportionment]]+Table1[[#This Row],[Second Apportionment]])</f>
        <v>84624.457404112152</v>
      </c>
      <c r="F102" s="9">
        <v>369549.45740411215</v>
      </c>
    </row>
    <row r="103" spans="1:6" x14ac:dyDescent="0.25">
      <c r="A103" s="10" t="s">
        <v>28</v>
      </c>
      <c r="B103" s="16">
        <v>19647336117667</v>
      </c>
      <c r="C103" s="8">
        <v>197091</v>
      </c>
      <c r="D103" s="8">
        <v>98545</v>
      </c>
      <c r="E103" s="15">
        <f>Table1[[#This Row],[Total Awarded]]-(Table1[[#This Row],[Initial Apportionment]]+Table1[[#This Row],[Second Apportionment]])</f>
        <v>87804.890689999971</v>
      </c>
      <c r="F103" s="9">
        <v>383440.89068999997</v>
      </c>
    </row>
    <row r="104" spans="1:6" x14ac:dyDescent="0.25">
      <c r="A104" s="7" t="s">
        <v>85</v>
      </c>
      <c r="B104" s="16">
        <v>19647330117903</v>
      </c>
      <c r="C104" s="8">
        <v>300825</v>
      </c>
      <c r="D104" s="8">
        <v>150412</v>
      </c>
      <c r="E104" s="15">
        <f>Table1[[#This Row],[Total Awarded]]-(Table1[[#This Row],[Initial Apportionment]]+Table1[[#This Row],[Second Apportionment]])</f>
        <v>134018.03749999998</v>
      </c>
      <c r="F104" s="9">
        <v>585255.03749999998</v>
      </c>
    </row>
    <row r="105" spans="1:6" x14ac:dyDescent="0.25">
      <c r="A105" s="10" t="s">
        <v>389</v>
      </c>
      <c r="B105" s="16">
        <v>19647330122564</v>
      </c>
      <c r="C105" s="8">
        <v>82098</v>
      </c>
      <c r="D105" s="8">
        <v>41049</v>
      </c>
      <c r="E105" s="15">
        <f>Table1[[#This Row],[Total Awarded]]-(Table1[[#This Row],[Initial Apportionment]]+Table1[[#This Row],[Second Apportionment]])</f>
        <v>36574.659000000014</v>
      </c>
      <c r="F105" s="9">
        <v>159721.65900000001</v>
      </c>
    </row>
    <row r="106" spans="1:6" x14ac:dyDescent="0.25">
      <c r="A106" s="10" t="s">
        <v>258</v>
      </c>
      <c r="B106" s="16">
        <v>19647330127910</v>
      </c>
      <c r="C106" s="8">
        <v>200168</v>
      </c>
      <c r="D106" s="8">
        <v>100084</v>
      </c>
      <c r="E106" s="15">
        <f>Table1[[#This Row],[Total Awarded]]-(Table1[[#This Row],[Initial Apportionment]]+Table1[[#This Row],[Second Apportionment]])</f>
        <v>89176.475788125012</v>
      </c>
      <c r="F106" s="9">
        <v>389428.47578812501</v>
      </c>
    </row>
    <row r="107" spans="1:6" x14ac:dyDescent="0.25">
      <c r="A107" s="10" t="s">
        <v>390</v>
      </c>
      <c r="B107" s="16">
        <v>10621661030840</v>
      </c>
      <c r="C107" s="8">
        <v>86625</v>
      </c>
      <c r="D107" s="8">
        <v>43312</v>
      </c>
      <c r="E107" s="15">
        <f>Table1[[#This Row],[Total Awarded]]-(Table1[[#This Row],[Initial Apportionment]]+Table1[[#This Row],[Second Apportionment]])</f>
        <v>18026.523920000007</v>
      </c>
      <c r="F107" s="9">
        <v>147963.52392000001</v>
      </c>
    </row>
    <row r="108" spans="1:6" x14ac:dyDescent="0.25">
      <c r="A108" s="10" t="s">
        <v>207</v>
      </c>
      <c r="B108" s="16">
        <v>44697990117804</v>
      </c>
      <c r="C108" s="8">
        <v>85363</v>
      </c>
      <c r="D108" s="8">
        <v>42681</v>
      </c>
      <c r="E108" s="15">
        <f>Table1[[#This Row],[Total Awarded]]-(Table1[[#This Row],[Initial Apportionment]]+Table1[[#This Row],[Second Apportionment]])</f>
        <v>37547.631327500014</v>
      </c>
      <c r="F108" s="9">
        <v>165591.63132750001</v>
      </c>
    </row>
    <row r="109" spans="1:6" x14ac:dyDescent="0.25">
      <c r="A109" s="7" t="s">
        <v>186</v>
      </c>
      <c r="B109" s="16">
        <v>19647330115139</v>
      </c>
      <c r="C109" s="8">
        <v>90918</v>
      </c>
      <c r="D109" s="8">
        <v>45459</v>
      </c>
      <c r="E109" s="15">
        <f>Table1[[#This Row],[Total Awarded]]-(Table1[[#This Row],[Initial Apportionment]]+Table1[[#This Row],[Second Apportionment]])</f>
        <v>40505.265928664972</v>
      </c>
      <c r="F109" s="9">
        <v>176882.26592866497</v>
      </c>
    </row>
    <row r="110" spans="1:6" x14ac:dyDescent="0.25">
      <c r="A110" s="7" t="s">
        <v>259</v>
      </c>
      <c r="B110" s="16">
        <v>19647330100800</v>
      </c>
      <c r="C110" s="8">
        <v>243779</v>
      </c>
      <c r="D110" s="8">
        <v>121889</v>
      </c>
      <c r="E110" s="15">
        <f>Table1[[#This Row],[Total Awarded]]-(Table1[[#This Row],[Initial Apportionment]]+Table1[[#This Row],[Second Apportionment]])</f>
        <v>108605.32317987492</v>
      </c>
      <c r="F110" s="9">
        <v>474273.32317987492</v>
      </c>
    </row>
    <row r="111" spans="1:6" x14ac:dyDescent="0.25">
      <c r="A111" s="7" t="s">
        <v>391</v>
      </c>
      <c r="B111" s="16">
        <v>19647090112250</v>
      </c>
      <c r="C111" s="8">
        <v>90000</v>
      </c>
      <c r="D111" s="8">
        <v>45000</v>
      </c>
      <c r="E111" s="15">
        <f>Table1[[#This Row],[Total Awarded]]-(Table1[[#This Row],[Initial Apportionment]]+Table1[[#This Row],[Second Apportionment]])</f>
        <v>36885.08064</v>
      </c>
      <c r="F111" s="9">
        <v>171885.08064</v>
      </c>
    </row>
    <row r="112" spans="1:6" x14ac:dyDescent="0.25">
      <c r="A112" s="7" t="s">
        <v>260</v>
      </c>
      <c r="B112" s="16">
        <v>19647090107508</v>
      </c>
      <c r="C112" s="8">
        <v>101007</v>
      </c>
      <c r="D112" s="8">
        <v>50503</v>
      </c>
      <c r="E112" s="15">
        <f>Table1[[#This Row],[Total Awarded]]-(Table1[[#This Row],[Initial Apportionment]]+Table1[[#This Row],[Second Apportionment]])</f>
        <v>44999.118500000011</v>
      </c>
      <c r="F112" s="9">
        <v>196509.11850000001</v>
      </c>
    </row>
    <row r="113" spans="1:6" ht="28.5" x14ac:dyDescent="0.25">
      <c r="A113" s="7" t="s">
        <v>261</v>
      </c>
      <c r="B113" s="16">
        <v>19647330108878</v>
      </c>
      <c r="C113" s="8">
        <v>418070</v>
      </c>
      <c r="D113" s="8">
        <v>209035</v>
      </c>
      <c r="E113" s="15">
        <f>Table1[[#This Row],[Total Awarded]]-(Table1[[#This Row],[Initial Apportionment]]+Table1[[#This Row],[Second Apportionment]])</f>
        <v>69937.144560000044</v>
      </c>
      <c r="F113" s="9">
        <v>697042.14456000004</v>
      </c>
    </row>
    <row r="114" spans="1:6" ht="28.5" x14ac:dyDescent="0.25">
      <c r="A114" s="7" t="s">
        <v>187</v>
      </c>
      <c r="B114" s="16">
        <v>19647330126193</v>
      </c>
      <c r="C114" s="8">
        <v>182201</v>
      </c>
      <c r="D114" s="8">
        <v>91100</v>
      </c>
      <c r="E114" s="15">
        <f>Table1[[#This Row],[Total Awarded]]-(Table1[[#This Row],[Initial Apportionment]]+Table1[[#This Row],[Second Apportionment]])</f>
        <v>81171.398728501284</v>
      </c>
      <c r="F114" s="9">
        <v>354472.39872850128</v>
      </c>
    </row>
    <row r="115" spans="1:6" ht="28.5" x14ac:dyDescent="0.25">
      <c r="A115" s="7" t="s">
        <v>188</v>
      </c>
      <c r="B115" s="16">
        <v>19647330126177</v>
      </c>
      <c r="C115" s="8">
        <v>301837</v>
      </c>
      <c r="D115" s="8">
        <v>150918</v>
      </c>
      <c r="E115" s="15">
        <f>Table1[[#This Row],[Total Awarded]]-(Table1[[#This Row],[Initial Apportionment]]+Table1[[#This Row],[Second Apportionment]])</f>
        <v>221655.53215999994</v>
      </c>
      <c r="F115" s="9">
        <v>674410.53215999994</v>
      </c>
    </row>
    <row r="116" spans="1:6" x14ac:dyDescent="0.25">
      <c r="A116" s="7" t="s">
        <v>332</v>
      </c>
      <c r="B116" s="16">
        <v>36678760120006</v>
      </c>
      <c r="C116" s="8">
        <v>46305</v>
      </c>
      <c r="D116" s="8">
        <v>0</v>
      </c>
      <c r="E116" s="15">
        <f>Table1[[#This Row],[Total Awarded]]-(Table1[[#This Row],[Initial Apportionment]]+Table1[[#This Row],[Second Apportionment]])</f>
        <v>398967.65496000001</v>
      </c>
      <c r="F116" s="9">
        <v>445272.65496000001</v>
      </c>
    </row>
    <row r="117" spans="1:6" x14ac:dyDescent="0.25">
      <c r="A117" s="7" t="s">
        <v>189</v>
      </c>
      <c r="B117" s="16">
        <v>30103060134940</v>
      </c>
      <c r="C117" s="8">
        <v>44622</v>
      </c>
      <c r="D117" s="8">
        <v>22311</v>
      </c>
      <c r="E117" s="15">
        <f>Table1[[#This Row],[Total Awarded]]-(Table1[[#This Row],[Initial Apportionment]]+Table1[[#This Row],[Second Apportionment]])</f>
        <v>19880.851949999982</v>
      </c>
      <c r="F117" s="9">
        <v>86813.851949999982</v>
      </c>
    </row>
    <row r="118" spans="1:6" x14ac:dyDescent="0.25">
      <c r="A118" s="7" t="s">
        <v>29</v>
      </c>
      <c r="B118" s="16">
        <v>37683380124347</v>
      </c>
      <c r="C118" s="8">
        <v>48189</v>
      </c>
      <c r="D118" s="8">
        <v>24094</v>
      </c>
      <c r="E118" s="15">
        <f>Table1[[#This Row],[Total Awarded]]-(Table1[[#This Row],[Initial Apportionment]]+Table1[[#This Row],[Second Apportionment]])</f>
        <v>27498.416832500006</v>
      </c>
      <c r="F118" s="9">
        <v>99781.416832500006</v>
      </c>
    </row>
    <row r="119" spans="1:6" x14ac:dyDescent="0.25">
      <c r="A119" s="7" t="s">
        <v>129</v>
      </c>
      <c r="B119" s="16">
        <v>19647330127886</v>
      </c>
      <c r="C119" s="8">
        <v>229151</v>
      </c>
      <c r="D119" s="8">
        <v>114575</v>
      </c>
      <c r="E119" s="15">
        <f>Table1[[#This Row],[Total Awarded]]-(Table1[[#This Row],[Initial Apportionment]]+Table1[[#This Row],[Second Apportionment]])</f>
        <v>124399.96192443115</v>
      </c>
      <c r="F119" s="9">
        <v>468125.96192443115</v>
      </c>
    </row>
    <row r="120" spans="1:6" x14ac:dyDescent="0.25">
      <c r="A120" s="7" t="s">
        <v>208</v>
      </c>
      <c r="B120" s="16">
        <v>1612590115386</v>
      </c>
      <c r="C120" s="8">
        <v>30180</v>
      </c>
      <c r="D120" s="8">
        <v>15090</v>
      </c>
      <c r="E120" s="15">
        <f>Table1[[#This Row],[Total Awarded]]-(Table1[[#This Row],[Initial Apportionment]]+Table1[[#This Row],[Second Apportionment]])</f>
        <v>3529.0543199999956</v>
      </c>
      <c r="F120" s="9">
        <v>48799.054319999996</v>
      </c>
    </row>
    <row r="121" spans="1:6" x14ac:dyDescent="0.25">
      <c r="A121" s="7" t="s">
        <v>75</v>
      </c>
      <c r="B121" s="16">
        <v>14101400128454</v>
      </c>
      <c r="C121" s="8">
        <v>144631</v>
      </c>
      <c r="D121" s="8">
        <v>72315</v>
      </c>
      <c r="E121" s="15">
        <f>Table1[[#This Row],[Total Awarded]]-(Table1[[#This Row],[Initial Apportionment]]+Table1[[#This Row],[Second Apportionment]])</f>
        <v>38601.183679999987</v>
      </c>
      <c r="F121" s="9">
        <v>255547.18367999999</v>
      </c>
    </row>
    <row r="122" spans="1:6" x14ac:dyDescent="0.25">
      <c r="A122" s="7" t="s">
        <v>180</v>
      </c>
      <c r="B122" s="16">
        <v>37771640137356</v>
      </c>
      <c r="C122" s="8">
        <v>136959</v>
      </c>
      <c r="D122" s="8">
        <v>68479</v>
      </c>
      <c r="E122" s="15">
        <f>Table1[[#This Row],[Total Awarded]]-(Table1[[#This Row],[Initial Apportionment]]+Table1[[#This Row],[Second Apportionment]])</f>
        <v>227027.35064000002</v>
      </c>
      <c r="F122" s="9">
        <v>432465.35064000002</v>
      </c>
    </row>
    <row r="123" spans="1:6" x14ac:dyDescent="0.25">
      <c r="A123" s="10" t="s">
        <v>30</v>
      </c>
      <c r="B123" s="16">
        <v>34765050101766</v>
      </c>
      <c r="C123" s="8">
        <v>386024</v>
      </c>
      <c r="D123" s="8">
        <v>193012</v>
      </c>
      <c r="E123" s="15">
        <f>Table1[[#This Row],[Total Awarded]]-(Table1[[#This Row],[Initial Apportionment]]+Table1[[#This Row],[Second Apportionment]])</f>
        <v>171975.34016534395</v>
      </c>
      <c r="F123" s="9">
        <v>751011.34016534395</v>
      </c>
    </row>
    <row r="124" spans="1:6" x14ac:dyDescent="0.25">
      <c r="A124" s="10" t="s">
        <v>392</v>
      </c>
      <c r="B124" s="16">
        <v>1612590132555</v>
      </c>
      <c r="C124" s="8">
        <v>42594</v>
      </c>
      <c r="D124" s="8">
        <v>21297</v>
      </c>
      <c r="E124" s="15">
        <f>Table1[[#This Row],[Total Awarded]]-(Table1[[#This Row],[Initial Apportionment]]+Table1[[#This Row],[Second Apportionment]])</f>
        <v>23656.5</v>
      </c>
      <c r="F124" s="9">
        <v>87547.5</v>
      </c>
    </row>
    <row r="125" spans="1:6" x14ac:dyDescent="0.25">
      <c r="A125" s="10" t="s">
        <v>130</v>
      </c>
      <c r="B125" s="16">
        <v>19647330135616</v>
      </c>
      <c r="C125" s="8">
        <v>58500</v>
      </c>
      <c r="D125" s="8">
        <v>29250</v>
      </c>
      <c r="E125" s="15">
        <f>Table1[[#This Row],[Total Awarded]]-(Table1[[#This Row],[Initial Apportionment]]+Table1[[#This Row],[Second Apportionment]])</f>
        <v>26061.75</v>
      </c>
      <c r="F125" s="9">
        <v>113811.75</v>
      </c>
    </row>
    <row r="126" spans="1:6" x14ac:dyDescent="0.25">
      <c r="A126" s="7" t="s">
        <v>393</v>
      </c>
      <c r="B126" s="16">
        <v>39686270132050</v>
      </c>
      <c r="C126" s="8">
        <v>40619</v>
      </c>
      <c r="D126" s="8">
        <v>20309</v>
      </c>
      <c r="E126" s="15">
        <f>Table1[[#This Row],[Total Awarded]]-(Table1[[#This Row],[Initial Apportionment]]+Table1[[#This Row],[Second Apportionment]])</f>
        <v>17733.426078874123</v>
      </c>
      <c r="F126" s="9">
        <v>78661.426078874123</v>
      </c>
    </row>
    <row r="127" spans="1:6" x14ac:dyDescent="0.25">
      <c r="A127" s="10" t="s">
        <v>262</v>
      </c>
      <c r="B127" s="16">
        <v>34674130114660</v>
      </c>
      <c r="C127" s="8">
        <v>57375</v>
      </c>
      <c r="D127" s="8">
        <v>28687</v>
      </c>
      <c r="E127" s="15">
        <f>Table1[[#This Row],[Total Awarded]]-(Table1[[#This Row],[Initial Apportionment]]+Table1[[#This Row],[Second Apportionment]])</f>
        <v>25561.0625</v>
      </c>
      <c r="F127" s="9">
        <v>111623.0625</v>
      </c>
    </row>
    <row r="128" spans="1:6" x14ac:dyDescent="0.25">
      <c r="A128" s="7" t="s">
        <v>263</v>
      </c>
      <c r="B128" s="16">
        <v>43104390111880</v>
      </c>
      <c r="C128" s="8">
        <v>31135</v>
      </c>
      <c r="D128" s="8">
        <v>15567</v>
      </c>
      <c r="E128" s="15">
        <f>Table1[[#This Row],[Total Awarded]]-(Table1[[#This Row],[Initial Apportionment]]+Table1[[#This Row],[Second Apportionment]])</f>
        <v>13871.422791934507</v>
      </c>
      <c r="F128" s="9">
        <v>60573.422791934507</v>
      </c>
    </row>
    <row r="129" spans="1:6" x14ac:dyDescent="0.25">
      <c r="A129" s="7" t="s">
        <v>394</v>
      </c>
      <c r="B129" s="16">
        <v>19647330115253</v>
      </c>
      <c r="C129" s="8">
        <v>143767</v>
      </c>
      <c r="D129" s="8">
        <v>71883</v>
      </c>
      <c r="E129" s="15">
        <f>Table1[[#This Row],[Total Awarded]]-(Table1[[#This Row],[Initial Apportionment]]+Table1[[#This Row],[Second Apportionment]])</f>
        <v>50619.845840000024</v>
      </c>
      <c r="F129" s="9">
        <v>266269.84584000002</v>
      </c>
    </row>
    <row r="130" spans="1:6" x14ac:dyDescent="0.25">
      <c r="A130" s="7" t="s">
        <v>76</v>
      </c>
      <c r="B130" s="16">
        <v>1612590129635</v>
      </c>
      <c r="C130" s="8">
        <v>174326</v>
      </c>
      <c r="D130" s="8">
        <v>87163</v>
      </c>
      <c r="E130" s="15">
        <f>Table1[[#This Row],[Total Awarded]]-(Table1[[#This Row],[Initial Apportionment]]+Table1[[#This Row],[Second Apportionment]])</f>
        <v>107538.73176</v>
      </c>
      <c r="F130" s="9">
        <v>369027.73176</v>
      </c>
    </row>
    <row r="131" spans="1:6" x14ac:dyDescent="0.25">
      <c r="A131" s="10" t="s">
        <v>77</v>
      </c>
      <c r="B131" s="16">
        <v>43104390123257</v>
      </c>
      <c r="C131" s="8">
        <v>141184</v>
      </c>
      <c r="D131" s="8">
        <v>70592</v>
      </c>
      <c r="E131" s="15">
        <f>Table1[[#This Row],[Total Awarded]]-(Table1[[#This Row],[Initial Apportionment]]+Table1[[#This Row],[Second Apportionment]])</f>
        <v>62898.428446581471</v>
      </c>
      <c r="F131" s="9">
        <v>274674.42844658147</v>
      </c>
    </row>
    <row r="132" spans="1:6" x14ac:dyDescent="0.25">
      <c r="A132" s="7" t="s">
        <v>395</v>
      </c>
      <c r="B132" s="16">
        <v>43696664330585</v>
      </c>
      <c r="C132" s="8">
        <v>239476</v>
      </c>
      <c r="D132" s="8">
        <v>119738</v>
      </c>
      <c r="E132" s="15">
        <f>Table1[[#This Row],[Total Awarded]]-(Table1[[#This Row],[Initial Apportionment]]+Table1[[#This Row],[Second Apportionment]])</f>
        <v>106688.01226125</v>
      </c>
      <c r="F132" s="9">
        <v>465902.01226125</v>
      </c>
    </row>
    <row r="133" spans="1:6" x14ac:dyDescent="0.25">
      <c r="A133" s="7" t="s">
        <v>396</v>
      </c>
      <c r="B133" s="16">
        <v>43696660129718</v>
      </c>
      <c r="C133" s="8">
        <v>201664</v>
      </c>
      <c r="D133" s="8">
        <v>100832</v>
      </c>
      <c r="E133" s="15">
        <f>Table1[[#This Row],[Total Awarded]]-(Table1[[#This Row],[Initial Apportionment]]+Table1[[#This Row],[Second Apportionment]])</f>
        <v>89842.561983750027</v>
      </c>
      <c r="F133" s="9">
        <v>392338.56198375003</v>
      </c>
    </row>
    <row r="134" spans="1:6" x14ac:dyDescent="0.25">
      <c r="A134" s="10" t="s">
        <v>264</v>
      </c>
      <c r="B134" s="16">
        <v>19647336119903</v>
      </c>
      <c r="C134" s="8">
        <v>125583</v>
      </c>
      <c r="D134" s="8">
        <v>62791</v>
      </c>
      <c r="E134" s="15">
        <f>Table1[[#This Row],[Total Awarded]]-(Table1[[#This Row],[Initial Apportionment]]+Table1[[#This Row],[Second Apportionment]])</f>
        <v>55948.616566249984</v>
      </c>
      <c r="F134" s="9">
        <v>244322.61656624998</v>
      </c>
    </row>
    <row r="135" spans="1:6" x14ac:dyDescent="0.25">
      <c r="A135" s="10" t="s">
        <v>265</v>
      </c>
      <c r="B135" s="16">
        <v>39686760117853</v>
      </c>
      <c r="C135" s="8">
        <v>38250</v>
      </c>
      <c r="D135" s="8">
        <v>19125</v>
      </c>
      <c r="E135" s="15">
        <f>Table1[[#This Row],[Total Awarded]]-(Table1[[#This Row],[Initial Apportionment]]+Table1[[#This Row],[Second Apportionment]])</f>
        <v>17040.375</v>
      </c>
      <c r="F135" s="9">
        <v>74415.375</v>
      </c>
    </row>
    <row r="136" spans="1:6" x14ac:dyDescent="0.25">
      <c r="A136" s="7" t="s">
        <v>434</v>
      </c>
      <c r="B136" s="16">
        <v>37683380127647</v>
      </c>
      <c r="C136" s="8">
        <v>0</v>
      </c>
      <c r="D136" s="8">
        <v>0</v>
      </c>
      <c r="E136" s="15">
        <f>Table1[[#This Row],[Total Awarded]]-(Table1[[#This Row],[Initial Apportionment]]+Table1[[#This Row],[Second Apportionment]])</f>
        <v>0</v>
      </c>
      <c r="F136" s="9">
        <v>0</v>
      </c>
    </row>
    <row r="137" spans="1:6" x14ac:dyDescent="0.25">
      <c r="A137" s="7" t="s">
        <v>200</v>
      </c>
      <c r="B137" s="16">
        <v>19772890109942</v>
      </c>
      <c r="C137" s="8">
        <v>76302</v>
      </c>
      <c r="D137" s="8">
        <v>38151</v>
      </c>
      <c r="E137" s="15">
        <f>Table1[[#This Row],[Total Awarded]]-(Table1[[#This Row],[Initial Apportionment]]+Table1[[#This Row],[Second Apportionment]])</f>
        <v>-5867.3299199999892</v>
      </c>
      <c r="F137" s="9">
        <v>108585.67008000001</v>
      </c>
    </row>
    <row r="138" spans="1:6" x14ac:dyDescent="0.25">
      <c r="A138" s="7" t="s">
        <v>131</v>
      </c>
      <c r="B138" s="16">
        <v>1612590129932</v>
      </c>
      <c r="C138" s="8">
        <v>109111</v>
      </c>
      <c r="D138" s="8">
        <v>54555</v>
      </c>
      <c r="E138" s="15">
        <f>Table1[[#This Row],[Total Awarded]]-(Table1[[#This Row],[Initial Apportionment]]+Table1[[#This Row],[Second Apportionment]])</f>
        <v>80854.16750000001</v>
      </c>
      <c r="F138" s="9">
        <v>244520.16750000001</v>
      </c>
    </row>
    <row r="139" spans="1:6" x14ac:dyDescent="0.25">
      <c r="A139" s="7" t="s">
        <v>144</v>
      </c>
      <c r="B139" s="16">
        <v>19647330135723</v>
      </c>
      <c r="C139" s="8">
        <v>107844</v>
      </c>
      <c r="D139" s="8">
        <v>53922</v>
      </c>
      <c r="E139" s="15">
        <f>Table1[[#This Row],[Total Awarded]]-(Table1[[#This Row],[Initial Apportionment]]+Table1[[#This Row],[Second Apportionment]])</f>
        <v>129346.79135999997</v>
      </c>
      <c r="F139" s="9">
        <v>291112.79135999997</v>
      </c>
    </row>
    <row r="140" spans="1:6" x14ac:dyDescent="0.25">
      <c r="A140" s="7" t="s">
        <v>145</v>
      </c>
      <c r="B140" s="16">
        <v>19647330132282</v>
      </c>
      <c r="C140" s="8">
        <v>204926</v>
      </c>
      <c r="D140" s="8">
        <v>102463</v>
      </c>
      <c r="E140" s="15">
        <f>Table1[[#This Row],[Total Awarded]]-(Table1[[#This Row],[Initial Apportionment]]+Table1[[#This Row],[Second Apportionment]])</f>
        <v>84581.312879999983</v>
      </c>
      <c r="F140" s="9">
        <v>391970.31287999998</v>
      </c>
    </row>
    <row r="141" spans="1:6" x14ac:dyDescent="0.25">
      <c r="A141" s="10" t="s">
        <v>266</v>
      </c>
      <c r="B141" s="16">
        <v>19647330135715</v>
      </c>
      <c r="C141" s="8">
        <v>0</v>
      </c>
      <c r="D141" s="8">
        <v>0</v>
      </c>
      <c r="E141" s="15">
        <f>Table1[[#This Row],[Total Awarded]]-(Table1[[#This Row],[Initial Apportionment]]+Table1[[#This Row],[Second Apportionment]])</f>
        <v>78792.75</v>
      </c>
      <c r="F141" s="9">
        <v>78792.75</v>
      </c>
    </row>
    <row r="142" spans="1:6" x14ac:dyDescent="0.25">
      <c r="A142" s="10" t="s">
        <v>267</v>
      </c>
      <c r="B142" s="16">
        <v>30103060133983</v>
      </c>
      <c r="C142" s="8">
        <v>0</v>
      </c>
      <c r="D142" s="8">
        <v>0</v>
      </c>
      <c r="E142" s="15">
        <f>Table1[[#This Row],[Total Awarded]]-(Table1[[#This Row],[Initial Apportionment]]+Table1[[#This Row],[Second Apportionment]])</f>
        <v>358397.20847999997</v>
      </c>
      <c r="F142" s="9">
        <v>358397.20847999997</v>
      </c>
    </row>
    <row r="143" spans="1:6" x14ac:dyDescent="0.25">
      <c r="A143" s="10" t="s">
        <v>435</v>
      </c>
      <c r="B143" s="16">
        <v>23656072330272</v>
      </c>
      <c r="C143" s="8">
        <v>0</v>
      </c>
      <c r="D143" s="8">
        <v>0</v>
      </c>
      <c r="E143" s="15">
        <f>Table1[[#This Row],[Total Awarded]]-(Table1[[#This Row],[Initial Apportionment]]+Table1[[#This Row],[Second Apportionment]])</f>
        <v>0</v>
      </c>
      <c r="F143" s="9">
        <v>0</v>
      </c>
    </row>
    <row r="144" spans="1:6" x14ac:dyDescent="0.25">
      <c r="A144" s="7" t="s">
        <v>104</v>
      </c>
      <c r="B144" s="16">
        <v>19647330125864</v>
      </c>
      <c r="C144" s="8">
        <v>248625</v>
      </c>
      <c r="D144" s="8">
        <v>124312</v>
      </c>
      <c r="E144" s="15">
        <f>Table1[[#This Row],[Total Awarded]]-(Table1[[#This Row],[Initial Apportionment]]+Table1[[#This Row],[Second Apportionment]])</f>
        <v>110762.9375</v>
      </c>
      <c r="F144" s="9">
        <v>483699.9375</v>
      </c>
    </row>
    <row r="145" spans="1:6" x14ac:dyDescent="0.25">
      <c r="A145" s="10" t="s">
        <v>155</v>
      </c>
      <c r="B145" s="16">
        <v>37679910108563</v>
      </c>
      <c r="C145" s="8">
        <v>20888</v>
      </c>
      <c r="D145" s="8">
        <v>10444</v>
      </c>
      <c r="E145" s="15">
        <f>Table1[[#This Row],[Total Awarded]]-(Table1[[#This Row],[Initial Apportionment]]+Table1[[#This Row],[Second Apportionment]])</f>
        <v>9306.5094357000053</v>
      </c>
      <c r="F145" s="9">
        <v>40638.509435700005</v>
      </c>
    </row>
    <row r="146" spans="1:6" x14ac:dyDescent="0.25">
      <c r="A146" s="10" t="s">
        <v>78</v>
      </c>
      <c r="B146" s="16">
        <v>30666706119127</v>
      </c>
      <c r="C146" s="8">
        <v>209722</v>
      </c>
      <c r="D146" s="8">
        <v>104861</v>
      </c>
      <c r="E146" s="15">
        <f>Table1[[#This Row],[Total Awarded]]-(Table1[[#This Row],[Initial Apportionment]]+Table1[[#This Row],[Second Apportionment]])</f>
        <v>99306.194969768228</v>
      </c>
      <c r="F146" s="9">
        <v>413889.19496976823</v>
      </c>
    </row>
    <row r="147" spans="1:6" x14ac:dyDescent="0.25">
      <c r="A147" s="10" t="s">
        <v>105</v>
      </c>
      <c r="B147" s="16">
        <v>57105790132464</v>
      </c>
      <c r="C147" s="8">
        <v>208768</v>
      </c>
      <c r="D147" s="8">
        <v>104384</v>
      </c>
      <c r="E147" s="15">
        <f>Table1[[#This Row],[Total Awarded]]-(Table1[[#This Row],[Initial Apportionment]]+Table1[[#This Row],[Second Apportionment]])</f>
        <v>113393.4276</v>
      </c>
      <c r="F147" s="9">
        <v>426545.4276</v>
      </c>
    </row>
    <row r="148" spans="1:6" x14ac:dyDescent="0.25">
      <c r="A148" s="10" t="s">
        <v>397</v>
      </c>
      <c r="B148" s="16">
        <v>33672150132498</v>
      </c>
      <c r="C148" s="8">
        <v>392144</v>
      </c>
      <c r="D148" s="8">
        <v>196072</v>
      </c>
      <c r="E148" s="15">
        <f>Table1[[#This Row],[Total Awarded]]-(Table1[[#This Row],[Initial Apportionment]]+Table1[[#This Row],[Second Apportionment]])</f>
        <v>176518.01466590876</v>
      </c>
      <c r="F148" s="9">
        <v>764734.01466590876</v>
      </c>
    </row>
    <row r="149" spans="1:6" x14ac:dyDescent="0.25">
      <c r="A149" s="10" t="s">
        <v>398</v>
      </c>
      <c r="B149" s="16">
        <v>36750440116707</v>
      </c>
      <c r="C149" s="8">
        <v>484425</v>
      </c>
      <c r="D149" s="8">
        <v>242212</v>
      </c>
      <c r="E149" s="15">
        <f>Table1[[#This Row],[Total Awarded]]-(Table1[[#This Row],[Initial Apportionment]]+Table1[[#This Row],[Second Apportionment]])</f>
        <v>215811.88856937503</v>
      </c>
      <c r="F149" s="9">
        <v>942448.88856937503</v>
      </c>
    </row>
    <row r="150" spans="1:6" x14ac:dyDescent="0.25">
      <c r="A150" s="10" t="s">
        <v>268</v>
      </c>
      <c r="B150" s="16">
        <v>19647330120014</v>
      </c>
      <c r="C150" s="8">
        <v>222750</v>
      </c>
      <c r="D150" s="8">
        <v>111375</v>
      </c>
      <c r="E150" s="15">
        <f>Table1[[#This Row],[Total Awarded]]-(Table1[[#This Row],[Initial Apportionment]]+Table1[[#This Row],[Second Apportionment]])</f>
        <v>99235.125</v>
      </c>
      <c r="F150" s="9">
        <v>433360.125</v>
      </c>
    </row>
    <row r="151" spans="1:6" x14ac:dyDescent="0.25">
      <c r="A151" s="7" t="s">
        <v>190</v>
      </c>
      <c r="B151" s="16">
        <v>36678760136952</v>
      </c>
      <c r="C151" s="8">
        <v>123130</v>
      </c>
      <c r="D151" s="8">
        <v>61565</v>
      </c>
      <c r="E151" s="15">
        <f>Table1[[#This Row],[Total Awarded]]-(Table1[[#This Row],[Initial Apportionment]]+Table1[[#This Row],[Second Apportionment]])</f>
        <v>217963.42296</v>
      </c>
      <c r="F151" s="9">
        <v>402658.42296</v>
      </c>
    </row>
    <row r="152" spans="1:6" x14ac:dyDescent="0.25">
      <c r="A152" s="7" t="s">
        <v>269</v>
      </c>
      <c r="B152" s="16">
        <v>19646911996438</v>
      </c>
      <c r="C152" s="8">
        <v>30539</v>
      </c>
      <c r="D152" s="8">
        <v>15269</v>
      </c>
      <c r="E152" s="15">
        <f>Table1[[#This Row],[Total Awarded]]-(Table1[[#This Row],[Initial Apportionment]]+Table1[[#This Row],[Second Apportionment]])</f>
        <v>10827.561027964861</v>
      </c>
      <c r="F152" s="9">
        <v>56635.561027964861</v>
      </c>
    </row>
    <row r="153" spans="1:6" x14ac:dyDescent="0.25">
      <c r="A153" s="10" t="s">
        <v>270</v>
      </c>
      <c r="B153" s="16">
        <v>19101990121772</v>
      </c>
      <c r="C153" s="8">
        <v>144374</v>
      </c>
      <c r="D153" s="8">
        <v>72187</v>
      </c>
      <c r="E153" s="15">
        <f>Table1[[#This Row],[Total Awarded]]-(Table1[[#This Row],[Initial Apportionment]]+Table1[[#This Row],[Second Apportionment]])</f>
        <v>64320.533317500027</v>
      </c>
      <c r="F153" s="9">
        <v>280881.53331750003</v>
      </c>
    </row>
    <row r="154" spans="1:6" x14ac:dyDescent="0.25">
      <c r="A154" s="10" t="s">
        <v>271</v>
      </c>
      <c r="B154" s="16">
        <v>19101990127498</v>
      </c>
      <c r="C154" s="8">
        <v>68748</v>
      </c>
      <c r="D154" s="8">
        <v>34374</v>
      </c>
      <c r="E154" s="15">
        <f>Table1[[#This Row],[Total Awarded]]-(Table1[[#This Row],[Initial Apportionment]]+Table1[[#This Row],[Second Apportionment]])</f>
        <v>210708.81995290157</v>
      </c>
      <c r="F154" s="9">
        <v>313830.81995290157</v>
      </c>
    </row>
    <row r="155" spans="1:6" x14ac:dyDescent="0.25">
      <c r="A155" s="7" t="s">
        <v>272</v>
      </c>
      <c r="B155" s="16">
        <v>1100170112607</v>
      </c>
      <c r="C155" s="8">
        <v>143715</v>
      </c>
      <c r="D155" s="8">
        <v>71857</v>
      </c>
      <c r="E155" s="15">
        <f>Table1[[#This Row],[Total Awarded]]-(Table1[[#This Row],[Initial Apportionment]]+Table1[[#This Row],[Second Apportionment]])</f>
        <v>64026.869985773868</v>
      </c>
      <c r="F155" s="9">
        <v>279598.86998577387</v>
      </c>
    </row>
    <row r="156" spans="1:6" x14ac:dyDescent="0.25">
      <c r="A156" s="7" t="s">
        <v>428</v>
      </c>
      <c r="B156" s="16">
        <v>1100170129403</v>
      </c>
      <c r="C156" s="8">
        <v>171869</v>
      </c>
      <c r="D156" s="8">
        <v>0</v>
      </c>
      <c r="E156" s="15">
        <f>Table1[[#This Row],[Total Awarded]]-(Table1[[#This Row],[Initial Apportionment]]+Table1[[#This Row],[Second Apportionment]])</f>
        <v>-35440.893228007102</v>
      </c>
      <c r="F156" s="9">
        <v>136428.1067719929</v>
      </c>
    </row>
    <row r="157" spans="1:6" x14ac:dyDescent="0.25">
      <c r="A157" s="10" t="s">
        <v>79</v>
      </c>
      <c r="B157" s="16">
        <v>29102980130823</v>
      </c>
      <c r="C157" s="8">
        <v>45907</v>
      </c>
      <c r="D157" s="8">
        <v>22953</v>
      </c>
      <c r="E157" s="15">
        <f>Table1[[#This Row],[Total Awarded]]-(Table1[[#This Row],[Initial Apportionment]]+Table1[[#This Row],[Second Apportionment]])</f>
        <v>32662.486810698785</v>
      </c>
      <c r="F157" s="9">
        <v>101522.48681069879</v>
      </c>
    </row>
    <row r="158" spans="1:6" x14ac:dyDescent="0.25">
      <c r="A158" s="10" t="s">
        <v>273</v>
      </c>
      <c r="B158" s="16">
        <v>37680980133991</v>
      </c>
      <c r="C158" s="8">
        <v>148041</v>
      </c>
      <c r="D158" s="8">
        <v>74020</v>
      </c>
      <c r="E158" s="15">
        <f>Table1[[#This Row],[Total Awarded]]-(Table1[[#This Row],[Initial Apportionment]]+Table1[[#This Row],[Second Apportionment]])</f>
        <v>65953.565607946832</v>
      </c>
      <c r="F158" s="9">
        <v>288014.56560794683</v>
      </c>
    </row>
    <row r="159" spans="1:6" x14ac:dyDescent="0.25">
      <c r="A159" s="10" t="s">
        <v>274</v>
      </c>
      <c r="B159" s="16">
        <v>19647330126169</v>
      </c>
      <c r="C159" s="8">
        <v>221135</v>
      </c>
      <c r="D159" s="8">
        <v>110567</v>
      </c>
      <c r="E159" s="15">
        <f>Table1[[#This Row],[Total Awarded]]-(Table1[[#This Row],[Initial Apportionment]]+Table1[[#This Row],[Second Apportionment]])</f>
        <v>106035.5</v>
      </c>
      <c r="F159" s="9">
        <v>437737.5</v>
      </c>
    </row>
    <row r="160" spans="1:6" x14ac:dyDescent="0.25">
      <c r="A160" s="7" t="s">
        <v>275</v>
      </c>
      <c r="B160" s="16">
        <v>19647330129650</v>
      </c>
      <c r="C160" s="8">
        <v>226398</v>
      </c>
      <c r="D160" s="8">
        <v>113199</v>
      </c>
      <c r="E160" s="15">
        <f>Table1[[#This Row],[Total Awarded]]-(Table1[[#This Row],[Initial Apportionment]]+Table1[[#This Row],[Second Apportionment]])</f>
        <v>130299.77064000006</v>
      </c>
      <c r="F160" s="9">
        <v>469896.77064000006</v>
      </c>
    </row>
    <row r="161" spans="1:6" x14ac:dyDescent="0.25">
      <c r="A161" s="7" t="s">
        <v>436</v>
      </c>
      <c r="B161" s="16">
        <v>19647330139121</v>
      </c>
      <c r="C161" s="8">
        <v>0</v>
      </c>
      <c r="D161" s="8">
        <v>0</v>
      </c>
      <c r="E161" s="15">
        <f>Table1[[#This Row],[Total Awarded]]-(Table1[[#This Row],[Initial Apportionment]]+Table1[[#This Row],[Second Apportionment]])</f>
        <v>0</v>
      </c>
      <c r="F161" s="9">
        <v>0</v>
      </c>
    </row>
    <row r="162" spans="1:6" x14ac:dyDescent="0.25">
      <c r="A162" s="7" t="s">
        <v>399</v>
      </c>
      <c r="B162" s="16">
        <v>19647330133686</v>
      </c>
      <c r="C162" s="8">
        <v>54686</v>
      </c>
      <c r="D162" s="8">
        <v>27343</v>
      </c>
      <c r="E162" s="15">
        <f>Table1[[#This Row],[Total Awarded]]-(Table1[[#This Row],[Initial Apportionment]]+Table1[[#This Row],[Second Apportionment]])</f>
        <v>24363.264073734361</v>
      </c>
      <c r="F162" s="9">
        <v>106392.26407373436</v>
      </c>
    </row>
    <row r="163" spans="1:6" x14ac:dyDescent="0.25">
      <c r="A163" s="7" t="s">
        <v>276</v>
      </c>
      <c r="B163" s="16">
        <v>19647330119982</v>
      </c>
      <c r="C163" s="8">
        <v>215541</v>
      </c>
      <c r="D163" s="8">
        <v>107770</v>
      </c>
      <c r="E163" s="15">
        <f>Table1[[#This Row],[Total Awarded]]-(Table1[[#This Row],[Initial Apportionment]]+Table1[[#This Row],[Second Apportionment]])</f>
        <v>96024.01549999998</v>
      </c>
      <c r="F163" s="9">
        <v>419335.01549999998</v>
      </c>
    </row>
    <row r="164" spans="1:6" x14ac:dyDescent="0.25">
      <c r="A164" s="7" t="s">
        <v>277</v>
      </c>
      <c r="B164" s="16">
        <v>37681063731023</v>
      </c>
      <c r="C164" s="8">
        <v>254317</v>
      </c>
      <c r="D164" s="8">
        <v>127158</v>
      </c>
      <c r="E164" s="15">
        <f>Table1[[#This Row],[Total Awarded]]-(Table1[[#This Row],[Initial Apportionment]]+Table1[[#This Row],[Second Apportionment]])</f>
        <v>125173.66639999999</v>
      </c>
      <c r="F164" s="9">
        <v>506648.66639999999</v>
      </c>
    </row>
    <row r="165" spans="1:6" x14ac:dyDescent="0.25">
      <c r="A165" s="10" t="s">
        <v>31</v>
      </c>
      <c r="B165" s="16">
        <v>43694274330726</v>
      </c>
      <c r="C165" s="8">
        <v>206513</v>
      </c>
      <c r="D165" s="8">
        <v>103256</v>
      </c>
      <c r="E165" s="15">
        <f>Table1[[#This Row],[Total Awarded]]-(Table1[[#This Row],[Initial Apportionment]]+Table1[[#This Row],[Second Apportionment]])</f>
        <v>132140.58584000001</v>
      </c>
      <c r="F165" s="9">
        <v>441909.58584000001</v>
      </c>
    </row>
    <row r="166" spans="1:6" x14ac:dyDescent="0.25">
      <c r="A166" s="10" t="s">
        <v>80</v>
      </c>
      <c r="B166" s="16">
        <v>19647330129858</v>
      </c>
      <c r="C166" s="8">
        <v>102044</v>
      </c>
      <c r="D166" s="8">
        <v>51022</v>
      </c>
      <c r="E166" s="15">
        <f>Table1[[#This Row],[Total Awarded]]-(Table1[[#This Row],[Initial Apportionment]]+Table1[[#This Row],[Second Apportionment]])</f>
        <v>45460.913280000008</v>
      </c>
      <c r="F166" s="9">
        <v>198526.91328000001</v>
      </c>
    </row>
    <row r="167" spans="1:6" x14ac:dyDescent="0.25">
      <c r="A167" s="7" t="s">
        <v>32</v>
      </c>
      <c r="B167" s="16">
        <v>20652430107938</v>
      </c>
      <c r="C167" s="8">
        <v>86404</v>
      </c>
      <c r="D167" s="8">
        <v>43202</v>
      </c>
      <c r="E167" s="15">
        <f>Table1[[#This Row],[Total Awarded]]-(Table1[[#This Row],[Initial Apportionment]]+Table1[[#This Row],[Second Apportionment]])</f>
        <v>38493.954750000004</v>
      </c>
      <c r="F167" s="9">
        <v>168099.95475</v>
      </c>
    </row>
    <row r="168" spans="1:6" x14ac:dyDescent="0.25">
      <c r="A168" s="7" t="s">
        <v>278</v>
      </c>
      <c r="B168" s="16">
        <v>19643520128488</v>
      </c>
      <c r="C168" s="8">
        <v>0</v>
      </c>
      <c r="D168" s="8">
        <v>0</v>
      </c>
      <c r="E168" s="15">
        <f>Table1[[#This Row],[Total Awarded]]-(Table1[[#This Row],[Initial Apportionment]]+Table1[[#This Row],[Second Apportionment]])</f>
        <v>189856.42774874999</v>
      </c>
      <c r="F168" s="9">
        <v>189856.42774874999</v>
      </c>
    </row>
    <row r="169" spans="1:6" x14ac:dyDescent="0.25">
      <c r="A169" s="7" t="s">
        <v>106</v>
      </c>
      <c r="B169" s="16">
        <v>19647330131722</v>
      </c>
      <c r="C169" s="8">
        <v>183709</v>
      </c>
      <c r="D169" s="8">
        <v>91854</v>
      </c>
      <c r="E169" s="15">
        <f>Table1[[#This Row],[Total Awarded]]-(Table1[[#This Row],[Initial Apportionment]]+Table1[[#This Row],[Second Apportionment]])</f>
        <v>81440.607920000039</v>
      </c>
      <c r="F169" s="9">
        <v>357003.60792000004</v>
      </c>
    </row>
    <row r="170" spans="1:6" x14ac:dyDescent="0.25">
      <c r="A170" s="7" t="s">
        <v>81</v>
      </c>
      <c r="B170" s="16">
        <v>19647330115048</v>
      </c>
      <c r="C170" s="8">
        <v>310167</v>
      </c>
      <c r="D170" s="8">
        <v>155083</v>
      </c>
      <c r="E170" s="15">
        <f>Table1[[#This Row],[Total Awarded]]-(Table1[[#This Row],[Initial Apportionment]]+Table1[[#This Row],[Second Apportionment]])</f>
        <v>142476.24828874995</v>
      </c>
      <c r="F170" s="9">
        <v>607726.24828874995</v>
      </c>
    </row>
    <row r="171" spans="1:6" x14ac:dyDescent="0.25">
      <c r="A171" s="10" t="s">
        <v>400</v>
      </c>
      <c r="B171" s="16">
        <v>19647330131466</v>
      </c>
      <c r="C171" s="8">
        <v>177836</v>
      </c>
      <c r="D171" s="8">
        <v>88918</v>
      </c>
      <c r="E171" s="15">
        <f>Table1[[#This Row],[Total Awarded]]-(Table1[[#This Row],[Initial Apportionment]]+Table1[[#This Row],[Second Apportionment]])</f>
        <v>78087.275759999931</v>
      </c>
      <c r="F171" s="9">
        <v>344841.27575999993</v>
      </c>
    </row>
    <row r="172" spans="1:6" x14ac:dyDescent="0.25">
      <c r="A172" s="7" t="s">
        <v>279</v>
      </c>
      <c r="B172" s="16">
        <v>34103480136275</v>
      </c>
      <c r="C172" s="8">
        <v>689176</v>
      </c>
      <c r="D172" s="8">
        <v>344588</v>
      </c>
      <c r="E172" s="15">
        <f>Table1[[#This Row],[Total Awarded]]-(Table1[[#This Row],[Initial Apportionment]]+Table1[[#This Row],[Second Apportionment]])</f>
        <v>392781.61348212976</v>
      </c>
      <c r="F172" s="9">
        <v>1426545.6134821298</v>
      </c>
    </row>
    <row r="173" spans="1:6" x14ac:dyDescent="0.25">
      <c r="A173" s="7" t="s">
        <v>280</v>
      </c>
      <c r="B173" s="16">
        <v>12626790109975</v>
      </c>
      <c r="C173" s="8">
        <v>19836</v>
      </c>
      <c r="D173" s="8">
        <v>9918</v>
      </c>
      <c r="E173" s="15">
        <f>Table1[[#This Row],[Total Awarded]]-(Table1[[#This Row],[Initial Apportionment]]+Table1[[#This Row],[Second Apportionment]])</f>
        <v>8836.9380000000019</v>
      </c>
      <c r="F173" s="9">
        <v>38590.938000000002</v>
      </c>
    </row>
    <row r="174" spans="1:6" x14ac:dyDescent="0.25">
      <c r="A174" s="7" t="s">
        <v>281</v>
      </c>
      <c r="B174" s="16">
        <v>19647330108886</v>
      </c>
      <c r="C174" s="8">
        <v>39093</v>
      </c>
      <c r="D174" s="8">
        <v>19546</v>
      </c>
      <c r="E174" s="15">
        <f>Table1[[#This Row],[Total Awarded]]-(Table1[[#This Row],[Initial Apportionment]]+Table1[[#This Row],[Second Apportionment]])</f>
        <v>17417.890625</v>
      </c>
      <c r="F174" s="9">
        <v>76056.890625</v>
      </c>
    </row>
    <row r="175" spans="1:6" ht="28.5" x14ac:dyDescent="0.25">
      <c r="A175" s="7" t="s">
        <v>429</v>
      </c>
      <c r="B175" s="16">
        <v>33103300139428</v>
      </c>
      <c r="C175" s="8">
        <v>74059</v>
      </c>
      <c r="D175" s="8">
        <v>37029</v>
      </c>
      <c r="E175" s="15">
        <f>Table1[[#This Row],[Total Awarded]]-(Table1[[#This Row],[Initial Apportionment]]+Table1[[#This Row],[Second Apportionment]])</f>
        <v>2357.9959999999992</v>
      </c>
      <c r="F175" s="9">
        <v>113445.996</v>
      </c>
    </row>
    <row r="176" spans="1:6" x14ac:dyDescent="0.25">
      <c r="A176" s="10" t="s">
        <v>107</v>
      </c>
      <c r="B176" s="16">
        <v>34674470128124</v>
      </c>
      <c r="C176" s="8">
        <v>23173</v>
      </c>
      <c r="D176" s="8">
        <v>11586</v>
      </c>
      <c r="E176" s="15">
        <f>Table1[[#This Row],[Total Awarded]]-(Table1[[#This Row],[Initial Apportionment]]+Table1[[#This Row],[Second Apportionment]])</f>
        <v>10324.238300044599</v>
      </c>
      <c r="F176" s="9">
        <v>45083.238300044599</v>
      </c>
    </row>
    <row r="177" spans="1:6" x14ac:dyDescent="0.25">
      <c r="A177" s="7" t="s">
        <v>33</v>
      </c>
      <c r="B177" s="16">
        <v>19647330114967</v>
      </c>
      <c r="C177" s="8">
        <v>80606</v>
      </c>
      <c r="D177" s="8">
        <v>40303</v>
      </c>
      <c r="E177" s="15">
        <f>Table1[[#This Row],[Total Awarded]]-(Table1[[#This Row],[Initial Apportionment]]+Table1[[#This Row],[Second Apportionment]])</f>
        <v>35911.754952464573</v>
      </c>
      <c r="F177" s="9">
        <v>156820.75495246457</v>
      </c>
    </row>
    <row r="178" spans="1:6" x14ac:dyDescent="0.25">
      <c r="A178" s="7" t="s">
        <v>401</v>
      </c>
      <c r="B178" s="16">
        <v>30664230131417</v>
      </c>
      <c r="C178" s="8">
        <v>84375</v>
      </c>
      <c r="D178" s="8">
        <v>42187</v>
      </c>
      <c r="E178" s="15">
        <f>Table1[[#This Row],[Total Awarded]]-(Table1[[#This Row],[Initial Apportionment]]+Table1[[#This Row],[Second Apportionment]])</f>
        <v>37589.5625</v>
      </c>
      <c r="F178" s="9">
        <v>164151.5625</v>
      </c>
    </row>
    <row r="179" spans="1:6" x14ac:dyDescent="0.25">
      <c r="A179" s="7" t="s">
        <v>402</v>
      </c>
      <c r="B179" s="16">
        <v>19646340128991</v>
      </c>
      <c r="C179" s="8">
        <v>50722</v>
      </c>
      <c r="D179" s="8">
        <v>25361</v>
      </c>
      <c r="E179" s="15">
        <f>Table1[[#This Row],[Total Awarded]]-(Table1[[#This Row],[Initial Apportionment]]+Table1[[#This Row],[Second Apportionment]])</f>
        <v>17633.758320000008</v>
      </c>
      <c r="F179" s="9">
        <v>93716.758320000008</v>
      </c>
    </row>
    <row r="180" spans="1:6" x14ac:dyDescent="0.25">
      <c r="A180" s="7" t="s">
        <v>282</v>
      </c>
      <c r="B180" s="16">
        <v>19647331933746</v>
      </c>
      <c r="C180" s="8">
        <v>158107</v>
      </c>
      <c r="D180" s="8">
        <v>79053</v>
      </c>
      <c r="E180" s="15">
        <f>Table1[[#This Row],[Total Awarded]]-(Table1[[#This Row],[Initial Apportionment]]+Table1[[#This Row],[Second Apportionment]])</f>
        <v>70438.899994999985</v>
      </c>
      <c r="F180" s="9">
        <v>307598.89999499999</v>
      </c>
    </row>
    <row r="181" spans="1:6" x14ac:dyDescent="0.25">
      <c r="A181" s="7" t="s">
        <v>34</v>
      </c>
      <c r="B181" s="16">
        <v>15101570124040</v>
      </c>
      <c r="C181" s="8">
        <v>336098</v>
      </c>
      <c r="D181" s="8">
        <v>168049</v>
      </c>
      <c r="E181" s="15">
        <f>Table1[[#This Row],[Total Awarded]]-(Table1[[#This Row],[Initial Apportionment]]+Table1[[#This Row],[Second Apportionment]])</f>
        <v>149732.05782750016</v>
      </c>
      <c r="F181" s="9">
        <v>653879.05782750016</v>
      </c>
    </row>
    <row r="182" spans="1:6" x14ac:dyDescent="0.25">
      <c r="A182" s="7" t="s">
        <v>132</v>
      </c>
      <c r="B182" s="16">
        <v>15635780135186</v>
      </c>
      <c r="C182" s="8">
        <v>255262</v>
      </c>
      <c r="D182" s="8">
        <v>127631</v>
      </c>
      <c r="E182" s="15">
        <f>Table1[[#This Row],[Total Awarded]]-(Table1[[#This Row],[Initial Apportionment]]+Table1[[#This Row],[Second Apportionment]])</f>
        <v>113720.6314875001</v>
      </c>
      <c r="F182" s="9">
        <v>496613.6314875001</v>
      </c>
    </row>
    <row r="183" spans="1:6" x14ac:dyDescent="0.25">
      <c r="A183" s="10" t="s">
        <v>283</v>
      </c>
      <c r="B183" s="16">
        <v>36678433630928</v>
      </c>
      <c r="C183" s="8">
        <v>0</v>
      </c>
      <c r="D183" s="8">
        <v>0</v>
      </c>
      <c r="E183" s="15">
        <f>Table1[[#This Row],[Total Awarded]]-(Table1[[#This Row],[Initial Apportionment]]+Table1[[#This Row],[Second Apportionment]])</f>
        <v>57781.35</v>
      </c>
      <c r="F183" s="9">
        <v>57781.35</v>
      </c>
    </row>
    <row r="184" spans="1:6" x14ac:dyDescent="0.25">
      <c r="A184" s="10" t="s">
        <v>133</v>
      </c>
      <c r="B184" s="16">
        <v>34674390135343</v>
      </c>
      <c r="C184" s="8">
        <v>101575</v>
      </c>
      <c r="D184" s="8">
        <v>50787</v>
      </c>
      <c r="E184" s="15">
        <f>Table1[[#This Row],[Total Awarded]]-(Table1[[#This Row],[Initial Apportionment]]+Table1[[#This Row],[Second Apportionment]])</f>
        <v>71708.238800000021</v>
      </c>
      <c r="F184" s="9">
        <v>224070.23880000002</v>
      </c>
    </row>
    <row r="185" spans="1:6" x14ac:dyDescent="0.25">
      <c r="A185" s="10" t="s">
        <v>35</v>
      </c>
      <c r="B185" s="16">
        <v>36678760122317</v>
      </c>
      <c r="C185" s="8">
        <v>176581</v>
      </c>
      <c r="D185" s="8">
        <v>88290</v>
      </c>
      <c r="E185" s="15">
        <f>Table1[[#This Row],[Total Awarded]]-(Table1[[#This Row],[Initial Apportionment]]+Table1[[#This Row],[Second Apportionment]])</f>
        <v>157309.34815999999</v>
      </c>
      <c r="F185" s="9">
        <v>422180.34815999999</v>
      </c>
    </row>
    <row r="186" spans="1:6" x14ac:dyDescent="0.25">
      <c r="A186" s="7" t="s">
        <v>191</v>
      </c>
      <c r="B186" s="16">
        <v>37684110126086</v>
      </c>
      <c r="C186" s="8">
        <v>568479</v>
      </c>
      <c r="D186" s="8">
        <v>284239</v>
      </c>
      <c r="E186" s="15">
        <f>Table1[[#This Row],[Total Awarded]]-(Table1[[#This Row],[Initial Apportionment]]+Table1[[#This Row],[Second Apportionment]])</f>
        <v>323212.72437499999</v>
      </c>
      <c r="F186" s="9">
        <v>1175930.724375</v>
      </c>
    </row>
    <row r="187" spans="1:6" x14ac:dyDescent="0.25">
      <c r="A187" s="7" t="s">
        <v>284</v>
      </c>
      <c r="B187" s="16">
        <v>1100170138867</v>
      </c>
      <c r="C187" s="8">
        <v>0</v>
      </c>
      <c r="D187" s="8">
        <v>0</v>
      </c>
      <c r="E187" s="15">
        <f>Table1[[#This Row],[Total Awarded]]-(Table1[[#This Row],[Initial Apportionment]]+Table1[[#This Row],[Second Apportionment]])</f>
        <v>47348.606249999997</v>
      </c>
      <c r="F187" s="9">
        <v>47348.606249999997</v>
      </c>
    </row>
    <row r="188" spans="1:6" x14ac:dyDescent="0.25">
      <c r="A188" s="7" t="s">
        <v>36</v>
      </c>
      <c r="B188" s="16">
        <v>39686760123802</v>
      </c>
      <c r="C188" s="8">
        <v>48491</v>
      </c>
      <c r="D188" s="8">
        <v>24245</v>
      </c>
      <c r="E188" s="15">
        <f>Table1[[#This Row],[Total Awarded]]-(Table1[[#This Row],[Initial Apportionment]]+Table1[[#This Row],[Second Apportionment]])</f>
        <v>21603.990242525193</v>
      </c>
      <c r="F188" s="9">
        <v>94339.990242525193</v>
      </c>
    </row>
    <row r="189" spans="1:6" x14ac:dyDescent="0.25">
      <c r="A189" s="7" t="s">
        <v>437</v>
      </c>
      <c r="B189" s="16">
        <v>37683380128066</v>
      </c>
      <c r="C189" s="8">
        <v>0</v>
      </c>
      <c r="D189" s="8">
        <v>0</v>
      </c>
      <c r="E189" s="15">
        <f>Table1[[#This Row],[Total Awarded]]-(Table1[[#This Row],[Initial Apportionment]]+Table1[[#This Row],[Second Apportionment]])</f>
        <v>0</v>
      </c>
      <c r="F189" s="9">
        <v>0</v>
      </c>
    </row>
    <row r="190" spans="1:6" x14ac:dyDescent="0.25">
      <c r="A190" s="7" t="s">
        <v>285</v>
      </c>
      <c r="B190" s="16">
        <v>37683380114462</v>
      </c>
      <c r="C190" s="8">
        <v>24860</v>
      </c>
      <c r="D190" s="8">
        <v>12430</v>
      </c>
      <c r="E190" s="15">
        <f>Table1[[#This Row],[Total Awarded]]-(Table1[[#This Row],[Initial Apportionment]]+Table1[[#This Row],[Second Apportionment]])</f>
        <v>11075.506940625004</v>
      </c>
      <c r="F190" s="9">
        <v>48365.506940625004</v>
      </c>
    </row>
    <row r="191" spans="1:6" x14ac:dyDescent="0.25">
      <c r="A191" s="10" t="s">
        <v>286</v>
      </c>
      <c r="B191" s="16">
        <v>37680980101535</v>
      </c>
      <c r="C191" s="8">
        <v>409529</v>
      </c>
      <c r="D191" s="8">
        <v>204764</v>
      </c>
      <c r="E191" s="15">
        <f>Table1[[#This Row],[Total Awarded]]-(Table1[[#This Row],[Initial Apportionment]]+Table1[[#This Row],[Second Apportionment]])</f>
        <v>182447.14415526763</v>
      </c>
      <c r="F191" s="9">
        <v>796740.14415526763</v>
      </c>
    </row>
    <row r="192" spans="1:6" x14ac:dyDescent="0.25">
      <c r="A192" s="7" t="s">
        <v>424</v>
      </c>
      <c r="B192" s="16">
        <v>37683380131565</v>
      </c>
      <c r="C192" s="8">
        <v>142500</v>
      </c>
      <c r="D192" s="8">
        <v>71250</v>
      </c>
      <c r="E192" s="15">
        <f>Table1[[#This Row],[Total Awarded]]-(Table1[[#This Row],[Initial Apportionment]]+Table1[[#This Row],[Second Apportionment]])</f>
        <v>63483.779182499973</v>
      </c>
      <c r="F192" s="9">
        <v>277233.77918249997</v>
      </c>
    </row>
    <row r="193" spans="1:6" x14ac:dyDescent="0.25">
      <c r="A193" s="10" t="s">
        <v>108</v>
      </c>
      <c r="B193" s="16">
        <v>37764710119271</v>
      </c>
      <c r="C193" s="8">
        <v>121500</v>
      </c>
      <c r="D193" s="8">
        <v>60750</v>
      </c>
      <c r="E193" s="15">
        <f>Table1[[#This Row],[Total Awarded]]-(Table1[[#This Row],[Initial Apportionment]]+Table1[[#This Row],[Second Apportionment]])</f>
        <v>54128.25</v>
      </c>
      <c r="F193" s="9">
        <v>236378.25</v>
      </c>
    </row>
    <row r="194" spans="1:6" x14ac:dyDescent="0.25">
      <c r="A194" s="10" t="s">
        <v>192</v>
      </c>
      <c r="B194" s="16">
        <v>34765050130757</v>
      </c>
      <c r="C194" s="8">
        <v>412041</v>
      </c>
      <c r="D194" s="8">
        <v>206020</v>
      </c>
      <c r="E194" s="15">
        <f>Table1[[#This Row],[Total Awarded]]-(Table1[[#This Row],[Initial Apportionment]]+Table1[[#This Row],[Second Apportionment]])</f>
        <v>170723.29818540858</v>
      </c>
      <c r="F194" s="9">
        <v>788784.29818540858</v>
      </c>
    </row>
    <row r="195" spans="1:6" x14ac:dyDescent="0.25">
      <c r="A195" s="7" t="s">
        <v>287</v>
      </c>
      <c r="B195" s="16">
        <v>37680230124321</v>
      </c>
      <c r="C195" s="8">
        <v>107096</v>
      </c>
      <c r="D195" s="8">
        <v>53548</v>
      </c>
      <c r="E195" s="15">
        <f>Table1[[#This Row],[Total Awarded]]-(Table1[[#This Row],[Initial Apportionment]]+Table1[[#This Row],[Second Apportionment]])</f>
        <v>47711.608462500037</v>
      </c>
      <c r="F195" s="9">
        <v>208355.60846250004</v>
      </c>
    </row>
    <row r="196" spans="1:6" x14ac:dyDescent="0.25">
      <c r="A196" s="10" t="s">
        <v>288</v>
      </c>
      <c r="B196" s="16">
        <v>39686270126755</v>
      </c>
      <c r="C196" s="8">
        <v>451613</v>
      </c>
      <c r="D196" s="8">
        <v>225806</v>
      </c>
      <c r="E196" s="15">
        <f>Table1[[#This Row],[Total Awarded]]-(Table1[[#This Row],[Initial Apportionment]]+Table1[[#This Row],[Second Apportionment]])</f>
        <v>282405.098</v>
      </c>
      <c r="F196" s="9">
        <v>959824.098</v>
      </c>
    </row>
    <row r="197" spans="1:6" ht="28.5" x14ac:dyDescent="0.25">
      <c r="A197" s="7" t="s">
        <v>37</v>
      </c>
      <c r="B197" s="16">
        <v>19646340120303</v>
      </c>
      <c r="C197" s="8">
        <v>92097</v>
      </c>
      <c r="D197" s="8">
        <v>46048</v>
      </c>
      <c r="E197" s="15">
        <f>Table1[[#This Row],[Total Awarded]]-(Table1[[#This Row],[Initial Apportionment]]+Table1[[#This Row],[Second Apportionment]])</f>
        <v>41030.869126999954</v>
      </c>
      <c r="F197" s="9">
        <v>179175.86912699995</v>
      </c>
    </row>
    <row r="198" spans="1:6" x14ac:dyDescent="0.25">
      <c r="A198" s="7" t="s">
        <v>289</v>
      </c>
      <c r="B198" s="16">
        <v>19647330117952</v>
      </c>
      <c r="C198" s="8">
        <v>103118</v>
      </c>
      <c r="D198" s="8">
        <v>51559</v>
      </c>
      <c r="E198" s="15">
        <f>Table1[[#This Row],[Total Awarded]]-(Table1[[#This Row],[Initial Apportionment]]+Table1[[#This Row],[Second Apportionment]])</f>
        <v>45939.336506249965</v>
      </c>
      <c r="F198" s="9">
        <v>200616.33650624997</v>
      </c>
    </row>
    <row r="199" spans="1:6" ht="28.5" x14ac:dyDescent="0.25">
      <c r="A199" s="7" t="s">
        <v>403</v>
      </c>
      <c r="B199" s="16">
        <v>19647336117048</v>
      </c>
      <c r="C199" s="8">
        <v>254299</v>
      </c>
      <c r="D199" s="8">
        <v>127149</v>
      </c>
      <c r="E199" s="15">
        <f>Table1[[#This Row],[Total Awarded]]-(Table1[[#This Row],[Initial Apportionment]]+Table1[[#This Row],[Second Apportionment]])</f>
        <v>88460.288</v>
      </c>
      <c r="F199" s="9">
        <v>469908.288</v>
      </c>
    </row>
    <row r="200" spans="1:6" x14ac:dyDescent="0.25">
      <c r="A200" s="10" t="s">
        <v>404</v>
      </c>
      <c r="B200" s="16">
        <v>19647330101196</v>
      </c>
      <c r="C200" s="8">
        <v>296487</v>
      </c>
      <c r="D200" s="8">
        <v>148243</v>
      </c>
      <c r="E200" s="15">
        <f>Table1[[#This Row],[Total Awarded]]-(Table1[[#This Row],[Initial Apportionment]]+Table1[[#This Row],[Second Apportionment]])</f>
        <v>79874.230640000082</v>
      </c>
      <c r="F200" s="9">
        <v>524604.23064000008</v>
      </c>
    </row>
    <row r="201" spans="1:6" ht="28.5" x14ac:dyDescent="0.25">
      <c r="A201" s="7" t="s">
        <v>405</v>
      </c>
      <c r="B201" s="16">
        <v>19647336121081</v>
      </c>
      <c r="C201" s="8">
        <v>166127</v>
      </c>
      <c r="D201" s="8">
        <v>83063</v>
      </c>
      <c r="E201" s="15">
        <f>Table1[[#This Row],[Total Awarded]]-(Table1[[#This Row],[Initial Apportionment]]+Table1[[#This Row],[Second Apportionment]])</f>
        <v>101617.26824000006</v>
      </c>
      <c r="F201" s="9">
        <v>350807.26824000006</v>
      </c>
    </row>
    <row r="202" spans="1:6" x14ac:dyDescent="0.25">
      <c r="A202" s="7" t="s">
        <v>146</v>
      </c>
      <c r="B202" s="16">
        <v>19647330117937</v>
      </c>
      <c r="C202" s="8">
        <v>56925</v>
      </c>
      <c r="D202" s="8">
        <v>28462</v>
      </c>
      <c r="E202" s="15">
        <f>Table1[[#This Row],[Total Awarded]]-(Table1[[#This Row],[Initial Apportionment]]+Table1[[#This Row],[Second Apportionment]])</f>
        <v>25360.587499999994</v>
      </c>
      <c r="F202" s="9">
        <v>110747.58749999999</v>
      </c>
    </row>
    <row r="203" spans="1:6" x14ac:dyDescent="0.25">
      <c r="A203" s="7" t="s">
        <v>290</v>
      </c>
      <c r="B203" s="16">
        <v>19647330115287</v>
      </c>
      <c r="C203" s="8">
        <v>47880</v>
      </c>
      <c r="D203" s="8">
        <v>23940</v>
      </c>
      <c r="E203" s="15">
        <f>Table1[[#This Row],[Total Awarded]]-(Table1[[#This Row],[Initial Apportionment]]+Table1[[#This Row],[Second Apportionment]])</f>
        <v>21330.539999999994</v>
      </c>
      <c r="F203" s="9">
        <v>93150.54</v>
      </c>
    </row>
    <row r="204" spans="1:6" x14ac:dyDescent="0.25">
      <c r="A204" s="7" t="s">
        <v>181</v>
      </c>
      <c r="B204" s="16">
        <v>36678760121343</v>
      </c>
      <c r="C204" s="8">
        <v>67500</v>
      </c>
      <c r="D204" s="8">
        <v>33750</v>
      </c>
      <c r="E204" s="15">
        <f>Table1[[#This Row],[Total Awarded]]-(Table1[[#This Row],[Initial Apportionment]]+Table1[[#This Row],[Second Apportionment]])</f>
        <v>30071.25</v>
      </c>
      <c r="F204" s="9">
        <v>131321.25</v>
      </c>
    </row>
    <row r="205" spans="1:6" x14ac:dyDescent="0.25">
      <c r="A205" s="7" t="s">
        <v>291</v>
      </c>
      <c r="B205" s="16">
        <v>19646670125559</v>
      </c>
      <c r="C205" s="8">
        <v>322302</v>
      </c>
      <c r="D205" s="8">
        <v>161151</v>
      </c>
      <c r="E205" s="15">
        <f>Table1[[#This Row],[Total Awarded]]-(Table1[[#This Row],[Initial Apportionment]]+Table1[[#This Row],[Second Apportionment]])</f>
        <v>161399.68572312465</v>
      </c>
      <c r="F205" s="9">
        <v>644852.68572312465</v>
      </c>
    </row>
    <row r="206" spans="1:6" x14ac:dyDescent="0.25">
      <c r="A206" s="7" t="s">
        <v>292</v>
      </c>
      <c r="B206" s="16">
        <v>33103300125385</v>
      </c>
      <c r="C206" s="8">
        <v>284893</v>
      </c>
      <c r="D206" s="8">
        <v>142446</v>
      </c>
      <c r="E206" s="15">
        <f>Table1[[#This Row],[Total Awarded]]-(Table1[[#This Row],[Initial Apportionment]]+Table1[[#This Row],[Second Apportionment]])</f>
        <v>126921.06338945695</v>
      </c>
      <c r="F206" s="9">
        <v>554260.06338945695</v>
      </c>
    </row>
    <row r="207" spans="1:6" x14ac:dyDescent="0.25">
      <c r="A207" s="10" t="s">
        <v>147</v>
      </c>
      <c r="B207" s="16">
        <v>1611920137646</v>
      </c>
      <c r="C207" s="8">
        <v>180000</v>
      </c>
      <c r="D207" s="8">
        <v>90000</v>
      </c>
      <c r="E207" s="15">
        <f>Table1[[#This Row],[Total Awarded]]-(Table1[[#This Row],[Initial Apportionment]]+Table1[[#This Row],[Second Apportionment]])</f>
        <v>80190</v>
      </c>
      <c r="F207" s="9">
        <v>350190</v>
      </c>
    </row>
    <row r="208" spans="1:6" x14ac:dyDescent="0.25">
      <c r="A208" s="10" t="s">
        <v>293</v>
      </c>
      <c r="B208" s="16">
        <v>37682210101360</v>
      </c>
      <c r="C208" s="8">
        <v>141373</v>
      </c>
      <c r="D208" s="8">
        <v>70686</v>
      </c>
      <c r="E208" s="15">
        <f>Table1[[#This Row],[Total Awarded]]-(Table1[[#This Row],[Initial Apportionment]]+Table1[[#This Row],[Second Apportionment]])</f>
        <v>62982.412273815367</v>
      </c>
      <c r="F208" s="9">
        <v>275041.41227381537</v>
      </c>
    </row>
    <row r="209" spans="1:6" x14ac:dyDescent="0.25">
      <c r="A209" s="7" t="s">
        <v>109</v>
      </c>
      <c r="B209" s="16">
        <v>19101990134346</v>
      </c>
      <c r="C209" s="8">
        <v>56903</v>
      </c>
      <c r="D209" s="8">
        <v>28451</v>
      </c>
      <c r="E209" s="15">
        <f>Table1[[#This Row],[Total Awarded]]-(Table1[[#This Row],[Initial Apportionment]]+Table1[[#This Row],[Second Apportionment]])</f>
        <v>37305.884000000005</v>
      </c>
      <c r="F209" s="9">
        <v>122659.88400000001</v>
      </c>
    </row>
    <row r="210" spans="1:6" x14ac:dyDescent="0.25">
      <c r="A210" s="7" t="s">
        <v>294</v>
      </c>
      <c r="B210" s="16">
        <v>4615070121509</v>
      </c>
      <c r="C210" s="8">
        <v>16875</v>
      </c>
      <c r="D210" s="8">
        <v>8437</v>
      </c>
      <c r="E210" s="15">
        <f>Table1[[#This Row],[Total Awarded]]-(Table1[[#This Row],[Initial Apportionment]]+Table1[[#This Row],[Second Apportionment]])</f>
        <v>7518.3125</v>
      </c>
      <c r="F210" s="9">
        <v>32830.3125</v>
      </c>
    </row>
    <row r="211" spans="1:6" x14ac:dyDescent="0.25">
      <c r="A211" s="7" t="s">
        <v>148</v>
      </c>
      <c r="B211" s="16">
        <v>19770810135954</v>
      </c>
      <c r="C211" s="8">
        <v>124174</v>
      </c>
      <c r="D211" s="8">
        <v>62087</v>
      </c>
      <c r="E211" s="15">
        <f>Table1[[#This Row],[Total Awarded]]-(Table1[[#This Row],[Initial Apportionment]]+Table1[[#This Row],[Second Apportionment]])</f>
        <v>55321.323676415603</v>
      </c>
      <c r="F211" s="9">
        <v>241582.3236764156</v>
      </c>
    </row>
    <row r="212" spans="1:6" x14ac:dyDescent="0.25">
      <c r="A212" s="10" t="s">
        <v>149</v>
      </c>
      <c r="B212" s="16">
        <v>19647330108910</v>
      </c>
      <c r="C212" s="8">
        <v>99960</v>
      </c>
      <c r="D212" s="8">
        <v>49980</v>
      </c>
      <c r="E212" s="15">
        <f>Table1[[#This Row],[Total Awarded]]-(Table1[[#This Row],[Initial Apportionment]]+Table1[[#This Row],[Second Apportionment]])</f>
        <v>44532.325912499975</v>
      </c>
      <c r="F212" s="9">
        <v>194472.32591249997</v>
      </c>
    </row>
    <row r="213" spans="1:6" x14ac:dyDescent="0.25">
      <c r="A213" s="10" t="s">
        <v>406</v>
      </c>
      <c r="B213" s="16">
        <v>19647330106351</v>
      </c>
      <c r="C213" s="8">
        <v>338700</v>
      </c>
      <c r="D213" s="8">
        <v>169350</v>
      </c>
      <c r="E213" s="15">
        <f>Table1[[#This Row],[Total Awarded]]-(Table1[[#This Row],[Initial Apportionment]]+Table1[[#This Row],[Second Apportionment]])</f>
        <v>147287.78399999999</v>
      </c>
      <c r="F213" s="9">
        <v>655337.78399999999</v>
      </c>
    </row>
    <row r="214" spans="1:6" ht="28.5" x14ac:dyDescent="0.25">
      <c r="A214" s="7" t="s">
        <v>295</v>
      </c>
      <c r="B214" s="16">
        <v>19647330128389</v>
      </c>
      <c r="C214" s="8">
        <v>56811</v>
      </c>
      <c r="D214" s="8">
        <v>28405</v>
      </c>
      <c r="E214" s="15">
        <f>Table1[[#This Row],[Total Awarded]]-(Table1[[#This Row],[Initial Apportionment]]+Table1[[#This Row],[Second Apportionment]])</f>
        <v>25310.179872499983</v>
      </c>
      <c r="F214" s="9">
        <v>110526.17987249998</v>
      </c>
    </row>
    <row r="215" spans="1:6" x14ac:dyDescent="0.25">
      <c r="A215" s="10" t="s">
        <v>296</v>
      </c>
      <c r="B215" s="16">
        <v>19647330115113</v>
      </c>
      <c r="C215" s="8">
        <v>53161</v>
      </c>
      <c r="D215" s="8">
        <v>106323</v>
      </c>
      <c r="E215" s="15">
        <f>Table1[[#This Row],[Total Awarded]]-(Table1[[#This Row],[Initial Apportionment]]+Table1[[#This Row],[Second Apportionment]])</f>
        <v>43661.55364998657</v>
      </c>
      <c r="F215" s="9">
        <v>203145.55364998657</v>
      </c>
    </row>
    <row r="216" spans="1:6" x14ac:dyDescent="0.25">
      <c r="A216" s="7" t="s">
        <v>297</v>
      </c>
      <c r="B216" s="16">
        <v>19647330109884</v>
      </c>
      <c r="C216" s="8">
        <v>0</v>
      </c>
      <c r="D216" s="8">
        <v>0</v>
      </c>
      <c r="E216" s="15">
        <f>Table1[[#This Row],[Total Awarded]]-(Table1[[#This Row],[Initial Apportionment]]+Table1[[#This Row],[Second Apportionment]])</f>
        <v>147580.52792625001</v>
      </c>
      <c r="F216" s="9">
        <v>147580.52792625001</v>
      </c>
    </row>
    <row r="217" spans="1:6" x14ac:dyDescent="0.25">
      <c r="A217" s="7" t="s">
        <v>167</v>
      </c>
      <c r="B217" s="16">
        <v>19101990106880</v>
      </c>
      <c r="C217" s="8">
        <v>13500</v>
      </c>
      <c r="D217" s="8">
        <v>6750</v>
      </c>
      <c r="E217" s="15">
        <f>Table1[[#This Row],[Total Awarded]]-(Table1[[#This Row],[Initial Apportionment]]+Table1[[#This Row],[Second Apportionment]])</f>
        <v>6014.25</v>
      </c>
      <c r="F217" s="9">
        <v>26264.25</v>
      </c>
    </row>
    <row r="218" spans="1:6" x14ac:dyDescent="0.25">
      <c r="A218" s="10" t="s">
        <v>298</v>
      </c>
      <c r="B218" s="16">
        <v>7773540132233</v>
      </c>
      <c r="C218" s="8">
        <v>176700</v>
      </c>
      <c r="D218" s="8">
        <v>88350</v>
      </c>
      <c r="E218" s="15">
        <f>Table1[[#This Row],[Total Awarded]]-(Table1[[#This Row],[Initial Apportionment]]+Table1[[#This Row],[Second Apportionment]])</f>
        <v>80908.459679999971</v>
      </c>
      <c r="F218" s="9">
        <v>345958.45967999997</v>
      </c>
    </row>
    <row r="219" spans="1:6" x14ac:dyDescent="0.25">
      <c r="A219" s="7" t="s">
        <v>156</v>
      </c>
      <c r="B219" s="16">
        <v>29102982930147</v>
      </c>
      <c r="C219" s="8">
        <v>160283</v>
      </c>
      <c r="D219" s="8">
        <v>80141</v>
      </c>
      <c r="E219" s="15">
        <f>Table1[[#This Row],[Total Awarded]]-(Table1[[#This Row],[Initial Apportionment]]+Table1[[#This Row],[Second Apportionment]])</f>
        <v>93587.513824999973</v>
      </c>
      <c r="F219" s="9">
        <v>334011.51382499997</v>
      </c>
    </row>
    <row r="220" spans="1:6" x14ac:dyDescent="0.25">
      <c r="A220" s="10" t="s">
        <v>407</v>
      </c>
      <c r="B220" s="16">
        <v>33103300138024</v>
      </c>
      <c r="C220" s="8">
        <v>214705</v>
      </c>
      <c r="D220" s="8">
        <v>107352</v>
      </c>
      <c r="E220" s="15">
        <f>Table1[[#This Row],[Total Awarded]]-(Table1[[#This Row],[Initial Apportionment]]+Table1[[#This Row],[Second Apportionment]])</f>
        <v>95652.849370624986</v>
      </c>
      <c r="F220" s="9">
        <v>417709.84937062499</v>
      </c>
    </row>
    <row r="221" spans="1:6" x14ac:dyDescent="0.25">
      <c r="A221" s="7" t="s">
        <v>160</v>
      </c>
      <c r="B221" s="16">
        <v>33103300137851</v>
      </c>
      <c r="C221" s="8">
        <v>76591</v>
      </c>
      <c r="D221" s="8">
        <v>38295</v>
      </c>
      <c r="E221" s="15">
        <f>Table1[[#This Row],[Total Awarded]]-(Table1[[#This Row],[Initial Apportionment]]+Table1[[#This Row],[Second Apportionment]])</f>
        <v>37041.013249999989</v>
      </c>
      <c r="F221" s="9">
        <v>151927.01324999999</v>
      </c>
    </row>
    <row r="222" spans="1:6" x14ac:dyDescent="0.25">
      <c r="A222" s="10" t="s">
        <v>299</v>
      </c>
      <c r="B222" s="16">
        <v>10101080127514</v>
      </c>
      <c r="C222" s="8">
        <v>204879</v>
      </c>
      <c r="D222" s="8">
        <v>102439</v>
      </c>
      <c r="E222" s="15">
        <f>Table1[[#This Row],[Total Awarded]]-(Table1[[#This Row],[Initial Apportionment]]+Table1[[#This Row],[Second Apportionment]])</f>
        <v>147145.94503928255</v>
      </c>
      <c r="F222" s="9">
        <v>454463.94503928255</v>
      </c>
    </row>
    <row r="223" spans="1:6" x14ac:dyDescent="0.25">
      <c r="A223" s="7" t="s">
        <v>300</v>
      </c>
      <c r="B223" s="16">
        <v>49709126116958</v>
      </c>
      <c r="C223" s="8">
        <v>28635</v>
      </c>
      <c r="D223" s="8">
        <v>14317</v>
      </c>
      <c r="E223" s="15">
        <f>Table1[[#This Row],[Total Awarded]]-(Table1[[#This Row],[Initial Apportionment]]+Table1[[#This Row],[Second Apportionment]])</f>
        <v>12758.858278609987</v>
      </c>
      <c r="F223" s="9">
        <v>55710.858278609987</v>
      </c>
    </row>
    <row r="224" spans="1:6" x14ac:dyDescent="0.25">
      <c r="A224" s="10" t="s">
        <v>209</v>
      </c>
      <c r="B224" s="16">
        <v>37679910139394</v>
      </c>
      <c r="C224" s="8">
        <v>41250</v>
      </c>
      <c r="D224" s="8">
        <v>20625</v>
      </c>
      <c r="E224" s="15">
        <f>Table1[[#This Row],[Total Awarded]]-(Table1[[#This Row],[Initial Apportionment]]+Table1[[#This Row],[Second Apportionment]])</f>
        <v>18376.875</v>
      </c>
      <c r="F224" s="9">
        <v>80251.875</v>
      </c>
    </row>
    <row r="225" spans="1:6" x14ac:dyDescent="0.25">
      <c r="A225" s="10" t="s">
        <v>157</v>
      </c>
      <c r="B225" s="16">
        <v>37683380118851</v>
      </c>
      <c r="C225" s="8">
        <v>190422</v>
      </c>
      <c r="D225" s="8">
        <v>95211</v>
      </c>
      <c r="E225" s="15">
        <f>Table1[[#This Row],[Total Awarded]]-(Table1[[#This Row],[Initial Apportionment]]+Table1[[#This Row],[Second Apportionment]])</f>
        <v>42197.135040000023</v>
      </c>
      <c r="F225" s="9">
        <v>327830.13504000002</v>
      </c>
    </row>
    <row r="226" spans="1:6" x14ac:dyDescent="0.25">
      <c r="A226" s="10" t="s">
        <v>134</v>
      </c>
      <c r="B226" s="16">
        <v>37683380111906</v>
      </c>
      <c r="C226" s="8">
        <v>202215</v>
      </c>
      <c r="D226" s="8">
        <v>101107</v>
      </c>
      <c r="E226" s="15">
        <f>Table1[[#This Row],[Total Awarded]]-(Table1[[#This Row],[Initial Apportionment]]+Table1[[#This Row],[Second Apportionment]])</f>
        <v>88602.243440000049</v>
      </c>
      <c r="F226" s="9">
        <v>391924.24344000005</v>
      </c>
    </row>
    <row r="227" spans="1:6" x14ac:dyDescent="0.25">
      <c r="A227" s="10" t="s">
        <v>82</v>
      </c>
      <c r="B227" s="16">
        <v>19647330128512</v>
      </c>
      <c r="C227" s="8">
        <v>267000</v>
      </c>
      <c r="D227" s="8">
        <v>133500</v>
      </c>
      <c r="E227" s="15">
        <f>Table1[[#This Row],[Total Awarded]]-(Table1[[#This Row],[Initial Apportionment]]+Table1[[#This Row],[Second Apportionment]])</f>
        <v>118948.5</v>
      </c>
      <c r="F227" s="9">
        <v>519448.5</v>
      </c>
    </row>
    <row r="228" spans="1:6" x14ac:dyDescent="0.25">
      <c r="A228" s="10" t="s">
        <v>38</v>
      </c>
      <c r="B228" s="16">
        <v>19647330101444</v>
      </c>
      <c r="C228" s="8">
        <v>185571</v>
      </c>
      <c r="D228" s="8">
        <v>92785</v>
      </c>
      <c r="E228" s="15">
        <f>Table1[[#This Row],[Total Awarded]]-(Table1[[#This Row],[Initial Apportionment]]+Table1[[#This Row],[Second Apportionment]])</f>
        <v>82673.635347499978</v>
      </c>
      <c r="F228" s="9">
        <v>361029.63534749998</v>
      </c>
    </row>
    <row r="229" spans="1:6" x14ac:dyDescent="0.25">
      <c r="A229" s="10" t="s">
        <v>193</v>
      </c>
      <c r="B229" s="16">
        <v>37683380101345</v>
      </c>
      <c r="C229" s="8">
        <v>161062</v>
      </c>
      <c r="D229" s="8">
        <v>80531</v>
      </c>
      <c r="E229" s="15">
        <f>Table1[[#This Row],[Total Awarded]]-(Table1[[#This Row],[Initial Apportionment]]+Table1[[#This Row],[Second Apportionment]])</f>
        <v>72750.30647999997</v>
      </c>
      <c r="F229" s="9">
        <v>314343.30647999997</v>
      </c>
    </row>
    <row r="230" spans="1:6" x14ac:dyDescent="0.25">
      <c r="A230" s="10" t="s">
        <v>194</v>
      </c>
      <c r="B230" s="16">
        <v>38684780101337</v>
      </c>
      <c r="C230" s="8">
        <v>170200</v>
      </c>
      <c r="D230" s="8">
        <v>85100</v>
      </c>
      <c r="E230" s="15">
        <f>Table1[[#This Row],[Total Awarded]]-(Table1[[#This Row],[Initial Apportionment]]+Table1[[#This Row],[Second Apportionment]])</f>
        <v>81502.158479999984</v>
      </c>
      <c r="F230" s="9">
        <v>336802.15847999998</v>
      </c>
    </row>
    <row r="231" spans="1:6" x14ac:dyDescent="0.25">
      <c r="A231" s="7" t="s">
        <v>175</v>
      </c>
      <c r="B231" s="16">
        <v>1612590115014</v>
      </c>
      <c r="C231" s="8">
        <v>80759</v>
      </c>
      <c r="D231" s="8">
        <v>40379</v>
      </c>
      <c r="E231" s="15">
        <f>Table1[[#This Row],[Total Awarded]]-(Table1[[#This Row],[Initial Apportionment]]+Table1[[#This Row],[Second Apportionment]])</f>
        <v>36518.383663313696</v>
      </c>
      <c r="F231" s="9">
        <v>157656.3836633137</v>
      </c>
    </row>
    <row r="232" spans="1:6" x14ac:dyDescent="0.25">
      <c r="A232" s="10" t="s">
        <v>301</v>
      </c>
      <c r="B232" s="16">
        <v>19647330121707</v>
      </c>
      <c r="C232" s="8">
        <v>494402</v>
      </c>
      <c r="D232" s="8">
        <v>247201</v>
      </c>
      <c r="E232" s="15">
        <f>Table1[[#This Row],[Total Awarded]]-(Table1[[#This Row],[Initial Apportionment]]+Table1[[#This Row],[Second Apportionment]])</f>
        <v>220256.87604826898</v>
      </c>
      <c r="F232" s="9">
        <v>961859.87604826898</v>
      </c>
    </row>
    <row r="233" spans="1:6" x14ac:dyDescent="0.25">
      <c r="A233" s="7" t="s">
        <v>161</v>
      </c>
      <c r="B233" s="16">
        <v>19647330135517</v>
      </c>
      <c r="C233" s="8">
        <v>238268</v>
      </c>
      <c r="D233" s="8">
        <v>119134</v>
      </c>
      <c r="E233" s="15">
        <f>Table1[[#This Row],[Total Awarded]]-(Table1[[#This Row],[Initial Apportionment]]+Table1[[#This Row],[Second Apportionment]])</f>
        <v>252512.25</v>
      </c>
      <c r="F233" s="9">
        <v>609914.25</v>
      </c>
    </row>
    <row r="234" spans="1:6" x14ac:dyDescent="0.25">
      <c r="A234" s="10" t="s">
        <v>83</v>
      </c>
      <c r="B234" s="16">
        <v>19647330121699</v>
      </c>
      <c r="C234" s="8">
        <v>307500</v>
      </c>
      <c r="D234" s="8">
        <v>153750</v>
      </c>
      <c r="E234" s="15">
        <f>Table1[[#This Row],[Total Awarded]]-(Table1[[#This Row],[Initial Apportionment]]+Table1[[#This Row],[Second Apportionment]])</f>
        <v>136991.25</v>
      </c>
      <c r="F234" s="9">
        <v>598241.25</v>
      </c>
    </row>
    <row r="235" spans="1:6" x14ac:dyDescent="0.25">
      <c r="A235" s="10" t="s">
        <v>210</v>
      </c>
      <c r="B235" s="16">
        <v>41690050132068</v>
      </c>
      <c r="C235" s="8">
        <v>57028</v>
      </c>
      <c r="D235" s="8">
        <v>28514</v>
      </c>
      <c r="E235" s="15">
        <f>Table1[[#This Row],[Total Awarded]]-(Table1[[#This Row],[Initial Apportionment]]+Table1[[#This Row],[Second Apportionment]])</f>
        <v>25406.946750000003</v>
      </c>
      <c r="F235" s="9">
        <v>110948.94675</v>
      </c>
    </row>
    <row r="236" spans="1:6" x14ac:dyDescent="0.25">
      <c r="A236" s="10" t="s">
        <v>195</v>
      </c>
      <c r="B236" s="16">
        <v>43693690106633</v>
      </c>
      <c r="C236" s="8">
        <v>8487</v>
      </c>
      <c r="D236" s="8">
        <v>4243</v>
      </c>
      <c r="E236" s="15">
        <f>Table1[[#This Row],[Total Awarded]]-(Table1[[#This Row],[Initial Apportionment]]+Table1[[#This Row],[Second Apportionment]])</f>
        <v>3783.3188843750031</v>
      </c>
      <c r="F236" s="9">
        <v>16513.318884375003</v>
      </c>
    </row>
    <row r="237" spans="1:6" x14ac:dyDescent="0.25">
      <c r="A237" s="10" t="s">
        <v>211</v>
      </c>
      <c r="B237" s="16">
        <v>43694500129205</v>
      </c>
      <c r="C237" s="8">
        <v>260278</v>
      </c>
      <c r="D237" s="8">
        <v>130139</v>
      </c>
      <c r="E237" s="15">
        <f>Table1[[#This Row],[Total Awarded]]-(Table1[[#This Row],[Initial Apportionment]]+Table1[[#This Row],[Second Apportionment]])</f>
        <v>122082.48528000008</v>
      </c>
      <c r="F237" s="9">
        <v>512499.48528000008</v>
      </c>
    </row>
    <row r="238" spans="1:6" x14ac:dyDescent="0.25">
      <c r="A238" s="7" t="s">
        <v>110</v>
      </c>
      <c r="B238" s="16">
        <v>19647330131771</v>
      </c>
      <c r="C238" s="8">
        <v>87368</v>
      </c>
      <c r="D238" s="8">
        <v>43684</v>
      </c>
      <c r="E238" s="15">
        <f>Table1[[#This Row],[Total Awarded]]-(Table1[[#This Row],[Initial Apportionment]]+Table1[[#This Row],[Second Apportionment]])</f>
        <v>38923.592785217887</v>
      </c>
      <c r="F238" s="9">
        <v>169975.59278521789</v>
      </c>
    </row>
    <row r="239" spans="1:6" x14ac:dyDescent="0.25">
      <c r="A239" s="7" t="s">
        <v>84</v>
      </c>
      <c r="B239" s="16">
        <v>19647330127670</v>
      </c>
      <c r="C239" s="8">
        <v>313500</v>
      </c>
      <c r="D239" s="8">
        <v>156750</v>
      </c>
      <c r="E239" s="15">
        <f>Table1[[#This Row],[Total Awarded]]-(Table1[[#This Row],[Initial Apportionment]]+Table1[[#This Row],[Second Apportionment]])</f>
        <v>139664.25</v>
      </c>
      <c r="F239" s="9">
        <v>609914.25</v>
      </c>
    </row>
    <row r="240" spans="1:6" x14ac:dyDescent="0.25">
      <c r="A240" s="10" t="s">
        <v>111</v>
      </c>
      <c r="B240" s="16">
        <v>1613090114421</v>
      </c>
      <c r="C240" s="8">
        <v>8283</v>
      </c>
      <c r="D240" s="8">
        <v>4141</v>
      </c>
      <c r="E240" s="15">
        <f>Table1[[#This Row],[Total Awarded]]-(Table1[[#This Row],[Initial Apportionment]]+Table1[[#This Row],[Second Apportionment]])</f>
        <v>3690.6056824999996</v>
      </c>
      <c r="F240" s="9">
        <v>16114.6056825</v>
      </c>
    </row>
    <row r="241" spans="1:6" x14ac:dyDescent="0.25">
      <c r="A241" s="10" t="s">
        <v>302</v>
      </c>
      <c r="B241" s="16">
        <v>19647330100867</v>
      </c>
      <c r="C241" s="8">
        <v>198000</v>
      </c>
      <c r="D241" s="8">
        <v>99000</v>
      </c>
      <c r="E241" s="15">
        <f>Table1[[#This Row],[Total Awarded]]-(Table1[[#This Row],[Initial Apportionment]]+Table1[[#This Row],[Second Apportionment]])</f>
        <v>88209</v>
      </c>
      <c r="F241" s="9">
        <v>385209</v>
      </c>
    </row>
    <row r="242" spans="1:6" x14ac:dyDescent="0.25">
      <c r="A242" s="10" t="s">
        <v>303</v>
      </c>
      <c r="B242" s="16">
        <v>19647330125609</v>
      </c>
      <c r="C242" s="8">
        <v>72314</v>
      </c>
      <c r="D242" s="8">
        <v>36157</v>
      </c>
      <c r="E242" s="15">
        <f>Table1[[#This Row],[Total Awarded]]-(Table1[[#This Row],[Initial Apportionment]]+Table1[[#This Row],[Second Apportionment]])</f>
        <v>32217.102937499993</v>
      </c>
      <c r="F242" s="9">
        <v>140688.10293749999</v>
      </c>
    </row>
    <row r="243" spans="1:6" x14ac:dyDescent="0.25">
      <c r="A243" s="10" t="s">
        <v>304</v>
      </c>
      <c r="B243" s="16">
        <v>43693690129924</v>
      </c>
      <c r="C243" s="8">
        <v>38437</v>
      </c>
      <c r="D243" s="8">
        <v>27695</v>
      </c>
      <c r="E243" s="15">
        <f>Table1[[#This Row],[Total Awarded]]-(Table1[[#This Row],[Initial Apportionment]]+Table1[[#This Row],[Second Apportionment]])</f>
        <v>19642.663125000006</v>
      </c>
      <c r="F243" s="9">
        <v>85774.663125000006</v>
      </c>
    </row>
    <row r="244" spans="1:6" x14ac:dyDescent="0.25">
      <c r="A244" s="7" t="s">
        <v>196</v>
      </c>
      <c r="B244" s="16">
        <v>19647330131797</v>
      </c>
      <c r="C244" s="8">
        <v>155744</v>
      </c>
      <c r="D244" s="8">
        <v>77872</v>
      </c>
      <c r="E244" s="15">
        <f>Table1[[#This Row],[Total Awarded]]-(Table1[[#This Row],[Initial Apportionment]]+Table1[[#This Row],[Second Apportionment]])</f>
        <v>69384.83227069804</v>
      </c>
      <c r="F244" s="9">
        <v>303000.83227069804</v>
      </c>
    </row>
    <row r="245" spans="1:6" x14ac:dyDescent="0.25">
      <c r="A245" s="10" t="s">
        <v>305</v>
      </c>
      <c r="B245" s="16">
        <v>19647330139071</v>
      </c>
      <c r="C245" s="8">
        <v>0</v>
      </c>
      <c r="D245" s="8">
        <v>0</v>
      </c>
      <c r="E245" s="15">
        <f>Table1[[#This Row],[Total Awarded]]-(Table1[[#This Row],[Initial Apportionment]]+Table1[[#This Row],[Second Apportionment]])</f>
        <v>55811.53125</v>
      </c>
      <c r="F245" s="9">
        <v>55811.53125</v>
      </c>
    </row>
    <row r="246" spans="1:6" x14ac:dyDescent="0.25">
      <c r="A246" s="7" t="s">
        <v>39</v>
      </c>
      <c r="B246" s="16">
        <v>19647330125625</v>
      </c>
      <c r="C246" s="8">
        <v>117562</v>
      </c>
      <c r="D246" s="8">
        <v>58781</v>
      </c>
      <c r="E246" s="15">
        <f>Table1[[#This Row],[Total Awarded]]-(Table1[[#This Row],[Initial Apportionment]]+Table1[[#This Row],[Second Apportionment]])</f>
        <v>52375.024270088499</v>
      </c>
      <c r="F246" s="9">
        <v>228718.0242700885</v>
      </c>
    </row>
    <row r="247" spans="1:6" x14ac:dyDescent="0.25">
      <c r="A247" s="7" t="s">
        <v>306</v>
      </c>
      <c r="B247" s="16">
        <v>19647330125641</v>
      </c>
      <c r="C247" s="8">
        <v>253500</v>
      </c>
      <c r="D247" s="8">
        <v>126750</v>
      </c>
      <c r="E247" s="15">
        <f>Table1[[#This Row],[Total Awarded]]-(Table1[[#This Row],[Initial Apportionment]]+Table1[[#This Row],[Second Apportionment]])</f>
        <v>112934.25</v>
      </c>
      <c r="F247" s="9">
        <v>493184.25</v>
      </c>
    </row>
    <row r="248" spans="1:6" x14ac:dyDescent="0.25">
      <c r="A248" s="7" t="s">
        <v>438</v>
      </c>
      <c r="B248" s="16">
        <v>17640550108340</v>
      </c>
      <c r="C248" s="8">
        <v>0</v>
      </c>
      <c r="D248" s="8">
        <v>0</v>
      </c>
      <c r="E248" s="15">
        <f>Table1[[#This Row],[Total Awarded]]-(Table1[[#This Row],[Initial Apportionment]]+Table1[[#This Row],[Second Apportionment]])</f>
        <v>0</v>
      </c>
      <c r="F248" s="9">
        <v>0</v>
      </c>
    </row>
    <row r="249" spans="1:6" x14ac:dyDescent="0.25">
      <c r="A249" s="7" t="s">
        <v>197</v>
      </c>
      <c r="B249" s="16">
        <v>19647330129460</v>
      </c>
      <c r="C249" s="8">
        <v>300072</v>
      </c>
      <c r="D249" s="8">
        <v>150036</v>
      </c>
      <c r="E249" s="15">
        <f>Table1[[#This Row],[Total Awarded]]-(Table1[[#This Row],[Initial Apportionment]]+Table1[[#This Row],[Second Apportionment]])</f>
        <v>138648.9375</v>
      </c>
      <c r="F249" s="9">
        <v>588756.9375</v>
      </c>
    </row>
    <row r="250" spans="1:6" ht="28.5" x14ac:dyDescent="0.25">
      <c r="A250" s="7" t="s">
        <v>425</v>
      </c>
      <c r="B250" s="16">
        <v>1611920127696</v>
      </c>
      <c r="C250" s="8">
        <v>72933</v>
      </c>
      <c r="D250" s="8">
        <v>36466</v>
      </c>
      <c r="E250" s="15">
        <f>Table1[[#This Row],[Total Awarded]]-(Table1[[#This Row],[Initial Apportionment]]+Table1[[#This Row],[Second Apportionment]])</f>
        <v>32492.25363875</v>
      </c>
      <c r="F250" s="9">
        <v>141891.25363875</v>
      </c>
    </row>
    <row r="251" spans="1:6" x14ac:dyDescent="0.25">
      <c r="A251" s="7" t="s">
        <v>307</v>
      </c>
      <c r="B251" s="16">
        <v>54105465430327</v>
      </c>
      <c r="C251" s="8">
        <v>77374</v>
      </c>
      <c r="D251" s="8">
        <v>38687</v>
      </c>
      <c r="E251" s="15">
        <f>Table1[[#This Row],[Total Awarded]]-(Table1[[#This Row],[Initial Apportionment]]+Table1[[#This Row],[Second Apportionment]])</f>
        <v>34986.686932034645</v>
      </c>
      <c r="F251" s="9">
        <v>151047.68693203464</v>
      </c>
    </row>
    <row r="252" spans="1:6" x14ac:dyDescent="0.25">
      <c r="A252" s="10" t="s">
        <v>308</v>
      </c>
      <c r="B252" s="16">
        <v>19647330108928</v>
      </c>
      <c r="C252" s="8">
        <v>539275</v>
      </c>
      <c r="D252" s="8">
        <v>269637</v>
      </c>
      <c r="E252" s="15">
        <f>Table1[[#This Row],[Total Awarded]]-(Table1[[#This Row],[Initial Apportionment]]+Table1[[#This Row],[Second Apportionment]])</f>
        <v>257113.38585249777</v>
      </c>
      <c r="F252" s="9">
        <v>1066025.3858524978</v>
      </c>
    </row>
    <row r="253" spans="1:6" x14ac:dyDescent="0.25">
      <c r="A253" s="7" t="s">
        <v>309</v>
      </c>
      <c r="B253" s="16">
        <v>19101990135582</v>
      </c>
      <c r="C253" s="8">
        <v>51551</v>
      </c>
      <c r="D253" s="8">
        <v>25775</v>
      </c>
      <c r="E253" s="15">
        <f>Table1[[#This Row],[Total Awarded]]-(Table1[[#This Row],[Initial Apportionment]]+Table1[[#This Row],[Second Apportionment]])</f>
        <v>34459.550660000008</v>
      </c>
      <c r="F253" s="9">
        <v>111785.55066000001</v>
      </c>
    </row>
    <row r="254" spans="1:6" x14ac:dyDescent="0.25">
      <c r="A254" s="7" t="s">
        <v>426</v>
      </c>
      <c r="B254" s="16">
        <v>19101990134361</v>
      </c>
      <c r="C254" s="8">
        <v>79258</v>
      </c>
      <c r="D254" s="8">
        <v>39629</v>
      </c>
      <c r="E254" s="15">
        <f>Table1[[#This Row],[Total Awarded]]-(Table1[[#This Row],[Initial Apportionment]]+Table1[[#This Row],[Second Apportionment]])</f>
        <v>35310.937035000039</v>
      </c>
      <c r="F254" s="9">
        <v>154197.93703500004</v>
      </c>
    </row>
    <row r="255" spans="1:6" x14ac:dyDescent="0.25">
      <c r="A255" s="7" t="s">
        <v>310</v>
      </c>
      <c r="B255" s="16">
        <v>43694274330668</v>
      </c>
      <c r="C255" s="8">
        <v>0</v>
      </c>
      <c r="D255" s="8">
        <v>0</v>
      </c>
      <c r="E255" s="15">
        <f>Table1[[#This Row],[Total Awarded]]-(Table1[[#This Row],[Initial Apportionment]]+Table1[[#This Row],[Second Apportionment]])</f>
        <v>479467.69680000003</v>
      </c>
      <c r="F255" s="9">
        <v>479467.69680000003</v>
      </c>
    </row>
    <row r="256" spans="1:6" x14ac:dyDescent="0.25">
      <c r="A256" s="10" t="s">
        <v>311</v>
      </c>
      <c r="B256" s="16">
        <v>1771800138289</v>
      </c>
      <c r="C256" s="8">
        <v>0</v>
      </c>
      <c r="D256" s="8">
        <v>0</v>
      </c>
      <c r="E256" s="15">
        <f>Table1[[#This Row],[Total Awarded]]-(Table1[[#This Row],[Initial Apportionment]]+Table1[[#This Row],[Second Apportionment]])</f>
        <v>68980.134374999994</v>
      </c>
      <c r="F256" s="9">
        <v>68980.134374999994</v>
      </c>
    </row>
    <row r="257" spans="1:6" ht="28.5" x14ac:dyDescent="0.25">
      <c r="A257" s="7" t="s">
        <v>439</v>
      </c>
      <c r="B257" s="16">
        <v>19647090100602</v>
      </c>
      <c r="C257" s="8">
        <v>0</v>
      </c>
      <c r="D257" s="8">
        <v>0</v>
      </c>
      <c r="E257" s="15">
        <f>Table1[[#This Row],[Total Awarded]]-(Table1[[#This Row],[Initial Apportionment]]+Table1[[#This Row],[Second Apportionment]])</f>
        <v>0</v>
      </c>
      <c r="F257" s="9">
        <v>0</v>
      </c>
    </row>
    <row r="258" spans="1:6" x14ac:dyDescent="0.25">
      <c r="A258" s="10" t="s">
        <v>440</v>
      </c>
      <c r="B258" s="16">
        <v>38684783830429</v>
      </c>
      <c r="C258" s="8">
        <v>0</v>
      </c>
      <c r="D258" s="8">
        <v>0</v>
      </c>
      <c r="E258" s="15">
        <f>Table1[[#This Row],[Total Awarded]]-(Table1[[#This Row],[Initial Apportionment]]+Table1[[#This Row],[Second Apportionment]])</f>
        <v>0</v>
      </c>
      <c r="F258" s="9">
        <v>0</v>
      </c>
    </row>
    <row r="259" spans="1:6" x14ac:dyDescent="0.25">
      <c r="A259" s="10" t="s">
        <v>198</v>
      </c>
      <c r="B259" s="16">
        <v>12626870124263</v>
      </c>
      <c r="C259" s="8">
        <v>19090</v>
      </c>
      <c r="D259" s="8">
        <v>9545</v>
      </c>
      <c r="E259" s="15">
        <f>Table1[[#This Row],[Total Awarded]]-(Table1[[#This Row],[Initial Apportionment]]+Table1[[#This Row],[Second Apportionment]])</f>
        <v>8505.5721857399913</v>
      </c>
      <c r="F259" s="9">
        <v>37140.572185739991</v>
      </c>
    </row>
    <row r="260" spans="1:6" x14ac:dyDescent="0.25">
      <c r="A260" s="10" t="s">
        <v>168</v>
      </c>
      <c r="B260" s="16">
        <v>1100176002000</v>
      </c>
      <c r="C260" s="8">
        <v>5907</v>
      </c>
      <c r="D260" s="8">
        <v>2953</v>
      </c>
      <c r="E260" s="15">
        <f>Table1[[#This Row],[Total Awarded]]-(Table1[[#This Row],[Initial Apportionment]]+Table1[[#This Row],[Second Apportionment]])</f>
        <v>2633.6443549999985</v>
      </c>
      <c r="F260" s="9">
        <v>11493.644354999999</v>
      </c>
    </row>
    <row r="261" spans="1:6" x14ac:dyDescent="0.25">
      <c r="A261" s="10" t="s">
        <v>312</v>
      </c>
      <c r="B261" s="16">
        <v>1611920108670</v>
      </c>
      <c r="C261" s="8">
        <v>133546</v>
      </c>
      <c r="D261" s="8">
        <v>66773</v>
      </c>
      <c r="E261" s="15">
        <f>Table1[[#This Row],[Total Awarded]]-(Table1[[#This Row],[Initial Apportionment]]+Table1[[#This Row],[Second Apportionment]])</f>
        <v>59495.342798418977</v>
      </c>
      <c r="F261" s="9">
        <v>259814.34279841898</v>
      </c>
    </row>
    <row r="262" spans="1:6" x14ac:dyDescent="0.25">
      <c r="A262" s="7" t="s">
        <v>313</v>
      </c>
      <c r="B262" s="16">
        <v>19647330137513</v>
      </c>
      <c r="C262" s="8">
        <v>19879</v>
      </c>
      <c r="D262" s="8">
        <v>9939</v>
      </c>
      <c r="E262" s="15">
        <f>Table1[[#This Row],[Total Awarded]]-(Table1[[#This Row],[Initial Apportionment]]+Table1[[#This Row],[Second Apportionment]])</f>
        <v>83993.75</v>
      </c>
      <c r="F262" s="9">
        <v>113811.75</v>
      </c>
    </row>
    <row r="263" spans="1:6" x14ac:dyDescent="0.25">
      <c r="A263" s="7" t="s">
        <v>199</v>
      </c>
      <c r="B263" s="16">
        <v>16639820110205</v>
      </c>
      <c r="C263" s="8">
        <v>21705</v>
      </c>
      <c r="D263" s="8">
        <v>10852</v>
      </c>
      <c r="E263" s="15">
        <f>Table1[[#This Row],[Total Awarded]]-(Table1[[#This Row],[Initial Apportionment]]+Table1[[#This Row],[Second Apportionment]])</f>
        <v>9671.5366250000006</v>
      </c>
      <c r="F263" s="9">
        <v>42228.536625000001</v>
      </c>
    </row>
    <row r="264" spans="1:6" x14ac:dyDescent="0.25">
      <c r="A264" s="7" t="s">
        <v>314</v>
      </c>
      <c r="B264" s="16">
        <v>19646670123174</v>
      </c>
      <c r="C264" s="8">
        <v>0</v>
      </c>
      <c r="D264" s="8">
        <v>0</v>
      </c>
      <c r="E264" s="15">
        <f>Table1[[#This Row],[Total Awarded]]-(Table1[[#This Row],[Initial Apportionment]]+Table1[[#This Row],[Second Apportionment]])</f>
        <v>305861.23532812501</v>
      </c>
      <c r="F264" s="9">
        <v>305861.23532812501</v>
      </c>
    </row>
    <row r="265" spans="1:6" x14ac:dyDescent="0.25">
      <c r="A265" s="7" t="s">
        <v>315</v>
      </c>
      <c r="B265" s="16">
        <v>19734370115725</v>
      </c>
      <c r="C265" s="8">
        <v>156666</v>
      </c>
      <c r="D265" s="8">
        <v>78333</v>
      </c>
      <c r="E265" s="15">
        <f>Table1[[#This Row],[Total Awarded]]-(Table1[[#This Row],[Initial Apportionment]]+Table1[[#This Row],[Second Apportionment]])</f>
        <v>69795.184511250001</v>
      </c>
      <c r="F265" s="9">
        <v>304794.18451125</v>
      </c>
    </row>
    <row r="266" spans="1:6" x14ac:dyDescent="0.25">
      <c r="A266" s="10" t="s">
        <v>316</v>
      </c>
      <c r="B266" s="16">
        <v>1612590130633</v>
      </c>
      <c r="C266" s="8">
        <v>167040</v>
      </c>
      <c r="D266" s="8">
        <v>83520</v>
      </c>
      <c r="E266" s="15">
        <f>Table1[[#This Row],[Total Awarded]]-(Table1[[#This Row],[Initial Apportionment]]+Table1[[#This Row],[Second Apportionment]])</f>
        <v>74416.320000000007</v>
      </c>
      <c r="F266" s="9">
        <v>324976.32</v>
      </c>
    </row>
    <row r="267" spans="1:6" x14ac:dyDescent="0.25">
      <c r="A267" s="10" t="s">
        <v>317</v>
      </c>
      <c r="B267" s="16">
        <v>1612590108944</v>
      </c>
      <c r="C267" s="8">
        <v>93960</v>
      </c>
      <c r="D267" s="8">
        <v>46980</v>
      </c>
      <c r="E267" s="15">
        <f>Table1[[#This Row],[Total Awarded]]-(Table1[[#This Row],[Initial Apportionment]]+Table1[[#This Row],[Second Apportionment]])</f>
        <v>41859.179999999993</v>
      </c>
      <c r="F267" s="9">
        <v>182799.18</v>
      </c>
    </row>
    <row r="268" spans="1:6" x14ac:dyDescent="0.25">
      <c r="A268" s="7" t="s">
        <v>318</v>
      </c>
      <c r="B268" s="16">
        <v>37103716119119</v>
      </c>
      <c r="C268" s="8">
        <v>217010</v>
      </c>
      <c r="D268" s="8">
        <v>108505</v>
      </c>
      <c r="E268" s="15">
        <f>Table1[[#This Row],[Total Awarded]]-(Table1[[#This Row],[Initial Apportionment]]+Table1[[#This Row],[Second Apportionment]])</f>
        <v>539925.48425097065</v>
      </c>
      <c r="F268" s="9">
        <v>865440.48425097065</v>
      </c>
    </row>
    <row r="269" spans="1:6" ht="28.5" x14ac:dyDescent="0.25">
      <c r="A269" s="7" t="s">
        <v>408</v>
      </c>
      <c r="B269" s="16">
        <v>1612590134015</v>
      </c>
      <c r="C269" s="8">
        <v>288357</v>
      </c>
      <c r="D269" s="8">
        <v>144178</v>
      </c>
      <c r="E269" s="15">
        <f>Table1[[#This Row],[Total Awarded]]-(Table1[[#This Row],[Initial Apportionment]]+Table1[[#This Row],[Second Apportionment]])</f>
        <v>166289.90000000002</v>
      </c>
      <c r="F269" s="9">
        <v>598824.9</v>
      </c>
    </row>
    <row r="270" spans="1:6" x14ac:dyDescent="0.25">
      <c r="A270" s="7" t="s">
        <v>40</v>
      </c>
      <c r="B270" s="16">
        <v>19647331996610</v>
      </c>
      <c r="C270" s="8">
        <v>204454</v>
      </c>
      <c r="D270" s="8">
        <v>102227</v>
      </c>
      <c r="E270" s="15">
        <f>Table1[[#This Row],[Total Awarded]]-(Table1[[#This Row],[Initial Apportionment]]+Table1[[#This Row],[Second Apportionment]])</f>
        <v>91085.813399999985</v>
      </c>
      <c r="F270" s="9">
        <v>397766.81339999998</v>
      </c>
    </row>
    <row r="271" spans="1:6" x14ac:dyDescent="0.25">
      <c r="A271" s="7" t="s">
        <v>41</v>
      </c>
      <c r="B271" s="16">
        <v>19647330124818</v>
      </c>
      <c r="C271" s="8">
        <v>152724</v>
      </c>
      <c r="D271" s="8">
        <v>76362</v>
      </c>
      <c r="E271" s="15">
        <f>Table1[[#This Row],[Total Awarded]]-(Table1[[#This Row],[Initial Apportionment]]+Table1[[#This Row],[Second Apportionment]])</f>
        <v>68038.57748591993</v>
      </c>
      <c r="F271" s="9">
        <v>297124.57748591993</v>
      </c>
    </row>
    <row r="272" spans="1:6" ht="28.5" x14ac:dyDescent="0.25">
      <c r="A272" s="7" t="s">
        <v>169</v>
      </c>
      <c r="B272" s="16">
        <v>19647330137463</v>
      </c>
      <c r="C272" s="8">
        <v>17422</v>
      </c>
      <c r="D272" s="8">
        <v>8711</v>
      </c>
      <c r="E272" s="15">
        <f>Table1[[#This Row],[Total Awarded]]-(Table1[[#This Row],[Initial Apportionment]]+Table1[[#This Row],[Second Apportionment]])</f>
        <v>64460.516821500001</v>
      </c>
      <c r="F272" s="9">
        <v>90593.516821500001</v>
      </c>
    </row>
    <row r="273" spans="1:6" x14ac:dyDescent="0.25">
      <c r="A273" s="7" t="s">
        <v>42</v>
      </c>
      <c r="B273" s="16">
        <v>19647330112235</v>
      </c>
      <c r="C273" s="8">
        <v>205805</v>
      </c>
      <c r="D273" s="8">
        <v>102902</v>
      </c>
      <c r="E273" s="15">
        <f>Table1[[#This Row],[Total Awarded]]-(Table1[[#This Row],[Initial Apportionment]]+Table1[[#This Row],[Second Apportionment]])</f>
        <v>91687.137220999983</v>
      </c>
      <c r="F273" s="9">
        <v>400394.13722099998</v>
      </c>
    </row>
    <row r="274" spans="1:6" x14ac:dyDescent="0.25">
      <c r="A274" s="7" t="s">
        <v>319</v>
      </c>
      <c r="B274" s="16">
        <v>43694270130856</v>
      </c>
      <c r="C274" s="8">
        <v>0</v>
      </c>
      <c r="D274" s="8">
        <v>0</v>
      </c>
      <c r="E274" s="15">
        <f>Table1[[#This Row],[Total Awarded]]-(Table1[[#This Row],[Initial Apportionment]]+Table1[[#This Row],[Second Apportionment]])</f>
        <v>35681.991308043747</v>
      </c>
      <c r="F274" s="9">
        <v>35681.991308043747</v>
      </c>
    </row>
    <row r="275" spans="1:6" x14ac:dyDescent="0.25">
      <c r="A275" s="7" t="s">
        <v>320</v>
      </c>
      <c r="B275" s="16">
        <v>37684113731304</v>
      </c>
      <c r="C275" s="8">
        <v>112468</v>
      </c>
      <c r="D275" s="8">
        <v>56234</v>
      </c>
      <c r="E275" s="15">
        <f>Table1[[#This Row],[Total Awarded]]-(Table1[[#This Row],[Initial Apportionment]]+Table1[[#This Row],[Second Apportionment]])</f>
        <v>19825.665840000001</v>
      </c>
      <c r="F275" s="9">
        <v>188527.66584</v>
      </c>
    </row>
    <row r="276" spans="1:6" x14ac:dyDescent="0.25">
      <c r="A276" s="7" t="s">
        <v>321</v>
      </c>
      <c r="B276" s="16">
        <v>19101996119945</v>
      </c>
      <c r="C276" s="8">
        <v>336001</v>
      </c>
      <c r="D276" s="8">
        <v>168000</v>
      </c>
      <c r="E276" s="15">
        <f>Table1[[#This Row],[Total Awarded]]-(Table1[[#This Row],[Initial Apportionment]]+Table1[[#This Row],[Second Apportionment]])</f>
        <v>198735.7663263866</v>
      </c>
      <c r="F276" s="9">
        <v>702736.7663263866</v>
      </c>
    </row>
    <row r="277" spans="1:6" x14ac:dyDescent="0.25">
      <c r="A277" s="7" t="s">
        <v>43</v>
      </c>
      <c r="B277" s="16">
        <v>19647330117648</v>
      </c>
      <c r="C277" s="8">
        <v>42750</v>
      </c>
      <c r="D277" s="8">
        <v>21375</v>
      </c>
      <c r="E277" s="15">
        <f>Table1[[#This Row],[Total Awarded]]-(Table1[[#This Row],[Initial Apportionment]]+Table1[[#This Row],[Second Apportionment]])</f>
        <v>19045.125</v>
      </c>
      <c r="F277" s="9">
        <v>83170.125</v>
      </c>
    </row>
    <row r="278" spans="1:6" x14ac:dyDescent="0.25">
      <c r="A278" s="10" t="s">
        <v>44</v>
      </c>
      <c r="B278" s="16">
        <v>19647330117655</v>
      </c>
      <c r="C278" s="8">
        <v>98197</v>
      </c>
      <c r="D278" s="8">
        <v>49098</v>
      </c>
      <c r="E278" s="15">
        <f>Table1[[#This Row],[Total Awarded]]-(Table1[[#This Row],[Initial Apportionment]]+Table1[[#This Row],[Second Apportionment]])</f>
        <v>43748.702098783629</v>
      </c>
      <c r="F278" s="9">
        <v>191043.70209878363</v>
      </c>
    </row>
    <row r="279" spans="1:6" x14ac:dyDescent="0.25">
      <c r="A279" s="10" t="s">
        <v>45</v>
      </c>
      <c r="B279" s="16">
        <v>7100740114470</v>
      </c>
      <c r="C279" s="8">
        <v>532249</v>
      </c>
      <c r="D279" s="8">
        <v>266124</v>
      </c>
      <c r="E279" s="15">
        <f>Table1[[#This Row],[Total Awarded]]-(Table1[[#This Row],[Initial Apportionment]]+Table1[[#This Row],[Second Apportionment]])</f>
        <v>290000.01050000009</v>
      </c>
      <c r="F279" s="9">
        <v>1088373.0105000001</v>
      </c>
    </row>
    <row r="280" spans="1:6" x14ac:dyDescent="0.25">
      <c r="A280" s="7" t="s">
        <v>322</v>
      </c>
      <c r="B280" s="16">
        <v>7100746118368</v>
      </c>
      <c r="C280" s="8">
        <v>40500</v>
      </c>
      <c r="D280" s="8">
        <v>20250</v>
      </c>
      <c r="E280" s="15">
        <f>Table1[[#This Row],[Total Awarded]]-(Table1[[#This Row],[Initial Apportionment]]+Table1[[#This Row],[Second Apportionment]])</f>
        <v>18042.75</v>
      </c>
      <c r="F280" s="9">
        <v>78792.75</v>
      </c>
    </row>
    <row r="281" spans="1:6" x14ac:dyDescent="0.25">
      <c r="A281" s="7" t="s">
        <v>441</v>
      </c>
      <c r="B281" s="16">
        <v>48705810137380</v>
      </c>
      <c r="C281" s="8">
        <v>0</v>
      </c>
      <c r="D281" s="8">
        <v>0</v>
      </c>
      <c r="E281" s="15">
        <f>Table1[[#This Row],[Total Awarded]]-(Table1[[#This Row],[Initial Apportionment]]+Table1[[#This Row],[Second Apportionment]])</f>
        <v>0</v>
      </c>
      <c r="F281" s="9">
        <v>0</v>
      </c>
    </row>
    <row r="282" spans="1:6" x14ac:dyDescent="0.25">
      <c r="A282" s="10" t="s">
        <v>430</v>
      </c>
      <c r="B282" s="16">
        <v>48705816116255</v>
      </c>
      <c r="C282" s="8">
        <v>0</v>
      </c>
      <c r="D282" s="8">
        <v>0</v>
      </c>
      <c r="E282" s="15">
        <f>Table1[[#This Row],[Total Awarded]]-(Table1[[#This Row],[Initial Apportionment]]+Table1[[#This Row],[Second Apportionment]])</f>
        <v>25243.227281250001</v>
      </c>
      <c r="F282" s="9">
        <v>25243.227281250001</v>
      </c>
    </row>
    <row r="283" spans="1:6" x14ac:dyDescent="0.25">
      <c r="A283" s="10" t="s">
        <v>112</v>
      </c>
      <c r="B283" s="16">
        <v>19647330126136</v>
      </c>
      <c r="C283" s="8">
        <v>185625</v>
      </c>
      <c r="D283" s="8">
        <v>92812</v>
      </c>
      <c r="E283" s="15">
        <f>Table1[[#This Row],[Total Awarded]]-(Table1[[#This Row],[Initial Apportionment]]+Table1[[#This Row],[Second Apportionment]])</f>
        <v>82696.4375</v>
      </c>
      <c r="F283" s="9">
        <v>361133.4375</v>
      </c>
    </row>
    <row r="284" spans="1:6" x14ac:dyDescent="0.25">
      <c r="A284" s="7" t="s">
        <v>46</v>
      </c>
      <c r="B284" s="16">
        <v>37683386113211</v>
      </c>
      <c r="C284" s="8">
        <v>57891</v>
      </c>
      <c r="D284" s="8">
        <v>28945</v>
      </c>
      <c r="E284" s="15">
        <f>Table1[[#This Row],[Total Awarded]]-(Table1[[#This Row],[Initial Apportionment]]+Table1[[#This Row],[Second Apportionment]])</f>
        <v>25792.692301826071</v>
      </c>
      <c r="F284" s="9">
        <v>112628.69230182607</v>
      </c>
    </row>
    <row r="285" spans="1:6" x14ac:dyDescent="0.25">
      <c r="A285" s="10" t="s">
        <v>431</v>
      </c>
      <c r="B285" s="16">
        <v>48705814830196</v>
      </c>
      <c r="C285" s="8">
        <v>0</v>
      </c>
      <c r="D285" s="8">
        <v>0</v>
      </c>
      <c r="E285" s="15">
        <f>Table1[[#This Row],[Total Awarded]]-(Table1[[#This Row],[Initial Apportionment]]+Table1[[#This Row],[Second Apportionment]])</f>
        <v>30030.251625000001</v>
      </c>
      <c r="F285" s="9">
        <v>30030.251625000001</v>
      </c>
    </row>
    <row r="286" spans="1:6" x14ac:dyDescent="0.25">
      <c r="A286" s="10" t="s">
        <v>176</v>
      </c>
      <c r="B286" s="16">
        <v>19647336018204</v>
      </c>
      <c r="C286" s="8">
        <v>39794</v>
      </c>
      <c r="D286" s="8">
        <v>19897</v>
      </c>
      <c r="E286" s="15">
        <f>Table1[[#This Row],[Total Awarded]]-(Table1[[#This Row],[Initial Apportionment]]+Table1[[#This Row],[Second Apportionment]])</f>
        <v>17729.442937500004</v>
      </c>
      <c r="F286" s="9">
        <v>77420.442937500004</v>
      </c>
    </row>
    <row r="287" spans="1:6" x14ac:dyDescent="0.25">
      <c r="A287" s="7" t="s">
        <v>409</v>
      </c>
      <c r="B287" s="16">
        <v>37680236037980</v>
      </c>
      <c r="C287" s="8">
        <v>169647</v>
      </c>
      <c r="D287" s="8">
        <v>84823</v>
      </c>
      <c r="E287" s="15">
        <f>Table1[[#This Row],[Total Awarded]]-(Table1[[#This Row],[Initial Apportionment]]+Table1[[#This Row],[Second Apportionment]])</f>
        <v>75579.694728578441</v>
      </c>
      <c r="F287" s="9">
        <v>330049.69472857844</v>
      </c>
    </row>
    <row r="288" spans="1:6" x14ac:dyDescent="0.25">
      <c r="A288" s="7" t="s">
        <v>47</v>
      </c>
      <c r="B288" s="16">
        <v>19647336119044</v>
      </c>
      <c r="C288" s="8">
        <v>215546</v>
      </c>
      <c r="D288" s="8">
        <v>107773</v>
      </c>
      <c r="E288" s="15">
        <f>Table1[[#This Row],[Total Awarded]]-(Table1[[#This Row],[Initial Apportionment]]+Table1[[#This Row],[Second Apportionment]])</f>
        <v>96026.074605012895</v>
      </c>
      <c r="F288" s="9">
        <v>419345.07460501289</v>
      </c>
    </row>
    <row r="289" spans="1:6" x14ac:dyDescent="0.25">
      <c r="A289" s="7" t="s">
        <v>326</v>
      </c>
      <c r="B289" s="16">
        <v>29102980114330</v>
      </c>
      <c r="C289" s="8">
        <v>0</v>
      </c>
      <c r="D289" s="8">
        <v>0</v>
      </c>
      <c r="E289" s="15">
        <f>Table1[[#This Row],[Total Awarded]]-(Table1[[#This Row],[Initial Apportionment]]+Table1[[#This Row],[Second Apportionment]])</f>
        <v>0</v>
      </c>
      <c r="F289" s="9">
        <v>0</v>
      </c>
    </row>
    <row r="290" spans="1:6" x14ac:dyDescent="0.25">
      <c r="A290" s="7" t="s">
        <v>323</v>
      </c>
      <c r="B290" s="16">
        <v>37683386115570</v>
      </c>
      <c r="C290" s="8">
        <v>121761</v>
      </c>
      <c r="D290" s="8">
        <v>60880</v>
      </c>
      <c r="E290" s="15">
        <f>Table1[[#This Row],[Total Awarded]]-(Table1[[#This Row],[Initial Apportionment]]+Table1[[#This Row],[Second Apportionment]])</f>
        <v>54245.025499999989</v>
      </c>
      <c r="F290" s="9">
        <v>236886.02549999999</v>
      </c>
    </row>
    <row r="291" spans="1:6" x14ac:dyDescent="0.25">
      <c r="A291" s="7" t="s">
        <v>324</v>
      </c>
      <c r="B291" s="16">
        <v>19647330100289</v>
      </c>
      <c r="C291" s="8">
        <v>0</v>
      </c>
      <c r="D291" s="8">
        <v>0</v>
      </c>
      <c r="E291" s="15">
        <f>Table1[[#This Row],[Total Awarded]]-(Table1[[#This Row],[Initial Apportionment]]+Table1[[#This Row],[Second Apportionment]])</f>
        <v>355655.80451897881</v>
      </c>
      <c r="F291" s="9">
        <v>355655.80451897881</v>
      </c>
    </row>
    <row r="292" spans="1:6" x14ac:dyDescent="0.25">
      <c r="A292" s="10" t="s">
        <v>325</v>
      </c>
      <c r="B292" s="16">
        <v>37103710138594</v>
      </c>
      <c r="C292" s="8">
        <v>0</v>
      </c>
      <c r="D292" s="8">
        <v>0</v>
      </c>
      <c r="E292" s="15">
        <f>Table1[[#This Row],[Total Awarded]]-(Table1[[#This Row],[Initial Apportionment]]+Table1[[#This Row],[Second Apportionment]])</f>
        <v>147984.9536025</v>
      </c>
      <c r="F292" s="9">
        <v>147984.9536025</v>
      </c>
    </row>
    <row r="293" spans="1:6" x14ac:dyDescent="0.25">
      <c r="A293" s="10" t="s">
        <v>432</v>
      </c>
      <c r="B293" s="16">
        <v>34752830134049</v>
      </c>
      <c r="C293" s="8">
        <v>0</v>
      </c>
      <c r="D293" s="8">
        <v>0</v>
      </c>
      <c r="E293" s="15">
        <f>Table1[[#This Row],[Total Awarded]]-(Table1[[#This Row],[Initial Apportionment]]+Table1[[#This Row],[Second Apportionment]])</f>
        <v>269657.24343749997</v>
      </c>
      <c r="F293" s="9">
        <v>269657.24343749997</v>
      </c>
    </row>
    <row r="294" spans="1:6" x14ac:dyDescent="0.25">
      <c r="A294" s="7" t="s">
        <v>327</v>
      </c>
      <c r="B294" s="16">
        <v>19647330102541</v>
      </c>
      <c r="C294" s="8">
        <v>479212</v>
      </c>
      <c r="D294" s="8">
        <v>239606</v>
      </c>
      <c r="E294" s="15">
        <f>Table1[[#This Row],[Total Awarded]]-(Table1[[#This Row],[Initial Apportionment]]+Table1[[#This Row],[Second Apportionment]])</f>
        <v>257692.88495999994</v>
      </c>
      <c r="F294" s="9">
        <v>976510.88495999994</v>
      </c>
    </row>
    <row r="295" spans="1:6" x14ac:dyDescent="0.25">
      <c r="A295" s="7" t="s">
        <v>48</v>
      </c>
      <c r="B295" s="16">
        <v>19647330120071</v>
      </c>
      <c r="C295" s="8">
        <v>198699</v>
      </c>
      <c r="D295" s="8">
        <v>99349</v>
      </c>
      <c r="E295" s="15">
        <f>Table1[[#This Row],[Total Awarded]]-(Table1[[#This Row],[Initial Apportionment]]+Table1[[#This Row],[Second Apportionment]])</f>
        <v>88521.34223749995</v>
      </c>
      <c r="F295" s="9">
        <v>386569.34223749995</v>
      </c>
    </row>
    <row r="296" spans="1:6" x14ac:dyDescent="0.25">
      <c r="A296" s="10" t="s">
        <v>328</v>
      </c>
      <c r="B296" s="16">
        <v>19647330111211</v>
      </c>
      <c r="C296" s="8">
        <v>57523</v>
      </c>
      <c r="D296" s="8">
        <v>28761</v>
      </c>
      <c r="E296" s="15">
        <f>Table1[[#This Row],[Total Awarded]]-(Table1[[#This Row],[Initial Apportionment]]+Table1[[#This Row],[Second Apportionment]])</f>
        <v>25627.429373750012</v>
      </c>
      <c r="F296" s="9">
        <v>111911.42937375001</v>
      </c>
    </row>
    <row r="297" spans="1:6" x14ac:dyDescent="0.25">
      <c r="A297" s="7" t="s">
        <v>86</v>
      </c>
      <c r="B297" s="16">
        <v>19647330128371</v>
      </c>
      <c r="C297" s="8">
        <v>109884</v>
      </c>
      <c r="D297" s="8">
        <v>54942</v>
      </c>
      <c r="E297" s="15">
        <f>Table1[[#This Row],[Total Awarded]]-(Table1[[#This Row],[Initial Apportionment]]+Table1[[#This Row],[Second Apportionment]])</f>
        <v>48954.828546562523</v>
      </c>
      <c r="F297" s="9">
        <v>213780.82854656252</v>
      </c>
    </row>
    <row r="298" spans="1:6" x14ac:dyDescent="0.25">
      <c r="A298" s="7" t="s">
        <v>329</v>
      </c>
      <c r="B298" s="16">
        <v>19647330117614</v>
      </c>
      <c r="C298" s="8">
        <v>170779</v>
      </c>
      <c r="D298" s="8">
        <v>85389</v>
      </c>
      <c r="E298" s="15">
        <f>Table1[[#This Row],[Total Awarded]]-(Table1[[#This Row],[Initial Apportionment]]+Table1[[#This Row],[Second Apportionment]])</f>
        <v>76083.786291807599</v>
      </c>
      <c r="F298" s="9">
        <v>332251.7862918076</v>
      </c>
    </row>
    <row r="299" spans="1:6" x14ac:dyDescent="0.25">
      <c r="A299" s="7" t="s">
        <v>330</v>
      </c>
      <c r="B299" s="16">
        <v>19643520128496</v>
      </c>
      <c r="C299" s="8">
        <v>0</v>
      </c>
      <c r="D299" s="8">
        <v>0</v>
      </c>
      <c r="E299" s="15">
        <f>Table1[[#This Row],[Total Awarded]]-(Table1[[#This Row],[Initial Apportionment]]+Table1[[#This Row],[Second Apportionment]])</f>
        <v>227695.72668749999</v>
      </c>
      <c r="F299" s="9">
        <v>227695.72668749999</v>
      </c>
    </row>
    <row r="300" spans="1:6" x14ac:dyDescent="0.25">
      <c r="A300" s="7" t="s">
        <v>331</v>
      </c>
      <c r="B300" s="16">
        <v>19647330111484</v>
      </c>
      <c r="C300" s="8">
        <v>0</v>
      </c>
      <c r="D300" s="8">
        <v>0</v>
      </c>
      <c r="E300" s="15">
        <f>Table1[[#This Row],[Total Awarded]]-(Table1[[#This Row],[Initial Apportionment]]+Table1[[#This Row],[Second Apportionment]])</f>
        <v>81508.356719999996</v>
      </c>
      <c r="F300" s="9">
        <v>81508.356719999996</v>
      </c>
    </row>
    <row r="301" spans="1:6" x14ac:dyDescent="0.25">
      <c r="A301" s="7" t="s">
        <v>333</v>
      </c>
      <c r="B301" s="16">
        <v>19756636120158</v>
      </c>
      <c r="C301" s="8">
        <v>396582</v>
      </c>
      <c r="D301" s="8">
        <v>198291</v>
      </c>
      <c r="E301" s="15">
        <f>Table1[[#This Row],[Total Awarded]]-(Table1[[#This Row],[Initial Apportionment]]+Table1[[#This Row],[Second Apportionment]])</f>
        <v>176678.93268929096</v>
      </c>
      <c r="F301" s="9">
        <v>771551.93268929096</v>
      </c>
    </row>
    <row r="302" spans="1:6" x14ac:dyDescent="0.25">
      <c r="A302" s="7" t="s">
        <v>334</v>
      </c>
      <c r="B302" s="16">
        <v>37684520114264</v>
      </c>
      <c r="C302" s="8">
        <v>84217</v>
      </c>
      <c r="D302" s="8">
        <v>42108</v>
      </c>
      <c r="E302" s="15">
        <f>Table1[[#This Row],[Total Awarded]]-(Table1[[#This Row],[Initial Apportionment]]+Table1[[#This Row],[Second Apportionment]])</f>
        <v>82139.216000000015</v>
      </c>
      <c r="F302" s="9">
        <v>208464.21600000001</v>
      </c>
    </row>
    <row r="303" spans="1:6" x14ac:dyDescent="0.25">
      <c r="A303" s="7" t="s">
        <v>335</v>
      </c>
      <c r="B303" s="16">
        <v>1612596117972</v>
      </c>
      <c r="C303" s="8">
        <v>93547</v>
      </c>
      <c r="D303" s="8">
        <v>46773</v>
      </c>
      <c r="E303" s="15">
        <f>Table1[[#This Row],[Total Awarded]]-(Table1[[#This Row],[Initial Apportionment]]+Table1[[#This Row],[Second Apportionment]])</f>
        <v>58538.737760000018</v>
      </c>
      <c r="F303" s="9">
        <v>198858.73776000002</v>
      </c>
    </row>
    <row r="304" spans="1:6" x14ac:dyDescent="0.25">
      <c r="A304" s="7" t="s">
        <v>336</v>
      </c>
      <c r="B304" s="16">
        <v>36103630115808</v>
      </c>
      <c r="C304" s="8">
        <v>0</v>
      </c>
      <c r="D304" s="8">
        <v>0</v>
      </c>
      <c r="E304" s="15">
        <f>Table1[[#This Row],[Total Awarded]]-(Table1[[#This Row],[Initial Apportionment]]+Table1[[#This Row],[Second Apportionment]])</f>
        <v>116830.03761</v>
      </c>
      <c r="F304" s="9">
        <v>116830.03761</v>
      </c>
    </row>
    <row r="305" spans="1:6" x14ac:dyDescent="0.25">
      <c r="A305" s="7" t="s">
        <v>337</v>
      </c>
      <c r="B305" s="16">
        <v>33736760121673</v>
      </c>
      <c r="C305" s="8">
        <v>92407</v>
      </c>
      <c r="D305" s="8">
        <v>46203</v>
      </c>
      <c r="E305" s="15">
        <f>Table1[[#This Row],[Total Awarded]]-(Table1[[#This Row],[Initial Apportionment]]+Table1[[#This Row],[Second Apportionment]])</f>
        <v>41168.791250000009</v>
      </c>
      <c r="F305" s="9">
        <v>179778.79125000001</v>
      </c>
    </row>
    <row r="306" spans="1:6" x14ac:dyDescent="0.25">
      <c r="A306" s="7" t="s">
        <v>338</v>
      </c>
      <c r="B306" s="16">
        <v>30666700106567</v>
      </c>
      <c r="C306" s="8">
        <v>239458</v>
      </c>
      <c r="D306" s="8">
        <v>119729</v>
      </c>
      <c r="E306" s="15">
        <f>Table1[[#This Row],[Total Awarded]]-(Table1[[#This Row],[Initial Apportionment]]+Table1[[#This Row],[Second Apportionment]])</f>
        <v>85544.339039999992</v>
      </c>
      <c r="F306" s="9">
        <v>444731.33903999999</v>
      </c>
    </row>
    <row r="307" spans="1:6" x14ac:dyDescent="0.25">
      <c r="A307" s="10" t="s">
        <v>170</v>
      </c>
      <c r="B307" s="16">
        <v>1612596111660</v>
      </c>
      <c r="C307" s="8">
        <v>120641</v>
      </c>
      <c r="D307" s="8">
        <v>60320</v>
      </c>
      <c r="E307" s="15">
        <f>Table1[[#This Row],[Total Awarded]]-(Table1[[#This Row],[Initial Apportionment]]+Table1[[#This Row],[Second Apportionment]])</f>
        <v>53746.551875000005</v>
      </c>
      <c r="F307" s="9">
        <v>234707.551875</v>
      </c>
    </row>
    <row r="308" spans="1:6" x14ac:dyDescent="0.25">
      <c r="A308" s="7" t="s">
        <v>339</v>
      </c>
      <c r="B308" s="16">
        <v>1612590114868</v>
      </c>
      <c r="C308" s="8">
        <v>223390</v>
      </c>
      <c r="D308" s="8">
        <v>111695</v>
      </c>
      <c r="E308" s="15">
        <f>Table1[[#This Row],[Total Awarded]]-(Table1[[#This Row],[Initial Apportionment]]+Table1[[#This Row],[Second Apportionment]])</f>
        <v>101829.29996243998</v>
      </c>
      <c r="F308" s="9">
        <v>436914.29996243998</v>
      </c>
    </row>
    <row r="309" spans="1:6" ht="28.5" x14ac:dyDescent="0.25">
      <c r="A309" s="7" t="s">
        <v>150</v>
      </c>
      <c r="B309" s="16">
        <v>1612590130617</v>
      </c>
      <c r="C309" s="8">
        <v>60242</v>
      </c>
      <c r="D309" s="8">
        <v>30121</v>
      </c>
      <c r="E309" s="15">
        <f>Table1[[#This Row],[Total Awarded]]-(Table1[[#This Row],[Initial Apportionment]]+Table1[[#This Row],[Second Apportionment]])</f>
        <v>26838.93939</v>
      </c>
      <c r="F309" s="9">
        <v>117201.93939</v>
      </c>
    </row>
    <row r="310" spans="1:6" x14ac:dyDescent="0.25">
      <c r="A310" s="7" t="s">
        <v>49</v>
      </c>
      <c r="B310" s="16">
        <v>1612593030772</v>
      </c>
      <c r="C310" s="8">
        <v>416939</v>
      </c>
      <c r="D310" s="8">
        <v>208469</v>
      </c>
      <c r="E310" s="15">
        <f>Table1[[#This Row],[Total Awarded]]-(Table1[[#This Row],[Initial Apportionment]]+Table1[[#This Row],[Second Apportionment]])</f>
        <v>237749.02784000011</v>
      </c>
      <c r="F310" s="9">
        <v>863157.02784000011</v>
      </c>
    </row>
    <row r="311" spans="1:6" x14ac:dyDescent="0.25">
      <c r="A311" s="10" t="s">
        <v>340</v>
      </c>
      <c r="B311" s="16">
        <v>1612590100065</v>
      </c>
      <c r="C311" s="8">
        <v>89968</v>
      </c>
      <c r="D311" s="8">
        <v>44984</v>
      </c>
      <c r="E311" s="15">
        <f>Table1[[#This Row],[Total Awarded]]-(Table1[[#This Row],[Initial Apportionment]]+Table1[[#This Row],[Second Apportionment]])</f>
        <v>40082.102288520604</v>
      </c>
      <c r="F311" s="9">
        <v>175034.1022885206</v>
      </c>
    </row>
    <row r="312" spans="1:6" x14ac:dyDescent="0.25">
      <c r="A312" s="7" t="s">
        <v>410</v>
      </c>
      <c r="B312" s="16">
        <v>1100170131581</v>
      </c>
      <c r="C312" s="8">
        <v>101024</v>
      </c>
      <c r="D312" s="8">
        <v>50512</v>
      </c>
      <c r="E312" s="15">
        <f>Table1[[#This Row],[Total Awarded]]-(Table1[[#This Row],[Initial Apportionment]]+Table1[[#This Row],[Second Apportionment]])</f>
        <v>23620.010879999987</v>
      </c>
      <c r="F312" s="9">
        <v>175156.01087999999</v>
      </c>
    </row>
    <row r="313" spans="1:6" x14ac:dyDescent="0.25">
      <c r="A313" s="7" t="s">
        <v>341</v>
      </c>
      <c r="B313" s="16">
        <v>27659616119663</v>
      </c>
      <c r="C313" s="8">
        <v>0</v>
      </c>
      <c r="D313" s="8">
        <v>0</v>
      </c>
      <c r="E313" s="15">
        <f>Table1[[#This Row],[Total Awarded]]-(Table1[[#This Row],[Initial Apportionment]]+Table1[[#This Row],[Second Apportionment]])</f>
        <v>182974.27499999999</v>
      </c>
      <c r="F313" s="9">
        <v>182974.27499999999</v>
      </c>
    </row>
    <row r="314" spans="1:6" x14ac:dyDescent="0.25">
      <c r="A314" s="7" t="s">
        <v>342</v>
      </c>
      <c r="B314" s="16">
        <v>30103063030723</v>
      </c>
      <c r="C314" s="8">
        <v>843750</v>
      </c>
      <c r="D314" s="8">
        <v>421875</v>
      </c>
      <c r="E314" s="15">
        <f>Table1[[#This Row],[Total Awarded]]-(Table1[[#This Row],[Initial Apportionment]]+Table1[[#This Row],[Second Apportionment]])</f>
        <v>375890.625</v>
      </c>
      <c r="F314" s="9">
        <v>1641515.625</v>
      </c>
    </row>
    <row r="315" spans="1:6" x14ac:dyDescent="0.25">
      <c r="A315" s="7" t="s">
        <v>50</v>
      </c>
      <c r="B315" s="16">
        <v>30666700109066</v>
      </c>
      <c r="C315" s="8">
        <v>355774</v>
      </c>
      <c r="D315" s="8">
        <v>177887</v>
      </c>
      <c r="E315" s="15">
        <f>Table1[[#This Row],[Total Awarded]]-(Table1[[#This Row],[Initial Apportionment]]+Table1[[#This Row],[Second Apportionment]])</f>
        <v>157691.56871999998</v>
      </c>
      <c r="F315" s="9">
        <v>691352.56871999998</v>
      </c>
    </row>
    <row r="316" spans="1:6" x14ac:dyDescent="0.25">
      <c r="A316" s="7" t="s">
        <v>135</v>
      </c>
      <c r="B316" s="16">
        <v>41104130135269</v>
      </c>
      <c r="C316" s="8">
        <v>55280</v>
      </c>
      <c r="D316" s="8">
        <v>27640</v>
      </c>
      <c r="E316" s="15">
        <f>Table1[[#This Row],[Total Awarded]]-(Table1[[#This Row],[Initial Apportionment]]+Table1[[#This Row],[Second Apportionment]])</f>
        <v>17499.861839999998</v>
      </c>
      <c r="F316" s="9">
        <v>100419.86184</v>
      </c>
    </row>
    <row r="317" spans="1:6" x14ac:dyDescent="0.25">
      <c r="A317" s="10" t="s">
        <v>136</v>
      </c>
      <c r="B317" s="16">
        <v>19648570125377</v>
      </c>
      <c r="C317" s="8">
        <v>876676</v>
      </c>
      <c r="D317" s="8">
        <v>511134</v>
      </c>
      <c r="E317" s="15">
        <f>Table1[[#This Row],[Total Awarded]]-(Table1[[#This Row],[Initial Apportionment]]+Table1[[#This Row],[Second Apportionment]])</f>
        <v>1182761.0957599999</v>
      </c>
      <c r="F317" s="9">
        <v>2570571.0957599999</v>
      </c>
    </row>
    <row r="318" spans="1:6" x14ac:dyDescent="0.25">
      <c r="A318" s="7" t="s">
        <v>201</v>
      </c>
      <c r="B318" s="16">
        <v>19647336120489</v>
      </c>
      <c r="C318" s="8">
        <v>37263</v>
      </c>
      <c r="D318" s="8">
        <v>18631</v>
      </c>
      <c r="E318" s="15">
        <f>Table1[[#This Row],[Total Awarded]]-(Table1[[#This Row],[Initial Apportionment]]+Table1[[#This Row],[Second Apportionment]])</f>
        <v>27108.734179999999</v>
      </c>
      <c r="F318" s="9">
        <v>83002.734179999999</v>
      </c>
    </row>
    <row r="319" spans="1:6" x14ac:dyDescent="0.25">
      <c r="A319" s="7" t="s">
        <v>343</v>
      </c>
      <c r="B319" s="16">
        <v>58727360121632</v>
      </c>
      <c r="C319" s="8">
        <v>96750</v>
      </c>
      <c r="D319" s="8">
        <v>48375</v>
      </c>
      <c r="E319" s="15">
        <f>Table1[[#This Row],[Total Awarded]]-(Table1[[#This Row],[Initial Apportionment]]+Table1[[#This Row],[Second Apportionment]])</f>
        <v>43102.125</v>
      </c>
      <c r="F319" s="9">
        <v>188227.125</v>
      </c>
    </row>
    <row r="320" spans="1:6" x14ac:dyDescent="0.25">
      <c r="A320" s="7" t="s">
        <v>202</v>
      </c>
      <c r="B320" s="16">
        <v>15636280128504</v>
      </c>
      <c r="C320" s="8">
        <v>4500</v>
      </c>
      <c r="D320" s="8">
        <v>2250</v>
      </c>
      <c r="E320" s="15">
        <f>Table1[[#This Row],[Total Awarded]]-(Table1[[#This Row],[Initial Apportionment]]+Table1[[#This Row],[Second Apportionment]])</f>
        <v>2004.75</v>
      </c>
      <c r="F320" s="9">
        <v>8754.75</v>
      </c>
    </row>
    <row r="321" spans="1:6" x14ac:dyDescent="0.25">
      <c r="A321" s="7" t="s">
        <v>344</v>
      </c>
      <c r="B321" s="16">
        <v>43771150137059</v>
      </c>
      <c r="C321" s="8">
        <v>0</v>
      </c>
      <c r="D321" s="8">
        <v>0</v>
      </c>
      <c r="E321" s="15">
        <f>Table1[[#This Row],[Total Awarded]]-(Table1[[#This Row],[Initial Apportionment]]+Table1[[#This Row],[Second Apportionment]])</f>
        <v>34828.496639999998</v>
      </c>
      <c r="F321" s="9">
        <v>34828.496639999998</v>
      </c>
    </row>
    <row r="322" spans="1:6" x14ac:dyDescent="0.25">
      <c r="A322" s="10" t="s">
        <v>345</v>
      </c>
      <c r="B322" s="16">
        <v>19647330107755</v>
      </c>
      <c r="C322" s="8">
        <v>248644</v>
      </c>
      <c r="D322" s="8">
        <v>124322</v>
      </c>
      <c r="E322" s="15">
        <f>Table1[[#This Row],[Total Awarded]]-(Table1[[#This Row],[Initial Apportionment]]+Table1[[#This Row],[Second Apportionment]])</f>
        <v>110771.58292500005</v>
      </c>
      <c r="F322" s="9">
        <v>483737.58292500005</v>
      </c>
    </row>
    <row r="323" spans="1:6" x14ac:dyDescent="0.25">
      <c r="A323" s="7" t="s">
        <v>346</v>
      </c>
      <c r="B323" s="16">
        <v>19647330127936</v>
      </c>
      <c r="C323" s="8">
        <v>85313</v>
      </c>
      <c r="D323" s="8">
        <v>42656</v>
      </c>
      <c r="E323" s="15">
        <f>Table1[[#This Row],[Total Awarded]]-(Table1[[#This Row],[Initial Apportionment]]+Table1[[#This Row],[Second Apportionment]])</f>
        <v>38008.243045999989</v>
      </c>
      <c r="F323" s="9">
        <v>165977.24304599999</v>
      </c>
    </row>
    <row r="324" spans="1:6" x14ac:dyDescent="0.25">
      <c r="A324" s="10" t="s">
        <v>411</v>
      </c>
      <c r="B324" s="16">
        <v>19769920133900</v>
      </c>
      <c r="C324" s="8">
        <v>150726</v>
      </c>
      <c r="D324" s="8">
        <v>75363</v>
      </c>
      <c r="E324" s="15">
        <f>Table1[[#This Row],[Total Awarded]]-(Table1[[#This Row],[Initial Apportionment]]+Table1[[#This Row],[Second Apportionment]])</f>
        <v>139356.83280000003</v>
      </c>
      <c r="F324" s="9">
        <v>365445.83280000003</v>
      </c>
    </row>
    <row r="325" spans="1:6" x14ac:dyDescent="0.25">
      <c r="A325" s="7" t="s">
        <v>113</v>
      </c>
      <c r="B325" s="16">
        <v>19647330131847</v>
      </c>
      <c r="C325" s="8">
        <v>37285</v>
      </c>
      <c r="D325" s="8">
        <v>18642</v>
      </c>
      <c r="E325" s="15">
        <f>Table1[[#This Row],[Total Awarded]]-(Table1[[#This Row],[Initial Apportionment]]+Table1[[#This Row],[Second Apportionment]])</f>
        <v>16611.202516399993</v>
      </c>
      <c r="F325" s="9">
        <v>72538.202516399993</v>
      </c>
    </row>
    <row r="326" spans="1:6" x14ac:dyDescent="0.25">
      <c r="A326" s="7" t="s">
        <v>212</v>
      </c>
      <c r="B326" s="16">
        <v>36678760109850</v>
      </c>
      <c r="C326" s="8">
        <v>74115</v>
      </c>
      <c r="D326" s="8">
        <v>37057</v>
      </c>
      <c r="E326" s="15">
        <f>Table1[[#This Row],[Total Awarded]]-(Table1[[#This Row],[Initial Apportionment]]+Table1[[#This Row],[Second Apportionment]])</f>
        <v>33018.732500000013</v>
      </c>
      <c r="F326" s="9">
        <v>144190.73250000001</v>
      </c>
    </row>
    <row r="327" spans="1:6" x14ac:dyDescent="0.25">
      <c r="A327" s="10" t="s">
        <v>151</v>
      </c>
      <c r="B327" s="16">
        <v>19647330133298</v>
      </c>
      <c r="C327" s="8">
        <v>247645</v>
      </c>
      <c r="D327" s="8">
        <v>123822</v>
      </c>
      <c r="E327" s="15">
        <f>Table1[[#This Row],[Total Awarded]]-(Table1[[#This Row],[Initial Apportionment]]+Table1[[#This Row],[Second Apportionment]])</f>
        <v>110327.64125749998</v>
      </c>
      <c r="F327" s="9">
        <v>481794.64125749998</v>
      </c>
    </row>
    <row r="328" spans="1:6" x14ac:dyDescent="0.25">
      <c r="A328" s="7" t="s">
        <v>347</v>
      </c>
      <c r="B328" s="16">
        <v>19647330129619</v>
      </c>
      <c r="C328" s="8">
        <v>0</v>
      </c>
      <c r="D328" s="8">
        <v>0</v>
      </c>
      <c r="E328" s="15">
        <f>Table1[[#This Row],[Total Awarded]]-(Table1[[#This Row],[Initial Apportionment]]+Table1[[#This Row],[Second Apportionment]])</f>
        <v>114994.22052992064</v>
      </c>
      <c r="F328" s="9">
        <v>114994.22052992064</v>
      </c>
    </row>
    <row r="329" spans="1:6" ht="28.5" x14ac:dyDescent="0.25">
      <c r="A329" s="7" t="s">
        <v>51</v>
      </c>
      <c r="B329" s="16">
        <v>19647336116750</v>
      </c>
      <c r="C329" s="8">
        <v>358896</v>
      </c>
      <c r="D329" s="8">
        <v>179448</v>
      </c>
      <c r="E329" s="15">
        <f>Table1[[#This Row],[Total Awarded]]-(Table1[[#This Row],[Initial Apportionment]]+Table1[[#This Row],[Second Apportionment]])</f>
        <v>159888.45982500003</v>
      </c>
      <c r="F329" s="9">
        <v>698232.45982500003</v>
      </c>
    </row>
    <row r="330" spans="1:6" x14ac:dyDescent="0.25">
      <c r="A330" s="10" t="s">
        <v>87</v>
      </c>
      <c r="B330" s="16">
        <v>19647330112201</v>
      </c>
      <c r="C330" s="8">
        <v>149290</v>
      </c>
      <c r="D330" s="8">
        <v>74645</v>
      </c>
      <c r="E330" s="15">
        <f>Table1[[#This Row],[Total Awarded]]-(Table1[[#This Row],[Initial Apportionment]]+Table1[[#This Row],[Second Apportionment]])</f>
        <v>66508.731361149112</v>
      </c>
      <c r="F330" s="9">
        <v>290443.73136114911</v>
      </c>
    </row>
    <row r="331" spans="1:6" x14ac:dyDescent="0.25">
      <c r="A331" s="10" t="s">
        <v>88</v>
      </c>
      <c r="B331" s="16">
        <v>19647330129593</v>
      </c>
      <c r="C331" s="8">
        <v>81366</v>
      </c>
      <c r="D331" s="8">
        <v>40683</v>
      </c>
      <c r="E331" s="15">
        <f>Table1[[#This Row],[Total Awarded]]-(Table1[[#This Row],[Initial Apportionment]]+Table1[[#This Row],[Second Apportionment]])</f>
        <v>36250.362314999977</v>
      </c>
      <c r="F331" s="9">
        <v>158299.36231499998</v>
      </c>
    </row>
    <row r="332" spans="1:6" x14ac:dyDescent="0.25">
      <c r="A332" s="7" t="s">
        <v>52</v>
      </c>
      <c r="B332" s="16">
        <v>19647330102442</v>
      </c>
      <c r="C332" s="8">
        <v>157769</v>
      </c>
      <c r="D332" s="8">
        <v>78884</v>
      </c>
      <c r="E332" s="15">
        <f>Table1[[#This Row],[Total Awarded]]-(Table1[[#This Row],[Initial Apportionment]]+Table1[[#This Row],[Second Apportionment]])</f>
        <v>70287.717890000029</v>
      </c>
      <c r="F332" s="9">
        <v>306940.71789000003</v>
      </c>
    </row>
    <row r="333" spans="1:6" x14ac:dyDescent="0.25">
      <c r="A333" s="7" t="s">
        <v>53</v>
      </c>
      <c r="B333" s="16">
        <v>19647330122606</v>
      </c>
      <c r="C333" s="8">
        <v>255513</v>
      </c>
      <c r="D333" s="8">
        <v>127756</v>
      </c>
      <c r="E333" s="15">
        <f>Table1[[#This Row],[Total Awarded]]-(Table1[[#This Row],[Initial Apportionment]]+Table1[[#This Row],[Second Apportionment]])</f>
        <v>113348.04584000004</v>
      </c>
      <c r="F333" s="9">
        <v>496617.04584000004</v>
      </c>
    </row>
    <row r="334" spans="1:6" x14ac:dyDescent="0.25">
      <c r="A334" s="7" t="s">
        <v>348</v>
      </c>
      <c r="B334" s="16">
        <v>19647330102426</v>
      </c>
      <c r="C334" s="8">
        <v>117299</v>
      </c>
      <c r="D334" s="8">
        <v>58649</v>
      </c>
      <c r="E334" s="15">
        <f>Table1[[#This Row],[Total Awarded]]-(Table1[[#This Row],[Initial Apportionment]]+Table1[[#This Row],[Second Apportionment]])</f>
        <v>52257.788926617097</v>
      </c>
      <c r="F334" s="9">
        <v>228205.7889266171</v>
      </c>
    </row>
    <row r="335" spans="1:6" x14ac:dyDescent="0.25">
      <c r="A335" s="10" t="s">
        <v>412</v>
      </c>
      <c r="B335" s="16">
        <v>19647330133280</v>
      </c>
      <c r="C335" s="8">
        <v>126418</v>
      </c>
      <c r="D335" s="8">
        <v>63209</v>
      </c>
      <c r="E335" s="15">
        <f>Table1[[#This Row],[Total Awarded]]-(Table1[[#This Row],[Initial Apportionment]]+Table1[[#This Row],[Second Apportionment]])</f>
        <v>56319.710238750005</v>
      </c>
      <c r="F335" s="9">
        <v>245946.71023875001</v>
      </c>
    </row>
    <row r="336" spans="1:6" ht="28.5" x14ac:dyDescent="0.25">
      <c r="A336" s="7" t="s">
        <v>152</v>
      </c>
      <c r="B336" s="16">
        <v>19647330133272</v>
      </c>
      <c r="C336" s="8">
        <v>452909</v>
      </c>
      <c r="D336" s="8">
        <v>226454</v>
      </c>
      <c r="E336" s="15">
        <f>Table1[[#This Row],[Total Awarded]]-(Table1[[#This Row],[Initial Apportionment]]+Table1[[#This Row],[Second Apportionment]])</f>
        <v>204490.72376000008</v>
      </c>
      <c r="F336" s="9">
        <v>883853.72376000008</v>
      </c>
    </row>
    <row r="337" spans="1:6" x14ac:dyDescent="0.25">
      <c r="A337" s="7" t="s">
        <v>349</v>
      </c>
      <c r="B337" s="16">
        <v>33672150126128</v>
      </c>
      <c r="C337" s="8">
        <v>141448</v>
      </c>
      <c r="D337" s="8">
        <v>70724</v>
      </c>
      <c r="E337" s="15">
        <f>Table1[[#This Row],[Total Awarded]]-(Table1[[#This Row],[Initial Apportionment]]+Table1[[#This Row],[Second Apportionment]])</f>
        <v>141079.24424999999</v>
      </c>
      <c r="F337" s="9">
        <v>353251.24424999999</v>
      </c>
    </row>
    <row r="338" spans="1:6" x14ac:dyDescent="0.25">
      <c r="A338" s="7" t="s">
        <v>114</v>
      </c>
      <c r="B338" s="16">
        <v>12626790137653</v>
      </c>
      <c r="C338" s="8">
        <v>41116</v>
      </c>
      <c r="D338" s="8">
        <v>20558</v>
      </c>
      <c r="E338" s="15">
        <f>Table1[[#This Row],[Total Awarded]]-(Table1[[#This Row],[Initial Apportionment]]+Table1[[#This Row],[Second Apportionment]])</f>
        <v>18318.880312499998</v>
      </c>
      <c r="F338" s="9">
        <v>79992.880312499998</v>
      </c>
    </row>
    <row r="339" spans="1:6" x14ac:dyDescent="0.25">
      <c r="A339" s="10" t="s">
        <v>89</v>
      </c>
      <c r="B339" s="16">
        <v>19647330101683</v>
      </c>
      <c r="C339" s="8">
        <v>303228</v>
      </c>
      <c r="D339" s="8">
        <v>151614</v>
      </c>
      <c r="E339" s="15">
        <f>Table1[[#This Row],[Total Awarded]]-(Table1[[#This Row],[Initial Apportionment]]+Table1[[#This Row],[Second Apportionment]])</f>
        <v>119954.88552000001</v>
      </c>
      <c r="F339" s="9">
        <v>574796.88552000001</v>
      </c>
    </row>
    <row r="340" spans="1:6" x14ac:dyDescent="0.25">
      <c r="A340" s="7" t="s">
        <v>54</v>
      </c>
      <c r="B340" s="16">
        <v>7617960126805</v>
      </c>
      <c r="C340" s="8">
        <v>145471</v>
      </c>
      <c r="D340" s="8">
        <v>72735</v>
      </c>
      <c r="E340" s="15">
        <f>Table1[[#This Row],[Total Awarded]]-(Table1[[#This Row],[Initial Apportionment]]+Table1[[#This Row],[Second Apportionment]])</f>
        <v>68173.156400000036</v>
      </c>
      <c r="F340" s="9">
        <v>286379.15640000004</v>
      </c>
    </row>
    <row r="341" spans="1:6" ht="28.5" x14ac:dyDescent="0.25">
      <c r="A341" s="7" t="s">
        <v>350</v>
      </c>
      <c r="B341" s="16">
        <v>7617960129643</v>
      </c>
      <c r="C341" s="8">
        <v>200074</v>
      </c>
      <c r="D341" s="8">
        <v>100037</v>
      </c>
      <c r="E341" s="15">
        <f>Table1[[#This Row],[Total Awarded]]-(Table1[[#This Row],[Initial Apportionment]]+Table1[[#This Row],[Second Apportionment]])</f>
        <v>224389.57439999992</v>
      </c>
      <c r="F341" s="9">
        <v>524500.57439999992</v>
      </c>
    </row>
    <row r="342" spans="1:6" x14ac:dyDescent="0.25">
      <c r="A342" s="10" t="s">
        <v>351</v>
      </c>
      <c r="B342" s="16">
        <v>7617960110973</v>
      </c>
      <c r="C342" s="8">
        <v>10581</v>
      </c>
      <c r="D342" s="8">
        <v>5290</v>
      </c>
      <c r="E342" s="15">
        <f>Table1[[#This Row],[Total Awarded]]-(Table1[[#This Row],[Initial Apportionment]]+Table1[[#This Row],[Second Apportionment]])</f>
        <v>4714.335500000001</v>
      </c>
      <c r="F342" s="9">
        <v>20585.335500000001</v>
      </c>
    </row>
    <row r="343" spans="1:6" x14ac:dyDescent="0.25">
      <c r="A343" s="7" t="s">
        <v>352</v>
      </c>
      <c r="B343" s="16">
        <v>19647330136994</v>
      </c>
      <c r="C343" s="8">
        <v>0</v>
      </c>
      <c r="D343" s="8">
        <v>0</v>
      </c>
      <c r="E343" s="15">
        <f>Table1[[#This Row],[Total Awarded]]-(Table1[[#This Row],[Initial Apportionment]]+Table1[[#This Row],[Second Apportionment]])</f>
        <v>42579.679919999995</v>
      </c>
      <c r="F343" s="9">
        <v>42579.679919999995</v>
      </c>
    </row>
    <row r="344" spans="1:6" x14ac:dyDescent="0.25">
      <c r="A344" s="7" t="s">
        <v>164</v>
      </c>
      <c r="B344" s="16">
        <v>19647330133868</v>
      </c>
      <c r="C344" s="8">
        <v>163770</v>
      </c>
      <c r="D344" s="8">
        <v>81885</v>
      </c>
      <c r="E344" s="15">
        <f>Table1[[#This Row],[Total Awarded]]-(Table1[[#This Row],[Initial Apportionment]]+Table1[[#This Row],[Second Apportionment]])</f>
        <v>193306.14168</v>
      </c>
      <c r="F344" s="9">
        <v>438961.14168</v>
      </c>
    </row>
    <row r="345" spans="1:6" x14ac:dyDescent="0.25">
      <c r="A345" s="7" t="s">
        <v>353</v>
      </c>
      <c r="B345" s="16">
        <v>19647330124222</v>
      </c>
      <c r="C345" s="8">
        <v>226374</v>
      </c>
      <c r="D345" s="8">
        <v>113187</v>
      </c>
      <c r="E345" s="15">
        <f>Table1[[#This Row],[Total Awarded]]-(Table1[[#This Row],[Initial Apportionment]]+Table1[[#This Row],[Second Apportionment]])</f>
        <v>133261.18008000002</v>
      </c>
      <c r="F345" s="9">
        <v>472822.18008000002</v>
      </c>
    </row>
    <row r="346" spans="1:6" x14ac:dyDescent="0.25">
      <c r="A346" s="7" t="s">
        <v>115</v>
      </c>
      <c r="B346" s="16">
        <v>57726940131706</v>
      </c>
      <c r="C346" s="8">
        <v>190908</v>
      </c>
      <c r="D346" s="8">
        <v>95454</v>
      </c>
      <c r="E346" s="15">
        <f>Table1[[#This Row],[Total Awarded]]-(Table1[[#This Row],[Initial Apportionment]]+Table1[[#This Row],[Second Apportionment]])</f>
        <v>163379.39064000006</v>
      </c>
      <c r="F346" s="9">
        <v>449741.39064000006</v>
      </c>
    </row>
    <row r="347" spans="1:6" x14ac:dyDescent="0.25">
      <c r="A347" s="7" t="s">
        <v>116</v>
      </c>
      <c r="B347" s="16">
        <v>39773880127134</v>
      </c>
      <c r="C347" s="8">
        <v>90000</v>
      </c>
      <c r="D347" s="8">
        <v>45000</v>
      </c>
      <c r="E347" s="15">
        <f>Table1[[#This Row],[Total Awarded]]-(Table1[[#This Row],[Initial Apportionment]]+Table1[[#This Row],[Second Apportionment]])</f>
        <v>40095</v>
      </c>
      <c r="F347" s="9">
        <v>175095</v>
      </c>
    </row>
    <row r="348" spans="1:6" x14ac:dyDescent="0.25">
      <c r="A348" s="7" t="s">
        <v>354</v>
      </c>
      <c r="B348" s="16">
        <v>23656150115055</v>
      </c>
      <c r="C348" s="8">
        <v>2700</v>
      </c>
      <c r="D348" s="8">
        <v>1350</v>
      </c>
      <c r="E348" s="15">
        <f>Table1[[#This Row],[Total Awarded]]-(Table1[[#This Row],[Initial Apportionment]]+Table1[[#This Row],[Second Apportionment]])</f>
        <v>327.375</v>
      </c>
      <c r="F348" s="9">
        <v>4377.375</v>
      </c>
    </row>
    <row r="349" spans="1:6" x14ac:dyDescent="0.25">
      <c r="A349" s="7" t="s">
        <v>355</v>
      </c>
      <c r="B349" s="16">
        <v>43104390125781</v>
      </c>
      <c r="C349" s="8">
        <v>332857</v>
      </c>
      <c r="D349" s="8">
        <v>166428</v>
      </c>
      <c r="E349" s="15">
        <f>Table1[[#This Row],[Total Awarded]]-(Table1[[#This Row],[Initial Apportionment]]+Table1[[#This Row],[Second Apportionment]])</f>
        <v>181840.15304</v>
      </c>
      <c r="F349" s="9">
        <v>681125.15304</v>
      </c>
    </row>
    <row r="350" spans="1:6" x14ac:dyDescent="0.25">
      <c r="A350" s="10" t="s">
        <v>55</v>
      </c>
      <c r="B350" s="16">
        <v>43104390125799</v>
      </c>
      <c r="C350" s="8">
        <v>264951</v>
      </c>
      <c r="D350" s="8">
        <v>132475</v>
      </c>
      <c r="E350" s="15">
        <f>Table1[[#This Row],[Total Awarded]]-(Table1[[#This Row],[Initial Apportionment]]+Table1[[#This Row],[Second Apportionment]])</f>
        <v>118055.51849749999</v>
      </c>
      <c r="F350" s="9">
        <v>515481.51849749999</v>
      </c>
    </row>
    <row r="351" spans="1:6" x14ac:dyDescent="0.25">
      <c r="A351" s="10" t="s">
        <v>171</v>
      </c>
      <c r="B351" s="16">
        <v>7616480137430</v>
      </c>
      <c r="C351" s="8">
        <v>198065</v>
      </c>
      <c r="D351" s="8">
        <v>99032</v>
      </c>
      <c r="E351" s="15">
        <f>Table1[[#This Row],[Total Awarded]]-(Table1[[#This Row],[Initial Apportionment]]+Table1[[#This Row],[Second Apportionment]])</f>
        <v>88239.600481250032</v>
      </c>
      <c r="F351" s="9">
        <v>385336.60048125003</v>
      </c>
    </row>
    <row r="352" spans="1:6" x14ac:dyDescent="0.25">
      <c r="A352" s="10" t="s">
        <v>64</v>
      </c>
      <c r="B352" s="16">
        <v>43104390123281</v>
      </c>
      <c r="C352" s="8">
        <v>237125</v>
      </c>
      <c r="D352" s="8">
        <v>118562</v>
      </c>
      <c r="E352" s="15">
        <f>Table1[[#This Row],[Total Awarded]]-(Table1[[#This Row],[Initial Apportionment]]+Table1[[#This Row],[Second Apportionment]])</f>
        <v>105641.06109632156</v>
      </c>
      <c r="F352" s="9">
        <v>461328.06109632156</v>
      </c>
    </row>
    <row r="353" spans="1:6" x14ac:dyDescent="0.25">
      <c r="A353" s="7" t="s">
        <v>90</v>
      </c>
      <c r="B353" s="16">
        <v>43104390131110</v>
      </c>
      <c r="C353" s="8">
        <v>354821</v>
      </c>
      <c r="D353" s="8">
        <v>177410</v>
      </c>
      <c r="E353" s="15">
        <f>Table1[[#This Row],[Total Awarded]]-(Table1[[#This Row],[Initial Apportionment]]+Table1[[#This Row],[Second Apportionment]])</f>
        <v>152637.29504</v>
      </c>
      <c r="F353" s="9">
        <v>684868.29504</v>
      </c>
    </row>
    <row r="354" spans="1:6" x14ac:dyDescent="0.25">
      <c r="A354" s="7" t="s">
        <v>356</v>
      </c>
      <c r="B354" s="16">
        <v>43104390120642</v>
      </c>
      <c r="C354" s="8">
        <v>237842</v>
      </c>
      <c r="D354" s="8">
        <v>118921</v>
      </c>
      <c r="E354" s="15">
        <f>Table1[[#This Row],[Total Awarded]]-(Table1[[#This Row],[Initial Apportionment]]+Table1[[#This Row],[Second Apportionment]])</f>
        <v>105959.71739089955</v>
      </c>
      <c r="F354" s="9">
        <v>462722.71739089955</v>
      </c>
    </row>
    <row r="355" spans="1:6" x14ac:dyDescent="0.25">
      <c r="A355" s="7" t="s">
        <v>357</v>
      </c>
      <c r="B355" s="16">
        <v>43104390113704</v>
      </c>
      <c r="C355" s="8">
        <v>308426</v>
      </c>
      <c r="D355" s="8">
        <v>154213</v>
      </c>
      <c r="E355" s="15">
        <f>Table1[[#This Row],[Total Awarded]]-(Table1[[#This Row],[Initial Apportionment]]+Table1[[#This Row],[Second Apportionment]])</f>
        <v>110626.07663999998</v>
      </c>
      <c r="F355" s="9">
        <v>573265.07663999998</v>
      </c>
    </row>
    <row r="356" spans="1:6" x14ac:dyDescent="0.25">
      <c r="A356" s="7" t="s">
        <v>56</v>
      </c>
      <c r="B356" s="16">
        <v>43694500123299</v>
      </c>
      <c r="C356" s="8">
        <v>330951</v>
      </c>
      <c r="D356" s="8">
        <v>165475</v>
      </c>
      <c r="E356" s="15">
        <f>Table1[[#This Row],[Total Awarded]]-(Table1[[#This Row],[Initial Apportionment]]+Table1[[#This Row],[Second Apportionment]])</f>
        <v>149697.89599999995</v>
      </c>
      <c r="F356" s="9">
        <v>646123.89599999995</v>
      </c>
    </row>
    <row r="357" spans="1:6" x14ac:dyDescent="0.25">
      <c r="A357" s="10" t="s">
        <v>358</v>
      </c>
      <c r="B357" s="16">
        <v>43104390133496</v>
      </c>
      <c r="C357" s="8">
        <v>268383</v>
      </c>
      <c r="D357" s="8">
        <v>134191</v>
      </c>
      <c r="E357" s="15">
        <f>Table1[[#This Row],[Total Awarded]]-(Table1[[#This Row],[Initial Apportionment]]+Table1[[#This Row],[Second Apportionment]])</f>
        <v>119565.56005973893</v>
      </c>
      <c r="F357" s="9">
        <v>522139.56005973893</v>
      </c>
    </row>
    <row r="358" spans="1:6" x14ac:dyDescent="0.25">
      <c r="A358" s="10" t="s">
        <v>57</v>
      </c>
      <c r="B358" s="16">
        <v>43104390119024</v>
      </c>
      <c r="C358" s="8">
        <v>232880</v>
      </c>
      <c r="D358" s="8">
        <v>116440</v>
      </c>
      <c r="E358" s="15">
        <f>Table1[[#This Row],[Total Awarded]]-(Table1[[#This Row],[Initial Apportionment]]+Table1[[#This Row],[Second Apportionment]])</f>
        <v>76925.976240000047</v>
      </c>
      <c r="F358" s="9">
        <v>426245.97624000005</v>
      </c>
    </row>
    <row r="359" spans="1:6" x14ac:dyDescent="0.25">
      <c r="A359" s="7" t="s">
        <v>359</v>
      </c>
      <c r="B359" s="16">
        <v>43694500128108</v>
      </c>
      <c r="C359" s="8">
        <v>328742</v>
      </c>
      <c r="D359" s="8">
        <v>164371</v>
      </c>
      <c r="E359" s="15">
        <f>Table1[[#This Row],[Total Awarded]]-(Table1[[#This Row],[Initial Apportionment]]+Table1[[#This Row],[Second Apportionment]])</f>
        <v>146454.93064500007</v>
      </c>
      <c r="F359" s="9">
        <v>639567.93064500007</v>
      </c>
    </row>
    <row r="360" spans="1:6" x14ac:dyDescent="0.25">
      <c r="A360" s="10" t="s">
        <v>58</v>
      </c>
      <c r="B360" s="16">
        <v>49709040101923</v>
      </c>
      <c r="C360" s="8">
        <v>100565</v>
      </c>
      <c r="D360" s="8">
        <v>48764</v>
      </c>
      <c r="E360" s="15">
        <f>Table1[[#This Row],[Total Awarded]]-(Table1[[#This Row],[Initial Apportionment]]+Table1[[#This Row],[Second Apportionment]])</f>
        <v>51896.128941749368</v>
      </c>
      <c r="F360" s="9">
        <v>201225.12894174937</v>
      </c>
    </row>
    <row r="361" spans="1:6" x14ac:dyDescent="0.25">
      <c r="A361" s="10" t="s">
        <v>213</v>
      </c>
      <c r="B361" s="16">
        <v>57726940124875</v>
      </c>
      <c r="C361" s="8">
        <v>105129</v>
      </c>
      <c r="D361" s="8">
        <v>52564</v>
      </c>
      <c r="E361" s="15">
        <f>Table1[[#This Row],[Total Awarded]]-(Table1[[#This Row],[Initial Apportionment]]+Table1[[#This Row],[Second Apportionment]])</f>
        <v>46835.469500000007</v>
      </c>
      <c r="F361" s="9">
        <v>204528.46950000001</v>
      </c>
    </row>
    <row r="362" spans="1:6" x14ac:dyDescent="0.25">
      <c r="A362" s="10" t="s">
        <v>442</v>
      </c>
      <c r="B362" s="16">
        <v>30666216085328</v>
      </c>
      <c r="C362" s="8">
        <v>0</v>
      </c>
      <c r="D362" s="8">
        <v>0</v>
      </c>
      <c r="E362" s="15">
        <f>Table1[[#This Row],[Total Awarded]]-(Table1[[#This Row],[Initial Apportionment]]+Table1[[#This Row],[Second Apportionment]])</f>
        <v>0</v>
      </c>
      <c r="F362" s="9">
        <v>0</v>
      </c>
    </row>
    <row r="363" spans="1:6" x14ac:dyDescent="0.25">
      <c r="A363" s="7" t="s">
        <v>91</v>
      </c>
      <c r="B363" s="16">
        <v>30103060126037</v>
      </c>
      <c r="C363" s="8">
        <v>272201</v>
      </c>
      <c r="D363" s="8">
        <v>136100</v>
      </c>
      <c r="E363" s="15">
        <f>Table1[[#This Row],[Total Awarded]]-(Table1[[#This Row],[Initial Apportionment]]+Table1[[#This Row],[Second Apportionment]])</f>
        <v>121267.6550510599</v>
      </c>
      <c r="F363" s="9">
        <v>529568.6550510599</v>
      </c>
    </row>
    <row r="364" spans="1:6" x14ac:dyDescent="0.25">
      <c r="A364" s="7" t="s">
        <v>413</v>
      </c>
      <c r="B364" s="16">
        <v>37683386119168</v>
      </c>
      <c r="C364" s="8">
        <v>9735</v>
      </c>
      <c r="D364" s="8">
        <v>4867</v>
      </c>
      <c r="E364" s="15">
        <f>Table1[[#This Row],[Total Awarded]]-(Table1[[#This Row],[Initial Apportionment]]+Table1[[#This Row],[Second Apportionment]])</f>
        <v>4337.442500000001</v>
      </c>
      <c r="F364" s="9">
        <v>18939.442500000001</v>
      </c>
    </row>
    <row r="365" spans="1:6" x14ac:dyDescent="0.25">
      <c r="A365" s="10" t="s">
        <v>137</v>
      </c>
      <c r="B365" s="16">
        <v>33672496114748</v>
      </c>
      <c r="C365" s="8">
        <v>10738</v>
      </c>
      <c r="D365" s="8">
        <v>5369</v>
      </c>
      <c r="E365" s="15">
        <f>Table1[[#This Row],[Total Awarded]]-(Table1[[#This Row],[Initial Apportionment]]+Table1[[#This Row],[Second Apportionment]])</f>
        <v>4784.5718544787487</v>
      </c>
      <c r="F365" s="9">
        <v>20891.571854478749</v>
      </c>
    </row>
    <row r="366" spans="1:6" x14ac:dyDescent="0.25">
      <c r="A366" s="7" t="s">
        <v>414</v>
      </c>
      <c r="B366" s="16">
        <v>36678760137935</v>
      </c>
      <c r="C366" s="8">
        <v>32526</v>
      </c>
      <c r="D366" s="8">
        <v>16263</v>
      </c>
      <c r="E366" s="15">
        <f>Table1[[#This Row],[Total Awarded]]-(Table1[[#This Row],[Initial Apportionment]]+Table1[[#This Row],[Second Apportionment]])</f>
        <v>14442.181875000002</v>
      </c>
      <c r="F366" s="9">
        <v>63231.181875000002</v>
      </c>
    </row>
    <row r="367" spans="1:6" x14ac:dyDescent="0.25">
      <c r="A367" s="10" t="s">
        <v>117</v>
      </c>
      <c r="B367" s="16">
        <v>30103060134288</v>
      </c>
      <c r="C367" s="8">
        <v>109731</v>
      </c>
      <c r="D367" s="8">
        <v>54865</v>
      </c>
      <c r="E367" s="15">
        <f>Table1[[#This Row],[Total Awarded]]-(Table1[[#This Row],[Initial Apportionment]]+Table1[[#This Row],[Second Apportionment]])</f>
        <v>48887.215043903008</v>
      </c>
      <c r="F367" s="9">
        <v>213483.21504390301</v>
      </c>
    </row>
    <row r="368" spans="1:6" x14ac:dyDescent="0.25">
      <c r="A368" s="7" t="s">
        <v>415</v>
      </c>
      <c r="B368" s="16">
        <v>19647330139097</v>
      </c>
      <c r="C368" s="8">
        <v>124142</v>
      </c>
      <c r="D368" s="8">
        <v>62071</v>
      </c>
      <c r="E368" s="15">
        <f>Table1[[#This Row],[Total Awarded]]-(Table1[[#This Row],[Initial Apportionment]]+Table1[[#This Row],[Second Apportionment]])</f>
        <v>73848.988800000021</v>
      </c>
      <c r="F368" s="9">
        <v>260061.98880000002</v>
      </c>
    </row>
    <row r="369" spans="1:6" x14ac:dyDescent="0.25">
      <c r="A369" s="10" t="s">
        <v>138</v>
      </c>
      <c r="B369" s="16">
        <v>37103710136085</v>
      </c>
      <c r="C369" s="8">
        <v>92094</v>
      </c>
      <c r="D369" s="8">
        <v>46047</v>
      </c>
      <c r="E369" s="15">
        <f>Table1[[#This Row],[Total Awarded]]-(Table1[[#This Row],[Initial Apportionment]]+Table1[[#This Row],[Second Apportionment]])</f>
        <v>41029.015626734588</v>
      </c>
      <c r="F369" s="9">
        <v>179170.01562673459</v>
      </c>
    </row>
    <row r="370" spans="1:6" ht="28.5" x14ac:dyDescent="0.25">
      <c r="A370" s="7" t="s">
        <v>360</v>
      </c>
      <c r="B370" s="16">
        <v>37683380122788</v>
      </c>
      <c r="C370" s="8">
        <v>105979</v>
      </c>
      <c r="D370" s="8">
        <v>52989</v>
      </c>
      <c r="E370" s="15">
        <f>Table1[[#This Row],[Total Awarded]]-(Table1[[#This Row],[Initial Apportionment]]+Table1[[#This Row],[Second Apportionment]])</f>
        <v>44198.2304</v>
      </c>
      <c r="F370" s="9">
        <v>203166.2304</v>
      </c>
    </row>
    <row r="371" spans="1:6" x14ac:dyDescent="0.25">
      <c r="A371" s="10" t="s">
        <v>214</v>
      </c>
      <c r="B371" s="16">
        <v>19756971996693</v>
      </c>
      <c r="C371" s="8">
        <v>155254</v>
      </c>
      <c r="D371" s="8">
        <v>77627</v>
      </c>
      <c r="E371" s="15">
        <f>Table1[[#This Row],[Total Awarded]]-(Table1[[#This Row],[Initial Apportionment]]+Table1[[#This Row],[Second Apportionment]])</f>
        <v>238448.15474250005</v>
      </c>
      <c r="F371" s="9">
        <v>471329.15474250005</v>
      </c>
    </row>
    <row r="372" spans="1:6" x14ac:dyDescent="0.25">
      <c r="A372" s="7" t="s">
        <v>361</v>
      </c>
      <c r="B372" s="16">
        <v>37683380121681</v>
      </c>
      <c r="C372" s="8">
        <v>74737</v>
      </c>
      <c r="D372" s="8">
        <v>37368</v>
      </c>
      <c r="E372" s="15">
        <f>Table1[[#This Row],[Total Awarded]]-(Table1[[#This Row],[Initial Apportionment]]+Table1[[#This Row],[Second Apportionment]])</f>
        <v>33295.843227500009</v>
      </c>
      <c r="F372" s="9">
        <v>145400.84322750001</v>
      </c>
    </row>
    <row r="373" spans="1:6" x14ac:dyDescent="0.25">
      <c r="A373" s="7" t="s">
        <v>362</v>
      </c>
      <c r="B373" s="16">
        <v>20652430100016</v>
      </c>
      <c r="C373" s="8">
        <v>72000</v>
      </c>
      <c r="D373" s="8">
        <v>36000</v>
      </c>
      <c r="E373" s="15">
        <f>Table1[[#This Row],[Total Awarded]]-(Table1[[#This Row],[Initial Apportionment]]+Table1[[#This Row],[Second Apportionment]])</f>
        <v>32076</v>
      </c>
      <c r="F373" s="9">
        <v>140076</v>
      </c>
    </row>
    <row r="374" spans="1:6" x14ac:dyDescent="0.25">
      <c r="A374" s="10" t="s">
        <v>139</v>
      </c>
      <c r="B374" s="16">
        <v>20652430134510</v>
      </c>
      <c r="C374" s="8">
        <v>27000</v>
      </c>
      <c r="D374" s="8">
        <v>13500</v>
      </c>
      <c r="E374" s="15">
        <f>Table1[[#This Row],[Total Awarded]]-(Table1[[#This Row],[Initial Apportionment]]+Table1[[#This Row],[Second Apportionment]])</f>
        <v>12028.5</v>
      </c>
      <c r="F374" s="9">
        <v>52528.5</v>
      </c>
    </row>
    <row r="375" spans="1:6" x14ac:dyDescent="0.25">
      <c r="A375" s="10" t="s">
        <v>363</v>
      </c>
      <c r="B375" s="16">
        <v>37684520106120</v>
      </c>
      <c r="C375" s="8">
        <v>215067</v>
      </c>
      <c r="D375" s="8">
        <v>107533</v>
      </c>
      <c r="E375" s="15">
        <f>Table1[[#This Row],[Total Awarded]]-(Table1[[#This Row],[Initial Apportionment]]+Table1[[#This Row],[Second Apportionment]])</f>
        <v>95813.121171745064</v>
      </c>
      <c r="F375" s="9">
        <v>418413.12117174506</v>
      </c>
    </row>
    <row r="376" spans="1:6" x14ac:dyDescent="0.25">
      <c r="A376" s="7" t="s">
        <v>364</v>
      </c>
      <c r="B376" s="16">
        <v>37681970136408</v>
      </c>
      <c r="C376" s="8">
        <v>0</v>
      </c>
      <c r="D376" s="8">
        <v>0</v>
      </c>
      <c r="E376" s="15">
        <f>Table1[[#This Row],[Total Awarded]]-(Table1[[#This Row],[Initial Apportionment]]+Table1[[#This Row],[Second Apportionment]])</f>
        <v>177009.55439062501</v>
      </c>
      <c r="F376" s="9">
        <v>177009.55439062501</v>
      </c>
    </row>
    <row r="377" spans="1:6" x14ac:dyDescent="0.25">
      <c r="A377" s="10" t="s">
        <v>182</v>
      </c>
      <c r="B377" s="16">
        <v>19647330137604</v>
      </c>
      <c r="C377" s="8">
        <v>21021</v>
      </c>
      <c r="D377" s="8">
        <v>10510</v>
      </c>
      <c r="E377" s="15">
        <f>Table1[[#This Row],[Total Awarded]]-(Table1[[#This Row],[Initial Apportionment]]+Table1[[#This Row],[Second Apportionment]])</f>
        <v>93651.185839999991</v>
      </c>
      <c r="F377" s="9">
        <v>125182.18583999999</v>
      </c>
    </row>
    <row r="378" spans="1:6" x14ac:dyDescent="0.25">
      <c r="A378" s="10" t="s">
        <v>365</v>
      </c>
      <c r="B378" s="16">
        <v>19647330100669</v>
      </c>
      <c r="C378" s="8">
        <v>0</v>
      </c>
      <c r="D378" s="8">
        <v>0</v>
      </c>
      <c r="E378" s="15">
        <f>Table1[[#This Row],[Total Awarded]]-(Table1[[#This Row],[Initial Apportionment]]+Table1[[#This Row],[Second Apportionment]])</f>
        <v>549424.14144000004</v>
      </c>
      <c r="F378" s="9">
        <v>549424.14144000004</v>
      </c>
    </row>
    <row r="379" spans="1:6" x14ac:dyDescent="0.25">
      <c r="A379" s="7" t="s">
        <v>177</v>
      </c>
      <c r="B379" s="16">
        <v>19647330136986</v>
      </c>
      <c r="C379" s="8">
        <v>74711</v>
      </c>
      <c r="D379" s="8">
        <v>37355</v>
      </c>
      <c r="E379" s="15">
        <f>Table1[[#This Row],[Total Awarded]]-(Table1[[#This Row],[Initial Apportionment]]+Table1[[#This Row],[Second Apportionment]])</f>
        <v>69512.95024062501</v>
      </c>
      <c r="F379" s="9">
        <v>181578.95024062501</v>
      </c>
    </row>
    <row r="380" spans="1:6" ht="28.5" x14ac:dyDescent="0.25">
      <c r="A380" s="7" t="s">
        <v>59</v>
      </c>
      <c r="B380" s="16">
        <v>39686760120725</v>
      </c>
      <c r="C380" s="8">
        <v>244922</v>
      </c>
      <c r="D380" s="8">
        <v>122461</v>
      </c>
      <c r="E380" s="15">
        <f>Table1[[#This Row],[Total Awarded]]-(Table1[[#This Row],[Initial Apportionment]]+Table1[[#This Row],[Second Apportionment]])</f>
        <v>146348.84279999998</v>
      </c>
      <c r="F380" s="9">
        <v>513731.84279999998</v>
      </c>
    </row>
    <row r="381" spans="1:6" ht="28.5" x14ac:dyDescent="0.25">
      <c r="A381" s="7" t="s">
        <v>366</v>
      </c>
      <c r="B381" s="16">
        <v>39686760120733</v>
      </c>
      <c r="C381" s="8">
        <v>0</v>
      </c>
      <c r="D381" s="8">
        <v>0</v>
      </c>
      <c r="E381" s="15">
        <f>Table1[[#This Row],[Total Awarded]]-(Table1[[#This Row],[Initial Apportionment]]+Table1[[#This Row],[Second Apportionment]])</f>
        <v>540095.07984000002</v>
      </c>
      <c r="F381" s="9">
        <v>540095.07984000002</v>
      </c>
    </row>
    <row r="382" spans="1:6" x14ac:dyDescent="0.25">
      <c r="A382" s="10" t="s">
        <v>367</v>
      </c>
      <c r="B382" s="16">
        <v>4615070129577</v>
      </c>
      <c r="C382" s="8">
        <v>66269</v>
      </c>
      <c r="D382" s="8">
        <v>33134</v>
      </c>
      <c r="E382" s="15">
        <f>Table1[[#This Row],[Total Awarded]]-(Table1[[#This Row],[Initial Apportionment]]+Table1[[#This Row],[Second Apportionment]])</f>
        <v>29523.994407772698</v>
      </c>
      <c r="F382" s="9">
        <v>128926.9944077727</v>
      </c>
    </row>
    <row r="383" spans="1:6" x14ac:dyDescent="0.25">
      <c r="A383" s="10" t="s">
        <v>427</v>
      </c>
      <c r="B383" s="16">
        <v>36750440107516</v>
      </c>
      <c r="C383" s="8">
        <v>60638</v>
      </c>
      <c r="D383" s="8">
        <v>30319</v>
      </c>
      <c r="E383" s="15">
        <f>Table1[[#This Row],[Total Awarded]]-(Table1[[#This Row],[Initial Apportionment]]+Table1[[#This Row],[Second Apportionment]])</f>
        <v>13401.79896</v>
      </c>
      <c r="F383" s="9">
        <v>104358.79896</v>
      </c>
    </row>
    <row r="384" spans="1:6" x14ac:dyDescent="0.25">
      <c r="A384" s="10" t="s">
        <v>416</v>
      </c>
      <c r="B384" s="16">
        <v>43104390128090</v>
      </c>
      <c r="C384" s="8">
        <v>75001</v>
      </c>
      <c r="D384" s="8">
        <v>37500</v>
      </c>
      <c r="E384" s="15">
        <f>Table1[[#This Row],[Total Awarded]]-(Table1[[#This Row],[Initial Apportionment]]+Table1[[#This Row],[Second Apportionment]])</f>
        <v>33414.418249999988</v>
      </c>
      <c r="F384" s="9">
        <v>145915.41824999999</v>
      </c>
    </row>
    <row r="385" spans="1:6" x14ac:dyDescent="0.25">
      <c r="A385" s="10" t="s">
        <v>417</v>
      </c>
      <c r="B385" s="16">
        <v>41689240127548</v>
      </c>
      <c r="C385" s="8">
        <v>274131</v>
      </c>
      <c r="D385" s="8">
        <v>137065</v>
      </c>
      <c r="E385" s="15">
        <f>Table1[[#This Row],[Total Awarded]]-(Table1[[#This Row],[Initial Apportionment]]+Table1[[#This Row],[Second Apportionment]])</f>
        <v>105461.25223999994</v>
      </c>
      <c r="F385" s="9">
        <v>516657.25223999994</v>
      </c>
    </row>
    <row r="386" spans="1:6" x14ac:dyDescent="0.25">
      <c r="A386" s="10" t="s">
        <v>418</v>
      </c>
      <c r="B386" s="16">
        <v>7617960133637</v>
      </c>
      <c r="C386" s="8">
        <v>195543</v>
      </c>
      <c r="D386" s="8">
        <v>97771</v>
      </c>
      <c r="E386" s="15">
        <f>Table1[[#This Row],[Total Awarded]]-(Table1[[#This Row],[Initial Apportionment]]+Table1[[#This Row],[Second Apportionment]])</f>
        <v>179185.69400000002</v>
      </c>
      <c r="F386" s="9">
        <v>472499.69400000002</v>
      </c>
    </row>
    <row r="387" spans="1:6" x14ac:dyDescent="0.25">
      <c r="A387" s="10" t="s">
        <v>162</v>
      </c>
      <c r="B387" s="16">
        <v>7100740129684</v>
      </c>
      <c r="C387" s="8">
        <v>290127</v>
      </c>
      <c r="D387" s="8">
        <v>145063</v>
      </c>
      <c r="E387" s="15">
        <f>Table1[[#This Row],[Total Awarded]]-(Table1[[#This Row],[Initial Apportionment]]+Table1[[#This Row],[Second Apportionment]])</f>
        <v>198806.11592000001</v>
      </c>
      <c r="F387" s="9">
        <v>633996.11592000001</v>
      </c>
    </row>
    <row r="388" spans="1:6" ht="28.5" x14ac:dyDescent="0.25">
      <c r="A388" s="7" t="s">
        <v>118</v>
      </c>
      <c r="B388" s="16">
        <v>33751760120204</v>
      </c>
      <c r="C388" s="8">
        <v>245852</v>
      </c>
      <c r="D388" s="8">
        <v>122926</v>
      </c>
      <c r="E388" s="15">
        <f>Table1[[#This Row],[Total Awarded]]-(Table1[[#This Row],[Initial Apportionment]]+Table1[[#This Row],[Second Apportionment]])</f>
        <v>109527.74206125003</v>
      </c>
      <c r="F388" s="9">
        <v>478305.74206125003</v>
      </c>
    </row>
    <row r="389" spans="1:6" x14ac:dyDescent="0.25">
      <c r="A389" s="7" t="s">
        <v>119</v>
      </c>
      <c r="B389" s="16">
        <v>19647330122242</v>
      </c>
      <c r="C389" s="8">
        <v>230524</v>
      </c>
      <c r="D389" s="8">
        <v>115262</v>
      </c>
      <c r="E389" s="15">
        <f>Table1[[#This Row],[Total Awarded]]-(Table1[[#This Row],[Initial Apportionment]]+Table1[[#This Row],[Second Apportionment]])</f>
        <v>154620.25728000002</v>
      </c>
      <c r="F389" s="9">
        <v>500406.25728000002</v>
      </c>
    </row>
    <row r="390" spans="1:6" x14ac:dyDescent="0.25">
      <c r="A390" s="10" t="s">
        <v>215</v>
      </c>
      <c r="B390" s="16">
        <v>19647330138305</v>
      </c>
      <c r="C390" s="8">
        <v>41055</v>
      </c>
      <c r="D390" s="8">
        <v>20527</v>
      </c>
      <c r="E390" s="15">
        <f>Table1[[#This Row],[Total Awarded]]-(Table1[[#This Row],[Initial Apportionment]]+Table1[[#This Row],[Second Apportionment]])</f>
        <v>91794.683120000002</v>
      </c>
      <c r="F390" s="9">
        <v>153376.68312</v>
      </c>
    </row>
    <row r="391" spans="1:6" x14ac:dyDescent="0.25">
      <c r="A391" s="7" t="s">
        <v>120</v>
      </c>
      <c r="B391" s="16">
        <v>19647330129627</v>
      </c>
      <c r="C391" s="8">
        <v>193838</v>
      </c>
      <c r="D391" s="8">
        <v>96919</v>
      </c>
      <c r="E391" s="15">
        <f>Table1[[#This Row],[Total Awarded]]-(Table1[[#This Row],[Initial Apportionment]]+Table1[[#This Row],[Second Apportionment]])</f>
        <v>135684.77135999996</v>
      </c>
      <c r="F391" s="9">
        <v>426441.77135999996</v>
      </c>
    </row>
    <row r="392" spans="1:6" x14ac:dyDescent="0.25">
      <c r="A392" s="10" t="s">
        <v>60</v>
      </c>
      <c r="B392" s="16">
        <v>39103970124958</v>
      </c>
      <c r="C392" s="8">
        <v>421071</v>
      </c>
      <c r="D392" s="8">
        <v>210535</v>
      </c>
      <c r="E392" s="15">
        <f>Table1[[#This Row],[Total Awarded]]-(Table1[[#This Row],[Initial Apportionment]]+Table1[[#This Row],[Second Apportionment]])</f>
        <v>155167.89631999994</v>
      </c>
      <c r="F392" s="9">
        <v>786773.89631999994</v>
      </c>
    </row>
    <row r="393" spans="1:6" x14ac:dyDescent="0.25">
      <c r="A393" s="10" t="s">
        <v>140</v>
      </c>
      <c r="B393" s="16">
        <v>39686760136283</v>
      </c>
      <c r="C393" s="8">
        <v>105168</v>
      </c>
      <c r="D393" s="8">
        <v>52584</v>
      </c>
      <c r="E393" s="15">
        <f>Table1[[#This Row],[Total Awarded]]-(Table1[[#This Row],[Initial Apportionment]]+Table1[[#This Row],[Second Apportionment]])</f>
        <v>-2469.5882569266832</v>
      </c>
      <c r="F393" s="9">
        <v>155282.41174307332</v>
      </c>
    </row>
    <row r="394" spans="1:6" x14ac:dyDescent="0.25">
      <c r="A394" s="10" t="s">
        <v>121</v>
      </c>
      <c r="B394" s="16">
        <v>19647330134148</v>
      </c>
      <c r="C394" s="8">
        <v>193803</v>
      </c>
      <c r="D394" s="8">
        <v>96901</v>
      </c>
      <c r="E394" s="15">
        <f>Table1[[#This Row],[Total Awarded]]-(Table1[[#This Row],[Initial Apportionment]]+Table1[[#This Row],[Second Apportionment]])</f>
        <v>94125.549679999996</v>
      </c>
      <c r="F394" s="9">
        <v>384829.54968</v>
      </c>
    </row>
    <row r="395" spans="1:6" x14ac:dyDescent="0.25">
      <c r="A395" s="7" t="s">
        <v>172</v>
      </c>
      <c r="B395" s="16">
        <v>14101400128447</v>
      </c>
      <c r="C395" s="8">
        <v>89392</v>
      </c>
      <c r="D395" s="8">
        <v>44696</v>
      </c>
      <c r="E395" s="15">
        <f>Table1[[#This Row],[Total Awarded]]-(Table1[[#This Row],[Initial Apportionment]]+Table1[[#This Row],[Second Apportionment]])</f>
        <v>43164.170400000003</v>
      </c>
      <c r="F395" s="9">
        <v>177252.1704</v>
      </c>
    </row>
    <row r="396" spans="1:6" x14ac:dyDescent="0.25">
      <c r="A396" s="7" t="s">
        <v>368</v>
      </c>
      <c r="B396" s="16">
        <v>23655650123737</v>
      </c>
      <c r="C396" s="8">
        <v>17590</v>
      </c>
      <c r="D396" s="8">
        <v>8795</v>
      </c>
      <c r="E396" s="15">
        <f>Table1[[#This Row],[Total Awarded]]-(Table1[[#This Row],[Initial Apportionment]]+Table1[[#This Row],[Second Apportionment]])</f>
        <v>7836.704917499992</v>
      </c>
      <c r="F396" s="9">
        <v>34221.704917499992</v>
      </c>
    </row>
    <row r="397" spans="1:6" ht="13.9" customHeight="1" x14ac:dyDescent="0.25">
      <c r="A397" s="10" t="s">
        <v>369</v>
      </c>
      <c r="B397" s="16">
        <v>19734370132845</v>
      </c>
      <c r="C397" s="8">
        <v>298665</v>
      </c>
      <c r="D397" s="8">
        <v>149332</v>
      </c>
      <c r="E397" s="15">
        <f>Table1[[#This Row],[Total Awarded]]-(Table1[[#This Row],[Initial Apportionment]]+Table1[[#This Row],[Second Apportionment]])</f>
        <v>133055.75749999995</v>
      </c>
      <c r="F397" s="9">
        <v>581052.75749999995</v>
      </c>
    </row>
    <row r="398" spans="1:6" ht="28.5" x14ac:dyDescent="0.25">
      <c r="A398" s="7" t="s">
        <v>163</v>
      </c>
      <c r="B398" s="16">
        <v>30103060137976</v>
      </c>
      <c r="C398" s="8">
        <v>32080</v>
      </c>
      <c r="D398" s="8">
        <v>16040</v>
      </c>
      <c r="E398" s="15">
        <f>Table1[[#This Row],[Total Awarded]]-(Table1[[#This Row],[Initial Apportionment]]+Table1[[#This Row],[Second Apportionment]])</f>
        <v>29113.658945489995</v>
      </c>
      <c r="F398" s="9">
        <v>77233.658945489995</v>
      </c>
    </row>
    <row r="399" spans="1:6" x14ac:dyDescent="0.25">
      <c r="A399" s="10" t="s">
        <v>370</v>
      </c>
      <c r="B399" s="16">
        <v>23656156117386</v>
      </c>
      <c r="C399" s="8">
        <v>25068</v>
      </c>
      <c r="D399" s="8">
        <v>12534</v>
      </c>
      <c r="E399" s="15">
        <f>Table1[[#This Row],[Total Awarded]]-(Table1[[#This Row],[Initial Apportionment]]+Table1[[#This Row],[Second Apportionment]])</f>
        <v>11169.66279623063</v>
      </c>
      <c r="F399" s="9">
        <v>48771.66279623063</v>
      </c>
    </row>
    <row r="400" spans="1:6" x14ac:dyDescent="0.25">
      <c r="A400" s="10" t="s">
        <v>216</v>
      </c>
      <c r="B400" s="16">
        <v>12629760115154</v>
      </c>
      <c r="C400" s="8">
        <v>5850</v>
      </c>
      <c r="D400" s="8">
        <v>2925</v>
      </c>
      <c r="E400" s="15">
        <f>Table1[[#This Row],[Total Awarded]]-(Table1[[#This Row],[Initial Apportionment]]+Table1[[#This Row],[Second Apportionment]])</f>
        <v>2606.1749999999993</v>
      </c>
      <c r="F400" s="9">
        <v>11381.174999999999</v>
      </c>
    </row>
    <row r="401" spans="1:6" x14ac:dyDescent="0.25">
      <c r="A401" s="10" t="s">
        <v>371</v>
      </c>
      <c r="B401" s="16">
        <v>51714640107318</v>
      </c>
      <c r="C401" s="8">
        <v>126000</v>
      </c>
      <c r="D401" s="8">
        <v>63000</v>
      </c>
      <c r="E401" s="15">
        <f>Table1[[#This Row],[Total Awarded]]-(Table1[[#This Row],[Initial Apportionment]]+Table1[[#This Row],[Second Apportionment]])</f>
        <v>56133</v>
      </c>
      <c r="F401" s="9">
        <v>245133</v>
      </c>
    </row>
    <row r="402" spans="1:6" x14ac:dyDescent="0.25">
      <c r="A402" s="10" t="s">
        <v>122</v>
      </c>
      <c r="B402" s="16">
        <v>12626790111708</v>
      </c>
      <c r="C402" s="8">
        <v>23109</v>
      </c>
      <c r="D402" s="8">
        <v>11554</v>
      </c>
      <c r="E402" s="15">
        <f>Table1[[#This Row],[Total Awarded]]-(Table1[[#This Row],[Initial Apportionment]]+Table1[[#This Row],[Second Apportionment]])</f>
        <v>10297.018624999997</v>
      </c>
      <c r="F402" s="9">
        <v>44960.018624999997</v>
      </c>
    </row>
    <row r="403" spans="1:6" x14ac:dyDescent="0.25">
      <c r="A403" s="11" t="s">
        <v>141</v>
      </c>
      <c r="B403" s="17">
        <v>30103060133959</v>
      </c>
      <c r="C403" s="12">
        <v>41114</v>
      </c>
      <c r="D403" s="12">
        <v>20557</v>
      </c>
      <c r="E403" s="15">
        <f>Table1[[#This Row],[Total Awarded]]-(Table1[[#This Row],[Initial Apportionment]]+Table1[[#This Row],[Second Apportionment]])</f>
        <v>40637.708880000006</v>
      </c>
      <c r="F403" s="13">
        <v>102308.70888000001</v>
      </c>
    </row>
    <row r="404" spans="1:6" x14ac:dyDescent="0.25">
      <c r="A404" s="10" t="s">
        <v>123</v>
      </c>
      <c r="B404" s="16">
        <v>43104390113431</v>
      </c>
      <c r="C404" s="8">
        <v>251696</v>
      </c>
      <c r="D404" s="8">
        <v>125848</v>
      </c>
      <c r="E404" s="15">
        <f>Table1[[#This Row],[Total Awarded]]-(Table1[[#This Row],[Initial Apportionment]]+Table1[[#This Row],[Second Apportionment]])</f>
        <v>275414.4375</v>
      </c>
      <c r="F404" s="9">
        <v>652958.4375</v>
      </c>
    </row>
    <row r="405" spans="1:6" x14ac:dyDescent="0.25">
      <c r="A405" s="7" t="s">
        <v>124</v>
      </c>
      <c r="B405" s="16">
        <v>19647330132027</v>
      </c>
      <c r="C405" s="8">
        <v>270117</v>
      </c>
      <c r="D405" s="8">
        <v>135058</v>
      </c>
      <c r="E405" s="15">
        <f>Table1[[#This Row],[Total Awarded]]-(Table1[[#This Row],[Initial Apportionment]]+Table1[[#This Row],[Second Apportionment]])</f>
        <v>124669.62943999993</v>
      </c>
      <c r="F405" s="9">
        <v>529844.62943999993</v>
      </c>
    </row>
    <row r="406" spans="1:6" x14ac:dyDescent="0.25">
      <c r="A406" s="7" t="s">
        <v>372</v>
      </c>
      <c r="B406" s="16">
        <v>26102640124990</v>
      </c>
      <c r="C406" s="8">
        <v>137119</v>
      </c>
      <c r="D406" s="8">
        <v>68559</v>
      </c>
      <c r="E406" s="15">
        <f>Table1[[#This Row],[Total Awarded]]-(Table1[[#This Row],[Initial Apportionment]]+Table1[[#This Row],[Second Apportionment]])</f>
        <v>68285.442320000031</v>
      </c>
      <c r="F406" s="9">
        <v>273963.44232000003</v>
      </c>
    </row>
    <row r="407" spans="1:6" x14ac:dyDescent="0.25">
      <c r="A407" s="10" t="s">
        <v>373</v>
      </c>
      <c r="B407" s="16">
        <v>37683380135913</v>
      </c>
      <c r="C407" s="8">
        <v>323942</v>
      </c>
      <c r="D407" s="8">
        <v>161971</v>
      </c>
      <c r="E407" s="15">
        <f>Table1[[#This Row],[Total Awarded]]-(Table1[[#This Row],[Initial Apportionment]]+Table1[[#This Row],[Second Apportionment]])</f>
        <v>171843.42960000003</v>
      </c>
      <c r="F407" s="9">
        <v>657756.42960000003</v>
      </c>
    </row>
    <row r="408" spans="1:6" x14ac:dyDescent="0.25">
      <c r="A408" s="10" t="s">
        <v>419</v>
      </c>
      <c r="B408" s="16">
        <v>1100170125567</v>
      </c>
      <c r="C408" s="8">
        <v>74458</v>
      </c>
      <c r="D408" s="8">
        <v>37229</v>
      </c>
      <c r="E408" s="15">
        <f>Table1[[#This Row],[Total Awarded]]-(Table1[[#This Row],[Initial Apportionment]]+Table1[[#This Row],[Second Apportionment]])</f>
        <v>33668.198637597554</v>
      </c>
      <c r="F408" s="9">
        <v>145355.19863759755</v>
      </c>
    </row>
    <row r="409" spans="1:6" x14ac:dyDescent="0.25">
      <c r="A409" s="7" t="s">
        <v>374</v>
      </c>
      <c r="B409" s="16">
        <v>19101990132605</v>
      </c>
      <c r="C409" s="8">
        <v>33998</v>
      </c>
      <c r="D409" s="8">
        <v>16999</v>
      </c>
      <c r="E409" s="15">
        <f>Table1[[#This Row],[Total Awarded]]-(Table1[[#This Row],[Initial Apportionment]]+Table1[[#This Row],[Second Apportionment]])</f>
        <v>15147.198480000006</v>
      </c>
      <c r="F409" s="9">
        <v>66144.198480000006</v>
      </c>
    </row>
    <row r="410" spans="1:6" x14ac:dyDescent="0.25">
      <c r="A410" s="7" t="s">
        <v>375</v>
      </c>
      <c r="B410" s="16">
        <v>19647330122754</v>
      </c>
      <c r="C410" s="8">
        <v>73562</v>
      </c>
      <c r="D410" s="8">
        <v>36781</v>
      </c>
      <c r="E410" s="15">
        <f>Table1[[#This Row],[Total Awarded]]-(Table1[[#This Row],[Initial Apportionment]]+Table1[[#This Row],[Second Apportionment]])</f>
        <v>32772.381997734366</v>
      </c>
      <c r="F410" s="9">
        <v>143115.38199773437</v>
      </c>
    </row>
    <row r="411" spans="1:6" x14ac:dyDescent="0.25">
      <c r="A411" s="7" t="s">
        <v>376</v>
      </c>
      <c r="B411" s="16">
        <v>19647330122838</v>
      </c>
      <c r="C411" s="8">
        <v>112227</v>
      </c>
      <c r="D411" s="8">
        <v>56113</v>
      </c>
      <c r="E411" s="15">
        <f>Table1[[#This Row],[Total Awarded]]-(Table1[[#This Row],[Initial Apportionment]]+Table1[[#This Row],[Second Apportionment]])</f>
        <v>49999.211650625017</v>
      </c>
      <c r="F411" s="9">
        <v>218339.21165062502</v>
      </c>
    </row>
    <row r="412" spans="1:6" x14ac:dyDescent="0.25">
      <c r="A412" s="7" t="s">
        <v>92</v>
      </c>
      <c r="B412" s="16">
        <v>54105460124057</v>
      </c>
      <c r="C412" s="8">
        <v>243890</v>
      </c>
      <c r="D412" s="8">
        <v>121945</v>
      </c>
      <c r="E412" s="15">
        <f>Table1[[#This Row],[Total Awarded]]-(Table1[[#This Row],[Initial Apportionment]]+Table1[[#This Row],[Second Apportionment]])</f>
        <v>102938.61403499998</v>
      </c>
      <c r="F412" s="9">
        <v>468773.61403499998</v>
      </c>
    </row>
    <row r="413" spans="1:6" x14ac:dyDescent="0.25">
      <c r="A413" s="10" t="s">
        <v>125</v>
      </c>
      <c r="B413" s="16">
        <v>19647330133694</v>
      </c>
      <c r="C413" s="8">
        <v>116167</v>
      </c>
      <c r="D413" s="8">
        <v>0</v>
      </c>
      <c r="E413" s="15">
        <f>Table1[[#This Row],[Total Awarded]]-(Table1[[#This Row],[Initial Apportionment]]+Table1[[#This Row],[Second Apportionment]])</f>
        <v>212136.125</v>
      </c>
      <c r="F413" s="9">
        <v>328303.125</v>
      </c>
    </row>
    <row r="414" spans="1:6" x14ac:dyDescent="0.25">
      <c r="A414" s="7" t="s">
        <v>165</v>
      </c>
      <c r="B414" s="16">
        <v>19647330127894</v>
      </c>
      <c r="C414" s="8">
        <v>281975</v>
      </c>
      <c r="D414" s="8">
        <v>140987</v>
      </c>
      <c r="E414" s="15">
        <f>Table1[[#This Row],[Total Awarded]]-(Table1[[#This Row],[Initial Apportionment]]+Table1[[#This Row],[Second Apportionment]])</f>
        <v>129640.93280000007</v>
      </c>
      <c r="F414" s="9">
        <v>552602.93280000007</v>
      </c>
    </row>
    <row r="415" spans="1:6" x14ac:dyDescent="0.25">
      <c r="A415" s="10" t="s">
        <v>93</v>
      </c>
      <c r="B415" s="16">
        <v>19647330120022</v>
      </c>
      <c r="C415" s="8">
        <v>205124</v>
      </c>
      <c r="D415" s="8">
        <v>102562</v>
      </c>
      <c r="E415" s="15">
        <f>Table1[[#This Row],[Total Awarded]]-(Table1[[#This Row],[Initial Apportionment]]+Table1[[#This Row],[Second Apportionment]])</f>
        <v>91384.658317499969</v>
      </c>
      <c r="F415" s="9">
        <v>399070.65831749997</v>
      </c>
    </row>
    <row r="416" spans="1:6" x14ac:dyDescent="0.25">
      <c r="A416" s="7" t="s">
        <v>94</v>
      </c>
      <c r="B416" s="16">
        <v>19647330129866</v>
      </c>
      <c r="C416" s="8">
        <v>133807</v>
      </c>
      <c r="D416" s="8">
        <v>66903</v>
      </c>
      <c r="E416" s="15">
        <f>Table1[[#This Row],[Total Awarded]]-(Table1[[#This Row],[Initial Apportionment]]+Table1[[#This Row],[Second Apportionment]])</f>
        <v>59612.491249999992</v>
      </c>
      <c r="F416" s="9">
        <v>260322.49124999999</v>
      </c>
    </row>
    <row r="417" spans="1:6" x14ac:dyDescent="0.25">
      <c r="A417" s="7" t="s">
        <v>61</v>
      </c>
      <c r="B417" s="16">
        <v>1612590123711</v>
      </c>
      <c r="C417" s="8">
        <v>124908</v>
      </c>
      <c r="D417" s="8">
        <v>62454</v>
      </c>
      <c r="E417" s="15">
        <f>Table1[[#This Row],[Total Awarded]]-(Table1[[#This Row],[Initial Apportionment]]+Table1[[#This Row],[Second Apportionment]])</f>
        <v>32331.641999999993</v>
      </c>
      <c r="F417" s="9">
        <v>219693.64199999999</v>
      </c>
    </row>
    <row r="418" spans="1:6" x14ac:dyDescent="0.25">
      <c r="A418" s="10" t="s">
        <v>62</v>
      </c>
      <c r="B418" s="16">
        <v>19647330122739</v>
      </c>
      <c r="C418" s="8">
        <v>187685</v>
      </c>
      <c r="D418" s="8">
        <v>93842</v>
      </c>
      <c r="E418" s="15">
        <f>Table1[[#This Row],[Total Awarded]]-(Table1[[#This Row],[Initial Apportionment]]+Table1[[#This Row],[Second Apportionment]])</f>
        <v>83614.478780000005</v>
      </c>
      <c r="F418" s="9">
        <v>365141.47878</v>
      </c>
    </row>
    <row r="419" spans="1:6" x14ac:dyDescent="0.25">
      <c r="A419" s="7" t="s">
        <v>178</v>
      </c>
      <c r="B419" s="16">
        <v>30103060137000</v>
      </c>
      <c r="C419" s="8">
        <v>22500</v>
      </c>
      <c r="D419" s="8">
        <v>34875</v>
      </c>
      <c r="E419" s="15">
        <f>Table1[[#This Row],[Total Awarded]]-(Table1[[#This Row],[Initial Apportionment]]+Table1[[#This Row],[Second Apportionment]])</f>
        <v>17040.375</v>
      </c>
      <c r="F419" s="9">
        <v>74415.375</v>
      </c>
    </row>
    <row r="420" spans="1:6" x14ac:dyDescent="0.25">
      <c r="A420" s="7" t="s">
        <v>153</v>
      </c>
      <c r="B420" s="16">
        <v>30103060132613</v>
      </c>
      <c r="C420" s="8">
        <v>92718</v>
      </c>
      <c r="D420" s="8">
        <v>46359</v>
      </c>
      <c r="E420" s="15">
        <f>Table1[[#This Row],[Total Awarded]]-(Table1[[#This Row],[Initial Apportionment]]+Table1[[#This Row],[Second Apportionment]])</f>
        <v>41306.131642499997</v>
      </c>
      <c r="F420" s="9">
        <v>180383.1316425</v>
      </c>
    </row>
    <row r="421" spans="1:6" x14ac:dyDescent="0.25">
      <c r="A421" s="10" t="s">
        <v>179</v>
      </c>
      <c r="B421" s="16">
        <v>37771560137323</v>
      </c>
      <c r="C421" s="8">
        <v>61337</v>
      </c>
      <c r="D421" s="8">
        <v>30668</v>
      </c>
      <c r="E421" s="15">
        <f>Table1[[#This Row],[Total Awarded]]-(Table1[[#This Row],[Initial Apportionment]]+Table1[[#This Row],[Second Apportionment]])</f>
        <v>64043.710640000005</v>
      </c>
      <c r="F421" s="9">
        <v>156048.71064</v>
      </c>
    </row>
    <row r="422" spans="1:6" ht="28.5" x14ac:dyDescent="0.25">
      <c r="A422" s="7" t="s">
        <v>126</v>
      </c>
      <c r="B422" s="16">
        <v>43104390131748</v>
      </c>
      <c r="C422" s="8">
        <v>140623</v>
      </c>
      <c r="D422" s="8">
        <v>70311</v>
      </c>
      <c r="E422" s="15">
        <f>Table1[[#This Row],[Total Awarded]]-(Table1[[#This Row],[Initial Apportionment]]+Table1[[#This Row],[Second Apportionment]])</f>
        <v>76376.181285838189</v>
      </c>
      <c r="F422" s="9">
        <v>287310.18128583819</v>
      </c>
    </row>
    <row r="423" spans="1:6" x14ac:dyDescent="0.25">
      <c r="A423" s="10" t="s">
        <v>420</v>
      </c>
      <c r="B423" s="16">
        <v>43104390132530</v>
      </c>
      <c r="C423" s="8">
        <v>75735</v>
      </c>
      <c r="D423" s="8">
        <v>37867</v>
      </c>
      <c r="E423" s="15">
        <f>Table1[[#This Row],[Total Awarded]]-(Table1[[#This Row],[Initial Apportionment]]+Table1[[#This Row],[Second Apportionment]])</f>
        <v>33741.613718115375</v>
      </c>
      <c r="F423" s="9">
        <v>147343.61371811538</v>
      </c>
    </row>
    <row r="424" spans="1:6" x14ac:dyDescent="0.25">
      <c r="A424" s="7" t="s">
        <v>173</v>
      </c>
      <c r="B424" s="16">
        <v>19647330137521</v>
      </c>
      <c r="C424" s="8">
        <v>26136</v>
      </c>
      <c r="D424" s="8">
        <v>13068</v>
      </c>
      <c r="E424" s="15">
        <f>Table1[[#This Row],[Total Awarded]]-(Table1[[#This Row],[Initial Apportionment]]+Table1[[#This Row],[Second Apportionment]])</f>
        <v>98555.142959999997</v>
      </c>
      <c r="F424" s="9">
        <v>137759.14296</v>
      </c>
    </row>
    <row r="425" spans="1:6" x14ac:dyDescent="0.25">
      <c r="A425" s="10" t="s">
        <v>377</v>
      </c>
      <c r="B425" s="16">
        <v>11101160124909</v>
      </c>
      <c r="C425" s="8">
        <v>0</v>
      </c>
      <c r="D425" s="8">
        <v>0</v>
      </c>
      <c r="E425" s="15">
        <f>Table1[[#This Row],[Total Awarded]]-(Table1[[#This Row],[Initial Apportionment]]+Table1[[#This Row],[Second Apportionment]])</f>
        <v>111042.566836425</v>
      </c>
      <c r="F425" s="9">
        <v>111042.566836425</v>
      </c>
    </row>
    <row r="426" spans="1:6" x14ac:dyDescent="0.25">
      <c r="A426" s="7" t="s">
        <v>154</v>
      </c>
      <c r="B426" s="16">
        <v>19647336114912</v>
      </c>
      <c r="C426" s="8">
        <v>106987</v>
      </c>
      <c r="D426" s="8">
        <v>53493</v>
      </c>
      <c r="E426" s="15">
        <f>Table1[[#This Row],[Total Awarded]]-(Table1[[#This Row],[Initial Apportionment]]+Table1[[#This Row],[Second Apportionment]])</f>
        <v>47664.181249999994</v>
      </c>
      <c r="F426" s="9">
        <v>208144.18124999999</v>
      </c>
    </row>
    <row r="427" spans="1:6" x14ac:dyDescent="0.25">
      <c r="A427" s="22" t="s">
        <v>217</v>
      </c>
      <c r="B427" s="23">
        <v>33670820120675</v>
      </c>
      <c r="C427" s="24">
        <v>381846</v>
      </c>
      <c r="D427" s="24">
        <v>190923</v>
      </c>
      <c r="E427" s="15">
        <f>Table1[[#This Row],[Total Awarded]]-(Table1[[#This Row],[Initial Apportionment]]+Table1[[#This Row],[Second Apportionment]])</f>
        <v>170113.70844766079</v>
      </c>
      <c r="F427" s="26">
        <v>742882.70844766079</v>
      </c>
    </row>
    <row r="428" spans="1:6" x14ac:dyDescent="0.25">
      <c r="A428" s="22" t="s">
        <v>421</v>
      </c>
      <c r="B428" s="23">
        <v>19646340101667</v>
      </c>
      <c r="C428" s="24">
        <v>130493</v>
      </c>
      <c r="D428" s="24">
        <v>65246</v>
      </c>
      <c r="E428" s="15">
        <f>Table1[[#This Row],[Total Awarded]]-(Table1[[#This Row],[Initial Apportionment]]+Table1[[#This Row],[Second Apportionment]])</f>
        <v>58135.617874999996</v>
      </c>
      <c r="F428" s="20">
        <v>253874.617875</v>
      </c>
    </row>
    <row r="429" spans="1:6" ht="28.5" x14ac:dyDescent="0.25">
      <c r="A429" s="22" t="s">
        <v>422</v>
      </c>
      <c r="B429" s="23">
        <v>19646340116822</v>
      </c>
      <c r="C429" s="24">
        <v>82872</v>
      </c>
      <c r="D429" s="24">
        <v>41436</v>
      </c>
      <c r="E429" s="15">
        <f>Table1[[#This Row],[Total Awarded]]-(Table1[[#This Row],[Initial Apportionment]]+Table1[[#This Row],[Second Apportionment]])</f>
        <v>36919.475999999995</v>
      </c>
      <c r="F429" s="20">
        <v>161227.476</v>
      </c>
    </row>
    <row r="430" spans="1:6" x14ac:dyDescent="0.25">
      <c r="A430" s="22" t="s">
        <v>127</v>
      </c>
      <c r="B430" s="23">
        <v>4614240123810</v>
      </c>
      <c r="C430" s="24">
        <v>49828</v>
      </c>
      <c r="D430" s="24">
        <v>24914</v>
      </c>
      <c r="E430" s="15">
        <f>Table1[[#This Row],[Total Awarded]]-(Table1[[#This Row],[Initial Apportionment]]+Table1[[#This Row],[Second Apportionment]])</f>
        <v>54103.370221875011</v>
      </c>
      <c r="F430" s="20">
        <v>128845.37022187501</v>
      </c>
    </row>
    <row r="431" spans="1:6" x14ac:dyDescent="0.25">
      <c r="A431" s="22" t="s">
        <v>378</v>
      </c>
      <c r="B431" s="23">
        <v>23656232330363</v>
      </c>
      <c r="C431" s="24">
        <v>40500</v>
      </c>
      <c r="D431" s="24">
        <v>20250</v>
      </c>
      <c r="E431" s="15">
        <f>Table1[[#This Row],[Total Awarded]]-(Table1[[#This Row],[Initial Apportionment]]+Table1[[#This Row],[Second Apportionment]])</f>
        <v>18042.75</v>
      </c>
      <c r="F431" s="20">
        <v>78792.75</v>
      </c>
    </row>
    <row r="432" spans="1:6" x14ac:dyDescent="0.25">
      <c r="A432" s="22" t="s">
        <v>379</v>
      </c>
      <c r="B432" s="23">
        <v>23656230125658</v>
      </c>
      <c r="C432" s="24">
        <v>47250</v>
      </c>
      <c r="D432" s="24">
        <v>23625</v>
      </c>
      <c r="E432" s="15">
        <f>Table1[[#This Row],[Total Awarded]]-(Table1[[#This Row],[Initial Apportionment]]+Table1[[#This Row],[Second Apportionment]])</f>
        <v>21049.875</v>
      </c>
      <c r="F432" s="20">
        <v>91924.875</v>
      </c>
    </row>
    <row r="433" spans="1:6" x14ac:dyDescent="0.25">
      <c r="A433" s="22" t="s">
        <v>380</v>
      </c>
      <c r="B433" s="23">
        <v>15101570119669</v>
      </c>
      <c r="C433" s="24">
        <v>869097</v>
      </c>
      <c r="D433" s="24">
        <v>434548</v>
      </c>
      <c r="E433" s="15">
        <f>Table1[[#This Row],[Total Awarded]]-(Table1[[#This Row],[Initial Apportionment]]+Table1[[#This Row],[Second Apportionment]])</f>
        <v>701020.61216000002</v>
      </c>
      <c r="F433" s="20">
        <v>2004665.61216</v>
      </c>
    </row>
    <row r="434" spans="1:6" ht="28.5" x14ac:dyDescent="0.25">
      <c r="A434" s="22" t="s">
        <v>142</v>
      </c>
      <c r="B434" s="23">
        <v>15101570135467</v>
      </c>
      <c r="C434" s="24">
        <v>115161</v>
      </c>
      <c r="D434" s="24">
        <v>57580</v>
      </c>
      <c r="E434" s="15">
        <f>Table1[[#This Row],[Total Awarded]]-(Table1[[#This Row],[Initial Apportionment]]+Table1[[#This Row],[Second Apportionment]])</f>
        <v>178178.5625</v>
      </c>
      <c r="F434" s="20">
        <v>350919.5625</v>
      </c>
    </row>
    <row r="435" spans="1:6" x14ac:dyDescent="0.25">
      <c r="A435" s="22" t="s">
        <v>63</v>
      </c>
      <c r="B435" s="23">
        <v>36678760126714</v>
      </c>
      <c r="C435" s="24">
        <v>23175</v>
      </c>
      <c r="D435" s="24">
        <v>11587</v>
      </c>
      <c r="E435" s="15">
        <f>Table1[[#This Row],[Total Awarded]]-(Table1[[#This Row],[Initial Apportionment]]+Table1[[#This Row],[Second Apportionment]])</f>
        <v>10324.962500000001</v>
      </c>
      <c r="F435" s="20">
        <v>45086.962500000001</v>
      </c>
    </row>
    <row r="436" spans="1:6" x14ac:dyDescent="0.25">
      <c r="A436" s="22" t="s">
        <v>381</v>
      </c>
      <c r="B436" s="23">
        <v>14101400117994</v>
      </c>
      <c r="C436" s="24">
        <v>376073</v>
      </c>
      <c r="D436" s="24">
        <v>188036</v>
      </c>
      <c r="E436" s="15">
        <f>Table1[[#This Row],[Total Awarded]]-(Table1[[#This Row],[Initial Apportionment]]+Table1[[#This Row],[Second Apportionment]])</f>
        <v>193111.35056000005</v>
      </c>
      <c r="F436" s="20">
        <v>757220.35056000005</v>
      </c>
    </row>
    <row r="437" spans="1:6" x14ac:dyDescent="0.25">
      <c r="A437" s="22" t="s">
        <v>382</v>
      </c>
      <c r="B437" s="23">
        <v>1100170124172</v>
      </c>
      <c r="C437" s="24">
        <v>185927</v>
      </c>
      <c r="D437" s="24">
        <v>92963</v>
      </c>
      <c r="E437" s="15">
        <f>Table1[[#This Row],[Total Awarded]]-(Table1[[#This Row],[Initial Apportionment]]+Table1[[#This Row],[Second Apportionment]])</f>
        <v>65838.1992729911</v>
      </c>
      <c r="F437" s="20">
        <v>344728.1992729911</v>
      </c>
    </row>
    <row r="438" spans="1:6" x14ac:dyDescent="0.25">
      <c r="A438" s="22" t="s">
        <v>383</v>
      </c>
      <c r="B438" s="23">
        <v>51714645130125</v>
      </c>
      <c r="C438" s="24">
        <v>64777</v>
      </c>
      <c r="D438" s="24">
        <v>32388</v>
      </c>
      <c r="E438" s="15">
        <f>Table1[[#This Row],[Total Awarded]]-(Table1[[#This Row],[Initial Apportionment]]+Table1[[#This Row],[Second Apportionment]])</f>
        <v>28859.626250000001</v>
      </c>
      <c r="F438" s="20">
        <v>126024.62625</v>
      </c>
    </row>
    <row r="439" spans="1:6" ht="28.5" x14ac:dyDescent="0.25">
      <c r="A439" s="22" t="s">
        <v>384</v>
      </c>
      <c r="B439" s="23">
        <v>58105870117242</v>
      </c>
      <c r="C439" s="24">
        <v>20412</v>
      </c>
      <c r="D439" s="24">
        <v>10206</v>
      </c>
      <c r="E439" s="15">
        <f>Table1[[#This Row],[Total Awarded]]-(Table1[[#This Row],[Initial Apportionment]]+Table1[[#This Row],[Second Apportionment]])</f>
        <v>9095.3882620424993</v>
      </c>
      <c r="F439" s="25">
        <v>39713.388262042499</v>
      </c>
    </row>
    <row r="440" spans="1:6" x14ac:dyDescent="0.25">
      <c r="A440" s="18">
        <f>SUBTOTAL(103,Table1[Charter Schools])</f>
        <v>437</v>
      </c>
      <c r="B440" s="19"/>
      <c r="C440" s="21">
        <f>SUBTOTAL(109,Table1[Initial Apportionment])</f>
        <v>63906061</v>
      </c>
      <c r="D440" s="21">
        <f>SUBTOTAL(109,Table1[Second Apportionment])</f>
        <v>31837946</v>
      </c>
      <c r="E440" s="21">
        <f>SUBTOTAL(109,Table1[True Up Apportionments])</f>
        <v>40789892.530099615</v>
      </c>
      <c r="F440" s="20">
        <f>SUBTOTAL(109,Table1[Total Awarded])</f>
        <v>136533899.53009966</v>
      </c>
    </row>
  </sheetData>
  <mergeCells count="1">
    <mergeCell ref="A1:F1"/>
  </mergeCells>
  <printOptions horizontalCentered="1"/>
  <pageMargins left="0.7" right="0.7" top="0.25" bottom="0.75" header="0.3" footer="0.3"/>
  <pageSetup scale="70" fitToHeight="0" orientation="portrait" r:id="rId1"/>
  <headerFooter>
    <oddFooter>&amp;LRevised 3/20/2020&amp;R&amp;P</oddFooter>
  </headerFooter>
  <ignoredErrors>
    <ignoredError sqref="F3:F439" calculatedColumn="1"/>
  </ignoredErrors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AF7A22C99F13140B0D5E46937ED9D07" ma:contentTypeVersion="10" ma:contentTypeDescription="Create a new document." ma:contentTypeScope="" ma:versionID="980935b397bdd590b9ed025cb668e921">
  <xsd:schema xmlns:xsd="http://www.w3.org/2001/XMLSchema" xmlns:xs="http://www.w3.org/2001/XMLSchema" xmlns:p="http://schemas.microsoft.com/office/2006/metadata/properties" xmlns:ns2="b8428b6c-22fc-473c-9fcc-461180310839" xmlns:ns3="9cebd2e2-ac18-4554-a335-b55a469785bd" targetNamespace="http://schemas.microsoft.com/office/2006/metadata/properties" ma:root="true" ma:fieldsID="1f3fb630a93a3a55e5a31308762711d1" ns2:_="" ns3:_="">
    <xsd:import namespace="b8428b6c-22fc-473c-9fcc-461180310839"/>
    <xsd:import namespace="9cebd2e2-ac18-4554-a335-b55a469785b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428b6c-22fc-473c-9fcc-46118031083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ebd2e2-ac18-4554-a335-b55a469785b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F03AD90-B8DC-47CF-B2F1-DDFB7138B92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5B7B76D-3A93-40EF-A366-3E7D901382E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3CFCCB9-2095-4FD9-8569-F0379DABA77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8428b6c-22fc-473c-9fcc-461180310839"/>
    <ds:schemaRef ds:uri="9cebd2e2-ac18-4554-a335-b55a469785b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Awardee List</vt:lpstr>
      <vt:lpstr>'Awardee List'!Print_Titles</vt:lpstr>
    </vt:vector>
  </TitlesOfParts>
  <Company>State Treasurer's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Davis, Ian</dc:creator>
  <cp:lastModifiedBy>Storey, Ryan</cp:lastModifiedBy>
  <cp:lastPrinted>2020-03-19T15:59:27Z</cp:lastPrinted>
  <dcterms:created xsi:type="dcterms:W3CDTF">2016-04-27T17:42:06Z</dcterms:created>
  <dcterms:modified xsi:type="dcterms:W3CDTF">2022-05-03T18:11:55Z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0x0101000AF7A22C99F13140B0D5E46937ED9D07</vt:lpwstr>
  </property>
</Properties>
</file>