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Development\csfa\csfgp\invoice\"/>
    </mc:Choice>
  </mc:AlternateContent>
  <workbookProtection workbookAlgorithmName="SHA-512" workbookHashValue="VvBAFXPHPWPyi5i2co3K/+f4qRMxnGB54IBI7RStTFFOFhzYMBOTIdm7zPfR+El0C1kUUXH5ftNwukI0+CvpHw==" workbookSaltValue="iilmycG5r7vC+sXWzuka+g==" workbookSpinCount="100000" lockStructure="1"/>
  <bookViews>
    <workbookView xWindow="0" yWindow="0" windowWidth="25200" windowHeight="10785" tabRatio="737"/>
  </bookViews>
  <sheets>
    <sheet name="School Info" sheetId="27" r:id="rId1"/>
    <sheet name="Invoices" sheetId="30" r:id="rId2"/>
    <sheet name="Facility Expenditure Report" sheetId="16" r:id="rId3"/>
    <sheet name="Expenditure Overview" sheetId="1" r:id="rId4"/>
    <sheet name="Eligible Costs" sheetId="26" state="hidden" r:id="rId5"/>
    <sheet name="All schools" sheetId="28" state="hidden" r:id="rId6"/>
    <sheet name="Instructions" sheetId="31" r:id="rId7"/>
  </sheets>
  <definedNames>
    <definedName name="_xlnm._FilterDatabase" localSheetId="5" hidden="1">'All schools'!$A$1:$C$1</definedName>
    <definedName name="cat">'Facility Expenditure Report'!#REF!</definedName>
    <definedName name="Costs">'Eligible Costs'!$A$2:$A$7</definedName>
    <definedName name="Costz">'Eligible Costs'!$A$1:$A$7</definedName>
    <definedName name="dog">'Eligible Costs'!$A$2:$A$7</definedName>
    <definedName name="Fac">'School Info'!$E$14:$E$33</definedName>
    <definedName name="Fish">'Eligible Costs'!$A$2:$A$7</definedName>
    <definedName name="_xlnm.Print_Area" localSheetId="3">'Expenditure Overview'!$A$1:$T$109</definedName>
    <definedName name="_xlnm.Print_Area" localSheetId="2">'Facility Expenditure Report'!$A$2:$I$54</definedName>
    <definedName name="_xlnm.Print_Area" localSheetId="6">Instructions!$A$1:$A$248</definedName>
    <definedName name="_xlnm.Print_Area" localSheetId="0">'School Info'!$A$2:$M$36</definedName>
    <definedName name="_xlnm.Print_Titles" localSheetId="3">'Expenditure Overview'!$1:$5</definedName>
    <definedName name="_xlnm.Print_Titles" localSheetId="1">Invoices!$4:$4</definedName>
  </definedNames>
  <calcPr calcId="152511"/>
</workbook>
</file>

<file path=xl/calcChain.xml><?xml version="1.0" encoding="utf-8"?>
<calcChain xmlns="http://schemas.openxmlformats.org/spreadsheetml/2006/main">
  <c r="I5" i="30" l="1"/>
  <c r="I7" i="30"/>
  <c r="I6" i="30"/>
  <c r="I8" i="30"/>
  <c r="I9" i="30"/>
  <c r="K5" i="30" l="1"/>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I85" i="30"/>
  <c r="I86" i="30"/>
  <c r="I87" i="30"/>
  <c r="I88" i="30"/>
  <c r="I89" i="30"/>
  <c r="I90" i="30"/>
  <c r="I91" i="30"/>
  <c r="I92" i="30"/>
  <c r="I93" i="30"/>
  <c r="I94" i="30"/>
  <c r="I95" i="30"/>
  <c r="I96" i="30"/>
  <c r="I97" i="30"/>
  <c r="I98" i="30"/>
  <c r="I99" i="30"/>
  <c r="I100" i="30"/>
  <c r="I101" i="30"/>
  <c r="I102" i="30"/>
  <c r="I103" i="30"/>
  <c r="I104" i="30"/>
  <c r="I105" i="30"/>
  <c r="I106" i="30"/>
  <c r="I107" i="30"/>
  <c r="I108" i="30"/>
  <c r="I109" i="30"/>
  <c r="I110" i="30"/>
  <c r="I111" i="30"/>
  <c r="I112" i="30"/>
  <c r="I113" i="30"/>
  <c r="I114" i="30"/>
  <c r="I115" i="30"/>
  <c r="I116" i="30"/>
  <c r="I117" i="30"/>
  <c r="I118" i="30"/>
  <c r="I119" i="30"/>
  <c r="I120" i="30"/>
  <c r="I121" i="30"/>
  <c r="I122" i="30"/>
  <c r="I123" i="30"/>
  <c r="I124" i="30"/>
  <c r="I125" i="30"/>
  <c r="I126" i="30"/>
  <c r="I127" i="30"/>
  <c r="I128" i="30"/>
  <c r="I129" i="30"/>
  <c r="I130" i="30"/>
  <c r="I131" i="30"/>
  <c r="I132" i="30"/>
  <c r="I133" i="30"/>
  <c r="I134" i="30"/>
  <c r="I135" i="30"/>
  <c r="I136" i="30"/>
  <c r="I137" i="30"/>
  <c r="I138" i="30"/>
  <c r="I139" i="30"/>
  <c r="I140" i="30"/>
  <c r="I141" i="30"/>
  <c r="I142" i="30"/>
  <c r="I143" i="30"/>
  <c r="I144" i="30"/>
  <c r="I145" i="30"/>
  <c r="I146" i="30"/>
  <c r="I147" i="30"/>
  <c r="I148" i="30"/>
  <c r="I149" i="30"/>
  <c r="I150" i="30"/>
  <c r="I151" i="30"/>
  <c r="I152" i="30"/>
  <c r="I153" i="30"/>
  <c r="I154" i="30"/>
  <c r="I155" i="30"/>
  <c r="I156" i="30"/>
  <c r="I157" i="30"/>
  <c r="I158" i="30"/>
  <c r="I159" i="30"/>
  <c r="I160" i="30"/>
  <c r="I161" i="30"/>
  <c r="I162" i="30"/>
  <c r="I163" i="30"/>
  <c r="I164" i="30"/>
  <c r="I165" i="30"/>
  <c r="I166" i="30"/>
  <c r="I167" i="30"/>
  <c r="I168" i="30"/>
  <c r="I169" i="30"/>
  <c r="I170" i="30"/>
  <c r="I171" i="30"/>
  <c r="I172" i="30"/>
  <c r="I173" i="30"/>
  <c r="I174" i="30"/>
  <c r="I175" i="30"/>
  <c r="I176" i="30"/>
  <c r="I177" i="30"/>
  <c r="I178" i="30"/>
  <c r="I179" i="30"/>
  <c r="I180" i="30"/>
  <c r="I181" i="30"/>
  <c r="I182" i="30"/>
  <c r="I183" i="30"/>
  <c r="I184" i="30"/>
  <c r="I185" i="30"/>
  <c r="I186" i="30"/>
  <c r="I187" i="30"/>
  <c r="I188" i="30"/>
  <c r="I189" i="30"/>
  <c r="I190" i="30"/>
  <c r="I191" i="30"/>
  <c r="I192" i="30"/>
  <c r="I193" i="30"/>
  <c r="I194" i="30"/>
  <c r="I195" i="30"/>
  <c r="I196" i="30"/>
  <c r="I197" i="30"/>
  <c r="I198" i="30"/>
  <c r="I199" i="30"/>
  <c r="I200" i="30"/>
  <c r="I201" i="30"/>
  <c r="I202" i="30"/>
  <c r="I203" i="30"/>
  <c r="I204" i="30"/>
  <c r="I205" i="30"/>
  <c r="I206" i="30"/>
  <c r="I207" i="30"/>
  <c r="I208" i="30"/>
  <c r="I209" i="30"/>
  <c r="I210" i="30"/>
  <c r="I211" i="30"/>
  <c r="I212" i="30"/>
  <c r="I213" i="30"/>
  <c r="I214" i="30"/>
  <c r="I215" i="30"/>
  <c r="I216" i="30"/>
  <c r="I217" i="30"/>
  <c r="I218" i="30"/>
  <c r="I219" i="30"/>
  <c r="I220" i="30"/>
  <c r="I221" i="30"/>
  <c r="I222" i="30"/>
  <c r="I223" i="30"/>
  <c r="I224" i="30"/>
  <c r="I225" i="30"/>
  <c r="I226" i="30"/>
  <c r="I227" i="30"/>
  <c r="I228" i="30"/>
  <c r="I229" i="30"/>
  <c r="I230" i="30"/>
  <c r="I231" i="30"/>
  <c r="I232" i="30"/>
  <c r="I233" i="30"/>
  <c r="I234" i="30"/>
  <c r="I235" i="30"/>
  <c r="I236" i="30"/>
  <c r="I237" i="30"/>
  <c r="I238" i="30"/>
  <c r="I239" i="30"/>
  <c r="I240" i="30"/>
  <c r="I241" i="30"/>
  <c r="I242" i="30"/>
  <c r="I243" i="30"/>
  <c r="I244" i="30"/>
  <c r="I245" i="30"/>
  <c r="I246" i="30"/>
  <c r="I247" i="30"/>
  <c r="I248" i="30"/>
  <c r="I249" i="30"/>
  <c r="I250" i="30"/>
  <c r="I251" i="30"/>
  <c r="I252" i="30"/>
  <c r="I253" i="30"/>
  <c r="I254" i="30"/>
  <c r="I255" i="30"/>
  <c r="I256" i="30"/>
  <c r="I257" i="30"/>
  <c r="I258" i="30"/>
  <c r="I259" i="30"/>
  <c r="I260" i="30"/>
  <c r="I261" i="30"/>
  <c r="I262" i="30"/>
  <c r="I263" i="30"/>
  <c r="I264" i="30"/>
  <c r="I265" i="30"/>
  <c r="I266" i="30"/>
  <c r="I267" i="30"/>
  <c r="I268" i="30"/>
  <c r="I269" i="30"/>
  <c r="I270" i="30"/>
  <c r="I271" i="30"/>
  <c r="I272" i="30"/>
  <c r="I273" i="30"/>
  <c r="I274" i="30"/>
  <c r="I275" i="30"/>
  <c r="I276" i="30"/>
  <c r="I277" i="30"/>
  <c r="I278" i="30"/>
  <c r="I279" i="30"/>
  <c r="I280" i="30"/>
  <c r="I281" i="30"/>
  <c r="I282" i="30"/>
  <c r="I283" i="30"/>
  <c r="I284" i="30"/>
  <c r="I285" i="30"/>
  <c r="I286" i="30"/>
  <c r="I287" i="30"/>
  <c r="I288" i="30"/>
  <c r="I289" i="30"/>
  <c r="I290" i="30"/>
  <c r="I291" i="30"/>
  <c r="I292" i="30"/>
  <c r="I293" i="30"/>
  <c r="I294" i="30"/>
  <c r="I295" i="30"/>
  <c r="I296" i="30"/>
  <c r="I297" i="30"/>
  <c r="I298" i="30"/>
  <c r="I299" i="30"/>
  <c r="I300" i="30"/>
  <c r="I301" i="30"/>
  <c r="I302" i="30"/>
  <c r="I303" i="30"/>
  <c r="I304" i="30"/>
  <c r="K289" i="30"/>
  <c r="K290" i="30"/>
  <c r="K291" i="30"/>
  <c r="K292" i="30"/>
  <c r="K293" i="30"/>
  <c r="K294" i="30"/>
  <c r="K295" i="30"/>
  <c r="K296" i="30"/>
  <c r="K297" i="30"/>
  <c r="K298" i="30"/>
  <c r="K299" i="30"/>
  <c r="K300" i="30"/>
  <c r="K301" i="30"/>
  <c r="K302" i="30"/>
  <c r="K303" i="30"/>
  <c r="K304" i="30"/>
  <c r="K209" i="30"/>
  <c r="K210" i="30"/>
  <c r="K211" i="30"/>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5"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6"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4"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39" i="30"/>
  <c r="K140" i="30"/>
  <c r="K141" i="30"/>
  <c r="K142" i="30"/>
  <c r="K143" i="30"/>
  <c r="K144" i="30"/>
  <c r="K145" i="30"/>
  <c r="K146" i="30"/>
  <c r="K147" i="30"/>
  <c r="K148" i="30"/>
  <c r="K149" i="30"/>
  <c r="K150" i="30"/>
  <c r="K151" i="30"/>
  <c r="K152" i="30"/>
  <c r="K153" i="30"/>
  <c r="K154" i="30"/>
  <c r="K155" i="30"/>
  <c r="K156" i="30"/>
  <c r="K157" i="30"/>
  <c r="K158" i="30"/>
  <c r="K159" i="30"/>
  <c r="K160" i="30"/>
  <c r="K161" i="30"/>
  <c r="K162" i="30"/>
  <c r="K163" i="30"/>
  <c r="K164" i="30"/>
  <c r="K165" i="30"/>
  <c r="K166" i="30"/>
  <c r="K167" i="30"/>
  <c r="K168" i="30"/>
  <c r="K169" i="30"/>
  <c r="K170" i="30"/>
  <c r="K171" i="30"/>
  <c r="K172" i="30"/>
  <c r="K173" i="30"/>
  <c r="K174" i="30"/>
  <c r="K175" i="30"/>
  <c r="K176" i="30"/>
  <c r="K177" i="30"/>
  <c r="K178" i="30"/>
  <c r="K179" i="30"/>
  <c r="K180" i="30"/>
  <c r="K181" i="30"/>
  <c r="K182" i="30"/>
  <c r="K183" i="30"/>
  <c r="K184" i="30"/>
  <c r="K185" i="30"/>
  <c r="K186" i="30"/>
  <c r="K187" i="30"/>
  <c r="K188" i="30"/>
  <c r="K189" i="30"/>
  <c r="K190" i="30"/>
  <c r="K191" i="30"/>
  <c r="K192" i="30"/>
  <c r="K193" i="30"/>
  <c r="K194" i="30"/>
  <c r="K195" i="30"/>
  <c r="K196" i="30"/>
  <c r="K197" i="30"/>
  <c r="K198" i="30"/>
  <c r="K199" i="30"/>
  <c r="K200" i="30"/>
  <c r="K201" i="30"/>
  <c r="K202" i="30"/>
  <c r="K203" i="30"/>
  <c r="K204" i="30"/>
  <c r="K205" i="30"/>
  <c r="K206" i="30"/>
  <c r="K207" i="30"/>
  <c r="K208" i="30"/>
  <c r="L12" i="16" l="1"/>
  <c r="L4" i="27" l="1"/>
  <c r="N305" i="30" l="1"/>
  <c r="C24" i="16"/>
  <c r="C23" i="16"/>
  <c r="C22" i="16"/>
  <c r="C21" i="16"/>
  <c r="C20" i="16"/>
  <c r="G21" i="16" l="1"/>
  <c r="G20" i="16"/>
  <c r="G24" i="16"/>
  <c r="G22" i="16"/>
  <c r="G23" i="16"/>
  <c r="J305" i="30"/>
  <c r="L6" i="27"/>
  <c r="F6" i="27" s="1"/>
  <c r="F9" i="16" l="1"/>
  <c r="L5" i="27"/>
  <c r="F5" i="27" s="1"/>
  <c r="F11" i="16" l="1"/>
  <c r="F13" i="16"/>
  <c r="F12" i="16"/>
  <c r="F10" i="16"/>
  <c r="F8" i="16"/>
  <c r="B1" i="30" s="1"/>
  <c r="S5" i="1" l="1"/>
  <c r="S4" i="1" s="1"/>
  <c r="O5" i="1"/>
  <c r="O4" i="1" s="1"/>
  <c r="K5" i="1"/>
  <c r="K4" i="1" s="1"/>
  <c r="G5" i="1"/>
  <c r="G4" i="1" s="1"/>
  <c r="C5" i="1"/>
  <c r="C4" i="1" s="1"/>
  <c r="R7" i="1" l="1" a="1"/>
  <c r="R7" i="1" s="1"/>
  <c r="T7" i="1" s="1"/>
  <c r="R19" i="1" a="1"/>
  <c r="R19" i="1" s="1"/>
  <c r="T19" i="1" s="1"/>
  <c r="R59" i="1" a="1"/>
  <c r="R59" i="1" s="1"/>
  <c r="T59" i="1" s="1"/>
  <c r="R71" i="1" a="1"/>
  <c r="R71" i="1" s="1"/>
  <c r="T71" i="1" s="1"/>
  <c r="R87" i="1" a="1"/>
  <c r="R87" i="1" s="1"/>
  <c r="T87" i="1" s="1"/>
  <c r="R10" i="1" a="1"/>
  <c r="R10" i="1" s="1"/>
  <c r="T10" i="1" s="1"/>
  <c r="R13" i="1" a="1"/>
  <c r="R13" i="1" s="1"/>
  <c r="T13" i="1" s="1"/>
  <c r="R18" i="1" a="1"/>
  <c r="R18" i="1" s="1"/>
  <c r="T18" i="1" s="1"/>
  <c r="R21" i="1" a="1"/>
  <c r="R21" i="1" s="1"/>
  <c r="T21" i="1" s="1"/>
  <c r="R24" i="1" a="1"/>
  <c r="R24" i="1" s="1"/>
  <c r="T24" i="1" s="1"/>
  <c r="R27" i="1" a="1"/>
  <c r="R27" i="1" s="1"/>
  <c r="T27" i="1" s="1"/>
  <c r="R30" i="1" a="1"/>
  <c r="R30" i="1" s="1"/>
  <c r="T30" i="1" s="1"/>
  <c r="R34" i="1" a="1"/>
  <c r="R34" i="1" s="1"/>
  <c r="T34" i="1" s="1"/>
  <c r="R38" i="1" a="1"/>
  <c r="R38" i="1" s="1"/>
  <c r="T38" i="1" s="1"/>
  <c r="R42" i="1" a="1"/>
  <c r="R42" i="1" s="1"/>
  <c r="T42" i="1" s="1"/>
  <c r="R46" i="1" a="1"/>
  <c r="R46" i="1" s="1"/>
  <c r="T46" i="1" s="1"/>
  <c r="R54" i="1" a="1"/>
  <c r="R54" i="1" s="1"/>
  <c r="T54" i="1" s="1"/>
  <c r="R66" i="1" a="1"/>
  <c r="R66" i="1" s="1"/>
  <c r="T66" i="1" s="1"/>
  <c r="R78" i="1" a="1"/>
  <c r="R78" i="1" s="1"/>
  <c r="T78" i="1" s="1"/>
  <c r="R94" i="1" a="1"/>
  <c r="R94" i="1" s="1"/>
  <c r="T94" i="1" s="1"/>
  <c r="R16" i="1" a="1"/>
  <c r="R16" i="1" s="1"/>
  <c r="T16" i="1" s="1"/>
  <c r="R35" i="1" a="1"/>
  <c r="R35" i="1" s="1"/>
  <c r="T35" i="1" s="1"/>
  <c r="R43" i="1" a="1"/>
  <c r="R43" i="1" s="1"/>
  <c r="T43" i="1" s="1"/>
  <c r="R51" i="1" a="1"/>
  <c r="R51" i="1" s="1"/>
  <c r="T51" i="1" s="1"/>
  <c r="R63" i="1" a="1"/>
  <c r="R63" i="1" s="1"/>
  <c r="T63" i="1" s="1"/>
  <c r="R75" i="1" a="1"/>
  <c r="R75" i="1" s="1"/>
  <c r="T75" i="1" s="1"/>
  <c r="R91" i="1" a="1"/>
  <c r="R91" i="1" s="1"/>
  <c r="T91" i="1" s="1"/>
  <c r="R99" i="1" a="1"/>
  <c r="R99" i="1" s="1"/>
  <c r="T99" i="1" s="1"/>
  <c r="R8" i="1" a="1"/>
  <c r="R8" i="1" s="1"/>
  <c r="T8" i="1" s="1"/>
  <c r="R31" i="1" a="1"/>
  <c r="R31" i="1" s="1"/>
  <c r="T31" i="1" s="1"/>
  <c r="R83" i="1" a="1"/>
  <c r="R83" i="1" s="1"/>
  <c r="T83" i="1" s="1"/>
  <c r="R9" i="1" a="1"/>
  <c r="R9" i="1" s="1"/>
  <c r="T9" i="1" s="1"/>
  <c r="R14" i="1" a="1"/>
  <c r="R14" i="1" s="1"/>
  <c r="T14" i="1" s="1"/>
  <c r="R17" i="1" a="1"/>
  <c r="R17" i="1" s="1"/>
  <c r="T17" i="1" s="1"/>
  <c r="R22" i="1" a="1"/>
  <c r="R22" i="1" s="1"/>
  <c r="T22" i="1" s="1"/>
  <c r="R28" i="1" a="1"/>
  <c r="R28" i="1" s="1"/>
  <c r="T28" i="1" s="1"/>
  <c r="R32" i="1" a="1"/>
  <c r="R32" i="1" s="1"/>
  <c r="T32" i="1" s="1"/>
  <c r="R36" i="1" a="1"/>
  <c r="R36" i="1" s="1"/>
  <c r="T36" i="1" s="1"/>
  <c r="R40" i="1" a="1"/>
  <c r="R40" i="1" s="1"/>
  <c r="T40" i="1" s="1"/>
  <c r="R44" i="1" a="1"/>
  <c r="R44" i="1" s="1"/>
  <c r="T44" i="1" s="1"/>
  <c r="R48" i="1" a="1"/>
  <c r="R48" i="1" s="1"/>
  <c r="T48" i="1" s="1"/>
  <c r="R52" i="1" a="1"/>
  <c r="R52" i="1" s="1"/>
  <c r="T52" i="1" s="1"/>
  <c r="R56" i="1" a="1"/>
  <c r="R56" i="1" s="1"/>
  <c r="T56" i="1" s="1"/>
  <c r="R60" i="1" a="1"/>
  <c r="R60" i="1" s="1"/>
  <c r="T60" i="1" s="1"/>
  <c r="R64" i="1" a="1"/>
  <c r="R64" i="1" s="1"/>
  <c r="T64" i="1" s="1"/>
  <c r="R68" i="1" a="1"/>
  <c r="R68" i="1" s="1"/>
  <c r="T68" i="1" s="1"/>
  <c r="R72" i="1" a="1"/>
  <c r="R72" i="1" s="1"/>
  <c r="T72" i="1" s="1"/>
  <c r="R76" i="1" a="1"/>
  <c r="R76" i="1" s="1"/>
  <c r="T76" i="1" s="1"/>
  <c r="R80" i="1" a="1"/>
  <c r="R80" i="1" s="1"/>
  <c r="T80" i="1" s="1"/>
  <c r="R84" i="1" a="1"/>
  <c r="R84" i="1" s="1"/>
  <c r="T84" i="1" s="1"/>
  <c r="R88" i="1" a="1"/>
  <c r="R88" i="1" s="1"/>
  <c r="T88" i="1" s="1"/>
  <c r="R92" i="1" a="1"/>
  <c r="R92" i="1" s="1"/>
  <c r="T92" i="1" s="1"/>
  <c r="R96" i="1" a="1"/>
  <c r="R96" i="1" s="1"/>
  <c r="T96" i="1" s="1"/>
  <c r="R100" i="1" a="1"/>
  <c r="R100" i="1" s="1"/>
  <c r="T100" i="1" s="1"/>
  <c r="R104" i="1" a="1"/>
  <c r="R104" i="1" s="1"/>
  <c r="T104" i="1" s="1"/>
  <c r="R12" i="1" a="1"/>
  <c r="R12" i="1" s="1"/>
  <c r="T12" i="1" s="1"/>
  <c r="R15" i="1" a="1"/>
  <c r="R15" i="1" s="1"/>
  <c r="T15" i="1" s="1"/>
  <c r="R20" i="1" a="1"/>
  <c r="R20" i="1" s="1"/>
  <c r="T20" i="1" s="1"/>
  <c r="R23" i="1" a="1"/>
  <c r="R23" i="1" s="1"/>
  <c r="T23" i="1" s="1"/>
  <c r="R26" i="1" a="1"/>
  <c r="R26" i="1" s="1"/>
  <c r="T26" i="1" s="1"/>
  <c r="R29" i="1" a="1"/>
  <c r="R29" i="1" s="1"/>
  <c r="T29" i="1" s="1"/>
  <c r="R33" i="1" a="1"/>
  <c r="R33" i="1" s="1"/>
  <c r="T33" i="1" s="1"/>
  <c r="R37" i="1" a="1"/>
  <c r="R37" i="1" s="1"/>
  <c r="T37" i="1" s="1"/>
  <c r="R41" i="1" a="1"/>
  <c r="R41" i="1" s="1"/>
  <c r="T41" i="1" s="1"/>
  <c r="R45" i="1" a="1"/>
  <c r="R45" i="1" s="1"/>
  <c r="T45" i="1" s="1"/>
  <c r="R49" i="1" a="1"/>
  <c r="R49" i="1" s="1"/>
  <c r="T49" i="1" s="1"/>
  <c r="R53" i="1" a="1"/>
  <c r="R53" i="1" s="1"/>
  <c r="T53" i="1" s="1"/>
  <c r="R57" i="1" a="1"/>
  <c r="R57" i="1" s="1"/>
  <c r="T57" i="1" s="1"/>
  <c r="R61" i="1" a="1"/>
  <c r="R61" i="1" s="1"/>
  <c r="T61" i="1" s="1"/>
  <c r="R65" i="1" a="1"/>
  <c r="R65" i="1" s="1"/>
  <c r="T65" i="1" s="1"/>
  <c r="R69" i="1" a="1"/>
  <c r="R69" i="1" s="1"/>
  <c r="T69" i="1" s="1"/>
  <c r="R73" i="1" a="1"/>
  <c r="R73" i="1" s="1"/>
  <c r="T73" i="1" s="1"/>
  <c r="R77" i="1" a="1"/>
  <c r="R77" i="1" s="1"/>
  <c r="T77" i="1" s="1"/>
  <c r="R81" i="1" a="1"/>
  <c r="R81" i="1" s="1"/>
  <c r="T81" i="1" s="1"/>
  <c r="R85" i="1" a="1"/>
  <c r="R85" i="1" s="1"/>
  <c r="T85" i="1" s="1"/>
  <c r="R89" i="1" a="1"/>
  <c r="R89" i="1" s="1"/>
  <c r="T89" i="1" s="1"/>
  <c r="R93" i="1" a="1"/>
  <c r="R93" i="1" s="1"/>
  <c r="T93" i="1" s="1"/>
  <c r="R97" i="1" a="1"/>
  <c r="R97" i="1" s="1"/>
  <c r="T97" i="1" s="1"/>
  <c r="R101" i="1" a="1"/>
  <c r="R101" i="1" s="1"/>
  <c r="T101" i="1" s="1"/>
  <c r="R105" i="1" a="1"/>
  <c r="R105" i="1" s="1"/>
  <c r="T105" i="1" s="1"/>
  <c r="R50" i="1" a="1"/>
  <c r="R50" i="1" s="1"/>
  <c r="T50" i="1" s="1"/>
  <c r="R58" i="1" a="1"/>
  <c r="R58" i="1" s="1"/>
  <c r="T58" i="1" s="1"/>
  <c r="R62" i="1" a="1"/>
  <c r="R62" i="1" s="1"/>
  <c r="T62" i="1" s="1"/>
  <c r="R70" i="1" a="1"/>
  <c r="R70" i="1" s="1"/>
  <c r="T70" i="1" s="1"/>
  <c r="R74" i="1" a="1"/>
  <c r="R74" i="1" s="1"/>
  <c r="T74" i="1" s="1"/>
  <c r="R82" i="1" a="1"/>
  <c r="R82" i="1" s="1"/>
  <c r="T82" i="1" s="1"/>
  <c r="R86" i="1" a="1"/>
  <c r="R86" i="1" s="1"/>
  <c r="T86" i="1" s="1"/>
  <c r="R90" i="1" a="1"/>
  <c r="R90" i="1" s="1"/>
  <c r="T90" i="1" s="1"/>
  <c r="R98" i="1" a="1"/>
  <c r="R98" i="1" s="1"/>
  <c r="T98" i="1" s="1"/>
  <c r="R102" i="1" a="1"/>
  <c r="R102" i="1" s="1"/>
  <c r="T102" i="1" s="1"/>
  <c r="R106" i="1" a="1"/>
  <c r="R106" i="1" s="1"/>
  <c r="T106" i="1" s="1"/>
  <c r="R11" i="1" a="1"/>
  <c r="R11" i="1" s="1"/>
  <c r="T11" i="1" s="1"/>
  <c r="R25" i="1" a="1"/>
  <c r="R25" i="1" s="1"/>
  <c r="T25" i="1" s="1"/>
  <c r="R39" i="1" a="1"/>
  <c r="R39" i="1" s="1"/>
  <c r="T39" i="1" s="1"/>
  <c r="R47" i="1" a="1"/>
  <c r="R47" i="1" s="1"/>
  <c r="T47" i="1" s="1"/>
  <c r="R55" i="1" a="1"/>
  <c r="R55" i="1" s="1"/>
  <c r="T55" i="1" s="1"/>
  <c r="R67" i="1" a="1"/>
  <c r="R67" i="1" s="1"/>
  <c r="T67" i="1" s="1"/>
  <c r="R79" i="1" a="1"/>
  <c r="R79" i="1" s="1"/>
  <c r="T79" i="1" s="1"/>
  <c r="R95" i="1" a="1"/>
  <c r="R95" i="1" s="1"/>
  <c r="T95" i="1" s="1"/>
  <c r="R103" i="1" a="1"/>
  <c r="R103" i="1" s="1"/>
  <c r="T103" i="1" s="1"/>
  <c r="F53" i="1" a="1"/>
  <c r="F53" i="1" s="1"/>
  <c r="F74" i="1" a="1"/>
  <c r="F74" i="1" s="1"/>
  <c r="F86" i="1" a="1"/>
  <c r="F86" i="1" s="1"/>
  <c r="F94" i="1" a="1"/>
  <c r="F94" i="1" s="1"/>
  <c r="F102" i="1" a="1"/>
  <c r="F102" i="1" s="1"/>
  <c r="F59" i="1" a="1"/>
  <c r="F59" i="1" s="1"/>
  <c r="F65" i="1" a="1"/>
  <c r="F65" i="1" s="1"/>
  <c r="F75" i="1" a="1"/>
  <c r="F75" i="1" s="1"/>
  <c r="F83" i="1" a="1"/>
  <c r="F83" i="1" s="1"/>
  <c r="F95" i="1" a="1"/>
  <c r="F95" i="1" s="1"/>
  <c r="F103" i="1" a="1"/>
  <c r="F103" i="1" s="1"/>
  <c r="F68" i="1" a="1"/>
  <c r="F68" i="1" s="1"/>
  <c r="F87" i="1" a="1"/>
  <c r="F87" i="1" s="1"/>
  <c r="F55" i="1" a="1"/>
  <c r="F55" i="1" s="1"/>
  <c r="F58" i="1" a="1"/>
  <c r="F58" i="1" s="1"/>
  <c r="F64" i="1" a="1"/>
  <c r="F64" i="1" s="1"/>
  <c r="F69" i="1" a="1"/>
  <c r="F69" i="1" s="1"/>
  <c r="F73" i="1" a="1"/>
  <c r="F73" i="1" s="1"/>
  <c r="F77" i="1" a="1"/>
  <c r="F77" i="1" s="1"/>
  <c r="F81" i="1" a="1"/>
  <c r="F81" i="1" s="1"/>
  <c r="F85" i="1" a="1"/>
  <c r="F85" i="1" s="1"/>
  <c r="F89" i="1" a="1"/>
  <c r="F89" i="1" s="1"/>
  <c r="F93" i="1" a="1"/>
  <c r="F93" i="1" s="1"/>
  <c r="F97" i="1" a="1"/>
  <c r="F97" i="1" s="1"/>
  <c r="F101" i="1" a="1"/>
  <c r="F101" i="1" s="1"/>
  <c r="F105" i="1" a="1"/>
  <c r="F105" i="1" s="1"/>
  <c r="F56" i="1" a="1"/>
  <c r="F56" i="1" s="1"/>
  <c r="F61" i="1" a="1"/>
  <c r="F61" i="1" s="1"/>
  <c r="F67" i="1" a="1"/>
  <c r="F67" i="1" s="1"/>
  <c r="F70" i="1" a="1"/>
  <c r="F70" i="1" s="1"/>
  <c r="F78" i="1" a="1"/>
  <c r="F78" i="1" s="1"/>
  <c r="F82" i="1" a="1"/>
  <c r="F82" i="1" s="1"/>
  <c r="F90" i="1" a="1"/>
  <c r="F90" i="1" s="1"/>
  <c r="F98" i="1" a="1"/>
  <c r="F98" i="1" s="1"/>
  <c r="F106" i="1" a="1"/>
  <c r="F106" i="1" s="1"/>
  <c r="F54" i="1" a="1"/>
  <c r="F54" i="1" s="1"/>
  <c r="F62" i="1" a="1"/>
  <c r="F62" i="1" s="1"/>
  <c r="F71" i="1" a="1"/>
  <c r="F71" i="1" s="1"/>
  <c r="F79" i="1" a="1"/>
  <c r="F79" i="1" s="1"/>
  <c r="F91" i="1" a="1"/>
  <c r="F91" i="1" s="1"/>
  <c r="F99" i="1" a="1"/>
  <c r="F99" i="1" s="1"/>
  <c r="F52" i="1" a="1"/>
  <c r="F52" i="1" s="1"/>
  <c r="F63" i="1" a="1"/>
  <c r="F63" i="1" s="1"/>
  <c r="F76" i="1" a="1"/>
  <c r="F76" i="1" s="1"/>
  <c r="F92" i="1" a="1"/>
  <c r="F92" i="1" s="1"/>
  <c r="F66" i="1" a="1"/>
  <c r="F66" i="1" s="1"/>
  <c r="F80" i="1" a="1"/>
  <c r="F80" i="1" s="1"/>
  <c r="F96" i="1" a="1"/>
  <c r="F96" i="1" s="1"/>
  <c r="F57" i="1" a="1"/>
  <c r="F57" i="1" s="1"/>
  <c r="F84" i="1" a="1"/>
  <c r="F84" i="1" s="1"/>
  <c r="F100" i="1" a="1"/>
  <c r="F100" i="1" s="1"/>
  <c r="F60" i="1" a="1"/>
  <c r="F60" i="1" s="1"/>
  <c r="F72" i="1" a="1"/>
  <c r="F72" i="1" s="1"/>
  <c r="F88" i="1" a="1"/>
  <c r="F88" i="1" s="1"/>
  <c r="F104" i="1" a="1"/>
  <c r="F104" i="1" s="1"/>
  <c r="J56" i="1" a="1"/>
  <c r="J56" i="1" s="1"/>
  <c r="J60" i="1" a="1"/>
  <c r="J60" i="1" s="1"/>
  <c r="J64" i="1" a="1"/>
  <c r="J64" i="1" s="1"/>
  <c r="J68" i="1" a="1"/>
  <c r="J68" i="1" s="1"/>
  <c r="J72" i="1" a="1"/>
  <c r="J72" i="1" s="1"/>
  <c r="J76" i="1" a="1"/>
  <c r="J76" i="1" s="1"/>
  <c r="J80" i="1" a="1"/>
  <c r="J80" i="1" s="1"/>
  <c r="J84" i="1" a="1"/>
  <c r="J84" i="1" s="1"/>
  <c r="J88" i="1" a="1"/>
  <c r="J88" i="1" s="1"/>
  <c r="J92" i="1" a="1"/>
  <c r="J92" i="1" s="1"/>
  <c r="J77" i="1" a="1"/>
  <c r="J77" i="1" s="1"/>
  <c r="J97" i="1" a="1"/>
  <c r="J97" i="1" s="1"/>
  <c r="J78" i="1" a="1"/>
  <c r="J78" i="1" s="1"/>
  <c r="J98" i="1" a="1"/>
  <c r="J98" i="1" s="1"/>
  <c r="J106" i="1" a="1"/>
  <c r="J106" i="1" s="1"/>
  <c r="J52" i="1" a="1"/>
  <c r="J52" i="1" s="1"/>
  <c r="J57" i="1" a="1"/>
  <c r="J57" i="1" s="1"/>
  <c r="J62" i="1" a="1"/>
  <c r="J62" i="1" s="1"/>
  <c r="J73" i="1" a="1"/>
  <c r="J73" i="1" s="1"/>
  <c r="J83" i="1" a="1"/>
  <c r="J83" i="1" s="1"/>
  <c r="J94" i="1" a="1"/>
  <c r="J94" i="1" s="1"/>
  <c r="J53" i="1" a="1"/>
  <c r="J53" i="1" s="1"/>
  <c r="J58" i="1" a="1"/>
  <c r="J58" i="1" s="1"/>
  <c r="J63" i="1" a="1"/>
  <c r="J63" i="1" s="1"/>
  <c r="J69" i="1" a="1"/>
  <c r="J69" i="1" s="1"/>
  <c r="J74" i="1" a="1"/>
  <c r="J74" i="1" s="1"/>
  <c r="J79" i="1" a="1"/>
  <c r="J79" i="1" s="1"/>
  <c r="J85" i="1" a="1"/>
  <c r="J85" i="1" s="1"/>
  <c r="J90" i="1" a="1"/>
  <c r="J90" i="1" s="1"/>
  <c r="J54" i="1" a="1"/>
  <c r="J54" i="1" s="1"/>
  <c r="J59" i="1" a="1"/>
  <c r="J59" i="1" s="1"/>
  <c r="J65" i="1" a="1"/>
  <c r="J65" i="1" s="1"/>
  <c r="J70" i="1" a="1"/>
  <c r="J70" i="1" s="1"/>
  <c r="J75" i="1" a="1"/>
  <c r="J75" i="1" s="1"/>
  <c r="J81" i="1" a="1"/>
  <c r="J81" i="1" s="1"/>
  <c r="J86" i="1" a="1"/>
  <c r="J86" i="1" s="1"/>
  <c r="J91" i="1" a="1"/>
  <c r="J91" i="1" s="1"/>
  <c r="J96" i="1" a="1"/>
  <c r="J96" i="1" s="1"/>
  <c r="J100" i="1" a="1"/>
  <c r="J100" i="1" s="1"/>
  <c r="J104" i="1" a="1"/>
  <c r="J104" i="1" s="1"/>
  <c r="J55" i="1" a="1"/>
  <c r="J55" i="1" s="1"/>
  <c r="J61" i="1" a="1"/>
  <c r="J61" i="1" s="1"/>
  <c r="J66" i="1" a="1"/>
  <c r="J66" i="1" s="1"/>
  <c r="J71" i="1" a="1"/>
  <c r="J71" i="1" s="1"/>
  <c r="J82" i="1" a="1"/>
  <c r="J82" i="1" s="1"/>
  <c r="J87" i="1" a="1"/>
  <c r="J87" i="1" s="1"/>
  <c r="J93" i="1" a="1"/>
  <c r="J93" i="1" s="1"/>
  <c r="J101" i="1" a="1"/>
  <c r="J101" i="1" s="1"/>
  <c r="J105" i="1" a="1"/>
  <c r="J105" i="1" s="1"/>
  <c r="J67" i="1" a="1"/>
  <c r="J67" i="1" s="1"/>
  <c r="J89" i="1" a="1"/>
  <c r="J89" i="1" s="1"/>
  <c r="J102" i="1" a="1"/>
  <c r="J102" i="1" s="1"/>
  <c r="J95" i="1" a="1"/>
  <c r="J95" i="1" s="1"/>
  <c r="J99" i="1" a="1"/>
  <c r="J99" i="1" s="1"/>
  <c r="J103" i="1" a="1"/>
  <c r="J103" i="1" s="1"/>
  <c r="N56" i="1" a="1"/>
  <c r="N56" i="1" s="1"/>
  <c r="N60" i="1" a="1"/>
  <c r="N60" i="1" s="1"/>
  <c r="N64" i="1" a="1"/>
  <c r="N64" i="1" s="1"/>
  <c r="N68" i="1" a="1"/>
  <c r="N68" i="1" s="1"/>
  <c r="N72" i="1" a="1"/>
  <c r="N72" i="1" s="1"/>
  <c r="N76" i="1" a="1"/>
  <c r="N76" i="1" s="1"/>
  <c r="N80" i="1" a="1"/>
  <c r="N80" i="1" s="1"/>
  <c r="N84" i="1" a="1"/>
  <c r="N84" i="1" s="1"/>
  <c r="N88" i="1" a="1"/>
  <c r="N88" i="1" s="1"/>
  <c r="N92" i="1" a="1"/>
  <c r="N92" i="1" s="1"/>
  <c r="N96" i="1" a="1"/>
  <c r="N96" i="1" s="1"/>
  <c r="N100" i="1" a="1"/>
  <c r="N100" i="1" s="1"/>
  <c r="N104" i="1" a="1"/>
  <c r="N104" i="1" s="1"/>
  <c r="N90" i="1" a="1"/>
  <c r="N90" i="1" s="1"/>
  <c r="N54" i="1" a="1"/>
  <c r="N54" i="1" s="1"/>
  <c r="N59" i="1" a="1"/>
  <c r="N59" i="1" s="1"/>
  <c r="N65" i="1" a="1"/>
  <c r="N65" i="1" s="1"/>
  <c r="N70" i="1" a="1"/>
  <c r="N70" i="1" s="1"/>
  <c r="N75" i="1" a="1"/>
  <c r="N75" i="1" s="1"/>
  <c r="N81" i="1" a="1"/>
  <c r="N81" i="1" s="1"/>
  <c r="N86" i="1" a="1"/>
  <c r="N86" i="1" s="1"/>
  <c r="N91" i="1" a="1"/>
  <c r="N91" i="1" s="1"/>
  <c r="N97" i="1" a="1"/>
  <c r="N97" i="1" s="1"/>
  <c r="N102" i="1" a="1"/>
  <c r="N102" i="1" s="1"/>
  <c r="N55" i="1" a="1"/>
  <c r="N55" i="1" s="1"/>
  <c r="N61" i="1" a="1"/>
  <c r="N61" i="1" s="1"/>
  <c r="N66" i="1" a="1"/>
  <c r="N66" i="1" s="1"/>
  <c r="N71" i="1" a="1"/>
  <c r="N71" i="1" s="1"/>
  <c r="N77" i="1" a="1"/>
  <c r="N77" i="1" s="1"/>
  <c r="N82" i="1" a="1"/>
  <c r="N82" i="1" s="1"/>
  <c r="N87" i="1" a="1"/>
  <c r="N87" i="1" s="1"/>
  <c r="N93" i="1" a="1"/>
  <c r="N93" i="1" s="1"/>
  <c r="N98" i="1" a="1"/>
  <c r="N98" i="1" s="1"/>
  <c r="N103" i="1" a="1"/>
  <c r="N103" i="1" s="1"/>
  <c r="N52" i="1" a="1"/>
  <c r="N52" i="1" s="1"/>
  <c r="N57" i="1" a="1"/>
  <c r="N57" i="1" s="1"/>
  <c r="N62" i="1" a="1"/>
  <c r="N62" i="1" s="1"/>
  <c r="N67" i="1" a="1"/>
  <c r="N67" i="1" s="1"/>
  <c r="N73" i="1" a="1"/>
  <c r="N73" i="1" s="1"/>
  <c r="N78" i="1" a="1"/>
  <c r="N78" i="1" s="1"/>
  <c r="N83" i="1" a="1"/>
  <c r="N83" i="1" s="1"/>
  <c r="N89" i="1" a="1"/>
  <c r="N89" i="1" s="1"/>
  <c r="N94" i="1" a="1"/>
  <c r="N94" i="1" s="1"/>
  <c r="N99" i="1" a="1"/>
  <c r="N99" i="1" s="1"/>
  <c r="N105" i="1" a="1"/>
  <c r="N105" i="1" s="1"/>
  <c r="N53" i="1" a="1"/>
  <c r="N53" i="1" s="1"/>
  <c r="N58" i="1" a="1"/>
  <c r="N58" i="1" s="1"/>
  <c r="N63" i="1" a="1"/>
  <c r="N63" i="1" s="1"/>
  <c r="N69" i="1" a="1"/>
  <c r="N69" i="1" s="1"/>
  <c r="N74" i="1" a="1"/>
  <c r="N74" i="1" s="1"/>
  <c r="N79" i="1" a="1"/>
  <c r="N79" i="1" s="1"/>
  <c r="N85" i="1" a="1"/>
  <c r="N85" i="1" s="1"/>
  <c r="N95" i="1" a="1"/>
  <c r="N95" i="1" s="1"/>
  <c r="N101" i="1" a="1"/>
  <c r="N101" i="1" s="1"/>
  <c r="N106" i="1" a="1"/>
  <c r="N106" i="1" s="1"/>
  <c r="B54" i="1" a="1"/>
  <c r="B54" i="1" s="1"/>
  <c r="B62" i="1" a="1"/>
  <c r="B62" i="1" s="1"/>
  <c r="B68" i="1" a="1"/>
  <c r="B68" i="1" s="1"/>
  <c r="B76" i="1" a="1"/>
  <c r="B76" i="1" s="1"/>
  <c r="B88" i="1" a="1"/>
  <c r="B88" i="1" s="1"/>
  <c r="B96" i="1" a="1"/>
  <c r="B96" i="1" s="1"/>
  <c r="B104" i="1" a="1"/>
  <c r="B104" i="1" s="1"/>
  <c r="B57" i="1" a="1"/>
  <c r="B57" i="1" s="1"/>
  <c r="B66" i="1" a="1"/>
  <c r="B66" i="1" s="1"/>
  <c r="B74" i="1" a="1"/>
  <c r="B74" i="1" s="1"/>
  <c r="B81" i="1" a="1"/>
  <c r="B81" i="1" s="1"/>
  <c r="B93" i="1" a="1"/>
  <c r="B93" i="1" s="1"/>
  <c r="B52" i="1" a="1"/>
  <c r="B52" i="1" s="1"/>
  <c r="B77" i="1" a="1"/>
  <c r="B77" i="1" s="1"/>
  <c r="B89" i="1" a="1"/>
  <c r="B89" i="1" s="1"/>
  <c r="B53" i="1" a="1"/>
  <c r="B53" i="1" s="1"/>
  <c r="B56" i="1" a="1"/>
  <c r="B56" i="1" s="1"/>
  <c r="B61" i="1" a="1"/>
  <c r="B61" i="1" s="1"/>
  <c r="B64" i="1" a="1"/>
  <c r="B64" i="1" s="1"/>
  <c r="B67" i="1" a="1"/>
  <c r="B67" i="1" s="1"/>
  <c r="B70" i="1" a="1"/>
  <c r="B70" i="1" s="1"/>
  <c r="B75" i="1" a="1"/>
  <c r="B75" i="1" s="1"/>
  <c r="B79" i="1" a="1"/>
  <c r="B79" i="1" s="1"/>
  <c r="B83" i="1" a="1"/>
  <c r="B83" i="1" s="1"/>
  <c r="B87" i="1" a="1"/>
  <c r="B87" i="1" s="1"/>
  <c r="B91" i="1" a="1"/>
  <c r="B91" i="1" s="1"/>
  <c r="B95" i="1" a="1"/>
  <c r="B95" i="1" s="1"/>
  <c r="B99" i="1" a="1"/>
  <c r="B99" i="1" s="1"/>
  <c r="B103" i="1" a="1"/>
  <c r="B103" i="1" s="1"/>
  <c r="B59" i="1" a="1"/>
  <c r="B59" i="1" s="1"/>
  <c r="B65" i="1" a="1"/>
  <c r="B65" i="1" s="1"/>
  <c r="B73" i="1" a="1"/>
  <c r="B73" i="1" s="1"/>
  <c r="B80" i="1" a="1"/>
  <c r="B80" i="1" s="1"/>
  <c r="B84" i="1" a="1"/>
  <c r="B84" i="1" s="1"/>
  <c r="B92" i="1" a="1"/>
  <c r="B92" i="1" s="1"/>
  <c r="B100" i="1" a="1"/>
  <c r="B100" i="1" s="1"/>
  <c r="B60" i="1" a="1"/>
  <c r="B60" i="1" s="1"/>
  <c r="B71" i="1" a="1"/>
  <c r="B71" i="1" s="1"/>
  <c r="B85" i="1" a="1"/>
  <c r="B85" i="1" s="1"/>
  <c r="B63" i="1" a="1"/>
  <c r="B63" i="1" s="1"/>
  <c r="B90" i="1" a="1"/>
  <c r="B90" i="1" s="1"/>
  <c r="B101" i="1" a="1"/>
  <c r="B101" i="1" s="1"/>
  <c r="B55" i="1" a="1"/>
  <c r="B55" i="1" s="1"/>
  <c r="B78" i="1" a="1"/>
  <c r="B78" i="1" s="1"/>
  <c r="B94" i="1" a="1"/>
  <c r="B94" i="1" s="1"/>
  <c r="B102" i="1" a="1"/>
  <c r="B102" i="1" s="1"/>
  <c r="B58" i="1" a="1"/>
  <c r="B58" i="1" s="1"/>
  <c r="B69" i="1" a="1"/>
  <c r="B69" i="1" s="1"/>
  <c r="B82" i="1" a="1"/>
  <c r="B82" i="1" s="1"/>
  <c r="B97" i="1" a="1"/>
  <c r="B97" i="1" s="1"/>
  <c r="B105" i="1" a="1"/>
  <c r="B105" i="1" s="1"/>
  <c r="B72" i="1" a="1"/>
  <c r="B72" i="1" s="1"/>
  <c r="B86" i="1" a="1"/>
  <c r="B86" i="1" s="1"/>
  <c r="B98" i="1" a="1"/>
  <c r="B98" i="1" s="1"/>
  <c r="B106" i="1" a="1"/>
  <c r="B106" i="1" s="1"/>
  <c r="R6" i="1" a="1"/>
  <c r="R6" i="1" s="1"/>
  <c r="T6" i="1" s="1"/>
  <c r="N48" i="1" a="1"/>
  <c r="N48" i="1" s="1"/>
  <c r="P48" i="1" s="1"/>
  <c r="N12" i="1" a="1"/>
  <c r="N12" i="1" s="1"/>
  <c r="P12" i="1" s="1"/>
  <c r="N28" i="1" a="1"/>
  <c r="N28" i="1" s="1"/>
  <c r="P28" i="1" s="1"/>
  <c r="N50" i="1" a="1"/>
  <c r="N50" i="1" s="1"/>
  <c r="P50" i="1" s="1"/>
  <c r="N9" i="1" a="1"/>
  <c r="N9" i="1" s="1"/>
  <c r="P9" i="1" s="1"/>
  <c r="N14" i="1" a="1"/>
  <c r="N14" i="1" s="1"/>
  <c r="P14" i="1" s="1"/>
  <c r="N17" i="1" a="1"/>
  <c r="N17" i="1" s="1"/>
  <c r="P17" i="1" s="1"/>
  <c r="N22" i="1" a="1"/>
  <c r="N22" i="1" s="1"/>
  <c r="P22" i="1" s="1"/>
  <c r="N25" i="1" a="1"/>
  <c r="N25" i="1" s="1"/>
  <c r="P25" i="1" s="1"/>
  <c r="N30" i="1" a="1"/>
  <c r="N30" i="1" s="1"/>
  <c r="P30" i="1" s="1"/>
  <c r="N33" i="1" a="1"/>
  <c r="N33" i="1" s="1"/>
  <c r="P33" i="1" s="1"/>
  <c r="N36" i="1" a="1"/>
  <c r="N36" i="1" s="1"/>
  <c r="P36" i="1" s="1"/>
  <c r="N39" i="1" a="1"/>
  <c r="N39" i="1" s="1"/>
  <c r="P39" i="1" s="1"/>
  <c r="N49" i="1" a="1"/>
  <c r="N49" i="1" s="1"/>
  <c r="P49" i="1" s="1"/>
  <c r="N20" i="1" a="1"/>
  <c r="N20" i="1" s="1"/>
  <c r="P20" i="1" s="1"/>
  <c r="N37" i="1" a="1"/>
  <c r="N37" i="1" s="1"/>
  <c r="P37" i="1" s="1"/>
  <c r="N46" i="1" a="1"/>
  <c r="N46" i="1" s="1"/>
  <c r="P46" i="1" s="1"/>
  <c r="N7" i="1" a="1"/>
  <c r="N7" i="1" s="1"/>
  <c r="P7" i="1" s="1"/>
  <c r="N15" i="1" a="1"/>
  <c r="N15" i="1" s="1"/>
  <c r="P15" i="1" s="1"/>
  <c r="N31" i="1" a="1"/>
  <c r="N31" i="1" s="1"/>
  <c r="P31" i="1" s="1"/>
  <c r="N10" i="1" a="1"/>
  <c r="N10" i="1" s="1"/>
  <c r="P10" i="1" s="1"/>
  <c r="N13" i="1" a="1"/>
  <c r="N13" i="1" s="1"/>
  <c r="P13" i="1" s="1"/>
  <c r="N18" i="1" a="1"/>
  <c r="N18" i="1" s="1"/>
  <c r="P18" i="1" s="1"/>
  <c r="N21" i="1" a="1"/>
  <c r="N21" i="1" s="1"/>
  <c r="P21" i="1" s="1"/>
  <c r="N26" i="1" a="1"/>
  <c r="N26" i="1" s="1"/>
  <c r="P26" i="1" s="1"/>
  <c r="N29" i="1" a="1"/>
  <c r="N29" i="1" s="1"/>
  <c r="P29" i="1" s="1"/>
  <c r="N35" i="1" a="1"/>
  <c r="N35" i="1" s="1"/>
  <c r="P35" i="1" s="1"/>
  <c r="N40" i="1" a="1"/>
  <c r="N40" i="1" s="1"/>
  <c r="P40" i="1" s="1"/>
  <c r="N43" i="1" a="1"/>
  <c r="N43" i="1" s="1"/>
  <c r="P43" i="1" s="1"/>
  <c r="N47" i="1" a="1"/>
  <c r="N47" i="1" s="1"/>
  <c r="P47" i="1" s="1"/>
  <c r="N51" i="1" a="1"/>
  <c r="N51" i="1" s="1"/>
  <c r="P51" i="1" s="1"/>
  <c r="N8" i="1" a="1"/>
  <c r="N8" i="1" s="1"/>
  <c r="P8" i="1" s="1"/>
  <c r="N11" i="1" a="1"/>
  <c r="N11" i="1" s="1"/>
  <c r="P11" i="1" s="1"/>
  <c r="N16" i="1" a="1"/>
  <c r="N16" i="1" s="1"/>
  <c r="P16" i="1" s="1"/>
  <c r="N19" i="1" a="1"/>
  <c r="N19" i="1" s="1"/>
  <c r="P19" i="1" s="1"/>
  <c r="N24" i="1" a="1"/>
  <c r="N24" i="1" s="1"/>
  <c r="P24" i="1" s="1"/>
  <c r="N27" i="1" a="1"/>
  <c r="N27" i="1" s="1"/>
  <c r="P27" i="1" s="1"/>
  <c r="N32" i="1" a="1"/>
  <c r="N32" i="1" s="1"/>
  <c r="P32" i="1" s="1"/>
  <c r="N38" i="1" a="1"/>
  <c r="N38" i="1" s="1"/>
  <c r="P38" i="1" s="1"/>
  <c r="N41" i="1" a="1"/>
  <c r="N41" i="1" s="1"/>
  <c r="P41" i="1" s="1"/>
  <c r="N44" i="1" a="1"/>
  <c r="N44" i="1" s="1"/>
  <c r="P44" i="1" s="1"/>
  <c r="N6" i="1" a="1"/>
  <c r="N6" i="1" s="1"/>
  <c r="P6" i="1" s="1"/>
  <c r="N45" i="1" a="1"/>
  <c r="N45" i="1" s="1"/>
  <c r="P45" i="1" s="1"/>
  <c r="N23" i="1" a="1"/>
  <c r="N23" i="1" s="1"/>
  <c r="P23" i="1" s="1"/>
  <c r="N34" i="1" a="1"/>
  <c r="N34" i="1" s="1"/>
  <c r="P34" i="1" s="1"/>
  <c r="N42" i="1" a="1"/>
  <c r="N42" i="1" s="1"/>
  <c r="P42" i="1" s="1"/>
  <c r="B8" i="1" a="1"/>
  <c r="B8" i="1" s="1"/>
  <c r="D8" i="1" s="1"/>
  <c r="B12" i="1" a="1"/>
  <c r="B12" i="1" s="1"/>
  <c r="D12" i="1" s="1"/>
  <c r="B16" i="1" a="1"/>
  <c r="B16" i="1" s="1"/>
  <c r="D16" i="1" s="1"/>
  <c r="B20" i="1" a="1"/>
  <c r="B20" i="1" s="1"/>
  <c r="D20" i="1" s="1"/>
  <c r="B24" i="1" a="1"/>
  <c r="B24" i="1" s="1"/>
  <c r="D24" i="1" s="1"/>
  <c r="B28" i="1" a="1"/>
  <c r="B28" i="1" s="1"/>
  <c r="D28" i="1" s="1"/>
  <c r="B32" i="1" a="1"/>
  <c r="B32" i="1" s="1"/>
  <c r="D32" i="1" s="1"/>
  <c r="B36" i="1" a="1"/>
  <c r="B36" i="1" s="1"/>
  <c r="D36" i="1" s="1"/>
  <c r="B40" i="1" a="1"/>
  <c r="B40" i="1" s="1"/>
  <c r="D40" i="1" s="1"/>
  <c r="B44" i="1" a="1"/>
  <c r="B44" i="1" s="1"/>
  <c r="D44" i="1" s="1"/>
  <c r="B48" i="1" a="1"/>
  <c r="B48" i="1" s="1"/>
  <c r="D48" i="1" s="1"/>
  <c r="B6" i="1" a="1"/>
  <c r="B6" i="1" s="1"/>
  <c r="D6" i="1" s="1"/>
  <c r="B9" i="1" a="1"/>
  <c r="B9" i="1" s="1"/>
  <c r="D9" i="1" s="1"/>
  <c r="B13" i="1" a="1"/>
  <c r="B13" i="1" s="1"/>
  <c r="D13" i="1" s="1"/>
  <c r="B17" i="1" a="1"/>
  <c r="B17" i="1" s="1"/>
  <c r="D17" i="1" s="1"/>
  <c r="B21" i="1" a="1"/>
  <c r="B21" i="1" s="1"/>
  <c r="D21" i="1" s="1"/>
  <c r="B25" i="1" a="1"/>
  <c r="B25" i="1" s="1"/>
  <c r="D25" i="1" s="1"/>
  <c r="B29" i="1" a="1"/>
  <c r="B29" i="1" s="1"/>
  <c r="D29" i="1" s="1"/>
  <c r="B33" i="1" a="1"/>
  <c r="B33" i="1" s="1"/>
  <c r="D33" i="1" s="1"/>
  <c r="B37" i="1" a="1"/>
  <c r="B37" i="1" s="1"/>
  <c r="D37" i="1" s="1"/>
  <c r="B41" i="1" a="1"/>
  <c r="B41" i="1" s="1"/>
  <c r="D41" i="1" s="1"/>
  <c r="B45" i="1" a="1"/>
  <c r="B45" i="1" s="1"/>
  <c r="D45" i="1" s="1"/>
  <c r="B49" i="1" a="1"/>
  <c r="B49" i="1" s="1"/>
  <c r="D49" i="1" s="1"/>
  <c r="B11" i="1" a="1"/>
  <c r="B11" i="1" s="1"/>
  <c r="D11" i="1" s="1"/>
  <c r="B19" i="1" a="1"/>
  <c r="B19" i="1" s="1"/>
  <c r="D19" i="1" s="1"/>
  <c r="B27" i="1" a="1"/>
  <c r="B27" i="1" s="1"/>
  <c r="D27" i="1" s="1"/>
  <c r="B35" i="1" a="1"/>
  <c r="B35" i="1" s="1"/>
  <c r="D35" i="1" s="1"/>
  <c r="B43" i="1" a="1"/>
  <c r="B43" i="1" s="1"/>
  <c r="D43" i="1" s="1"/>
  <c r="B51" i="1" a="1"/>
  <c r="B51" i="1" s="1"/>
  <c r="D51" i="1" s="1"/>
  <c r="B14" i="1" a="1"/>
  <c r="B14" i="1" s="1"/>
  <c r="D14" i="1" s="1"/>
  <c r="B22" i="1" a="1"/>
  <c r="B22" i="1" s="1"/>
  <c r="D22" i="1" s="1"/>
  <c r="B30" i="1" a="1"/>
  <c r="B30" i="1" s="1"/>
  <c r="D30" i="1" s="1"/>
  <c r="B38" i="1" a="1"/>
  <c r="B38" i="1" s="1"/>
  <c r="D38" i="1" s="1"/>
  <c r="B46" i="1" a="1"/>
  <c r="B46" i="1" s="1"/>
  <c r="D46" i="1" s="1"/>
  <c r="B7" i="1" a="1"/>
  <c r="B7" i="1" s="1"/>
  <c r="D7" i="1" s="1"/>
  <c r="B15" i="1" a="1"/>
  <c r="B15" i="1" s="1"/>
  <c r="D15" i="1" s="1"/>
  <c r="B23" i="1" a="1"/>
  <c r="B23" i="1" s="1"/>
  <c r="D23" i="1" s="1"/>
  <c r="B31" i="1" a="1"/>
  <c r="B31" i="1" s="1"/>
  <c r="D31" i="1" s="1"/>
  <c r="B39" i="1" a="1"/>
  <c r="B39" i="1" s="1"/>
  <c r="D39" i="1" s="1"/>
  <c r="B47" i="1" a="1"/>
  <c r="B47" i="1" s="1"/>
  <c r="D47" i="1" s="1"/>
  <c r="B10" i="1" a="1"/>
  <c r="B10" i="1" s="1"/>
  <c r="D10" i="1" s="1"/>
  <c r="B18" i="1" a="1"/>
  <c r="B18" i="1" s="1"/>
  <c r="D18" i="1" s="1"/>
  <c r="B26" i="1" a="1"/>
  <c r="B26" i="1" s="1"/>
  <c r="D26" i="1" s="1"/>
  <c r="B34" i="1" a="1"/>
  <c r="B34" i="1" s="1"/>
  <c r="D34" i="1" s="1"/>
  <c r="B42" i="1" a="1"/>
  <c r="B42" i="1" s="1"/>
  <c r="D42" i="1" s="1"/>
  <c r="B50" i="1" a="1"/>
  <c r="B50" i="1" s="1"/>
  <c r="D50" i="1" s="1"/>
  <c r="F31" i="1" a="1"/>
  <c r="F31" i="1" s="1"/>
  <c r="H31" i="1" s="1"/>
  <c r="F40" i="1" a="1"/>
  <c r="F40" i="1" s="1"/>
  <c r="H40" i="1" s="1"/>
  <c r="F13" i="1" a="1"/>
  <c r="F13" i="1" s="1"/>
  <c r="H13" i="1" s="1"/>
  <c r="F20" i="1" a="1"/>
  <c r="F20" i="1" s="1"/>
  <c r="H20" i="1" s="1"/>
  <c r="F32" i="1" a="1"/>
  <c r="F32" i="1" s="1"/>
  <c r="H32" i="1" s="1"/>
  <c r="F48" i="1" a="1"/>
  <c r="F48" i="1" s="1"/>
  <c r="H48" i="1" s="1"/>
  <c r="F8" i="1" a="1"/>
  <c r="F8" i="1" s="1"/>
  <c r="H8" i="1" s="1"/>
  <c r="F11" i="1" a="1"/>
  <c r="F11" i="1" s="1"/>
  <c r="H11" i="1" s="1"/>
  <c r="F17" i="1" a="1"/>
  <c r="F17" i="1" s="1"/>
  <c r="H17" i="1" s="1"/>
  <c r="F9" i="1" a="1"/>
  <c r="F9" i="1" s="1"/>
  <c r="H9" i="1" s="1"/>
  <c r="F14" i="1" a="1"/>
  <c r="F14" i="1" s="1"/>
  <c r="H14" i="1" s="1"/>
  <c r="F18" i="1" a="1"/>
  <c r="F18" i="1" s="1"/>
  <c r="H18" i="1" s="1"/>
  <c r="F22" i="1" a="1"/>
  <c r="F22" i="1" s="1"/>
  <c r="H22" i="1" s="1"/>
  <c r="F26" i="1" a="1"/>
  <c r="F26" i="1" s="1"/>
  <c r="H26" i="1" s="1"/>
  <c r="F30" i="1" a="1"/>
  <c r="F30" i="1" s="1"/>
  <c r="H30" i="1" s="1"/>
  <c r="F34" i="1" a="1"/>
  <c r="F34" i="1" s="1"/>
  <c r="H34" i="1" s="1"/>
  <c r="F38" i="1" a="1"/>
  <c r="F38" i="1" s="1"/>
  <c r="H38" i="1" s="1"/>
  <c r="F42" i="1" a="1"/>
  <c r="F42" i="1" s="1"/>
  <c r="H42" i="1" s="1"/>
  <c r="F46" i="1" a="1"/>
  <c r="F46" i="1" s="1"/>
  <c r="H46" i="1" s="1"/>
  <c r="F50" i="1" a="1"/>
  <c r="F50" i="1" s="1"/>
  <c r="H50" i="1" s="1"/>
  <c r="F7" i="1" a="1"/>
  <c r="F7" i="1" s="1"/>
  <c r="H7" i="1" s="1"/>
  <c r="F12" i="1" a="1"/>
  <c r="F12" i="1" s="1"/>
  <c r="H12" i="1" s="1"/>
  <c r="F15" i="1" a="1"/>
  <c r="F15" i="1" s="1"/>
  <c r="H15" i="1" s="1"/>
  <c r="F19" i="1" a="1"/>
  <c r="F19" i="1" s="1"/>
  <c r="H19" i="1" s="1"/>
  <c r="F23" i="1" a="1"/>
  <c r="F23" i="1" s="1"/>
  <c r="H23" i="1" s="1"/>
  <c r="F27" i="1" a="1"/>
  <c r="F27" i="1" s="1"/>
  <c r="H27" i="1" s="1"/>
  <c r="F35" i="1" a="1"/>
  <c r="F35" i="1" s="1"/>
  <c r="H35" i="1" s="1"/>
  <c r="F39" i="1" a="1"/>
  <c r="F39" i="1" s="1"/>
  <c r="H39" i="1" s="1"/>
  <c r="F43" i="1" a="1"/>
  <c r="F43" i="1" s="1"/>
  <c r="H43" i="1" s="1"/>
  <c r="F47" i="1" a="1"/>
  <c r="F47" i="1" s="1"/>
  <c r="H47" i="1" s="1"/>
  <c r="F51" i="1" a="1"/>
  <c r="F51" i="1" s="1"/>
  <c r="H51" i="1" s="1"/>
  <c r="F10" i="1" a="1"/>
  <c r="F10" i="1" s="1"/>
  <c r="H10" i="1" s="1"/>
  <c r="F16" i="1" a="1"/>
  <c r="F16" i="1" s="1"/>
  <c r="H16" i="1" s="1"/>
  <c r="F24" i="1" a="1"/>
  <c r="F24" i="1" s="1"/>
  <c r="H24" i="1" s="1"/>
  <c r="F28" i="1" a="1"/>
  <c r="F28" i="1" s="1"/>
  <c r="H28" i="1" s="1"/>
  <c r="F36" i="1" a="1"/>
  <c r="F36" i="1" s="1"/>
  <c r="H36" i="1" s="1"/>
  <c r="F44" i="1" a="1"/>
  <c r="F44" i="1" s="1"/>
  <c r="H44" i="1" s="1"/>
  <c r="F33" i="1" a="1"/>
  <c r="F33" i="1" s="1"/>
  <c r="H33" i="1" s="1"/>
  <c r="F49" i="1" a="1"/>
  <c r="F49" i="1" s="1"/>
  <c r="H49" i="1" s="1"/>
  <c r="F21" i="1" a="1"/>
  <c r="F21" i="1" s="1"/>
  <c r="H21" i="1" s="1"/>
  <c r="F37" i="1" a="1"/>
  <c r="F37" i="1" s="1"/>
  <c r="H37" i="1" s="1"/>
  <c r="F6" i="1" a="1"/>
  <c r="F6" i="1" s="1"/>
  <c r="H6" i="1" s="1"/>
  <c r="F25" i="1" a="1"/>
  <c r="F25" i="1" s="1"/>
  <c r="H25" i="1" s="1"/>
  <c r="F41" i="1" a="1"/>
  <c r="F41" i="1" s="1"/>
  <c r="H41" i="1" s="1"/>
  <c r="F29" i="1" a="1"/>
  <c r="F29" i="1" s="1"/>
  <c r="H29" i="1" s="1"/>
  <c r="F45" i="1" a="1"/>
  <c r="F45" i="1" s="1"/>
  <c r="H45" i="1" s="1"/>
  <c r="J10" i="1" a="1"/>
  <c r="J10" i="1" s="1"/>
  <c r="L10" i="1" s="1"/>
  <c r="J13" i="1" a="1"/>
  <c r="J13" i="1" s="1"/>
  <c r="L13" i="1" s="1"/>
  <c r="J18" i="1" a="1"/>
  <c r="J18" i="1" s="1"/>
  <c r="L18" i="1" s="1"/>
  <c r="J21" i="1" a="1"/>
  <c r="J21" i="1" s="1"/>
  <c r="L21" i="1" s="1"/>
  <c r="J24" i="1" a="1"/>
  <c r="J24" i="1" s="1"/>
  <c r="L24" i="1" s="1"/>
  <c r="J30" i="1" a="1"/>
  <c r="J30" i="1" s="1"/>
  <c r="L30" i="1" s="1"/>
  <c r="J34" i="1" a="1"/>
  <c r="J34" i="1" s="1"/>
  <c r="L34" i="1" s="1"/>
  <c r="J42" i="1" a="1"/>
  <c r="J42" i="1" s="1"/>
  <c r="L42" i="1" s="1"/>
  <c r="J50" i="1" a="1"/>
  <c r="J50" i="1" s="1"/>
  <c r="L50" i="1" s="1"/>
  <c r="J8" i="1" a="1"/>
  <c r="J8" i="1" s="1"/>
  <c r="L8" i="1" s="1"/>
  <c r="J11" i="1" a="1"/>
  <c r="J11" i="1" s="1"/>
  <c r="L11" i="1" s="1"/>
  <c r="J16" i="1" a="1"/>
  <c r="J16" i="1" s="1"/>
  <c r="L16" i="1" s="1"/>
  <c r="J19" i="1" a="1"/>
  <c r="J19" i="1" s="1"/>
  <c r="L19" i="1" s="1"/>
  <c r="J25" i="1" a="1"/>
  <c r="J25" i="1" s="1"/>
  <c r="L25" i="1" s="1"/>
  <c r="J31" i="1" a="1"/>
  <c r="J31" i="1" s="1"/>
  <c r="L31" i="1" s="1"/>
  <c r="J35" i="1" a="1"/>
  <c r="J35" i="1" s="1"/>
  <c r="L35" i="1" s="1"/>
  <c r="J39" i="1" a="1"/>
  <c r="J39" i="1" s="1"/>
  <c r="L39" i="1" s="1"/>
  <c r="J43" i="1" a="1"/>
  <c r="J43" i="1" s="1"/>
  <c r="L43" i="1" s="1"/>
  <c r="J47" i="1" a="1"/>
  <c r="J47" i="1" s="1"/>
  <c r="L47" i="1" s="1"/>
  <c r="J51" i="1" a="1"/>
  <c r="J51" i="1" s="1"/>
  <c r="L51" i="1" s="1"/>
  <c r="J9" i="1" a="1"/>
  <c r="J9" i="1" s="1"/>
  <c r="L9" i="1" s="1"/>
  <c r="J14" i="1" a="1"/>
  <c r="J14" i="1" s="1"/>
  <c r="L14" i="1" s="1"/>
  <c r="J17" i="1" a="1"/>
  <c r="J17" i="1" s="1"/>
  <c r="L17" i="1" s="1"/>
  <c r="J22" i="1" a="1"/>
  <c r="J22" i="1" s="1"/>
  <c r="L22" i="1" s="1"/>
  <c r="J28" i="1" a="1"/>
  <c r="J28" i="1" s="1"/>
  <c r="L28" i="1" s="1"/>
  <c r="J32" i="1" a="1"/>
  <c r="J32" i="1" s="1"/>
  <c r="L32" i="1" s="1"/>
  <c r="J36" i="1" a="1"/>
  <c r="J36" i="1" s="1"/>
  <c r="L36" i="1" s="1"/>
  <c r="J40" i="1" a="1"/>
  <c r="J40" i="1" s="1"/>
  <c r="L40" i="1" s="1"/>
  <c r="J44" i="1" a="1"/>
  <c r="J44" i="1" s="1"/>
  <c r="L44" i="1" s="1"/>
  <c r="J48" i="1" a="1"/>
  <c r="J48" i="1" s="1"/>
  <c r="L48" i="1" s="1"/>
  <c r="J6" i="1" a="1"/>
  <c r="J6" i="1" s="1"/>
  <c r="L6" i="1" s="1"/>
  <c r="J7" i="1" a="1"/>
  <c r="J7" i="1" s="1"/>
  <c r="L7" i="1" s="1"/>
  <c r="J12" i="1" a="1"/>
  <c r="J12" i="1" s="1"/>
  <c r="L12" i="1" s="1"/>
  <c r="J15" i="1" a="1"/>
  <c r="J15" i="1" s="1"/>
  <c r="L15" i="1" s="1"/>
  <c r="J20" i="1" a="1"/>
  <c r="J20" i="1" s="1"/>
  <c r="L20" i="1" s="1"/>
  <c r="J23" i="1" a="1"/>
  <c r="J23" i="1" s="1"/>
  <c r="L23" i="1" s="1"/>
  <c r="J26" i="1" a="1"/>
  <c r="J26" i="1" s="1"/>
  <c r="L26" i="1" s="1"/>
  <c r="J29" i="1" a="1"/>
  <c r="J29" i="1" s="1"/>
  <c r="L29" i="1" s="1"/>
  <c r="J33" i="1" a="1"/>
  <c r="J33" i="1" s="1"/>
  <c r="L33" i="1" s="1"/>
  <c r="J37" i="1" a="1"/>
  <c r="J37" i="1" s="1"/>
  <c r="L37" i="1" s="1"/>
  <c r="J41" i="1" a="1"/>
  <c r="J41" i="1" s="1"/>
  <c r="L41" i="1" s="1"/>
  <c r="J45" i="1" a="1"/>
  <c r="J45" i="1" s="1"/>
  <c r="L45" i="1" s="1"/>
  <c r="J49" i="1" a="1"/>
  <c r="J49" i="1" s="1"/>
  <c r="L49" i="1" s="1"/>
  <c r="J27" i="1" a="1"/>
  <c r="J27" i="1" s="1"/>
  <c r="L27" i="1" s="1"/>
  <c r="J38" i="1" a="1"/>
  <c r="J38" i="1" s="1"/>
  <c r="L38" i="1" s="1"/>
  <c r="J46" i="1" a="1"/>
  <c r="J46" i="1" s="1"/>
  <c r="L46" i="1" s="1"/>
  <c r="A1" i="1"/>
  <c r="S87" i="1" l="1"/>
  <c r="S66" i="1"/>
  <c r="S91" i="1"/>
  <c r="S70" i="1"/>
  <c r="S106" i="1"/>
  <c r="S85" i="1"/>
  <c r="S63" i="1"/>
  <c r="S99" i="1"/>
  <c r="S78" i="1"/>
  <c r="S57" i="1"/>
  <c r="S100" i="1"/>
  <c r="S84" i="1"/>
  <c r="S68" i="1"/>
  <c r="C106" i="1"/>
  <c r="D106" i="1"/>
  <c r="C105" i="1"/>
  <c r="D105" i="1"/>
  <c r="C58" i="1"/>
  <c r="D58" i="1"/>
  <c r="D55" i="1"/>
  <c r="C55" i="1"/>
  <c r="C85" i="1"/>
  <c r="D85" i="1"/>
  <c r="C92" i="1"/>
  <c r="D92" i="1"/>
  <c r="D65" i="1"/>
  <c r="C65" i="1"/>
  <c r="C95" i="1"/>
  <c r="D95" i="1"/>
  <c r="D79" i="1"/>
  <c r="C79" i="1"/>
  <c r="C64" i="1"/>
  <c r="D64" i="1"/>
  <c r="C89" i="1"/>
  <c r="D89" i="1"/>
  <c r="D81" i="1"/>
  <c r="C81" i="1"/>
  <c r="C104" i="1"/>
  <c r="D104" i="1"/>
  <c r="C68" i="1"/>
  <c r="D68" i="1"/>
  <c r="O101" i="1"/>
  <c r="P101" i="1"/>
  <c r="O74" i="1"/>
  <c r="P74" i="1"/>
  <c r="O53" i="1"/>
  <c r="P53" i="1"/>
  <c r="O89" i="1"/>
  <c r="P89" i="1"/>
  <c r="O67" i="1"/>
  <c r="P67" i="1"/>
  <c r="O103" i="1"/>
  <c r="P103" i="1"/>
  <c r="O82" i="1"/>
  <c r="P82" i="1"/>
  <c r="O61" i="1"/>
  <c r="P61" i="1"/>
  <c r="O91" i="1"/>
  <c r="P91" i="1"/>
  <c r="O70" i="1"/>
  <c r="P70" i="1"/>
  <c r="P90" i="1"/>
  <c r="O90" i="1"/>
  <c r="P92" i="1"/>
  <c r="O92" i="1"/>
  <c r="O76" i="1"/>
  <c r="P76" i="1"/>
  <c r="O60" i="1"/>
  <c r="P60" i="1"/>
  <c r="K95" i="1"/>
  <c r="L95" i="1"/>
  <c r="K105" i="1"/>
  <c r="L105" i="1"/>
  <c r="K82" i="1"/>
  <c r="L82" i="1"/>
  <c r="K55" i="1"/>
  <c r="L55" i="1"/>
  <c r="K91" i="1"/>
  <c r="L91" i="1"/>
  <c r="K70" i="1"/>
  <c r="L70" i="1"/>
  <c r="K90" i="1"/>
  <c r="L90" i="1"/>
  <c r="K69" i="1"/>
  <c r="L69" i="1"/>
  <c r="K94" i="1"/>
  <c r="L94" i="1"/>
  <c r="K57" i="1"/>
  <c r="L57" i="1"/>
  <c r="K78" i="1"/>
  <c r="L78" i="1"/>
  <c r="L88" i="1"/>
  <c r="K88" i="1"/>
  <c r="L72" i="1"/>
  <c r="K72" i="1"/>
  <c r="L56" i="1"/>
  <c r="K56" i="1"/>
  <c r="G60" i="1"/>
  <c r="H60" i="1"/>
  <c r="G96" i="1"/>
  <c r="H96" i="1"/>
  <c r="G76" i="1"/>
  <c r="H76" i="1"/>
  <c r="G91" i="1"/>
  <c r="H91" i="1"/>
  <c r="G54" i="1"/>
  <c r="H54" i="1"/>
  <c r="G82" i="1"/>
  <c r="H82" i="1"/>
  <c r="G61" i="1"/>
  <c r="H61" i="1"/>
  <c r="G97" i="1"/>
  <c r="H97" i="1"/>
  <c r="G81" i="1"/>
  <c r="H81" i="1"/>
  <c r="G64" i="1"/>
  <c r="H64" i="1"/>
  <c r="G68" i="1"/>
  <c r="H68" i="1"/>
  <c r="G75" i="1"/>
  <c r="H75" i="1"/>
  <c r="G94" i="1"/>
  <c r="H94" i="1"/>
  <c r="S103" i="1"/>
  <c r="S82" i="1"/>
  <c r="S61" i="1"/>
  <c r="S86" i="1"/>
  <c r="S65" i="1"/>
  <c r="S101" i="1"/>
  <c r="S79" i="1"/>
  <c r="S58" i="1"/>
  <c r="S94" i="1"/>
  <c r="S73" i="1"/>
  <c r="S52" i="1"/>
  <c r="S96" i="1"/>
  <c r="S80" i="1"/>
  <c r="S64" i="1"/>
  <c r="C98" i="1"/>
  <c r="D98" i="1"/>
  <c r="C97" i="1"/>
  <c r="D97" i="1"/>
  <c r="D102" i="1"/>
  <c r="C102" i="1"/>
  <c r="C101" i="1"/>
  <c r="D101" i="1"/>
  <c r="D71" i="1"/>
  <c r="C71" i="1"/>
  <c r="C84" i="1"/>
  <c r="D84" i="1"/>
  <c r="D59" i="1"/>
  <c r="C59" i="1"/>
  <c r="C91" i="1"/>
  <c r="D91" i="1"/>
  <c r="D75" i="1"/>
  <c r="C75" i="1"/>
  <c r="D61" i="1"/>
  <c r="C61" i="1"/>
  <c r="D77" i="1"/>
  <c r="C77" i="1"/>
  <c r="C74" i="1"/>
  <c r="D74" i="1"/>
  <c r="C96" i="1"/>
  <c r="D96" i="1"/>
  <c r="C62" i="1"/>
  <c r="D62" i="1"/>
  <c r="O95" i="1"/>
  <c r="P95" i="1"/>
  <c r="O69" i="1"/>
  <c r="P69" i="1"/>
  <c r="O105" i="1"/>
  <c r="P105" i="1"/>
  <c r="O83" i="1"/>
  <c r="P83" i="1"/>
  <c r="O62" i="1"/>
  <c r="P62" i="1"/>
  <c r="P98" i="1"/>
  <c r="O98" i="1"/>
  <c r="O77" i="1"/>
  <c r="P77" i="1"/>
  <c r="O55" i="1"/>
  <c r="P55" i="1"/>
  <c r="P86" i="1"/>
  <c r="O86" i="1"/>
  <c r="O65" i="1"/>
  <c r="P65" i="1"/>
  <c r="P104" i="1"/>
  <c r="O104" i="1"/>
  <c r="P88" i="1"/>
  <c r="O88" i="1"/>
  <c r="O72" i="1"/>
  <c r="P72" i="1"/>
  <c r="O56" i="1"/>
  <c r="P56" i="1"/>
  <c r="K102" i="1"/>
  <c r="L102" i="1"/>
  <c r="K101" i="1"/>
  <c r="L101" i="1"/>
  <c r="K71" i="1"/>
  <c r="L71" i="1"/>
  <c r="L104" i="1"/>
  <c r="K104" i="1"/>
  <c r="K86" i="1"/>
  <c r="L86" i="1"/>
  <c r="K65" i="1"/>
  <c r="L65" i="1"/>
  <c r="K85" i="1"/>
  <c r="L85" i="1"/>
  <c r="K63" i="1"/>
  <c r="L63" i="1"/>
  <c r="K83" i="1"/>
  <c r="L83" i="1"/>
  <c r="K52" i="1"/>
  <c r="L52" i="1"/>
  <c r="K97" i="1"/>
  <c r="L97" i="1"/>
  <c r="K84" i="1"/>
  <c r="L84" i="1"/>
  <c r="K68" i="1"/>
  <c r="L68" i="1"/>
  <c r="G104" i="1"/>
  <c r="H104" i="1"/>
  <c r="G100" i="1"/>
  <c r="H100" i="1"/>
  <c r="G80" i="1"/>
  <c r="H80" i="1"/>
  <c r="H63" i="1"/>
  <c r="G63" i="1"/>
  <c r="H79" i="1"/>
  <c r="G79" i="1"/>
  <c r="G106" i="1"/>
  <c r="H106" i="1"/>
  <c r="G78" i="1"/>
  <c r="H78" i="1"/>
  <c r="G56" i="1"/>
  <c r="H56" i="1"/>
  <c r="G93" i="1"/>
  <c r="H93" i="1"/>
  <c r="G77" i="1"/>
  <c r="H77" i="1"/>
  <c r="G58" i="1"/>
  <c r="H58" i="1"/>
  <c r="H103" i="1"/>
  <c r="G103" i="1"/>
  <c r="G65" i="1"/>
  <c r="H65" i="1"/>
  <c r="G86" i="1"/>
  <c r="H86" i="1"/>
  <c r="S98" i="1"/>
  <c r="S77" i="1"/>
  <c r="S102" i="1"/>
  <c r="S81" i="1"/>
  <c r="S59" i="1"/>
  <c r="S95" i="1"/>
  <c r="S74" i="1"/>
  <c r="S53" i="1"/>
  <c r="S89" i="1"/>
  <c r="S67" i="1"/>
  <c r="S55" i="1"/>
  <c r="S92" i="1"/>
  <c r="S76" i="1"/>
  <c r="S60" i="1"/>
  <c r="D86" i="1"/>
  <c r="C86" i="1"/>
  <c r="C82" i="1"/>
  <c r="D82" i="1"/>
  <c r="D94" i="1"/>
  <c r="C94" i="1"/>
  <c r="C90" i="1"/>
  <c r="D90" i="1"/>
  <c r="C60" i="1"/>
  <c r="D60" i="1"/>
  <c r="C80" i="1"/>
  <c r="D80" i="1"/>
  <c r="C103" i="1"/>
  <c r="D103" i="1"/>
  <c r="C87" i="1"/>
  <c r="D87" i="1"/>
  <c r="C70" i="1"/>
  <c r="D70" i="1"/>
  <c r="C56" i="1"/>
  <c r="D56" i="1"/>
  <c r="C52" i="1"/>
  <c r="D52" i="1"/>
  <c r="C66" i="1"/>
  <c r="D66" i="1"/>
  <c r="C88" i="1"/>
  <c r="D88" i="1"/>
  <c r="C54" i="1"/>
  <c r="D54" i="1"/>
  <c r="O85" i="1"/>
  <c r="P85" i="1"/>
  <c r="O63" i="1"/>
  <c r="P63" i="1"/>
  <c r="O99" i="1"/>
  <c r="P99" i="1"/>
  <c r="O78" i="1"/>
  <c r="P78" i="1"/>
  <c r="O57" i="1"/>
  <c r="P57" i="1"/>
  <c r="O93" i="1"/>
  <c r="P93" i="1"/>
  <c r="O71" i="1"/>
  <c r="P71" i="1"/>
  <c r="P102" i="1"/>
  <c r="O102" i="1"/>
  <c r="O81" i="1"/>
  <c r="P81" i="1"/>
  <c r="O59" i="1"/>
  <c r="P59" i="1"/>
  <c r="P100" i="1"/>
  <c r="O100" i="1"/>
  <c r="O84" i="1"/>
  <c r="P84" i="1"/>
  <c r="O68" i="1"/>
  <c r="P68" i="1"/>
  <c r="K103" i="1"/>
  <c r="L103" i="1"/>
  <c r="K89" i="1"/>
  <c r="L89" i="1"/>
  <c r="K93" i="1"/>
  <c r="L93" i="1"/>
  <c r="K66" i="1"/>
  <c r="L66" i="1"/>
  <c r="K100" i="1"/>
  <c r="L100" i="1"/>
  <c r="K81" i="1"/>
  <c r="L81" i="1"/>
  <c r="K59" i="1"/>
  <c r="L59" i="1"/>
  <c r="K79" i="1"/>
  <c r="L79" i="1"/>
  <c r="K58" i="1"/>
  <c r="L58" i="1"/>
  <c r="K73" i="1"/>
  <c r="L73" i="1"/>
  <c r="K106" i="1"/>
  <c r="L106" i="1"/>
  <c r="K77" i="1"/>
  <c r="L77" i="1"/>
  <c r="L80" i="1"/>
  <c r="K80" i="1"/>
  <c r="L64" i="1"/>
  <c r="K64" i="1"/>
  <c r="G88" i="1"/>
  <c r="H88" i="1"/>
  <c r="G84" i="1"/>
  <c r="H84" i="1"/>
  <c r="G66" i="1"/>
  <c r="H66" i="1"/>
  <c r="G52" i="1"/>
  <c r="H52" i="1"/>
  <c r="H71" i="1"/>
  <c r="G71" i="1"/>
  <c r="G98" i="1"/>
  <c r="H98" i="1"/>
  <c r="G70" i="1"/>
  <c r="H70" i="1"/>
  <c r="G105" i="1"/>
  <c r="H105" i="1"/>
  <c r="G89" i="1"/>
  <c r="H89" i="1"/>
  <c r="G73" i="1"/>
  <c r="H73" i="1"/>
  <c r="H55" i="1"/>
  <c r="G55" i="1"/>
  <c r="H95" i="1"/>
  <c r="G95" i="1"/>
  <c r="G59" i="1"/>
  <c r="H59" i="1"/>
  <c r="G74" i="1"/>
  <c r="H74" i="1"/>
  <c r="S93" i="1"/>
  <c r="S71" i="1"/>
  <c r="S97" i="1"/>
  <c r="S75" i="1"/>
  <c r="S54" i="1"/>
  <c r="S90" i="1"/>
  <c r="S69" i="1"/>
  <c r="S105" i="1"/>
  <c r="S83" i="1"/>
  <c r="S62" i="1"/>
  <c r="S104" i="1"/>
  <c r="S88" i="1"/>
  <c r="S72" i="1"/>
  <c r="S56" i="1"/>
  <c r="C72" i="1"/>
  <c r="D72" i="1"/>
  <c r="D69" i="1"/>
  <c r="C69" i="1"/>
  <c r="C78" i="1"/>
  <c r="D78" i="1"/>
  <c r="D63" i="1"/>
  <c r="C63" i="1"/>
  <c r="C100" i="1"/>
  <c r="D100" i="1"/>
  <c r="D73" i="1"/>
  <c r="C73" i="1"/>
  <c r="C99" i="1"/>
  <c r="D99" i="1"/>
  <c r="D83" i="1"/>
  <c r="C83" i="1"/>
  <c r="D67" i="1"/>
  <c r="C67" i="1"/>
  <c r="D53" i="1"/>
  <c r="C53" i="1"/>
  <c r="C93" i="1"/>
  <c r="D93" i="1"/>
  <c r="D57" i="1"/>
  <c r="C57" i="1"/>
  <c r="C76" i="1"/>
  <c r="D76" i="1"/>
  <c r="P106" i="1"/>
  <c r="O106" i="1"/>
  <c r="O79" i="1"/>
  <c r="P79" i="1"/>
  <c r="O58" i="1"/>
  <c r="P58" i="1"/>
  <c r="P94" i="1"/>
  <c r="O94" i="1"/>
  <c r="O73" i="1"/>
  <c r="P73" i="1"/>
  <c r="O52" i="1"/>
  <c r="P52" i="1"/>
  <c r="O87" i="1"/>
  <c r="P87" i="1"/>
  <c r="O66" i="1"/>
  <c r="P66" i="1"/>
  <c r="O97" i="1"/>
  <c r="P97" i="1"/>
  <c r="O75" i="1"/>
  <c r="P75" i="1"/>
  <c r="O54" i="1"/>
  <c r="P54" i="1"/>
  <c r="P96" i="1"/>
  <c r="O96" i="1"/>
  <c r="O80" i="1"/>
  <c r="P80" i="1"/>
  <c r="O64" i="1"/>
  <c r="P64" i="1"/>
  <c r="K99" i="1"/>
  <c r="L99" i="1"/>
  <c r="K67" i="1"/>
  <c r="L67" i="1"/>
  <c r="K87" i="1"/>
  <c r="L87" i="1"/>
  <c r="K61" i="1"/>
  <c r="L61" i="1"/>
  <c r="L96" i="1"/>
  <c r="K96" i="1"/>
  <c r="K75" i="1"/>
  <c r="L75" i="1"/>
  <c r="K54" i="1"/>
  <c r="L54" i="1"/>
  <c r="K74" i="1"/>
  <c r="L74" i="1"/>
  <c r="K53" i="1"/>
  <c r="L53" i="1"/>
  <c r="K62" i="1"/>
  <c r="L62" i="1"/>
  <c r="K98" i="1"/>
  <c r="L98" i="1"/>
  <c r="K92" i="1"/>
  <c r="L92" i="1"/>
  <c r="K76" i="1"/>
  <c r="L76" i="1"/>
  <c r="K60" i="1"/>
  <c r="L60" i="1"/>
  <c r="G72" i="1"/>
  <c r="H72" i="1"/>
  <c r="G57" i="1"/>
  <c r="H57" i="1"/>
  <c r="G92" i="1"/>
  <c r="H92" i="1"/>
  <c r="G99" i="1"/>
  <c r="H99" i="1"/>
  <c r="G62" i="1"/>
  <c r="H62" i="1"/>
  <c r="G90" i="1"/>
  <c r="H90" i="1"/>
  <c r="G67" i="1"/>
  <c r="H67" i="1"/>
  <c r="G101" i="1"/>
  <c r="H101" i="1"/>
  <c r="G85" i="1"/>
  <c r="H85" i="1"/>
  <c r="G69" i="1"/>
  <c r="H69" i="1"/>
  <c r="H87" i="1"/>
  <c r="G87" i="1"/>
  <c r="G83" i="1"/>
  <c r="H83" i="1"/>
  <c r="G102" i="1"/>
  <c r="H102" i="1"/>
  <c r="G53" i="1"/>
  <c r="H53" i="1"/>
  <c r="K37" i="1"/>
  <c r="K22" i="1"/>
  <c r="K16" i="1"/>
  <c r="G6" i="1"/>
  <c r="G27" i="1"/>
  <c r="C47" i="1"/>
  <c r="K38" i="1"/>
  <c r="K41" i="1"/>
  <c r="K26" i="1"/>
  <c r="K12" i="1"/>
  <c r="K44" i="1"/>
  <c r="K28" i="1"/>
  <c r="K9" i="1"/>
  <c r="K39" i="1"/>
  <c r="K19" i="1"/>
  <c r="K50" i="1"/>
  <c r="K24" i="1"/>
  <c r="K10" i="1"/>
  <c r="G25" i="1"/>
  <c r="G49" i="1"/>
  <c r="G28" i="1"/>
  <c r="G51" i="1"/>
  <c r="G35" i="1"/>
  <c r="G15" i="1"/>
  <c r="G46" i="1"/>
  <c r="G30" i="1"/>
  <c r="G14" i="1"/>
  <c r="G8" i="1"/>
  <c r="G13" i="1"/>
  <c r="C42" i="1"/>
  <c r="C10" i="1"/>
  <c r="C23" i="1"/>
  <c r="C38" i="1"/>
  <c r="C51" i="1"/>
  <c r="C19" i="1"/>
  <c r="C41" i="1"/>
  <c r="C25" i="1"/>
  <c r="C9" i="1"/>
  <c r="C40" i="1"/>
  <c r="C24" i="1"/>
  <c r="C8" i="1"/>
  <c r="O45" i="1"/>
  <c r="O38" i="1"/>
  <c r="O19" i="1"/>
  <c r="O51" i="1"/>
  <c r="O35" i="1"/>
  <c r="O18" i="1"/>
  <c r="O15" i="1"/>
  <c r="O20" i="1"/>
  <c r="O33" i="1"/>
  <c r="O17" i="1"/>
  <c r="O28" i="1"/>
  <c r="S46" i="1"/>
  <c r="S30" i="1"/>
  <c r="S10" i="1"/>
  <c r="S37" i="1"/>
  <c r="S21" i="1"/>
  <c r="S48" i="1"/>
  <c r="S32" i="1"/>
  <c r="S16" i="1"/>
  <c r="S47" i="1"/>
  <c r="S31" i="1"/>
  <c r="S15" i="1"/>
  <c r="K27" i="1"/>
  <c r="K40" i="1"/>
  <c r="K42" i="1"/>
  <c r="G47" i="1"/>
  <c r="G26" i="1"/>
  <c r="G40" i="1"/>
  <c r="C30" i="1"/>
  <c r="C43" i="1"/>
  <c r="C11" i="1"/>
  <c r="C37" i="1"/>
  <c r="C21" i="1"/>
  <c r="C6" i="1"/>
  <c r="C36" i="1"/>
  <c r="C20" i="1"/>
  <c r="O42" i="1"/>
  <c r="O6" i="1"/>
  <c r="O32" i="1"/>
  <c r="O16" i="1"/>
  <c r="O47" i="1"/>
  <c r="O29" i="1"/>
  <c r="O13" i="1"/>
  <c r="O7" i="1"/>
  <c r="O49" i="1"/>
  <c r="O30" i="1"/>
  <c r="O14" i="1"/>
  <c r="O12" i="1"/>
  <c r="S42" i="1"/>
  <c r="S22" i="1"/>
  <c r="S49" i="1"/>
  <c r="S33" i="1"/>
  <c r="S17" i="1"/>
  <c r="S44" i="1"/>
  <c r="S28" i="1"/>
  <c r="S12" i="1"/>
  <c r="S43" i="1"/>
  <c r="S27" i="1"/>
  <c r="S11" i="1"/>
  <c r="K7" i="1"/>
  <c r="K35" i="1"/>
  <c r="G45" i="1"/>
  <c r="G24" i="1"/>
  <c r="G42" i="1"/>
  <c r="C34" i="1"/>
  <c r="S51" i="1"/>
  <c r="K33" i="1"/>
  <c r="K47" i="1"/>
  <c r="C7" i="1"/>
  <c r="C22" i="1"/>
  <c r="C35" i="1"/>
  <c r="C49" i="1"/>
  <c r="C33" i="1"/>
  <c r="C17" i="1"/>
  <c r="C48" i="1"/>
  <c r="C32" i="1"/>
  <c r="C16" i="1"/>
  <c r="O34" i="1"/>
  <c r="O44" i="1"/>
  <c r="O27" i="1"/>
  <c r="O11" i="1"/>
  <c r="O43" i="1"/>
  <c r="O26" i="1"/>
  <c r="O10" i="1"/>
  <c r="O46" i="1"/>
  <c r="O39" i="1"/>
  <c r="O25" i="1"/>
  <c r="O9" i="1"/>
  <c r="O48" i="1"/>
  <c r="S38" i="1"/>
  <c r="S18" i="1"/>
  <c r="S45" i="1"/>
  <c r="S29" i="1"/>
  <c r="S13" i="1"/>
  <c r="S40" i="1"/>
  <c r="S24" i="1"/>
  <c r="S8" i="1"/>
  <c r="S39" i="1"/>
  <c r="S23" i="1"/>
  <c r="S7" i="1"/>
  <c r="K23" i="1"/>
  <c r="K51" i="1"/>
  <c r="K21" i="1"/>
  <c r="G33" i="1"/>
  <c r="G12" i="1"/>
  <c r="G9" i="1"/>
  <c r="G48" i="1"/>
  <c r="C15" i="1"/>
  <c r="K49" i="1"/>
  <c r="K20" i="1"/>
  <c r="K6" i="1"/>
  <c r="K36" i="1"/>
  <c r="K17" i="1"/>
  <c r="K31" i="1"/>
  <c r="K11" i="1"/>
  <c r="K34" i="1"/>
  <c r="K18" i="1"/>
  <c r="G29" i="1"/>
  <c r="G37" i="1"/>
  <c r="G44" i="1"/>
  <c r="G16" i="1"/>
  <c r="G43" i="1"/>
  <c r="G23" i="1"/>
  <c r="G7" i="1"/>
  <c r="G38" i="1"/>
  <c r="G22" i="1"/>
  <c r="G17" i="1"/>
  <c r="G32" i="1"/>
  <c r="G31" i="1"/>
  <c r="C26" i="1"/>
  <c r="C39" i="1"/>
  <c r="K46" i="1"/>
  <c r="K45" i="1"/>
  <c r="K29" i="1"/>
  <c r="K15" i="1"/>
  <c r="K48" i="1"/>
  <c r="K32" i="1"/>
  <c r="K14" i="1"/>
  <c r="K43" i="1"/>
  <c r="K25" i="1"/>
  <c r="K8" i="1"/>
  <c r="K30" i="1"/>
  <c r="K13" i="1"/>
  <c r="G41" i="1"/>
  <c r="G21" i="1"/>
  <c r="G36" i="1"/>
  <c r="G10" i="1"/>
  <c r="G39" i="1"/>
  <c r="G19" i="1"/>
  <c r="G50" i="1"/>
  <c r="G34" i="1"/>
  <c r="G18" i="1"/>
  <c r="G11" i="1"/>
  <c r="G20" i="1"/>
  <c r="C50" i="1"/>
  <c r="C18" i="1"/>
  <c r="C31" i="1"/>
  <c r="C46" i="1"/>
  <c r="C14" i="1"/>
  <c r="C27" i="1"/>
  <c r="C45" i="1"/>
  <c r="C29" i="1"/>
  <c r="C13" i="1"/>
  <c r="C44" i="1"/>
  <c r="C28" i="1"/>
  <c r="C12" i="1"/>
  <c r="O23" i="1"/>
  <c r="O41" i="1"/>
  <c r="O24" i="1"/>
  <c r="O8" i="1"/>
  <c r="O40" i="1"/>
  <c r="O21" i="1"/>
  <c r="O31" i="1"/>
  <c r="O37" i="1"/>
  <c r="O36" i="1"/>
  <c r="O22" i="1"/>
  <c r="O50" i="1"/>
  <c r="S50" i="1"/>
  <c r="S34" i="1"/>
  <c r="S14" i="1"/>
  <c r="S41" i="1"/>
  <c r="S25" i="1"/>
  <c r="S9" i="1"/>
  <c r="S36" i="1"/>
  <c r="S20" i="1"/>
  <c r="S6" i="1"/>
  <c r="S35" i="1"/>
  <c r="S19" i="1"/>
  <c r="S26" i="1"/>
  <c r="L107" i="1" l="1"/>
  <c r="H107" i="1"/>
  <c r="D107" i="1"/>
  <c r="P107" i="1"/>
  <c r="T107" i="1"/>
  <c r="G25" i="16"/>
  <c r="D109" i="1" l="1"/>
</calcChain>
</file>

<file path=xl/sharedStrings.xml><?xml version="1.0" encoding="utf-8"?>
<sst xmlns="http://schemas.openxmlformats.org/spreadsheetml/2006/main" count="1489" uniqueCount="1455">
  <si>
    <t>Ana.Ponce@CaminoNuevo.org</t>
  </si>
  <si>
    <t>Ana Ponce, CEO</t>
  </si>
  <si>
    <t>Charter School Number:</t>
  </si>
  <si>
    <t>Contact Person Name/Title:</t>
  </si>
  <si>
    <t>Phone Number:</t>
  </si>
  <si>
    <t>E-mail Address:</t>
  </si>
  <si>
    <t>Expenditure Amount</t>
  </si>
  <si>
    <t xml:space="preserve">A.  </t>
  </si>
  <si>
    <t xml:space="preserve">B.  </t>
  </si>
  <si>
    <t xml:space="preserve">C.  </t>
  </si>
  <si>
    <t xml:space="preserve">D.  </t>
  </si>
  <si>
    <t xml:space="preserve">E.  </t>
  </si>
  <si>
    <t>Total:</t>
  </si>
  <si>
    <t>SECTION 4.  CHARTER SCHOOL CERTIFICATION</t>
  </si>
  <si>
    <t>I hereby certify that to the best of my knowledge and belief, this data is true and correct and that all data reported on this certification have been compiled and reported in accordance with state and federal laws and regulations, general legal assurances, and instructions for this report form.</t>
  </si>
  <si>
    <t>Signature of Authorized Charter School Representative</t>
  </si>
  <si>
    <t>Date</t>
  </si>
  <si>
    <t>Printed Name and Title</t>
  </si>
  <si>
    <t>E-mail Address</t>
  </si>
  <si>
    <t xml:space="preserve">SECTION 5.  Submit completed expenditure report by August 24, 2012 to:  </t>
  </si>
  <si>
    <t>Noel Davis</t>
  </si>
  <si>
    <t>1430 N Street, Suite 5401</t>
  </si>
  <si>
    <t>Sacramento, CA  95814-5901</t>
  </si>
  <si>
    <t>-</t>
  </si>
  <si>
    <t xml:space="preserve">Total </t>
  </si>
  <si>
    <t xml:space="preserve">Total Reimbursement </t>
  </si>
  <si>
    <t>Amounts</t>
  </si>
  <si>
    <t>Camino Nuevo Charter Academy</t>
  </si>
  <si>
    <t>California Department of Education</t>
  </si>
  <si>
    <t>Charter Schools Division</t>
  </si>
  <si>
    <r>
      <t>(</t>
    </r>
    <r>
      <rPr>
        <i/>
        <sz val="12"/>
        <rFont val="Arial"/>
        <family val="2"/>
      </rPr>
      <t>Education Code</t>
    </r>
    <r>
      <rPr>
        <sz val="12"/>
        <rFont val="Arial"/>
        <family val="2"/>
      </rPr>
      <t xml:space="preserve"> Section 47614.5)</t>
    </r>
  </si>
  <si>
    <t>SECTION 1.  CHARTER SCHOOL INFORMATION:</t>
  </si>
  <si>
    <t>Charter School Name:</t>
  </si>
  <si>
    <t>County-District-School (CDS) Code:</t>
  </si>
  <si>
    <t xml:space="preserve">Name of Charter School </t>
  </si>
  <si>
    <t>Charter #</t>
  </si>
  <si>
    <t>CDS Code</t>
  </si>
  <si>
    <t>Alliance Judy Ivie Burton Technology Academy High</t>
  </si>
  <si>
    <t>Alliance Renee and Meyer Luskin Academy High</t>
  </si>
  <si>
    <t>Alliance Susan and Eric Smidt Technology High</t>
  </si>
  <si>
    <t>Alliance Ouchi-O'Donovan 6-12 Complex</t>
  </si>
  <si>
    <t>Almond Acres Charter Academy</t>
  </si>
  <si>
    <t>Antioch Charter Academy II</t>
  </si>
  <si>
    <t>Aspire Alexander Twilight College Preparatory Academy</t>
  </si>
  <si>
    <t>Aspire Alexander Twilight Secondary Academy</t>
  </si>
  <si>
    <t>Aspire APEX Academy</t>
  </si>
  <si>
    <t>Aspire Capitol Heights Academy</t>
  </si>
  <si>
    <t>Aspire Centennial College Preparatory Academy</t>
  </si>
  <si>
    <t>Aspire College Academy</t>
  </si>
  <si>
    <t>Aspire ERES Academy</t>
  </si>
  <si>
    <t>Aspire Junior Collegiate Academy</t>
  </si>
  <si>
    <t>Aspire Langston Hughes Academy</t>
  </si>
  <si>
    <t>Aspire Lionel Wilson College Preparatory Academy</t>
  </si>
  <si>
    <t>Aspire Monarch Academy</t>
  </si>
  <si>
    <t>Aspire Pacific Academy</t>
  </si>
  <si>
    <t>Aspire Port City Academy</t>
  </si>
  <si>
    <t>Aspire Summit Charter Academy</t>
  </si>
  <si>
    <t>Aspire Titan Academy</t>
  </si>
  <si>
    <t>Aspire Vincent Shalvey Academy</t>
  </si>
  <si>
    <t>Aveson Global Leadership Academy</t>
  </si>
  <si>
    <t>Ballington Academy for the Arts and Sciences</t>
  </si>
  <si>
    <t>Ceiba College Preparatory Academy</t>
  </si>
  <si>
    <t>Century Academy for Excellence</t>
  </si>
  <si>
    <t>Children of Promise Preparatory Academy</t>
  </si>
  <si>
    <t>Community Outreach Academy</t>
  </si>
  <si>
    <t>e3 Civic High</t>
  </si>
  <si>
    <t>East Oakland Leadership Academy</t>
  </si>
  <si>
    <t>Equitas Academy Charter</t>
  </si>
  <si>
    <t>Escuela Popular Accelerated Family Learning</t>
  </si>
  <si>
    <t>Excel Prep Charter</t>
  </si>
  <si>
    <t>Executive Preparatory Academy of Finance</t>
  </si>
  <si>
    <t>Ezequiel Tafoya Alvarado Academy</t>
  </si>
  <si>
    <t>Fenton Primary Center</t>
  </si>
  <si>
    <t>Global Education Academy</t>
  </si>
  <si>
    <t>Grimmway Academy</t>
  </si>
  <si>
    <t>Hardy Brown College Prep</t>
  </si>
  <si>
    <t>ICEF Inglewood Elementary Charter Academy</t>
  </si>
  <si>
    <t>ICEF Inglewood Middle Charter Academy</t>
  </si>
  <si>
    <t>Imagine Schools at Imperial Valley</t>
  </si>
  <si>
    <t>Kid Street Learning Center Charter</t>
  </si>
  <si>
    <t>KIPP Bayview Academy</t>
  </si>
  <si>
    <t>Latino College Preparatory Academy</t>
  </si>
  <si>
    <t>Lifeline Education Charter</t>
  </si>
  <si>
    <t>KIPP Academy of Opportunity</t>
  </si>
  <si>
    <t>Los Angeles Leadership Academy</t>
  </si>
  <si>
    <t>Los Angeles Leadership Primary Academy</t>
  </si>
  <si>
    <t>Los Feliz Charter School for the Arts</t>
  </si>
  <si>
    <t>Magnolia Science Academy 6</t>
  </si>
  <si>
    <t>Magnolia Science Academy 7</t>
  </si>
  <si>
    <t>Making Waves Academy</t>
  </si>
  <si>
    <t>McGill School of Success</t>
  </si>
  <si>
    <t>Montague Charter Academy</t>
  </si>
  <si>
    <t>Multicultural Learning Center</t>
  </si>
  <si>
    <t>Nevada City School of the Arts</t>
  </si>
  <si>
    <t>New Designs Charter School-Watts</t>
  </si>
  <si>
    <t>New Horizons Charter Academy</t>
  </si>
  <si>
    <t>New Vision Middle</t>
  </si>
  <si>
    <t>Oakland Charter Academy</t>
  </si>
  <si>
    <t>Orange County Educational Arts Academy</t>
  </si>
  <si>
    <t>Paragon Collegiate Academy</t>
  </si>
  <si>
    <t>Peak to Peak Mountain Charter</t>
  </si>
  <si>
    <t>Port of Los Angeles High</t>
  </si>
  <si>
    <t>REALM Charter Middle</t>
  </si>
  <si>
    <t>Renaissance Arts Academy</t>
  </si>
  <si>
    <t>Richmond Charter Academy</t>
  </si>
  <si>
    <t>Stella Middle Charter Academy</t>
  </si>
  <si>
    <t>Stockton Collegiate International Elementary</t>
  </si>
  <si>
    <t>Stockton Collegiate International Secondary</t>
  </si>
  <si>
    <t>Taft T. Newman Leadership Academy</t>
  </si>
  <si>
    <t>TEAM Charter</t>
  </si>
  <si>
    <t>The Education Corps</t>
  </si>
  <si>
    <t>Valley Life Charter</t>
  </si>
  <si>
    <t>Vincent Academy</t>
  </si>
  <si>
    <t>Walden Academy</t>
  </si>
  <si>
    <t>Western Center Academy</t>
  </si>
  <si>
    <t>Woodward Leadership Academy</t>
  </si>
  <si>
    <t>Yuba Environmental Science Charter Academy</t>
  </si>
  <si>
    <t>Invoice #</t>
  </si>
  <si>
    <t>Invoice Date</t>
  </si>
  <si>
    <t>Vendor</t>
  </si>
  <si>
    <t>Requested Costs</t>
  </si>
  <si>
    <t>Deferred Maintenance</t>
  </si>
  <si>
    <t>Materials</t>
  </si>
  <si>
    <t>Remodeling</t>
  </si>
  <si>
    <t>Installation</t>
  </si>
  <si>
    <t>Ineligible Costs</t>
  </si>
  <si>
    <t xml:space="preserve">Invoice # </t>
  </si>
  <si>
    <t>California School Finance Authority</t>
  </si>
  <si>
    <t>Eligible Cost Cost (Y/N)</t>
  </si>
  <si>
    <t>Maintaining/Repairing Common Areas</t>
  </si>
  <si>
    <t>Project Description</t>
  </si>
  <si>
    <t>Address of Facility(ies) claiming additional costs</t>
  </si>
  <si>
    <t>F3</t>
  </si>
  <si>
    <t>F4</t>
  </si>
  <si>
    <t>F2</t>
  </si>
  <si>
    <t>F5</t>
  </si>
  <si>
    <t>F6</t>
  </si>
  <si>
    <t>F7</t>
  </si>
  <si>
    <t>F8</t>
  </si>
  <si>
    <t>F9</t>
  </si>
  <si>
    <t>F10</t>
  </si>
  <si>
    <t>F11</t>
  </si>
  <si>
    <t>F12</t>
  </si>
  <si>
    <t>F13</t>
  </si>
  <si>
    <t>F14</t>
  </si>
  <si>
    <t>F15</t>
  </si>
  <si>
    <t>F16</t>
  </si>
  <si>
    <t>F17</t>
  </si>
  <si>
    <t>F18</t>
  </si>
  <si>
    <t>F19</t>
  </si>
  <si>
    <t>F20</t>
  </si>
  <si>
    <t>Charter School Number</t>
  </si>
  <si>
    <t>Signature of Principal, CEO, or Lead Administrator</t>
  </si>
  <si>
    <t>Print or Type Name</t>
  </si>
  <si>
    <t>Academia Avance Charter</t>
  </si>
  <si>
    <t>Albert Einstein Academy Charter Middle</t>
  </si>
  <si>
    <t>Alliance Cindy and Bill Simon Technology Academy High</t>
  </si>
  <si>
    <t>Alliance Collins Family College-Ready High</t>
  </si>
  <si>
    <t>Alliance Gertz-Ressler Richard Merkin 6-12 Complex</t>
  </si>
  <si>
    <t>Alliance Jack H. Skirball Middle</t>
  </si>
  <si>
    <t>Alliance Marc &amp; Eva Stern Math and Science</t>
  </si>
  <si>
    <t>Animo Inglewood Charter High</t>
  </si>
  <si>
    <t>Animo Jefferson Charter Middle</t>
  </si>
  <si>
    <t>Animo Pat Brown</t>
  </si>
  <si>
    <t>Animo South Los Angeles Charter</t>
  </si>
  <si>
    <t>Animo Watts College Preparatory Academy</t>
  </si>
  <si>
    <t>Animo Westside Charter Middle</t>
  </si>
  <si>
    <t>ARISE High</t>
  </si>
  <si>
    <t>Arts In Action Community Charter</t>
  </si>
  <si>
    <t>Aspire Golden State College Preparatory Academy</t>
  </si>
  <si>
    <t>Bella Mente Montessori Academy</t>
  </si>
  <si>
    <t>Bert Corona Charter</t>
  </si>
  <si>
    <t>Blue Oak Charter</t>
  </si>
  <si>
    <t>Celerity Nascent Charter</t>
  </si>
  <si>
    <t>Center for Advanced Learning</t>
  </si>
  <si>
    <t>Central City Value</t>
  </si>
  <si>
    <t>Century Community Charter</t>
  </si>
  <si>
    <t>CHAMPS - Charter HS of Arts-Multimedia &amp; Performing</t>
  </si>
  <si>
    <t>City Heights Preparatory Charter</t>
  </si>
  <si>
    <t>Civicorps Corpsmember Academy</t>
  </si>
  <si>
    <t>College Bridge Academy</t>
  </si>
  <si>
    <t>Community Preparatory Academy</t>
  </si>
  <si>
    <t>Delta Elementary Charter</t>
  </si>
  <si>
    <t>Downtown Value</t>
  </si>
  <si>
    <t>Dr. Lewis Dolphin Stallworth Sr. Charter</t>
  </si>
  <si>
    <t>El Sol Santa Ana Science and Arts Academy</t>
  </si>
  <si>
    <t>Encore Jr./Sr. High School for the Performing and Visual Arts</t>
  </si>
  <si>
    <t>Environmental Charter High</t>
  </si>
  <si>
    <t>Environmental Charter Middle - Inglewood</t>
  </si>
  <si>
    <t>Envision Academy for Arts &amp; Technology</t>
  </si>
  <si>
    <t>Epic Charter</t>
  </si>
  <si>
    <t>EPIC de Cesar Chavez</t>
  </si>
  <si>
    <t>Epiphany Prep Charter</t>
  </si>
  <si>
    <t>Escondido Charter High</t>
  </si>
  <si>
    <t>Global Education Academy Middle</t>
  </si>
  <si>
    <t>Grace Hopper STEM Academy</t>
  </si>
  <si>
    <t>Health Careers Academy</t>
  </si>
  <si>
    <t>Heritage K-8 Charter</t>
  </si>
  <si>
    <t>ICEF Vista Middle Academy</t>
  </si>
  <si>
    <t>Imagine Schools, Riverside County</t>
  </si>
  <si>
    <t>James Jordan Middle</t>
  </si>
  <si>
    <t>Kepler Neighborhood</t>
  </si>
  <si>
    <t>King-Chavez Community High</t>
  </si>
  <si>
    <t>King-Chavez Preparatory Academy</t>
  </si>
  <si>
    <t>KIPP Comienza Community Prep</t>
  </si>
  <si>
    <t>KIPP Vida Preparatory Academy</t>
  </si>
  <si>
    <t>KIPP Empower Academy</t>
  </si>
  <si>
    <t>KIPP Iluminar Academy</t>
  </si>
  <si>
    <t>KIPP Los Angeles College Preparatory</t>
  </si>
  <si>
    <t>KIPP Philosophers Academy</t>
  </si>
  <si>
    <t>KIPP Raices Academy</t>
  </si>
  <si>
    <t>KIPP Scholar Academy</t>
  </si>
  <si>
    <t>KIPP Sol Academy</t>
  </si>
  <si>
    <t>La Sierra High</t>
  </si>
  <si>
    <t>Lake County International Charter</t>
  </si>
  <si>
    <t>Larchmont Charter</t>
  </si>
  <si>
    <t>Life Source International Charter</t>
  </si>
  <si>
    <t>Lighthouse Community Charter</t>
  </si>
  <si>
    <t>Lighthouse Community Charter High</t>
  </si>
  <si>
    <t>Live Oak Charter</t>
  </si>
  <si>
    <t>Los Angeles International Charter High</t>
  </si>
  <si>
    <t>MAAC Community Charter</t>
  </si>
  <si>
    <t>Magnolia Science Academy</t>
  </si>
  <si>
    <t>Manzanita Middle</t>
  </si>
  <si>
    <t>Metro Charter</t>
  </si>
  <si>
    <t>N.E.W. Academy of Science and Arts</t>
  </si>
  <si>
    <t>New Designs Charter</t>
  </si>
  <si>
    <t>New Heights Charter</t>
  </si>
  <si>
    <t>New Los Angeles Charter</t>
  </si>
  <si>
    <t>New Village Girls Academy</t>
  </si>
  <si>
    <t>New West Charter</t>
  </si>
  <si>
    <t>North County Trade Tech High</t>
  </si>
  <si>
    <t>North Oakland Community Charter</t>
  </si>
  <si>
    <t>Oakland Charter High</t>
  </si>
  <si>
    <t>Oakland School for the Arts</t>
  </si>
  <si>
    <t>Oakland Unity High</t>
  </si>
  <si>
    <t>Oasis Charter Public</t>
  </si>
  <si>
    <t>Ocean Charter</t>
  </si>
  <si>
    <t>Old Town Academy K-8 Charter</t>
  </si>
  <si>
    <t>Rise Kohyang Middle</t>
  </si>
  <si>
    <t>Rocketship Alma Academy</t>
  </si>
  <si>
    <t>Rocketship Discovery Prep</t>
  </si>
  <si>
    <t>Rocketship Los Suenos Academy</t>
  </si>
  <si>
    <t>Rocketship Mateo Sheedy Elementary</t>
  </si>
  <si>
    <t>Rocketship Mosaic Elementary</t>
  </si>
  <si>
    <t>Rocketship Si Se Puede Academy</t>
  </si>
  <si>
    <t>Rocketship Spark Academy</t>
  </si>
  <si>
    <t>Roseland Charter</t>
  </si>
  <si>
    <t>San Jose Conservation Corps Charter</t>
  </si>
  <si>
    <t>School of Arts and Enterprise</t>
  </si>
  <si>
    <t>School of Unlimited Learning</t>
  </si>
  <si>
    <t>Sherman Thomas Charter</t>
  </si>
  <si>
    <t>Soledad Enrichment Action Charter High</t>
  </si>
  <si>
    <t>STREAM Charter</t>
  </si>
  <si>
    <t>Three Rivers Charter</t>
  </si>
  <si>
    <t>Tree of Life Charter</t>
  </si>
  <si>
    <t>Trillium Charter</t>
  </si>
  <si>
    <t>Twin Rivers Charter</t>
  </si>
  <si>
    <t>University Preparatory Academy Charter</t>
  </si>
  <si>
    <t>Urban Corps of San Diego County Charter</t>
  </si>
  <si>
    <t>Urban Discovery Academy Charter</t>
  </si>
  <si>
    <t>Valley Charter Elementary</t>
  </si>
  <si>
    <t>Valor Academy Middle</t>
  </si>
  <si>
    <t>Everest Value</t>
  </si>
  <si>
    <t>Village Charter Academy</t>
  </si>
  <si>
    <t>Vista Charter Middle</t>
  </si>
  <si>
    <t>Watts Learning Center</t>
  </si>
  <si>
    <t>Wilder's Preparatory Academy Charter</t>
  </si>
  <si>
    <t>Wilder's Preparatory Academy Charter Middle</t>
  </si>
  <si>
    <t>Willits Elementary Charter</t>
  </si>
  <si>
    <t>YouthBuild Charter School of California</t>
  </si>
  <si>
    <t>Yu Ming Charter</t>
  </si>
  <si>
    <t>Yuba City Charter</t>
  </si>
  <si>
    <t>ACE Empower Academy</t>
  </si>
  <si>
    <t>NOVA Academy - Coachella</t>
  </si>
  <si>
    <t>American Indian Public High</t>
  </si>
  <si>
    <t>Eel River Charter</t>
  </si>
  <si>
    <t>Alternatives in Action</t>
  </si>
  <si>
    <t>Rocketship Fuerza Community Prep</t>
  </si>
  <si>
    <t>KIPP Academy of Innovation</t>
  </si>
  <si>
    <t>Aspire Triumph Technology Academy</t>
  </si>
  <si>
    <t>Downtown Charter Academy</t>
  </si>
  <si>
    <t>KIPP Adelante Preparatory Academy</t>
  </si>
  <si>
    <t>Elevate Elementary</t>
  </si>
  <si>
    <t xml:space="preserve">STEP 1 → </t>
  </si>
  <si>
    <t>STEP 1</t>
  </si>
  <si>
    <t>STEP 2</t>
  </si>
  <si>
    <t>STEP 3</t>
  </si>
  <si>
    <t>CSFA Invoice Template Wizard</t>
  </si>
  <si>
    <t>Filll in all applicable fields starting with CDS Code</t>
  </si>
  <si>
    <t>Contact Person Name:</t>
  </si>
  <si>
    <r>
      <t xml:space="preserve">Project Type
</t>
    </r>
    <r>
      <rPr>
        <b/>
        <i/>
        <sz val="9"/>
        <color theme="1"/>
        <rFont val="Arial"/>
        <family val="2"/>
      </rPr>
      <t>(Drop-down)</t>
    </r>
  </si>
  <si>
    <t>Facility
(Drop-down)</t>
  </si>
  <si>
    <t>Eligible Amount</t>
  </si>
  <si>
    <t>PDF Page(s)</t>
  </si>
  <si>
    <t>Facility 1</t>
  </si>
  <si>
    <t>Comments/ Further Project Description</t>
  </si>
  <si>
    <t>Authority Comments</t>
  </si>
  <si>
    <t xml:space="preserve">    Complete All Steps to Submit Invoices</t>
  </si>
  <si>
    <r>
      <t>with the following</t>
    </r>
    <r>
      <rPr>
        <b/>
        <sz val="10"/>
        <rFont val="Arial"/>
        <family val="2"/>
      </rPr>
      <t xml:space="preserve"> Attachments:</t>
    </r>
  </si>
  <si>
    <t>F1</t>
  </si>
  <si>
    <t>Facility 2</t>
  </si>
  <si>
    <t>Facility 3</t>
  </si>
  <si>
    <t>⇩ </t>
  </si>
  <si>
    <t>Academia Moderna</t>
  </si>
  <si>
    <t>Accelerated Achievement Academy</t>
  </si>
  <si>
    <t>Alliance Alice M. Baxter College-Ready High</t>
  </si>
  <si>
    <t>Alliance College-Ready Middle Academy 12</t>
  </si>
  <si>
    <t>Alliance College-Ready Middle Academy 4</t>
  </si>
  <si>
    <t>Alliance College-Ready Middle Academy 5</t>
  </si>
  <si>
    <t>Alliance Leadership Middle Academy</t>
  </si>
  <si>
    <t>Alliance College-Ready Middle Academy 8</t>
  </si>
  <si>
    <t>Alliance Margaret M. Bloomfield Technology Academy High</t>
  </si>
  <si>
    <t>Alliance Morgan McKinzie High</t>
  </si>
  <si>
    <t>Alliance Patti And Peter Neuwirth Leadership Academy</t>
  </si>
  <si>
    <t>Anahuacalmecac International University Preparatory of North America</t>
  </si>
  <si>
    <t>Animo Ellen Ochoa Charter Middle</t>
  </si>
  <si>
    <t>Animo James B. Taylor Charter Middle</t>
  </si>
  <si>
    <t>Animo Mae Jemison Charter Middle</t>
  </si>
  <si>
    <t>ASA Charter</t>
  </si>
  <si>
    <t>Aspire East Palo Alto Charter</t>
  </si>
  <si>
    <t>Aspire Richmond Technology Academy</t>
  </si>
  <si>
    <t>Audeo Charter</t>
  </si>
  <si>
    <t>Carter G. Woodson Public Charter</t>
  </si>
  <si>
    <t>Charter School of San Diego</t>
  </si>
  <si>
    <t>Discovery Charter</t>
  </si>
  <si>
    <t>EJE Elementary Academy Charter</t>
  </si>
  <si>
    <t>Empower Charter</t>
  </si>
  <si>
    <t>Empowering Possibilities International Charter</t>
  </si>
  <si>
    <t>Everest Public High</t>
  </si>
  <si>
    <t>Fenton STEM Academy: Elementary Center for Science Technology Engineering and Mathematics</t>
  </si>
  <si>
    <t>Fortune</t>
  </si>
  <si>
    <t>Gabriella Charter</t>
  </si>
  <si>
    <t>Gifted Academy of Mathematics and Entrepreneurial Studies</t>
  </si>
  <si>
    <t>Guajome Park Academy Charter</t>
  </si>
  <si>
    <t>Guidance Charter</t>
  </si>
  <si>
    <t>Health Sciences High</t>
  </si>
  <si>
    <t>Health Sciences Middle</t>
  </si>
  <si>
    <t>High Tech High North County</t>
  </si>
  <si>
    <t>High Tech LA</t>
  </si>
  <si>
    <t>High Tech Middle North County</t>
  </si>
  <si>
    <t>Highlands Community Charter</t>
  </si>
  <si>
    <t>Howard Gardner Community Charter</t>
  </si>
  <si>
    <t>Humphreys College Academy of Business, Law and Education</t>
  </si>
  <si>
    <t>iLEAD Lancaster Charter</t>
  </si>
  <si>
    <t>Integrity Charter</t>
  </si>
  <si>
    <t>Ipakanni Early College Charter</t>
  </si>
  <si>
    <t>Ivy Academia</t>
  </si>
  <si>
    <t>Jardin de la Infancia</t>
  </si>
  <si>
    <t>KIPP Ignite Academy</t>
  </si>
  <si>
    <t>KIPP Promesa Prep</t>
  </si>
  <si>
    <t>LaVerne Elementary Preparatory Academy</t>
  </si>
  <si>
    <t>Leadership Public Schools - Hayward</t>
  </si>
  <si>
    <t>Learning Community Charter</t>
  </si>
  <si>
    <t>Learning Works</t>
  </si>
  <si>
    <t>Life Learning Academy Charter</t>
  </si>
  <si>
    <t>Literacy First Charter</t>
  </si>
  <si>
    <t>Magnolia Science Academy Santa Ana</t>
  </si>
  <si>
    <t>Math and Science College Preparatory</t>
  </si>
  <si>
    <t>Millennium Charter High</t>
  </si>
  <si>
    <t>Mirus Secondary</t>
  </si>
  <si>
    <t>Mission Preparatory</t>
  </si>
  <si>
    <t>Museum</t>
  </si>
  <si>
    <t>Wonderful College Prep Academy</t>
  </si>
  <si>
    <t>PREPA TEC - Los Angeles</t>
  </si>
  <si>
    <t>Public Safety Academy</t>
  </si>
  <si>
    <t>PUC Community Charter Elementary</t>
  </si>
  <si>
    <t>PUC Community Charter Middle and PUC Community Charter Early College High</t>
  </si>
  <si>
    <t>PUC Early College Academy for Leaders and Scholars (ECALS)</t>
  </si>
  <si>
    <t>PUC Excel Charter Academy</t>
  </si>
  <si>
    <t>PUC Inspire Charter Academy</t>
  </si>
  <si>
    <t>PUC Lakeview Charter Academy</t>
  </si>
  <si>
    <t>PUC Lakeview Charter High</t>
  </si>
  <si>
    <t>PUC Milagro Charter</t>
  </si>
  <si>
    <t>PUC Nueva Esperanza Charter Academy</t>
  </si>
  <si>
    <t>PUC Santa Rosa Charter Academy</t>
  </si>
  <si>
    <t>Puente Charter</t>
  </si>
  <si>
    <t>River Oak Charter</t>
  </si>
  <si>
    <t>Rocketship Academy Brilliant Minds</t>
  </si>
  <si>
    <t>San Diego Cooperative Charter</t>
  </si>
  <si>
    <t>SIATech</t>
  </si>
  <si>
    <t>Silver Oak High Public Montessori Charter</t>
  </si>
  <si>
    <t>Summit Preparatory Charter High</t>
  </si>
  <si>
    <t>Summit Public School K2</t>
  </si>
  <si>
    <t>TEACH Academy of Technologies</t>
  </si>
  <si>
    <t>TEACH Tech Charter High</t>
  </si>
  <si>
    <t>Thrive Public</t>
  </si>
  <si>
    <t>Valley Charter Middle</t>
  </si>
  <si>
    <t>Voices College-Bound Language Academy at Mt. Pleasant</t>
  </si>
  <si>
    <t>Willits Charter</t>
  </si>
  <si>
    <t>Richmond Charter Elementary-Benito Juarez</t>
  </si>
  <si>
    <t>University Preparatory Value High</t>
  </si>
  <si>
    <t>Aspire Benjamin Holt College Preparatory Academy</t>
  </si>
  <si>
    <t>Aspire River Oaks Charter</t>
  </si>
  <si>
    <t>Conservatory of Vocal/Instrumental Arts High</t>
  </si>
  <si>
    <t>KIPP King Collegiate High</t>
  </si>
  <si>
    <t>Kipp Prize Preparatory Academy</t>
  </si>
  <si>
    <t>Redwood Preparatory Charter</t>
  </si>
  <si>
    <t>B. Roberto Cruz Leadership Academy</t>
  </si>
  <si>
    <t>Knowledge Enlightens You (KEY) Academy</t>
  </si>
  <si>
    <t>Downtown College Prep - Alum Rock</t>
  </si>
  <si>
    <t>Baypoint Preparatory Academy</t>
  </si>
  <si>
    <t>Family Partnership Home Study Charter</t>
  </si>
  <si>
    <t>Achieve Charter School of Paradise Inc.</t>
  </si>
  <si>
    <t>Aveson School of Leaders</t>
  </si>
  <si>
    <t>Delta Bridges Charter</t>
  </si>
  <si>
    <t>Fuente Nueva Charter</t>
  </si>
  <si>
    <t>Mare Island Technology Academy</t>
  </si>
  <si>
    <t>MIT Academy</t>
  </si>
  <si>
    <t>Plumas Charter</t>
  </si>
  <si>
    <t>Sacramento Valley Charter</t>
  </si>
  <si>
    <t>Shiloh Charter</t>
  </si>
  <si>
    <t>Union Street Charter</t>
  </si>
  <si>
    <t>Email this excel file to:</t>
  </si>
  <si>
    <t>text</t>
  </si>
  <si>
    <t>SB740@treasurer.ca.gov</t>
  </si>
  <si>
    <t>Revised March 2017</t>
  </si>
  <si>
    <t>Community School for Creative Education</t>
  </si>
  <si>
    <t>Urban Montessori Charter</t>
  </si>
  <si>
    <t>Oakland Unity Middle</t>
  </si>
  <si>
    <t>Cox Academy</t>
  </si>
  <si>
    <t>Lazear Charter Academy</t>
  </si>
  <si>
    <t>Nea Community Learning Center</t>
  </si>
  <si>
    <t>The Academy of Alameda</t>
  </si>
  <si>
    <t>Alameda Community Learning Center</t>
  </si>
  <si>
    <t>The Academy of Alameda Elementary</t>
  </si>
  <si>
    <t>REALM Charter High</t>
  </si>
  <si>
    <t>Circle of Independent Learning</t>
  </si>
  <si>
    <t>Impact Academy of Arts &amp; Technology</t>
  </si>
  <si>
    <t>Golden Oak Montessori of Hayward</t>
  </si>
  <si>
    <t>Bay Area Technology</t>
  </si>
  <si>
    <t>Aspire Berkley Maynard Academy</t>
  </si>
  <si>
    <t>Achieve Academy</t>
  </si>
  <si>
    <t>KIPP Bridge Academy</t>
  </si>
  <si>
    <t>Learning Without Limits</t>
  </si>
  <si>
    <t>LPS Oakland R &amp; D Campus</t>
  </si>
  <si>
    <t>East Bay Innovation Academy</t>
  </si>
  <si>
    <t>Oakland Military Institute, College Preparatory Academy</t>
  </si>
  <si>
    <t>Roses in Concrete</t>
  </si>
  <si>
    <t>Francophone Charter School of Oakland</t>
  </si>
  <si>
    <t>Lodestar: A Lighthouse Community Charter Public</t>
  </si>
  <si>
    <t>American Indian Public Charter</t>
  </si>
  <si>
    <t>ASCEND</t>
  </si>
  <si>
    <t>KIPP Summit Academy</t>
  </si>
  <si>
    <t>Shenandoah Valley</t>
  </si>
  <si>
    <t>CORE Butte Charter</t>
  </si>
  <si>
    <t>Come Back Butte Charter</t>
  </si>
  <si>
    <t>Nord Country</t>
  </si>
  <si>
    <t>Forest Ranch Charter</t>
  </si>
  <si>
    <t>Inspire School of Arts and Sciences</t>
  </si>
  <si>
    <t>Sherwood Montessori</t>
  </si>
  <si>
    <t>Wildflower Open Classroom</t>
  </si>
  <si>
    <t>Chico Country Day</t>
  </si>
  <si>
    <t>Pivot Charter School North Valley</t>
  </si>
  <si>
    <t>HomeTech Charter</t>
  </si>
  <si>
    <t>Paradise Charter Middle</t>
  </si>
  <si>
    <t>Children's Community Charter</t>
  </si>
  <si>
    <t>Mountain Oaks</t>
  </si>
  <si>
    <t>Caliber: Beta Academy</t>
  </si>
  <si>
    <t>Contra Costa School of Performing Arts</t>
  </si>
  <si>
    <t>Clayton Valley Charter High</t>
  </si>
  <si>
    <t>Antioch Charter Academy</t>
  </si>
  <si>
    <t>Vista Oaks Charter</t>
  </si>
  <si>
    <t>Eagle Peak Montessori</t>
  </si>
  <si>
    <t>Leadership Public Schools: Richmond</t>
  </si>
  <si>
    <t>Richmond College Preparatory</t>
  </si>
  <si>
    <t>Aspire Richmond Ca. College Preparatory Academy</t>
  </si>
  <si>
    <t>John Henry High</t>
  </si>
  <si>
    <t>Summit Public School: Tamalpais</t>
  </si>
  <si>
    <t>Rocketship Futuro Academy</t>
  </si>
  <si>
    <t>Uncharted Shores Academy</t>
  </si>
  <si>
    <t>Castle Rock</t>
  </si>
  <si>
    <t>Charter Alternative Program (CAP)</t>
  </si>
  <si>
    <t>Charter Community School Home Study Academy</t>
  </si>
  <si>
    <t>Rite of Passage</t>
  </si>
  <si>
    <t>California Montessori Project-Shingle Springs Campus</t>
  </si>
  <si>
    <t>Rising Sun Montessori</t>
  </si>
  <si>
    <t>EDUHSD Virtual Academy at Shenandoah</t>
  </si>
  <si>
    <t>Louisiana Schnell Elementary</t>
  </si>
  <si>
    <t>American River Charter</t>
  </si>
  <si>
    <t>Hume Lake Charter</t>
  </si>
  <si>
    <t>Big Picture Educational Academy</t>
  </si>
  <si>
    <t>Edison-Bethune Charter Academy</t>
  </si>
  <si>
    <t>Alvina Elementary Charter</t>
  </si>
  <si>
    <t>Clovis Online Charter</t>
  </si>
  <si>
    <t>Sierra Charter</t>
  </si>
  <si>
    <t>University High</t>
  </si>
  <si>
    <t>Morris E. Dailey Charter Elementary</t>
  </si>
  <si>
    <t>Bethune Elementary</t>
  </si>
  <si>
    <t>Sunset Elementary</t>
  </si>
  <si>
    <t>Ronald W. Reagan Elementary</t>
  </si>
  <si>
    <t>Island Community Day</t>
  </si>
  <si>
    <t>C.A.L.I.S. Independent Study</t>
  </si>
  <si>
    <t>Lincoln Elementary</t>
  </si>
  <si>
    <t>Roosevelt Elementary</t>
  </si>
  <si>
    <t>Washington Elementary</t>
  </si>
  <si>
    <t>Rafer Johnson Junior High</t>
  </si>
  <si>
    <t>Dunlap Leadership Academy</t>
  </si>
  <si>
    <t>Reedley Middle College High</t>
  </si>
  <si>
    <t>Ambassador Phillip V. Sanchez Public Charter</t>
  </si>
  <si>
    <t>Hallmark Charter</t>
  </si>
  <si>
    <t>Quail Lake Environmental Charter</t>
  </si>
  <si>
    <t>Sanger Academy Charter</t>
  </si>
  <si>
    <t>West Park Charter Academy</t>
  </si>
  <si>
    <t>Crescent View South Charter</t>
  </si>
  <si>
    <t>Success One!</t>
  </si>
  <si>
    <t>William Finch</t>
  </si>
  <si>
    <t>Northcoast Preparatory and Performing Arts Academy</t>
  </si>
  <si>
    <t>Redwood Coast Montessori</t>
  </si>
  <si>
    <t>Coastal Grove Charter</t>
  </si>
  <si>
    <t>Six Rivers Charter High</t>
  </si>
  <si>
    <t>Laurel Tree Charter</t>
  </si>
  <si>
    <t>Freshwater Charter Middle</t>
  </si>
  <si>
    <t>Jacoby Creek</t>
  </si>
  <si>
    <t>Pacific View Charter</t>
  </si>
  <si>
    <t>Alder Grove Charter</t>
  </si>
  <si>
    <t>South Bay Charter</t>
  </si>
  <si>
    <t>Mattole Valley Charter (#159)</t>
  </si>
  <si>
    <t>Imperial Pathways Charter</t>
  </si>
  <si>
    <t>Imperial Valley Home School Academy</t>
  </si>
  <si>
    <t>Valley Oaks Charter</t>
  </si>
  <si>
    <t>Nueva Vista Language Academy</t>
  </si>
  <si>
    <t>Cecil Avenue Math and Science Academy</t>
  </si>
  <si>
    <t>Del Vista Math and Science Academy</t>
  </si>
  <si>
    <t>Kern Workforce 2000 Academy</t>
  </si>
  <si>
    <t>California Virtual Academy @ Maricopa</t>
  </si>
  <si>
    <t>Insight School of California</t>
  </si>
  <si>
    <t>Inspire Charter School - Kern</t>
  </si>
  <si>
    <t>Ridgecrest Charter</t>
  </si>
  <si>
    <t>Crossroads Charter</t>
  </si>
  <si>
    <t>Jefferson Charter Academy</t>
  </si>
  <si>
    <t>Island Elementary</t>
  </si>
  <si>
    <t>Kings River-Hardwick Elementary</t>
  </si>
  <si>
    <t>Kings Valley Academy</t>
  </si>
  <si>
    <t>Mid Valley Alternative Charter</t>
  </si>
  <si>
    <t>Lemoore University Elementary Charter</t>
  </si>
  <si>
    <t>Lemoore Middle College High</t>
  </si>
  <si>
    <t>Frontier Elementary</t>
  </si>
  <si>
    <t>Pioneer Elementary</t>
  </si>
  <si>
    <t>Pioneer Middle</t>
  </si>
  <si>
    <t>California Connections Academy @ North Bay</t>
  </si>
  <si>
    <t>Long Valley Elementary</t>
  </si>
  <si>
    <t>New Day Academy</t>
  </si>
  <si>
    <t>Long Valley Charter</t>
  </si>
  <si>
    <t>Mt. Lassen Charter</t>
  </si>
  <si>
    <t>Aspire Antonio Maria Lugo Academy</t>
  </si>
  <si>
    <t>Aspire Ollin University Preparatory Academy</t>
  </si>
  <si>
    <t>Environmental Charter Middle</t>
  </si>
  <si>
    <t>Optimist Charter</t>
  </si>
  <si>
    <t>Valiente College Preparatory Charter</t>
  </si>
  <si>
    <t>Intellectual Virtues Academy</t>
  </si>
  <si>
    <t>LA's Promise Charter Middle #1</t>
  </si>
  <si>
    <t>Odyssey Charter</t>
  </si>
  <si>
    <t>Academies of the Antelope Valley</t>
  </si>
  <si>
    <t>Desert Sands Charter</t>
  </si>
  <si>
    <t>Opportunities For Learning - Baldwin Park II</t>
  </si>
  <si>
    <t>Opportunities for Learning - Baldwin Park</t>
  </si>
  <si>
    <t>Family First Charter</t>
  </si>
  <si>
    <t>New Opportunities Charter</t>
  </si>
  <si>
    <t>Opportunities for Learning - Duarte</t>
  </si>
  <si>
    <t>California School of the Arts - San Gabriel Valley</t>
  </si>
  <si>
    <t>Gorman Learning Center</t>
  </si>
  <si>
    <t>Hawthorne Math and Science Academy</t>
  </si>
  <si>
    <t>Today's Fresh Start Charter School Inglewood</t>
  </si>
  <si>
    <t>City Honors College Preparatory Academy</t>
  </si>
  <si>
    <t>La Tijera K-8 Charter School Academy of Excellence</t>
  </si>
  <si>
    <t>Lennox Mathematics, Science and Technology Academy</t>
  </si>
  <si>
    <t>Animo Leadership High</t>
  </si>
  <si>
    <t>Intellectual Virtues Academy of Long Beach</t>
  </si>
  <si>
    <t>Clear Passage Educational Center</t>
  </si>
  <si>
    <t>Emerson Parkside Academy</t>
  </si>
  <si>
    <t>Accelerated Charter Elementary</t>
  </si>
  <si>
    <t>Wallis Annenberg High</t>
  </si>
  <si>
    <t>North Valley Military Institute College Preparatory Academy</t>
  </si>
  <si>
    <t>Oscar De La Hoya Animo Charter High</t>
  </si>
  <si>
    <t>N.E.W. Academy Canoga Park</t>
  </si>
  <si>
    <t>Dr. Theodore T. Alexander Jr. Science Center</t>
  </si>
  <si>
    <t>Synergy Charter Academy</t>
  </si>
  <si>
    <t>Camino Nuevo Charter High</t>
  </si>
  <si>
    <t>Animo Venice Charter High</t>
  </si>
  <si>
    <t>Our Community Charter</t>
  </si>
  <si>
    <t>Alliance Dr. Olga Mohan High</t>
  </si>
  <si>
    <t>Animo Ralph Bunche Charter High</t>
  </si>
  <si>
    <t>Animo Jackie Robinson High</t>
  </si>
  <si>
    <t>Hesby Oaks Leadership Charter</t>
  </si>
  <si>
    <t>Bright Star Secondary Charter Academy</t>
  </si>
  <si>
    <t>Monsenor Oscar Romero Charter Middle</t>
  </si>
  <si>
    <t>Magnolia Science Academy 3</t>
  </si>
  <si>
    <t>Ivy Bound Academy of Math, Science, and Technology Charter Middle</t>
  </si>
  <si>
    <t>Magnolia Science Academy 2</t>
  </si>
  <si>
    <t>Discovery Charter Preparatory School #2</t>
  </si>
  <si>
    <t>APEX Academy</t>
  </si>
  <si>
    <t>Alliance Leichtman-Levine Family Foundation Environmental Science High</t>
  </si>
  <si>
    <t>Magnolia Science Academy 4</t>
  </si>
  <si>
    <t>Magnolia Science Academy 5</t>
  </si>
  <si>
    <t>Para Los Niños Middle</t>
  </si>
  <si>
    <t>Synergy Kinetic Academy</t>
  </si>
  <si>
    <t>New Millennium Secondary</t>
  </si>
  <si>
    <t>ICEF Vista Elementary Academy</t>
  </si>
  <si>
    <t>ICEF Innovation Los Angeles Charter</t>
  </si>
  <si>
    <t>Goethe International Charter</t>
  </si>
  <si>
    <t>Alain Leroy Locke College Preparatory Academy</t>
  </si>
  <si>
    <t>Endeavor College Preparatory Charter</t>
  </si>
  <si>
    <t>Watts Learning Center Charter Middle</t>
  </si>
  <si>
    <t>Ararat Charter</t>
  </si>
  <si>
    <t>Ingenium Charter</t>
  </si>
  <si>
    <t>Alliance Tennenbaum Family Technology High</t>
  </si>
  <si>
    <t>Crown Preparatory Academy</t>
  </si>
  <si>
    <t>Camino Nuevo Elementary #3</t>
  </si>
  <si>
    <t>Aspire Gateway Academy Charter</t>
  </si>
  <si>
    <t>Aspire Firestone Academy Charter</t>
  </si>
  <si>
    <t>Para Los Niños - Evelyn Thurman Gratts Primary</t>
  </si>
  <si>
    <t>Celerity Octavia Charter</t>
  </si>
  <si>
    <t>Magnolia Science Academy Bell</t>
  </si>
  <si>
    <t>Camino Nuevo Academy #2</t>
  </si>
  <si>
    <t>Alliance Ted K. Tajima High</t>
  </si>
  <si>
    <t>Celerity Palmati Charter</t>
  </si>
  <si>
    <t>Celerity Cardinal Charter</t>
  </si>
  <si>
    <t>Animo Western Charter Middle</t>
  </si>
  <si>
    <t>Animo Phillis Wheatley Charter Middle</t>
  </si>
  <si>
    <t>Extera Public</t>
  </si>
  <si>
    <t>Synergy Quantum Academy</t>
  </si>
  <si>
    <t>Aspire Slauson Academy Charter</t>
  </si>
  <si>
    <t>Aspire Juanita Tate Academy Charter</t>
  </si>
  <si>
    <t>Aspire Inskeep Academy Charter</t>
  </si>
  <si>
    <t>Camino Nuevo Charter Academy #4</t>
  </si>
  <si>
    <t>Animo College Preparatory Academy</t>
  </si>
  <si>
    <t>Academy for Enriched Sciences</t>
  </si>
  <si>
    <t>The City</t>
  </si>
  <si>
    <t>Equitas Academy #2</t>
  </si>
  <si>
    <t>Pathways Community</t>
  </si>
  <si>
    <t>City Language Immersion Charter</t>
  </si>
  <si>
    <t>Valor Academy High</t>
  </si>
  <si>
    <t>Camino Nuevo High #2</t>
  </si>
  <si>
    <t>Ingenium Charter Middle</t>
  </si>
  <si>
    <t>Lashon Academy</t>
  </si>
  <si>
    <t>Alliance Kory Hunter Middle</t>
  </si>
  <si>
    <t>Extera Public School No. 2</t>
  </si>
  <si>
    <t>Ivy Bound Academy Math, Science, and Technology Charter Middle 2</t>
  </si>
  <si>
    <t>Equitas Academy #3 Charter</t>
  </si>
  <si>
    <t>Clemente Charter</t>
  </si>
  <si>
    <t>Global Education Academy 2</t>
  </si>
  <si>
    <t>Summit Preparatory Charter</t>
  </si>
  <si>
    <t>Public Policy Charter</t>
  </si>
  <si>
    <t>Resolute Academy Charter</t>
  </si>
  <si>
    <t>Libertas College Preparatory Charter</t>
  </si>
  <si>
    <t>Bert Corona Charter High</t>
  </si>
  <si>
    <t>PUC Triumph Charter Academy and PUC Triumph Charter High</t>
  </si>
  <si>
    <t>PUC CALS Middle School and Early College High</t>
  </si>
  <si>
    <t>Equitas Academy 4</t>
  </si>
  <si>
    <t>Valor Academy Elementary</t>
  </si>
  <si>
    <t>New Los Angeles Charter Elementary</t>
  </si>
  <si>
    <t>Girls Athletic Leadership School Los Angeles</t>
  </si>
  <si>
    <t>Rise Kohyang High</t>
  </si>
  <si>
    <t>California Collegiate Charter</t>
  </si>
  <si>
    <t>Animo Florence-Firestone Charter Middle</t>
  </si>
  <si>
    <t>Arts in Action Community Middle</t>
  </si>
  <si>
    <t>PUC International Preparatory Academy</t>
  </si>
  <si>
    <t>Whitney Young Continuation</t>
  </si>
  <si>
    <t>View Park Continuation</t>
  </si>
  <si>
    <t>Birmingham Community Charter High</t>
  </si>
  <si>
    <t>Mid-City's Prescott School of Enriched Sciences</t>
  </si>
  <si>
    <t>Chatsworth Charter High</t>
  </si>
  <si>
    <t>Grover Cleveland Charter High</t>
  </si>
  <si>
    <t>Crenshaw Science, Technology, Engineering, Math and Medicine Magnet</t>
  </si>
  <si>
    <t>El Camino Real Charter High</t>
  </si>
  <si>
    <t>Granada Hills Charter High</t>
  </si>
  <si>
    <t>Sylmar Charter High</t>
  </si>
  <si>
    <t>Taft Charter High</t>
  </si>
  <si>
    <t>Palisades Charter High</t>
  </si>
  <si>
    <t>Baldwin Hills Elementary</t>
  </si>
  <si>
    <t>Beckford Charter for Enriched Studies</t>
  </si>
  <si>
    <t>Calabash Charter Academy</t>
  </si>
  <si>
    <t>Calahan Community Charter</t>
  </si>
  <si>
    <t>Calvert Charter for Enriched Studies</t>
  </si>
  <si>
    <t>Canyon Charter Elementary</t>
  </si>
  <si>
    <t>Carpenter Community Charter</t>
  </si>
  <si>
    <t>Chandler Learning Academy</t>
  </si>
  <si>
    <t>Colfax Charter Elementary</t>
  </si>
  <si>
    <t>Coliseum Street Elementary</t>
  </si>
  <si>
    <t>Darby Avenue Charter</t>
  </si>
  <si>
    <t>Dearborn Elementary Charter Academy</t>
  </si>
  <si>
    <t>Dixie Canyon Community Charter</t>
  </si>
  <si>
    <t>Tom Bradley Global Awareness Magnet</t>
  </si>
  <si>
    <t>El Oro Way Charter For Enriched Studies</t>
  </si>
  <si>
    <t>Emelita Academy Charter</t>
  </si>
  <si>
    <t>Encino Charter Elementary</t>
  </si>
  <si>
    <t>Fenton Avenue Charter</t>
  </si>
  <si>
    <t>Fifty-Fourth Street Elementary</t>
  </si>
  <si>
    <t>Fifty-Ninth Street Elementary</t>
  </si>
  <si>
    <t>Forty-Second Street Elementary</t>
  </si>
  <si>
    <t>Germain Academy For Academic Achievement</t>
  </si>
  <si>
    <t>Granada Community Charter</t>
  </si>
  <si>
    <t>Hamlin Charter Academy</t>
  </si>
  <si>
    <t>Haynes Charter For Enriched Studies</t>
  </si>
  <si>
    <t>YES Academy</t>
  </si>
  <si>
    <t>Justice Street Academy Charter</t>
  </si>
  <si>
    <t>Kenter Canyon Elementary Charter</t>
  </si>
  <si>
    <t>Knollwood Preparatory Academy</t>
  </si>
  <si>
    <t>Lockhurst Drive Charter Elementary</t>
  </si>
  <si>
    <t>Marquez Charter</t>
  </si>
  <si>
    <t>Nestle Avenue Charter</t>
  </si>
  <si>
    <t>Palisades Charter Elementary</t>
  </si>
  <si>
    <t>Pacoima Charter Elementary</t>
  </si>
  <si>
    <t>Plainview Academic Charter Academy</t>
  </si>
  <si>
    <t>Pomelo Community Charter</t>
  </si>
  <si>
    <t>Riverside Drive Charter</t>
  </si>
  <si>
    <t>Santa Monica Boulevard Community Charter</t>
  </si>
  <si>
    <t>Serrania Avenue Charter For Enriched Studies</t>
  </si>
  <si>
    <t>Seventy-Fourth Street Elementary</t>
  </si>
  <si>
    <t>Sherman Oaks Elementary Charter</t>
  </si>
  <si>
    <t>Sixth Avenue Elementary</t>
  </si>
  <si>
    <t>Superior Street Elementary</t>
  </si>
  <si>
    <t>Topanga Elementary Charter</t>
  </si>
  <si>
    <t>Topeka Charter School For Advanced Studies</t>
  </si>
  <si>
    <t>Van Gogh Charter</t>
  </si>
  <si>
    <t>Vaughn Next Century Learning Center</t>
  </si>
  <si>
    <t>Virginia Road Elementary</t>
  </si>
  <si>
    <t>Welby Way Charter Elementary School And Gifted-High Ability Magnet</t>
  </si>
  <si>
    <t>Western Avenue Elementary</t>
  </si>
  <si>
    <t>Westwood Charter Elementary</t>
  </si>
  <si>
    <t>Wilbur Charter For Enriched Academics</t>
  </si>
  <si>
    <t>Woodlake Elementary Community Charter</t>
  </si>
  <si>
    <t>Woodland Hills Elementary Charter For Enriched Studies</t>
  </si>
  <si>
    <t>Emerson Community Charter</t>
  </si>
  <si>
    <t>Paul Revere Charter Middle</t>
  </si>
  <si>
    <t>Marlton</t>
  </si>
  <si>
    <t>Audubon Middle</t>
  </si>
  <si>
    <t>George Ellery Hale Charter Academy</t>
  </si>
  <si>
    <t>Alfred B. Nobel Charter Middle</t>
  </si>
  <si>
    <t>Castlebay Lane Charter</t>
  </si>
  <si>
    <t>Community Magnet Charter Elementary</t>
  </si>
  <si>
    <t>Open Charter Magnet</t>
  </si>
  <si>
    <t>CHIME Institute's Schwarzenegger Community</t>
  </si>
  <si>
    <t>Para Los Niños Charter</t>
  </si>
  <si>
    <t>Antelope Valley Learning Academy</t>
  </si>
  <si>
    <t>Palmdale Aerospace Academy</t>
  </si>
  <si>
    <t>Pasadena Rosebud Academy</t>
  </si>
  <si>
    <t>School of Extended Educational Options</t>
  </si>
  <si>
    <t>La Verne Science and Technology Charter</t>
  </si>
  <si>
    <t>Edison Elementary</t>
  </si>
  <si>
    <t>California Virtual Academy @ Los Angeles</t>
  </si>
  <si>
    <t>San Jose Charter Academy</t>
  </si>
  <si>
    <t>Sequoia School</t>
  </si>
  <si>
    <t>Mission View Public</t>
  </si>
  <si>
    <t>Santa Clarita Valley International</t>
  </si>
  <si>
    <t>Opportunities for Learning - Santa Clarita</t>
  </si>
  <si>
    <t>Today's Fresh Start-Compton</t>
  </si>
  <si>
    <t>Celerity Achernar Charter</t>
  </si>
  <si>
    <t>iQ Academy California-Los Angeles</t>
  </si>
  <si>
    <t>Options for Youth San Gabriel</t>
  </si>
  <si>
    <t>Assurance Learning Academy</t>
  </si>
  <si>
    <t>SCALE Leadership Academy</t>
  </si>
  <si>
    <t>Albert Einstein Academy for Letters, Arts &amp; Sciences - Odyssey</t>
  </si>
  <si>
    <t>Valiant Academy of Los Angeles</t>
  </si>
  <si>
    <t>Albert Einstein Academy for Letters, Arts &amp; Sciences - Agua Dulce Partnership Academy</t>
  </si>
  <si>
    <t>SIATech Academy South</t>
  </si>
  <si>
    <t>Method Schools K-8</t>
  </si>
  <si>
    <t>Method Schools High</t>
  </si>
  <si>
    <t>iLEAD Hybrid</t>
  </si>
  <si>
    <t>Albert Einstein Academy for Letters, Arts and Sciences-STEAM</t>
  </si>
  <si>
    <t>Community Collaborative Charter</t>
  </si>
  <si>
    <t>Empower Generations</t>
  </si>
  <si>
    <t>Barack Obama Charter</t>
  </si>
  <si>
    <t>Da Vinci Science</t>
  </si>
  <si>
    <t>Da Vinci Design</t>
  </si>
  <si>
    <t>Da Vinci Innovation Academy</t>
  </si>
  <si>
    <t>Da Vinci Communications High</t>
  </si>
  <si>
    <t>Prepa Tec Los Angeles High</t>
  </si>
  <si>
    <t>Madera County Independent Academy</t>
  </si>
  <si>
    <t>Pioneer Technical Center</t>
  </si>
  <si>
    <t>Yosemite-Wawona Elementary Charter</t>
  </si>
  <si>
    <t>Sherman Thomas Charter High</t>
  </si>
  <si>
    <t>Sherman Thomas STEM Academy</t>
  </si>
  <si>
    <t>Minarets Charter High</t>
  </si>
  <si>
    <t>Chawanakee Academy Charter</t>
  </si>
  <si>
    <t>Glacier High School Charter</t>
  </si>
  <si>
    <t>Mountain Home Charter (Alternative)</t>
  </si>
  <si>
    <t>Phoenix Academy</t>
  </si>
  <si>
    <t>Novato Charter</t>
  </si>
  <si>
    <t>Willow Creek Academy</t>
  </si>
  <si>
    <t>Sierra Foothill Charter</t>
  </si>
  <si>
    <t>Pacific Community Charter</t>
  </si>
  <si>
    <t>Redwood Academy of Ukiah</t>
  </si>
  <si>
    <t>La Vida Charter</t>
  </si>
  <si>
    <t>Merced Scholars Charter</t>
  </si>
  <si>
    <t>John C. Fremont Elementary</t>
  </si>
  <si>
    <t>Monterey Bay Charter</t>
  </si>
  <si>
    <t>Bay View Academy</t>
  </si>
  <si>
    <t>Monterey County Home Charter</t>
  </si>
  <si>
    <t>Uplift Monterey</t>
  </si>
  <si>
    <t>King City Arts Magnet</t>
  </si>
  <si>
    <t>International School Of Monterey</t>
  </si>
  <si>
    <t>Pinnacle Academy Charter - Independent Study</t>
  </si>
  <si>
    <t>Dual Language Academy of the Monterey Peninsula</t>
  </si>
  <si>
    <t>Learning for Life Charter</t>
  </si>
  <si>
    <t>International School of Monterey</t>
  </si>
  <si>
    <t>Howell Mountain Elementary</t>
  </si>
  <si>
    <t>Stone Bridge</t>
  </si>
  <si>
    <t>Phillips Elementary</t>
  </si>
  <si>
    <t>Shearer Elementary</t>
  </si>
  <si>
    <t>Napa Valley Language Academy</t>
  </si>
  <si>
    <t>River Charter</t>
  </si>
  <si>
    <t>Twin Ridges Home Study Charter</t>
  </si>
  <si>
    <t>Forest Charter</t>
  </si>
  <si>
    <t>Yuba River Charter</t>
  </si>
  <si>
    <t>Sierra Montessori Academy</t>
  </si>
  <si>
    <t>Chicago Park Community Charter</t>
  </si>
  <si>
    <t>Grass Valley Charter</t>
  </si>
  <si>
    <t>Nevada City Charter</t>
  </si>
  <si>
    <t>Sierra Academy of Expeditionary Learning</t>
  </si>
  <si>
    <t>Union Hill Elementary</t>
  </si>
  <si>
    <t>Village</t>
  </si>
  <si>
    <t>Golden Valley Charter</t>
  </si>
  <si>
    <t>Maria Montessori Charter Academy</t>
  </si>
  <si>
    <t>Oak Tree</t>
  </si>
  <si>
    <t>Vantage Point Charter</t>
  </si>
  <si>
    <t>Samueli Academy</t>
  </si>
  <si>
    <t>Vista Heritage Charter Middle</t>
  </si>
  <si>
    <t>College and Career Preparatory Academy</t>
  </si>
  <si>
    <t>Oxford Preparatory Academy - Saddleback Valley</t>
  </si>
  <si>
    <t>Unity Middle College High</t>
  </si>
  <si>
    <t>USC College Prep Santa Ana Campus</t>
  </si>
  <si>
    <t>Orange County Academy of Sciences and Arts</t>
  </si>
  <si>
    <t>Orange County Workforce Innovation High</t>
  </si>
  <si>
    <t>Citrus Springs Charter</t>
  </si>
  <si>
    <t>OCCS:CHEP/PCHS</t>
  </si>
  <si>
    <t>GOALS Academy</t>
  </si>
  <si>
    <t>Capistrano Connections Academy</t>
  </si>
  <si>
    <t>Community Roots Academy</t>
  </si>
  <si>
    <t>Oxford Preparatory Academy - South Orange County</t>
  </si>
  <si>
    <t>Journey</t>
  </si>
  <si>
    <t>Opportunities for Learning - Capistrano</t>
  </si>
  <si>
    <t>Kinetic Academy</t>
  </si>
  <si>
    <t>Santiago Middle</t>
  </si>
  <si>
    <t>El Rancho Charter</t>
  </si>
  <si>
    <t>Edward B. Cole Academy</t>
  </si>
  <si>
    <t>Nova Academy</t>
  </si>
  <si>
    <t>Advanced Learning Academy</t>
  </si>
  <si>
    <t>OCSA</t>
  </si>
  <si>
    <t>Ralph A. Gates Elementary</t>
  </si>
  <si>
    <t>CORE Placer Charter</t>
  </si>
  <si>
    <t>Placer County Pathways Charter</t>
  </si>
  <si>
    <t>Bowman Charter</t>
  </si>
  <si>
    <t>Alta Vista Community Charter</t>
  </si>
  <si>
    <t>EV Cain 21st Century STEM Charter</t>
  </si>
  <si>
    <t>Loomis Basin Charter</t>
  </si>
  <si>
    <t>John Adams Academy</t>
  </si>
  <si>
    <t>Newcastle Charter</t>
  </si>
  <si>
    <t>Creekside Charter</t>
  </si>
  <si>
    <t>Harvest Ridge Cooperative Charter/Placer Academy</t>
  </si>
  <si>
    <t>Squaw Valley Preparatory</t>
  </si>
  <si>
    <t>Rocklin Academy Gateway</t>
  </si>
  <si>
    <t>Placer High</t>
  </si>
  <si>
    <t>Sierra Expeditionary Learning</t>
  </si>
  <si>
    <t>Partnerships for Student-Centered Learning</t>
  </si>
  <si>
    <t>Horizon Charter</t>
  </si>
  <si>
    <t>Lincoln High</t>
  </si>
  <si>
    <t>Sheridan</t>
  </si>
  <si>
    <t>Carlin C. Coppin Elementary</t>
  </si>
  <si>
    <t>Creekside Oaks Elementary</t>
  </si>
  <si>
    <t>Rocklin Academy at Meyers Street</t>
  </si>
  <si>
    <t>Western Sierra Collegiate Academy</t>
  </si>
  <si>
    <t>Rocklin Independent Charter Academy</t>
  </si>
  <si>
    <t>Rocklin Academy</t>
  </si>
  <si>
    <t>River Springs Charter</t>
  </si>
  <si>
    <t>Riverside County Education Academy</t>
  </si>
  <si>
    <t>Come Back Kids</t>
  </si>
  <si>
    <t>Gateway College and Career Academy</t>
  </si>
  <si>
    <t>Riverside County Education Academy - Indio</t>
  </si>
  <si>
    <t>Highland Academy</t>
  </si>
  <si>
    <t>George Washington Charter</t>
  </si>
  <si>
    <t>Palm Desert Charter Middle</t>
  </si>
  <si>
    <t>Santa Rosa Academy</t>
  </si>
  <si>
    <t>Moreno Valley Community Learning Center</t>
  </si>
  <si>
    <t>Excel Prep Charter - IE</t>
  </si>
  <si>
    <t>Nuview Bridge Early College High</t>
  </si>
  <si>
    <t>Cielo Vista Charter</t>
  </si>
  <si>
    <t>Innovative Horizons Charter</t>
  </si>
  <si>
    <t>California Military Institute</t>
  </si>
  <si>
    <t>REACH Leadership STEAM Academy</t>
  </si>
  <si>
    <t>Encore High School for the Arts - Riverside</t>
  </si>
  <si>
    <t>San Jacinto Valley Academy</t>
  </si>
  <si>
    <t>Sycamore Academy of Science and Cultural Arts</t>
  </si>
  <si>
    <t>Temecula Preparatory</t>
  </si>
  <si>
    <t>Temecula Valley Charter</t>
  </si>
  <si>
    <t>California Montessori Project - Elk Grove Campus</t>
  </si>
  <si>
    <t>Elk Grove Charter</t>
  </si>
  <si>
    <t>Alpha Charter</t>
  </si>
  <si>
    <t>Folsom Cordova K-8 Community Charter</t>
  </si>
  <si>
    <t>Folsom Middle</t>
  </si>
  <si>
    <t>Paseo Grande Charter</t>
  </si>
  <si>
    <t>St. HOPE Public School 7</t>
  </si>
  <si>
    <t>Sol Aureus College Preparatory</t>
  </si>
  <si>
    <t>New Technology High</t>
  </si>
  <si>
    <t>George Washington Carver School of Arts and Science</t>
  </si>
  <si>
    <t>The MET</t>
  </si>
  <si>
    <t>Sacramento Charter High</t>
  </si>
  <si>
    <t>The Language Academy of Sacramento</t>
  </si>
  <si>
    <t>California Montessori Project - Capitol Campus</t>
  </si>
  <si>
    <t>Yav Pem Suab Academy - Preparing for the Future Charter</t>
  </si>
  <si>
    <t>Capitol Collegiate Academy</t>
  </si>
  <si>
    <t>Oak Park Preparatory Academy</t>
  </si>
  <si>
    <t>New Joseph Bonnheim (NJB) Community Charter</t>
  </si>
  <si>
    <t>Bowling Green Elementary</t>
  </si>
  <si>
    <t>Father Keith B. Kenny</t>
  </si>
  <si>
    <t>California Montessori Project-San Juan Campus</t>
  </si>
  <si>
    <t>Golden Valley River</t>
  </si>
  <si>
    <t>Gateway International</t>
  </si>
  <si>
    <t>Golden Valley Orchard</t>
  </si>
  <si>
    <t>Atkinson Academy Charter</t>
  </si>
  <si>
    <t>Options for Youth-San Juan</t>
  </si>
  <si>
    <t>Visions In Education</t>
  </si>
  <si>
    <t>San Juan Choices Charter</t>
  </si>
  <si>
    <t>Mary Deterding Elementary</t>
  </si>
  <si>
    <t>Westlake Charter</t>
  </si>
  <si>
    <t>Natomas Pacific Pathways Prep</t>
  </si>
  <si>
    <t>Natomas Pacific Pathways Prep Middle</t>
  </si>
  <si>
    <t>Leroy Greene Academy</t>
  </si>
  <si>
    <t>Natomas Pacific Pathways Prep Elementary</t>
  </si>
  <si>
    <t>Natomas Charter</t>
  </si>
  <si>
    <t>Futures High</t>
  </si>
  <si>
    <t>Heritage Peak Charter</t>
  </si>
  <si>
    <t>Creative Connections Arts Academy</t>
  </si>
  <si>
    <t>Higher Learning Academy</t>
  </si>
  <si>
    <t>SAVA: Sacramento Academic and Vocational Academy</t>
  </si>
  <si>
    <t>Smythe Academy of Arts and Sciences</t>
  </si>
  <si>
    <t>Westside Preparatory Charter</t>
  </si>
  <si>
    <t>Hollister Prep</t>
  </si>
  <si>
    <t>Desert Trails Preparatory Academy</t>
  </si>
  <si>
    <t>Taylion High Desert Academy/Adelanto</t>
  </si>
  <si>
    <t>Academy of Careers and Exploration</t>
  </si>
  <si>
    <t>Empire Springs Charter</t>
  </si>
  <si>
    <t>Independence Charter Academy</t>
  </si>
  <si>
    <t>Alta Vista South Public Charter</t>
  </si>
  <si>
    <t>Yucca Mesa Elementary</t>
  </si>
  <si>
    <t>Mojave River Academy</t>
  </si>
  <si>
    <t>Riverside Preparatory</t>
  </si>
  <si>
    <t>Grove</t>
  </si>
  <si>
    <t>SOAR Charter Academy</t>
  </si>
  <si>
    <t>Options for Youth-San Bernardino</t>
  </si>
  <si>
    <t>Ballington Academy for the Arts and Sciences - San Bernardino</t>
  </si>
  <si>
    <t>Provisional Accelerated Learning Academy</t>
  </si>
  <si>
    <t>California STEAM San Bernardino</t>
  </si>
  <si>
    <t>Sixth Street Prep</t>
  </si>
  <si>
    <t>Mountain View Montessori Charter</t>
  </si>
  <si>
    <t>Options for Youth-Victorville Charter</t>
  </si>
  <si>
    <t>Excelsior Charter</t>
  </si>
  <si>
    <t>Inland Leaders Charter</t>
  </si>
  <si>
    <t>Competitive Edge Charter Academy (CECA)</t>
  </si>
  <si>
    <t>Heritage</t>
  </si>
  <si>
    <t>Summit Leadership Academy-High Desert</t>
  </si>
  <si>
    <t>Pathways to College</t>
  </si>
  <si>
    <t>Sky Mountain Charter</t>
  </si>
  <si>
    <t>Academy for Academic Excellence</t>
  </si>
  <si>
    <t>Diego Springs Academy</t>
  </si>
  <si>
    <t>San Diego Workforce Innovation High</t>
  </si>
  <si>
    <t>EJE Middle Academy</t>
  </si>
  <si>
    <t>Leonardo da Vinci Health Sciences Charter</t>
  </si>
  <si>
    <t>Feaster (Mae L.) Charter</t>
  </si>
  <si>
    <t>Mueller Charter (Robert L.)</t>
  </si>
  <si>
    <t>Clear View</t>
  </si>
  <si>
    <t>Chula Vista Learning Community Charter</t>
  </si>
  <si>
    <t>Arroyo Vista Charter</t>
  </si>
  <si>
    <t>Diego Hills Charter</t>
  </si>
  <si>
    <t>The Heights Charter</t>
  </si>
  <si>
    <t>Community Montessori Charter</t>
  </si>
  <si>
    <t>MethodSchools</t>
  </si>
  <si>
    <t>Inspire Charter School - South</t>
  </si>
  <si>
    <t>Dehesa Charter</t>
  </si>
  <si>
    <t>Classical Academy</t>
  </si>
  <si>
    <t>Classical Academy High</t>
  </si>
  <si>
    <t>Steele Canyon High</t>
  </si>
  <si>
    <t>Helix High</t>
  </si>
  <si>
    <t>Greater San Diego Academy</t>
  </si>
  <si>
    <t>Diego Valley Charter</t>
  </si>
  <si>
    <t>Harbor Springs Charter</t>
  </si>
  <si>
    <t>Julian Charter</t>
  </si>
  <si>
    <t>National University Academy</t>
  </si>
  <si>
    <t>River Valley Charter</t>
  </si>
  <si>
    <t>Barona Indian Charter</t>
  </si>
  <si>
    <t>San Diego Neighborhood Homeschools</t>
  </si>
  <si>
    <t>San Diego Virtual</t>
  </si>
  <si>
    <t>Pivot Charter School - San Diego</t>
  </si>
  <si>
    <t>County Collaborative Charter</t>
  </si>
  <si>
    <t>High Tech Middle</t>
  </si>
  <si>
    <t>High Tech High International</t>
  </si>
  <si>
    <t>Learning Choice Academy</t>
  </si>
  <si>
    <t>High Tech Middle Media Arts</t>
  </si>
  <si>
    <t>Iftin Charter</t>
  </si>
  <si>
    <t>High Tech High Media Arts</t>
  </si>
  <si>
    <t>King-Chavez Arts Academy</t>
  </si>
  <si>
    <t>King-Chavez Athletics Academy</t>
  </si>
  <si>
    <t>Magnolia Science Academy San Diego</t>
  </si>
  <si>
    <t>Innovations Academy</t>
  </si>
  <si>
    <t>Gompers Preparatory Academy</t>
  </si>
  <si>
    <t>SD Global Vision Academy</t>
  </si>
  <si>
    <t>School for Entrepreneurship and Technology</t>
  </si>
  <si>
    <t>America's Finest Charter</t>
  </si>
  <si>
    <t>Kavod Elementary Charter</t>
  </si>
  <si>
    <t>San Diego Cooperative Charter School 2</t>
  </si>
  <si>
    <t>Laurel Preparatory Academy</t>
  </si>
  <si>
    <t>High Tech Elementary</t>
  </si>
  <si>
    <t>Ingenuity Charter</t>
  </si>
  <si>
    <t>Preuss School UCSD</t>
  </si>
  <si>
    <t>High Tech High</t>
  </si>
  <si>
    <t>Darnall Charter</t>
  </si>
  <si>
    <t>Keiller Leadership Academy</t>
  </si>
  <si>
    <t>Harriet Tubman Village Charter</t>
  </si>
  <si>
    <t>King-Chavez Primary Academy</t>
  </si>
  <si>
    <t>The O'Farrell Charter</t>
  </si>
  <si>
    <t>Holly Drive Leadership Academy</t>
  </si>
  <si>
    <t>High Tech Elementary Explorer</t>
  </si>
  <si>
    <t>King-Chavez Academy of Excellence</t>
  </si>
  <si>
    <t>Global Learning Charter</t>
  </si>
  <si>
    <t>Albert Einstein Academy Charter Elementary</t>
  </si>
  <si>
    <t>Imperial Beach Charter</t>
  </si>
  <si>
    <t>Nestor Language Academy Charter</t>
  </si>
  <si>
    <t>Insight @ San Diego</t>
  </si>
  <si>
    <t>California Virtual Academy @ San Diego</t>
  </si>
  <si>
    <t>Taylion San Diego Academy</t>
  </si>
  <si>
    <t>Guajome Learning Center</t>
  </si>
  <si>
    <t>Bayshore Preparatory Charter</t>
  </si>
  <si>
    <t>All Tribes Elementary Charter</t>
  </si>
  <si>
    <t>All Tribes Charter</t>
  </si>
  <si>
    <t>High Tech High Chula Vista</t>
  </si>
  <si>
    <t>High Tech Middle Chula Vista</t>
  </si>
  <si>
    <t>High Tech Elementary Chula Vista</t>
  </si>
  <si>
    <t>High Tech Elementary North County</t>
  </si>
  <si>
    <t>Pathways Academy Charter</t>
  </si>
  <si>
    <t>Vivian Banks Charter</t>
  </si>
  <si>
    <t>Audeo Charter II</t>
  </si>
  <si>
    <t>KIPP San Francisco Bay Academy</t>
  </si>
  <si>
    <t>Five Keys Charter (SF Sheriff's)</t>
  </si>
  <si>
    <t>City Arts and Tech High</t>
  </si>
  <si>
    <t>Five Keys Adult School (SF Sheriff's)</t>
  </si>
  <si>
    <t>Five Keys Independence HS (SF Sheriff's)</t>
  </si>
  <si>
    <t>Gateway Middle</t>
  </si>
  <si>
    <t>KIPP San Francisco College Preparatory</t>
  </si>
  <si>
    <t>Leadership High</t>
  </si>
  <si>
    <t>Gateway High</t>
  </si>
  <si>
    <t>Creative Arts Charter</t>
  </si>
  <si>
    <t>OnePurpose</t>
  </si>
  <si>
    <t>The New School of San Francisco</t>
  </si>
  <si>
    <t>one.Charter</t>
  </si>
  <si>
    <t>San Joaquin Building Futures Academy</t>
  </si>
  <si>
    <t>River Islands Technology Academy II</t>
  </si>
  <si>
    <t>Venture Academy</t>
  </si>
  <si>
    <t>NextGeneration STEAM Academy</t>
  </si>
  <si>
    <t>Escalon Charter Academy</t>
  </si>
  <si>
    <t>John McCandless Charter</t>
  </si>
  <si>
    <t>Rio Valley Charter</t>
  </si>
  <si>
    <t>Aspire Benjamin Holt Middle School</t>
  </si>
  <si>
    <t>Joe Serna Jr. Charter</t>
  </si>
  <si>
    <t>be.tech</t>
  </si>
  <si>
    <t>New Jerusalem</t>
  </si>
  <si>
    <t>California Virtual Academy @ San Joaquin</t>
  </si>
  <si>
    <t>Delta Home Charter</t>
  </si>
  <si>
    <t>Delta Keys Charter</t>
  </si>
  <si>
    <t>Valley View Charter Prep</t>
  </si>
  <si>
    <t>Delta Charter Online</t>
  </si>
  <si>
    <t>Delta Launch Charter</t>
  </si>
  <si>
    <t>Insight @ San Joaquin</t>
  </si>
  <si>
    <t>Delta Charter</t>
  </si>
  <si>
    <t>California Connections Academy @ Ripon</t>
  </si>
  <si>
    <t>Aspire Rosa Parks Academy</t>
  </si>
  <si>
    <t>Pittman Charter</t>
  </si>
  <si>
    <t>Stockton Unified Early College Academy</t>
  </si>
  <si>
    <t>Stockton High</t>
  </si>
  <si>
    <t>Primary Years Academy</t>
  </si>
  <si>
    <t>Pacific Law Academy</t>
  </si>
  <si>
    <t>Nightingale Charter</t>
  </si>
  <si>
    <t>Primary Charter</t>
  </si>
  <si>
    <t>Millennium Charter</t>
  </si>
  <si>
    <t>Grizzly ChalleNGe Charter</t>
  </si>
  <si>
    <t>Bellevue-Santa Fe Charter</t>
  </si>
  <si>
    <t>Summit Public School: Shasta</t>
  </si>
  <si>
    <t>Brentwood Academy</t>
  </si>
  <si>
    <t>Connect Community Charter</t>
  </si>
  <si>
    <t>KIPP Excelencia Community Preparatory</t>
  </si>
  <si>
    <t>Rocketship Redwood City</t>
  </si>
  <si>
    <t>Garfield Elementary</t>
  </si>
  <si>
    <t>Arundel Elementary</t>
  </si>
  <si>
    <t>Brittan Acres Elementary</t>
  </si>
  <si>
    <t>Heather Elementary</t>
  </si>
  <si>
    <t>Tierra Linda Middle</t>
  </si>
  <si>
    <t>White Oaks Elementary</t>
  </si>
  <si>
    <t>San Carlos Charter Learning Center</t>
  </si>
  <si>
    <t>Design Tech High</t>
  </si>
  <si>
    <t>East Palo Alto Academy</t>
  </si>
  <si>
    <t>Trivium Charter</t>
  </si>
  <si>
    <t>Santa Ynez Valley Charter</t>
  </si>
  <si>
    <t>Manzanita Public Charter</t>
  </si>
  <si>
    <t>Orcutt Academy Charter</t>
  </si>
  <si>
    <t>California STEAM Santa Barbara</t>
  </si>
  <si>
    <t>Peabody Charter</t>
  </si>
  <si>
    <t>Santa Barbara Charter</t>
  </si>
  <si>
    <t>Adelante Charter</t>
  </si>
  <si>
    <t>Olive Grove Charter</t>
  </si>
  <si>
    <t>Bullis Charter</t>
  </si>
  <si>
    <t>Summit Public School: Tahoma</t>
  </si>
  <si>
    <t>Sunrise Middle</t>
  </si>
  <si>
    <t>Discovery Charter II</t>
  </si>
  <si>
    <t>Summit Public School: Denali</t>
  </si>
  <si>
    <t>Voices College-Bound Language Academy at Morgan Hill</t>
  </si>
  <si>
    <t>Spark Charter</t>
  </si>
  <si>
    <t>Rocketship Rising Stars</t>
  </si>
  <si>
    <t>Opportunity Youth Academy</t>
  </si>
  <si>
    <t>KIPP Heartwood Academy</t>
  </si>
  <si>
    <t>Alpha: Blanca Alvarado Middle</t>
  </si>
  <si>
    <t>Aptitud Community Academy at Goss</t>
  </si>
  <si>
    <t>Fammatre Elementary</t>
  </si>
  <si>
    <t>Farnham Charter</t>
  </si>
  <si>
    <t>Price Charter Middle</t>
  </si>
  <si>
    <t>Sartorette Charter</t>
  </si>
  <si>
    <t>Blackford Elementary</t>
  </si>
  <si>
    <t>Capri Elementary</t>
  </si>
  <si>
    <t>Castlemont Elementary</t>
  </si>
  <si>
    <t>Forest Hill Elementary</t>
  </si>
  <si>
    <t>Lynhaven Elementary</t>
  </si>
  <si>
    <t>Marshall Lane Elementary</t>
  </si>
  <si>
    <t>Monroe Middle</t>
  </si>
  <si>
    <t>Rolling Hills Middle</t>
  </si>
  <si>
    <t>Rosemary Elementary</t>
  </si>
  <si>
    <t>Sherman Oaks Elementary</t>
  </si>
  <si>
    <t>Escuela Popular/Center for Training and Careers, Family Learning</t>
  </si>
  <si>
    <t>KIPP San Jose Collegiate</t>
  </si>
  <si>
    <t>Summit Public School: Rainier</t>
  </si>
  <si>
    <t>ACE Charter High</t>
  </si>
  <si>
    <t>Luis Valdez Leadership Academy</t>
  </si>
  <si>
    <t>Alpha Cindy Avitia High</t>
  </si>
  <si>
    <t>Voices College-Bound Language Academy</t>
  </si>
  <si>
    <t>KIPP Heritage Academy</t>
  </si>
  <si>
    <t>Bridges Academy</t>
  </si>
  <si>
    <t>Gilroy Prep (a Navigator School)</t>
  </si>
  <si>
    <t>Charter School of Morgan Hill</t>
  </si>
  <si>
    <t>Ida Jew Academies</t>
  </si>
  <si>
    <t>Downtown College Preparatory Middle</t>
  </si>
  <si>
    <t>ACE Inspire Academy</t>
  </si>
  <si>
    <t>Downtown College Preparatory</t>
  </si>
  <si>
    <t>Bachrodt Charter Academy</t>
  </si>
  <si>
    <t>Pacific Collegiate Charter</t>
  </si>
  <si>
    <t>Cypress Charter High</t>
  </si>
  <si>
    <t>Tierra Pacifica Charter</t>
  </si>
  <si>
    <t>Pacific Coast Charter</t>
  </si>
  <si>
    <t>Diamond Technology Institute</t>
  </si>
  <si>
    <t>Linscott Charter</t>
  </si>
  <si>
    <t>Alianza Charter</t>
  </si>
  <si>
    <t>Watsonville Charter School of the Arts</t>
  </si>
  <si>
    <t>Ocean Grove Charter</t>
  </si>
  <si>
    <t>SLVUSD Charter</t>
  </si>
  <si>
    <t>Chrysalis Charter</t>
  </si>
  <si>
    <t>Shasta County Independent Study Charter</t>
  </si>
  <si>
    <t>Redding STEM Academy</t>
  </si>
  <si>
    <t>Anderson New Technology High</t>
  </si>
  <si>
    <t>Redding School of the Arts</t>
  </si>
  <si>
    <t>Cottonwood Creek Charter</t>
  </si>
  <si>
    <t>Stellar Charter</t>
  </si>
  <si>
    <t>Monarch Learning Center</t>
  </si>
  <si>
    <t>University Preparatory</t>
  </si>
  <si>
    <t>Shasta Charter Academy</t>
  </si>
  <si>
    <t>Northern Summit Academy</t>
  </si>
  <si>
    <t>New Day Academy - Shasta</t>
  </si>
  <si>
    <t>Rocky Point Charter</t>
  </si>
  <si>
    <t>Golden Eagle Charter</t>
  </si>
  <si>
    <t>Northern Light Charter</t>
  </si>
  <si>
    <t>Dixon Montessori Charter</t>
  </si>
  <si>
    <t>Kairos Public School Vacaville Academy</t>
  </si>
  <si>
    <t>Ernest Kimme Charter Academy for Independent Learning</t>
  </si>
  <si>
    <t>Elise P. Buckingham Charter Magnet High</t>
  </si>
  <si>
    <t>Fairmont Charter Elementary</t>
  </si>
  <si>
    <t>Vallejo Charter</t>
  </si>
  <si>
    <t>Caliber: ChangeMakers Academy</t>
  </si>
  <si>
    <t>Stony Point Academy</t>
  </si>
  <si>
    <t>Kawana Springs Elementary</t>
  </si>
  <si>
    <t>Yulupa Elementary</t>
  </si>
  <si>
    <t>Cinnabar Charter</t>
  </si>
  <si>
    <t>Dunham Charter</t>
  </si>
  <si>
    <t>Forestville Academy</t>
  </si>
  <si>
    <t>Gravenstein Elementary</t>
  </si>
  <si>
    <t>Hillcrest Middle</t>
  </si>
  <si>
    <t>Salmon Creek School - A Charter</t>
  </si>
  <si>
    <t>Pathways Charter</t>
  </si>
  <si>
    <t>California Virtual Academy @ Sonoma</t>
  </si>
  <si>
    <t>California STEAM Sonoma</t>
  </si>
  <si>
    <t>Liberty Elementary</t>
  </si>
  <si>
    <t>Mark West Charter</t>
  </si>
  <si>
    <t>San Miguel Elementary</t>
  </si>
  <si>
    <t>John B. Riebli Elementary</t>
  </si>
  <si>
    <t>Pivot Online Charter - North Bay</t>
  </si>
  <si>
    <t>Oak Grove Elementary/Willowside Middle</t>
  </si>
  <si>
    <t>River Montessori Elementary Charter</t>
  </si>
  <si>
    <t>Loma Vista Immersion Academy</t>
  </si>
  <si>
    <t>Old Adobe Elementary Charter</t>
  </si>
  <si>
    <t>Miwok Valley Language Academy Charter</t>
  </si>
  <si>
    <t>Sonoma Mountain Elementary</t>
  </si>
  <si>
    <t>Sixth Grade Charter Academy at Petaluma Jr. High</t>
  </si>
  <si>
    <t>Penngrove Elementary</t>
  </si>
  <si>
    <t>Gateway to College Academy</t>
  </si>
  <si>
    <t>Petaluma Accelerated Charter</t>
  </si>
  <si>
    <t>Mary Collins Charter School at Cherry Valley</t>
  </si>
  <si>
    <t>Northwest Prep Charter</t>
  </si>
  <si>
    <t>Olivet Elementary Charter</t>
  </si>
  <si>
    <t>Morrice Schaefer Charter</t>
  </si>
  <si>
    <t>Piner-Olivet Charter</t>
  </si>
  <si>
    <t>Rincon Valley Charter</t>
  </si>
  <si>
    <t>Spring Creek Matanzas Charter</t>
  </si>
  <si>
    <t>Whited Elementary Charter</t>
  </si>
  <si>
    <t>Village Elementary Charter</t>
  </si>
  <si>
    <t>Binkley Elementary Charter</t>
  </si>
  <si>
    <t>Santa Rosa Charter School for the Arts</t>
  </si>
  <si>
    <t>Santa Rosa French-American Charter (SRFACS)</t>
  </si>
  <si>
    <t>Cesar Chavez Language Academy</t>
  </si>
  <si>
    <t>Santa Rosa Accelerated Charter</t>
  </si>
  <si>
    <t>REACH</t>
  </si>
  <si>
    <t>Sebastopol Independent Charter</t>
  </si>
  <si>
    <t>Woodland Star Charter</t>
  </si>
  <si>
    <t>Sonoma Charter</t>
  </si>
  <si>
    <t>Orchard View</t>
  </si>
  <si>
    <t>Sunridge Charter</t>
  </si>
  <si>
    <t>Twin Hills Charter Middle</t>
  </si>
  <si>
    <t>Windsor Elementary</t>
  </si>
  <si>
    <t>Wright Charter</t>
  </si>
  <si>
    <t>Credo High</t>
  </si>
  <si>
    <t>Village Charter</t>
  </si>
  <si>
    <t>Manzanita Montessori Charter</t>
  </si>
  <si>
    <t>Cali Calmecac Language Academy</t>
  </si>
  <si>
    <t>Healdsburg Charter</t>
  </si>
  <si>
    <t>Great Valley Academy</t>
  </si>
  <si>
    <t>Stanislaus Alternative Charter</t>
  </si>
  <si>
    <t>Valley Charter High</t>
  </si>
  <si>
    <t>Whitmore Charter School of Art &amp; Technology</t>
  </si>
  <si>
    <t>Whitmore Charter High</t>
  </si>
  <si>
    <t>Whitmore Charter School of Personalized Learning</t>
  </si>
  <si>
    <t>Denair Elementary Charter Academy</t>
  </si>
  <si>
    <t>Denair Charter Academy</t>
  </si>
  <si>
    <t>Gratton Charter</t>
  </si>
  <si>
    <t>Hart-Ransom Academic Charter</t>
  </si>
  <si>
    <t>Hickman Elementary</t>
  </si>
  <si>
    <t>Hickman Charter</t>
  </si>
  <si>
    <t>Hickman Middle</t>
  </si>
  <si>
    <t>Keyes to Learning Charter</t>
  </si>
  <si>
    <t>Summit Charter Academy</t>
  </si>
  <si>
    <t>Aspire Vanguard College Preparatory Academy</t>
  </si>
  <si>
    <t>Oakdale Home Study Charter</t>
  </si>
  <si>
    <t>Paradise Charter</t>
  </si>
  <si>
    <t>Grayson Elementary</t>
  </si>
  <si>
    <t>Roberts Ferry Charter School Academy</t>
  </si>
  <si>
    <t>Independence Charter</t>
  </si>
  <si>
    <t>Great Valley Academy - Salida</t>
  </si>
  <si>
    <t>Aspire University Charter</t>
  </si>
  <si>
    <t>Riverbank Language Academy</t>
  </si>
  <si>
    <t>Oakdale Charter</t>
  </si>
  <si>
    <t>Connecting Waters Charter</t>
  </si>
  <si>
    <t>eCademy Charter at Crane</t>
  </si>
  <si>
    <t>Fusion Charter</t>
  </si>
  <si>
    <t>South Sutter Charter</t>
  </si>
  <si>
    <t>California Prep Sutter K-7</t>
  </si>
  <si>
    <t>California Prep Sutter 8-12</t>
  </si>
  <si>
    <t>Sutter Peak Charter Academy</t>
  </si>
  <si>
    <t>Inspire Charter School - North</t>
  </si>
  <si>
    <t>Winship Community</t>
  </si>
  <si>
    <t>Robbins Elementary</t>
  </si>
  <si>
    <t>Lincoln Street</t>
  </si>
  <si>
    <t>Tehama eLearning Academy</t>
  </si>
  <si>
    <t>Lassen-Antelope Volcanic Academy (LAVA)</t>
  </si>
  <si>
    <t>Evergreen Institute of Excellence</t>
  </si>
  <si>
    <t>California Heritage Youthbuild Academy II</t>
  </si>
  <si>
    <t>University Preparatory High</t>
  </si>
  <si>
    <t>Eleanor Roosevelt Community Learning Center</t>
  </si>
  <si>
    <t>California Connections Academy@Central</t>
  </si>
  <si>
    <t>Burton Horizon Academy</t>
  </si>
  <si>
    <t>Loma Vista Charter</t>
  </si>
  <si>
    <t>Richgrove Elementary</t>
  </si>
  <si>
    <t>Sequoia Elementary Charter</t>
  </si>
  <si>
    <t>Crescent Valley Public Charter</t>
  </si>
  <si>
    <t>Sierra Vista Charter High</t>
  </si>
  <si>
    <t>Accelerated Charter High</t>
  </si>
  <si>
    <t>Visalia Charter Independent Study</t>
  </si>
  <si>
    <t>Visalia Technical Early College</t>
  </si>
  <si>
    <t>Sycamore Valley Academy</t>
  </si>
  <si>
    <t>Charter Alternatives Academy</t>
  </si>
  <si>
    <t>Charter Home School Academy</t>
  </si>
  <si>
    <t>Butterfield Charter High</t>
  </si>
  <si>
    <t>Harmony Magnet Academy</t>
  </si>
  <si>
    <t>Foothill Leadership Academy</t>
  </si>
  <si>
    <t>Gold Rush Charter</t>
  </si>
  <si>
    <t>Connections Visual and Performing Arts Academy</t>
  </si>
  <si>
    <t>Vista Real Charter High</t>
  </si>
  <si>
    <t>Ventura Charter School of Arts and Global Education</t>
  </si>
  <si>
    <t>BRIDGES Charter</t>
  </si>
  <si>
    <t>River Oaks Academy</t>
  </si>
  <si>
    <t>Meadows Arts and Technology Elementary</t>
  </si>
  <si>
    <t>Valley Oak Charter</t>
  </si>
  <si>
    <t>Camarillo Academy of Progressive Education</t>
  </si>
  <si>
    <t>Architecture, Construction &amp; Engineering Charter High (ACE)</t>
  </si>
  <si>
    <t>University Preparation Charter School at CSU Channel Islands</t>
  </si>
  <si>
    <t>IvyTech Charter</t>
  </si>
  <si>
    <t>Da Vinci Charter Academy</t>
  </si>
  <si>
    <t>River Charter Schools Lighthouse Charter</t>
  </si>
  <si>
    <t>Science &amp; Technology Academy at Knights Landing</t>
  </si>
  <si>
    <t>Yuba County Career Preparatory Charter</t>
  </si>
  <si>
    <t>Marysville Charter Academy for the Arts</t>
  </si>
  <si>
    <t>Wheatland Charter Academy</t>
  </si>
  <si>
    <t>00D5</t>
  </si>
  <si>
    <t>00D2</t>
  </si>
  <si>
    <t>00D8</t>
  </si>
  <si>
    <t>00D6</t>
  </si>
  <si>
    <t>00D7</t>
  </si>
  <si>
    <t>00D1</t>
  </si>
  <si>
    <t>00D9</t>
  </si>
  <si>
    <t>00D4</t>
  </si>
  <si>
    <t>Compass Charter Schools of Fresno</t>
  </si>
  <si>
    <t>ICEF Lou Dantzler Preparatory Academy</t>
  </si>
  <si>
    <t>Alliance Marine - Innovation and Technology 6-12 Complex</t>
  </si>
  <si>
    <t>Compass Charter Schools of Los Angeles</t>
  </si>
  <si>
    <t>Big Sur Charter</t>
  </si>
  <si>
    <t>Compass Charter Schools of San Diego</t>
  </si>
  <si>
    <t>Hawking S.T.E.A.M. Charter</t>
  </si>
  <si>
    <t>Hawking S.T.E.A.M. Charter School 2</t>
  </si>
  <si>
    <t>Charter School Facility Grant Program
2017-18 Facility Invoice Expenditure Report</t>
  </si>
  <si>
    <t>I hereby certify that to the best of my knowledge and belief, categories A through E below, report the actual amount of expenditures incurred during fiscal year 2017-18 and are not representative of facility's lease rent costs. Each expenditure in the report is accompanied by an evidence of expenditure and payment including but not limited to, copies of invoices, canceled checks, bank statements. I understand the information provided on this report is subject to audit. Pursuant to Program Regulations Section 10170.14 (c), I certify there are no Related Parties between the school and the vendors for which we are requesting reimbursement.</t>
  </si>
  <si>
    <t>SECTION 2.  2017-18 TOTAL EXPENDITURES CLAIMED FOR REIMBURSEMENT</t>
  </si>
  <si>
    <r>
      <t xml:space="preserve">To request final reimbursement for additional fiscal year </t>
    </r>
    <r>
      <rPr>
        <b/>
        <sz val="14"/>
        <rFont val="Arial"/>
        <family val="2"/>
      </rPr>
      <t>2017-18</t>
    </r>
    <r>
      <rPr>
        <sz val="12"/>
        <rFont val="Arial"/>
        <family val="2"/>
      </rPr>
      <t xml:space="preserve"> facility expenditures</t>
    </r>
  </si>
  <si>
    <t xml:space="preserve">2017-18 SB 740 Eligible Expenses </t>
  </si>
  <si>
    <t>Invoices 17-18 True Up</t>
  </si>
  <si>
    <t>AUTHORITY USE ONLY                                  AUTHORITY USE ONLY                                  AUTHORITY USE ONLY                                  AUTHORITY USE ONLY                                  AUTHORITY USE ONLY                                  AUTHORITY USE ONLY                                  AUTHORITY USE ONLY                                  AUTHORITY USE ONLY                                  AUTHORITY USE ONLY                                  AUTHORITY USE ONLY                                  AUTHORITY USE ONLY                                  AUTHORITY USE ONLY                                  AUTHORITY USE ONLY                                  AUTHORITY USE ONLY                                  AUTHORITY USE ONLY                                  AUTHORITY USE ONLY                                  AUTHORITY USE ONLY                                  AUTHORITY USE ONLY.............</t>
  </si>
  <si>
    <t>Connecting Waters Charter - East Bay</t>
  </si>
  <si>
    <t>Opportunity Academy</t>
  </si>
  <si>
    <t>American Indian Public Charter II</t>
  </si>
  <si>
    <t>Achieve Charter High</t>
  </si>
  <si>
    <t>Paradise eLearning Academy</t>
  </si>
  <si>
    <t>Invictus Academy of Richmond</t>
  </si>
  <si>
    <t>Golden Gate Community Charter</t>
  </si>
  <si>
    <t>Voices College-Bound Language Academy at West Contra Costa County</t>
  </si>
  <si>
    <t>John Adams Academy - El Dorado Hills</t>
  </si>
  <si>
    <t>Charter Montessori Valley View Campus</t>
  </si>
  <si>
    <t>Clarksville Charter</t>
  </si>
  <si>
    <t>Camino Polytechnic</t>
  </si>
  <si>
    <t>Crescent View West Public Charter</t>
  </si>
  <si>
    <t>Aspen Valley Prep Academy</t>
  </si>
  <si>
    <t>Aspen Meadow Public</t>
  </si>
  <si>
    <t>Central Valley Home</t>
  </si>
  <si>
    <t>California Virtual Academy at Fresno</t>
  </si>
  <si>
    <t>Ambassador Phillip V. Sanchez II Public Charter</t>
  </si>
  <si>
    <t>California Academy of Sports Science Fresno</t>
  </si>
  <si>
    <t>Inspire Charter School - Central</t>
  </si>
  <si>
    <t>Crescent View South II</t>
  </si>
  <si>
    <t>W.E.B.DuBois Public Charter</t>
  </si>
  <si>
    <t>Pacific View Charter 2.0</t>
  </si>
  <si>
    <t>Wonderful College Prep Academy - Lost Hills</t>
  </si>
  <si>
    <t>Grimmway Academy Shafter</t>
  </si>
  <si>
    <t>California Virtual Academy at Kings</t>
  </si>
  <si>
    <t>Kings Valley Academy II</t>
  </si>
  <si>
    <t>Lemoore Online College Preparatory High</t>
  </si>
  <si>
    <t>Long Valley Charter - Susanville</t>
  </si>
  <si>
    <t>Alma Fuerte Public</t>
  </si>
  <si>
    <t>LA's Promise Charter High #1</t>
  </si>
  <si>
    <t>Animo City of Champions Charter High</t>
  </si>
  <si>
    <t>Community Collaborative Virtual - Keppel Partnership Academy</t>
  </si>
  <si>
    <t>ICEF View Park Preparatory Charter High</t>
  </si>
  <si>
    <t>CATCH Prep Charter High, Inc.</t>
  </si>
  <si>
    <t>Los Angeles Academy of Arts and Enterprise Charter</t>
  </si>
  <si>
    <t>Enadia Way Technology Charter</t>
  </si>
  <si>
    <t>Alliance Piera Barbaglia Shaheen Health Services Academy</t>
  </si>
  <si>
    <t>Citizens of the World Charter School Hollywood</t>
  </si>
  <si>
    <t>Ednovate - USC Hybrid High College Prep</t>
  </si>
  <si>
    <t>Citizens of the World Charter School Silver Lake</t>
  </si>
  <si>
    <t>Citizens of the World Charter School Mar Vista</t>
  </si>
  <si>
    <t>Fenton Charter Leadership Academy</t>
  </si>
  <si>
    <t>Collegiate Charter High of Los Angeles</t>
  </si>
  <si>
    <t>Ednovate - East College Prep</t>
  </si>
  <si>
    <t>Gabriella Charter 2</t>
  </si>
  <si>
    <t>KIPP Corazon Academy</t>
  </si>
  <si>
    <t>Crete Academy</t>
  </si>
  <si>
    <t>WISH Academy High</t>
  </si>
  <si>
    <t>Ednovate - Esperanza College Prep</t>
  </si>
  <si>
    <t>Ednovate - Brio College Prep</t>
  </si>
  <si>
    <t>WISH Community</t>
  </si>
  <si>
    <t>STEM Preparatory Academy</t>
  </si>
  <si>
    <t>Rise Kohyang Elementary</t>
  </si>
  <si>
    <t>Robert A. Millikan Affiliated Charter &amp; Performing Arts Magnet Middle</t>
  </si>
  <si>
    <t>Accelerated</t>
  </si>
  <si>
    <t>ICEF View Park Preparatory Charter</t>
  </si>
  <si>
    <t>ICEF View Park Preparatory Charter Middle</t>
  </si>
  <si>
    <t>Odyssey Charter School - South</t>
  </si>
  <si>
    <t>Inspire Charter</t>
  </si>
  <si>
    <t>Pathways Academy Charter Adult Education</t>
  </si>
  <si>
    <t>iLEAD Online</t>
  </si>
  <si>
    <t>Options for Youth-Acton</t>
  </si>
  <si>
    <t>RISE High</t>
  </si>
  <si>
    <t>Celerity Rolas Charter</t>
  </si>
  <si>
    <t>Celerity Himalia Charter</t>
  </si>
  <si>
    <t>Ross Valley Charter</t>
  </si>
  <si>
    <t>Uplift California South Charter</t>
  </si>
  <si>
    <t>Uplift California North Charter</t>
  </si>
  <si>
    <t>Bitney Prep High</t>
  </si>
  <si>
    <t>John Muir Charter</t>
  </si>
  <si>
    <t>Arete Charter Academy</t>
  </si>
  <si>
    <t>Scholarship Prep Charter</t>
  </si>
  <si>
    <t>Vista Condor Global Academy</t>
  </si>
  <si>
    <t>Century High School An Integrated Global Studies Academy</t>
  </si>
  <si>
    <t>John Adams Academy - Lincoln</t>
  </si>
  <si>
    <t>Temecula International Academy</t>
  </si>
  <si>
    <t>Moreno Valley Bridge Academy</t>
  </si>
  <si>
    <t>Growth Public</t>
  </si>
  <si>
    <t>Norton Science and Language Academy</t>
  </si>
  <si>
    <t>Community Collaborative Virtual - Sage Oak Charter</t>
  </si>
  <si>
    <t>Vista Norte Public Charter</t>
  </si>
  <si>
    <t>Entrepreneur High</t>
  </si>
  <si>
    <t>Alta Vista Innovation High</t>
  </si>
  <si>
    <t>Elite Academic Academy - Lucerne</t>
  </si>
  <si>
    <t>Scholarship Prep - Oceanside</t>
  </si>
  <si>
    <t>School of Universal Learning (SOUL)</t>
  </si>
  <si>
    <t>Juan Bautista de Anza Charter</t>
  </si>
  <si>
    <t>Valiant Academy of Southern California</t>
  </si>
  <si>
    <t>Pacific Coast Academy</t>
  </si>
  <si>
    <t>Diego Hills Central Public Charter</t>
  </si>
  <si>
    <t>California Academy of Sports Science</t>
  </si>
  <si>
    <t>Audeo Charter School III</t>
  </si>
  <si>
    <t>Diego Valley East Public Charter</t>
  </si>
  <si>
    <t>National University Academy Sparrow</t>
  </si>
  <si>
    <t>College Preparatory Middle - East County</t>
  </si>
  <si>
    <t>Elite Academic Academy - Mountain Empire</t>
  </si>
  <si>
    <t>Coastal Academy Charter</t>
  </si>
  <si>
    <t>California Pacific Charter - San Diego</t>
  </si>
  <si>
    <t>Grossmont Secondary</t>
  </si>
  <si>
    <t>Sweetwater Secondary</t>
  </si>
  <si>
    <t>Thomas Edison Charter Academy</t>
  </si>
  <si>
    <t>Delta Keys Charter #2</t>
  </si>
  <si>
    <t>Delta STEAM Charter</t>
  </si>
  <si>
    <t>Delta Charter Online No.2</t>
  </si>
  <si>
    <t>Team Charter Academy</t>
  </si>
  <si>
    <t>Oxford Day Academy</t>
  </si>
  <si>
    <t>California Virtual Academy San Mateo</t>
  </si>
  <si>
    <t>KIPP Valiant Community Prep</t>
  </si>
  <si>
    <t>Uplift California Santa Barbara</t>
  </si>
  <si>
    <t>Valiant Santa Barbara</t>
  </si>
  <si>
    <t>Alpha: Jose Hernandez</t>
  </si>
  <si>
    <t>Legacy Academy</t>
  </si>
  <si>
    <t>Alpha: Cornerstone Academy Preparatory</t>
  </si>
  <si>
    <t>ACE Esperanza Middle</t>
  </si>
  <si>
    <t>Perseverance Preparatory</t>
  </si>
  <si>
    <t>Santa Cruz County Career Advancement Charter</t>
  </si>
  <si>
    <t>Tree of Life International Charter</t>
  </si>
  <si>
    <t>PACE Academy Charter</t>
  </si>
  <si>
    <t>Redding Collegiate Academy</t>
  </si>
  <si>
    <t>Phoenix Charter Academy</t>
  </si>
  <si>
    <t>West County Charter Middle</t>
  </si>
  <si>
    <t>California STEAM Sonoma II</t>
  </si>
  <si>
    <t>California Virtual Academy at Sutter</t>
  </si>
  <si>
    <t>Blue Oak Academy</t>
  </si>
  <si>
    <t>Crescent Valley Public Charter II</t>
  </si>
  <si>
    <t>Washington Middle College High</t>
  </si>
  <si>
    <t>CORE Charter</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</si>
</sst>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0"/>
    <numFmt numFmtId="165" formatCode="mmmm\-yy"/>
    <numFmt numFmtId="166" formatCode="00\-00000\-0000000"/>
    <numFmt numFmtId="167" formatCode="&quot;$&quot;#,##0.00"/>
    <numFmt numFmtId="168" formatCode="0000"/>
    <numFmt numFmtId="169" formatCode="[&lt;=9999999]###\-####;\(###\)\ ###\-####"/>
  </numFmts>
  <fonts count="50" x14ac:knownFonts="1">
    <font>
      <sz val="10"/>
      <name val="Arial"/>
    </font>
    <font>
      <sz val="10"/>
      <name val="Arial"/>
      <family val="2"/>
    </font>
    <font>
      <sz val="8"/>
      <name val="Arial Narrow"/>
      <family val="2"/>
    </font>
    <font>
      <b/>
      <sz val="8"/>
      <name val="Arial Narrow"/>
      <family val="2"/>
    </font>
    <font>
      <sz val="8"/>
      <color indexed="8"/>
      <name val="Arial Narrow"/>
      <family val="2"/>
    </font>
    <font>
      <sz val="8"/>
      <name val="Arial"/>
      <family val="2"/>
    </font>
    <font>
      <b/>
      <sz val="10"/>
      <name val="Arial"/>
      <family val="2"/>
    </font>
    <font>
      <i/>
      <sz val="10"/>
      <name val="Arial"/>
      <family val="2"/>
    </font>
    <font>
      <b/>
      <i/>
      <sz val="10"/>
      <name val="Arial"/>
      <family val="2"/>
    </font>
    <font>
      <sz val="8"/>
      <name val="Arial"/>
      <family val="2"/>
    </font>
    <font>
      <sz val="10"/>
      <name val="Arial"/>
      <family val="2"/>
    </font>
    <font>
      <sz val="10"/>
      <name val="Arial"/>
      <family val="2"/>
    </font>
    <font>
      <b/>
      <sz val="14"/>
      <name val="Arial"/>
      <family val="2"/>
    </font>
    <font>
      <b/>
      <sz val="12"/>
      <name val="Arial"/>
      <family val="2"/>
    </font>
    <font>
      <sz val="12"/>
      <name val="Arial"/>
      <family val="2"/>
    </font>
    <font>
      <i/>
      <sz val="12"/>
      <name val="Arial"/>
      <family val="2"/>
    </font>
    <font>
      <b/>
      <i/>
      <sz val="12"/>
      <name val="Arial"/>
      <family val="2"/>
    </font>
    <font>
      <u/>
      <sz val="10"/>
      <color indexed="12"/>
      <name val="Arial"/>
      <family val="2"/>
    </font>
    <font>
      <b/>
      <u/>
      <sz val="12"/>
      <name val="Arial"/>
      <family val="2"/>
    </font>
    <font>
      <sz val="14"/>
      <name val="Arial"/>
      <family val="2"/>
    </font>
    <font>
      <u/>
      <sz val="10"/>
      <color indexed="12"/>
      <name val="Arial"/>
      <family val="2"/>
    </font>
    <font>
      <b/>
      <sz val="16"/>
      <name val="Arial Narrow"/>
      <family val="2"/>
    </font>
    <font>
      <sz val="8"/>
      <color indexed="8"/>
      <name val="Tahoma"/>
      <family val="2"/>
    </font>
    <font>
      <sz val="8"/>
      <color indexed="20"/>
      <name val="Tahoma"/>
      <family val="2"/>
    </font>
    <font>
      <b/>
      <sz val="8"/>
      <color indexed="56"/>
      <name val="Tahoma"/>
      <family val="2"/>
    </font>
    <font>
      <sz val="8"/>
      <name val="Verdana"/>
      <family val="2"/>
    </font>
    <font>
      <sz val="8"/>
      <color theme="1"/>
      <name val="Tahoma"/>
      <family val="2"/>
    </font>
    <font>
      <sz val="8"/>
      <color theme="0"/>
      <name val="Tahoma"/>
      <family val="2"/>
    </font>
    <font>
      <b/>
      <sz val="8"/>
      <color rgb="FFFA7D00"/>
      <name val="Tahoma"/>
      <family val="2"/>
    </font>
    <font>
      <b/>
      <sz val="8"/>
      <color theme="0"/>
      <name val="Tahoma"/>
      <family val="2"/>
    </font>
    <font>
      <i/>
      <sz val="8"/>
      <color rgb="FF7F7F7F"/>
      <name val="Tahoma"/>
      <family val="2"/>
    </font>
    <font>
      <sz val="8"/>
      <color rgb="FF006100"/>
      <name val="Tahoma"/>
      <family val="2"/>
    </font>
    <font>
      <sz val="8"/>
      <color rgb="FF3F3F76"/>
      <name val="Tahoma"/>
      <family val="2"/>
    </font>
    <font>
      <sz val="8"/>
      <color rgb="FFFA7D00"/>
      <name val="Tahoma"/>
      <family val="2"/>
    </font>
    <font>
      <sz val="8"/>
      <color rgb="FF9C6500"/>
      <name val="Tahoma"/>
      <family val="2"/>
    </font>
    <font>
      <b/>
      <sz val="8"/>
      <color rgb="FF3F3F3F"/>
      <name val="Tahoma"/>
      <family val="2"/>
    </font>
    <font>
      <b/>
      <sz val="8"/>
      <color theme="1"/>
      <name val="Tahoma"/>
      <family val="2"/>
    </font>
    <font>
      <sz val="8"/>
      <color rgb="FFFF0000"/>
      <name val="Tahoma"/>
      <family val="2"/>
    </font>
    <font>
      <b/>
      <sz val="11"/>
      <color theme="1"/>
      <name val="Arial"/>
      <family val="2"/>
    </font>
    <font>
      <b/>
      <sz val="9"/>
      <color theme="1"/>
      <name val="Arial"/>
      <family val="2"/>
    </font>
    <font>
      <b/>
      <sz val="10"/>
      <color theme="1"/>
      <name val="Arial"/>
      <family val="2"/>
    </font>
    <font>
      <b/>
      <sz val="12"/>
      <color theme="1"/>
      <name val="Arial"/>
      <family val="2"/>
    </font>
    <font>
      <b/>
      <u/>
      <sz val="10"/>
      <name val="Arial"/>
      <family val="2"/>
    </font>
    <font>
      <sz val="11"/>
      <name val="Arial"/>
      <family val="2"/>
    </font>
    <font>
      <b/>
      <sz val="11"/>
      <name val="Arial"/>
      <family val="2"/>
    </font>
    <font>
      <sz val="20"/>
      <name val="Bernard MT Condensed"/>
      <family val="1"/>
    </font>
    <font>
      <sz val="12"/>
      <name val="Century Schoolbook"/>
      <family val="1"/>
    </font>
    <font>
      <b/>
      <i/>
      <sz val="9"/>
      <color theme="1"/>
      <name val="Arial"/>
      <family val="2"/>
    </font>
    <font>
      <sz val="12"/>
      <color rgb="FF545454"/>
      <name val="Arial"/>
      <family val="2"/>
    </font>
    <font>
      <sz val="10"/>
      <color theme="1"/>
      <name val="Arial"/>
      <family val="2"/>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8"/>
      </patternFill>
    </fill>
    <fill>
      <patternFill patternType="solid">
        <fgColor theme="9"/>
      </patternFill>
    </fill>
    <fill>
      <patternFill patternType="solid">
        <fgColor rgb="FFFFC7CE"/>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rgb="FF00CC00"/>
        <bgColor indexed="64"/>
      </patternFill>
    </fill>
    <fill>
      <patternFill patternType="solid">
        <fgColor rgb="FFFF000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FFFF66"/>
        <bgColor indexed="64"/>
      </patternFill>
    </fill>
  </fills>
  <borders count="37">
    <border>
      <left/>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double">
        <color indexed="64"/>
      </bottom>
      <diagonal/>
    </border>
    <border>
      <left/>
      <right/>
      <top style="medium">
        <color indexed="64"/>
      </top>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double">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right style="double">
        <color indexed="64"/>
      </right>
      <top/>
      <bottom/>
      <diagonal/>
    </border>
    <border>
      <left/>
      <right style="double">
        <color indexed="64"/>
      </right>
      <top/>
      <bottom style="double">
        <color indexed="64"/>
      </bottom>
      <diagonal/>
    </border>
    <border>
      <left style="double">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thin">
        <color indexed="64"/>
      </right>
      <top/>
      <bottom/>
      <diagonal/>
    </border>
  </borders>
  <cellStyleXfs count="85">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18" borderId="0" applyNumberFormat="0" applyBorder="0" applyAlignment="0" applyProtection="0"/>
    <xf numFmtId="0" fontId="26" fillId="7" borderId="0" applyNumberFormat="0" applyBorder="0" applyAlignment="0" applyProtection="0"/>
    <xf numFmtId="0" fontId="26" fillId="5" borderId="0" applyNumberFormat="0" applyBorder="0" applyAlignment="0" applyProtection="0"/>
    <xf numFmtId="0" fontId="26" fillId="19" borderId="0" applyNumberFormat="0" applyBorder="0" applyAlignment="0" applyProtection="0"/>
    <xf numFmtId="0" fontId="26" fillId="8" borderId="0" applyNumberFormat="0" applyBorder="0" applyAlignment="0" applyProtection="0"/>
    <xf numFmtId="0" fontId="27" fillId="9" borderId="0" applyNumberFormat="0" applyBorder="0" applyAlignment="0" applyProtection="0"/>
    <xf numFmtId="0" fontId="27" fillId="20" borderId="0" applyNumberFormat="0" applyBorder="0" applyAlignment="0" applyProtection="0"/>
    <xf numFmtId="0" fontId="27" fillId="7" borderId="0" applyNumberFormat="0" applyBorder="0" applyAlignment="0" applyProtection="0"/>
    <xf numFmtId="0" fontId="27" fillId="10" borderId="0" applyNumberFormat="0" applyBorder="0" applyAlignment="0" applyProtection="0"/>
    <xf numFmtId="0" fontId="27" fillId="21"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4" borderId="0" applyNumberFormat="0" applyBorder="0" applyAlignment="0" applyProtection="0"/>
    <xf numFmtId="0" fontId="27" fillId="10"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3" fillId="24" borderId="0" applyNumberFormat="0" applyBorder="0" applyAlignment="0" applyProtection="0"/>
    <xf numFmtId="0" fontId="28" fillId="15" borderId="20" applyNumberFormat="0" applyAlignment="0" applyProtection="0"/>
    <xf numFmtId="0" fontId="29" fillId="25" borderId="21" applyNumberFormat="0" applyAlignment="0" applyProtection="0"/>
    <xf numFmtId="41"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1" fillId="0" borderId="0" applyFont="0" applyFill="0" applyBorder="0" applyAlignment="0" applyProtection="0"/>
    <xf numFmtId="42" fontId="2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0" fillId="0" borderId="0" applyFont="0" applyFill="0" applyBorder="0" applyAlignment="0" applyProtection="0"/>
    <xf numFmtId="0" fontId="30" fillId="0" borderId="0" applyNumberFormat="0" applyFill="0" applyBorder="0" applyAlignment="0" applyProtection="0"/>
    <xf numFmtId="0" fontId="31" fillId="26" borderId="0" applyNumberFormat="0" applyBorder="0" applyAlignment="0" applyProtection="0"/>
    <xf numFmtId="0" fontId="24" fillId="0" borderId="1" applyNumberFormat="0" applyFill="0" applyAlignment="0" applyProtection="0"/>
    <xf numFmtId="0" fontId="24" fillId="0" borderId="22" applyNumberFormat="0" applyFill="0" applyAlignment="0" applyProtection="0"/>
    <xf numFmtId="0" fontId="24" fillId="0" borderId="2" applyNumberFormat="0" applyFill="0" applyAlignment="0" applyProtection="0"/>
    <xf numFmtId="0" fontId="24" fillId="0" borderId="0" applyNumberFormat="0" applyFill="0" applyBorder="0" applyAlignment="0" applyProtection="0"/>
    <xf numFmtId="0" fontId="17" fillId="0" borderId="0" applyNumberFormat="0" applyFill="0" applyBorder="0" applyAlignment="0" applyProtection="0"/>
    <xf numFmtId="0" fontId="20"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32" fillId="27" borderId="20" applyNumberFormat="0" applyAlignment="0" applyProtection="0"/>
    <xf numFmtId="0" fontId="33" fillId="0" borderId="23" applyNumberFormat="0" applyFill="0" applyAlignment="0" applyProtection="0"/>
    <xf numFmtId="0" fontId="34" fillId="28" borderId="0" applyNumberFormat="0" applyBorder="0" applyAlignment="0" applyProtection="0"/>
    <xf numFmtId="0" fontId="26" fillId="0" borderId="0"/>
    <xf numFmtId="0" fontId="22" fillId="29" borderId="24" applyNumberFormat="0" applyFont="0" applyAlignment="0" applyProtection="0"/>
    <xf numFmtId="0" fontId="35" fillId="15" borderId="25" applyNumberFormat="0" applyAlignment="0" applyProtection="0"/>
    <xf numFmtId="9" fontId="22" fillId="0" borderId="0" applyFont="0" applyFill="0" applyBorder="0" applyAlignment="0" applyProtection="0"/>
    <xf numFmtId="0" fontId="24" fillId="0" borderId="0" applyNumberFormat="0" applyFill="0" applyBorder="0" applyAlignment="0" applyProtection="0"/>
    <xf numFmtId="0" fontId="36" fillId="0" borderId="3" applyNumberFormat="0" applyFill="0" applyAlignment="0" applyProtection="0"/>
    <xf numFmtId="0" fontId="37" fillId="0" borderId="0" applyNumberFormat="0" applyFill="0" applyBorder="0" applyAlignment="0" applyProtection="0"/>
  </cellStyleXfs>
  <cellXfs count="213">
    <xf numFmtId="0" fontId="0" fillId="0" borderId="0" xfId="0"/>
    <xf numFmtId="0" fontId="2" fillId="0" borderId="0" xfId="0" applyFont="1" applyFill="1" applyBorder="1" applyAlignment="1">
      <alignment horizontal="center" wrapText="1"/>
    </xf>
    <xf numFmtId="0" fontId="3" fillId="0" borderId="0" xfId="0" applyFont="1" applyFill="1" applyBorder="1" applyAlignment="1">
      <alignment horizontal="left"/>
    </xf>
    <xf numFmtId="0" fontId="3" fillId="0" borderId="0" xfId="0" applyFont="1" applyFill="1" applyBorder="1" applyAlignment="1">
      <alignment horizontal="center" vertical="center" wrapText="1"/>
    </xf>
    <xf numFmtId="164" fontId="2" fillId="0" borderId="0" xfId="0" applyNumberFormat="1" applyFont="1" applyFill="1" applyBorder="1" applyAlignment="1">
      <alignment horizontal="center" wrapText="1"/>
    </xf>
    <xf numFmtId="164" fontId="4" fillId="0" borderId="0" xfId="0" applyNumberFormat="1" applyFont="1" applyFill="1" applyBorder="1" applyAlignment="1">
      <alignment horizontal="center" wrapText="1"/>
    </xf>
    <xf numFmtId="44" fontId="3" fillId="0" borderId="0" xfId="44" applyFont="1" applyFill="1" applyBorder="1" applyAlignment="1">
      <alignment horizontal="center" wrapText="1"/>
    </xf>
    <xf numFmtId="0" fontId="0" fillId="0" borderId="0" xfId="0" applyFill="1"/>
    <xf numFmtId="3" fontId="2" fillId="0" borderId="0" xfId="0" applyNumberFormat="1" applyFont="1" applyFill="1" applyBorder="1" applyAlignment="1">
      <alignment horizontal="center" wrapText="1"/>
    </xf>
    <xf numFmtId="44" fontId="3" fillId="0" borderId="0" xfId="44" applyFont="1" applyFill="1" applyBorder="1"/>
    <xf numFmtId="4" fontId="3" fillId="0" borderId="0" xfId="0" applyNumberFormat="1" applyFont="1" applyFill="1" applyBorder="1" applyAlignment="1">
      <alignment horizontal="center" wrapText="1"/>
    </xf>
    <xf numFmtId="0" fontId="8" fillId="0" borderId="0" xfId="0" applyFont="1"/>
    <xf numFmtId="166" fontId="0" fillId="0" borderId="0" xfId="0" applyNumberFormat="1"/>
    <xf numFmtId="44" fontId="14" fillId="0" borderId="16" xfId="65" applyFont="1" applyBorder="1" applyAlignment="1" applyProtection="1"/>
    <xf numFmtId="44" fontId="12" fillId="0" borderId="17" xfId="65" applyFont="1" applyBorder="1" applyAlignment="1" applyProtection="1"/>
    <xf numFmtId="168" fontId="0" fillId="0" borderId="0" xfId="0" applyNumberFormat="1"/>
    <xf numFmtId="0" fontId="13" fillId="0" borderId="0" xfId="0" applyFont="1" applyBorder="1" applyAlignment="1" applyProtection="1">
      <alignment horizontal="left"/>
    </xf>
    <xf numFmtId="0" fontId="13" fillId="0" borderId="0" xfId="0" applyFont="1" applyBorder="1" applyAlignment="1" applyProtection="1">
      <alignment horizontal="left" vertical="center" wrapText="1"/>
    </xf>
    <xf numFmtId="0" fontId="13" fillId="0" borderId="0" xfId="0" applyFont="1" applyBorder="1" applyAlignment="1" applyProtection="1">
      <alignment vertical="center" wrapText="1"/>
    </xf>
    <xf numFmtId="0" fontId="0" fillId="0" borderId="0" xfId="0" applyProtection="1"/>
    <xf numFmtId="1" fontId="43" fillId="0" borderId="19" xfId="0" applyNumberFormat="1" applyFont="1" applyBorder="1" applyAlignment="1" applyProtection="1">
      <alignment horizontal="center"/>
    </xf>
    <xf numFmtId="1" fontId="0" fillId="0" borderId="0" xfId="0" applyNumberFormat="1" applyBorder="1" applyAlignment="1" applyProtection="1">
      <alignment horizontal="left"/>
    </xf>
    <xf numFmtId="0" fontId="0" fillId="0" borderId="0" xfId="0" applyBorder="1" applyAlignment="1" applyProtection="1">
      <alignment horizontal="left"/>
    </xf>
    <xf numFmtId="0" fontId="0" fillId="0" borderId="0" xfId="0" applyAlignment="1" applyProtection="1">
      <alignment horizontal="left"/>
    </xf>
    <xf numFmtId="0" fontId="43" fillId="0" borderId="0" xfId="0" applyFont="1" applyAlignment="1" applyProtection="1">
      <alignment horizontal="left"/>
    </xf>
    <xf numFmtId="1" fontId="0" fillId="0" borderId="0" xfId="0" applyNumberFormat="1" applyAlignment="1" applyProtection="1">
      <alignment horizontal="left"/>
    </xf>
    <xf numFmtId="0" fontId="13" fillId="0" borderId="0" xfId="0" applyFont="1"/>
    <xf numFmtId="0" fontId="14" fillId="0" borderId="0" xfId="0" applyFont="1"/>
    <xf numFmtId="0" fontId="14" fillId="0" borderId="0" xfId="0" applyFont="1" applyFill="1"/>
    <xf numFmtId="0" fontId="0" fillId="0" borderId="0" xfId="0" applyAlignment="1" applyProtection="1">
      <alignment horizontal="left" vertical="center"/>
    </xf>
    <xf numFmtId="0" fontId="0" fillId="0" borderId="0" xfId="0" applyAlignment="1" applyProtection="1">
      <alignment horizontal="left" vertical="center"/>
      <protection locked="0"/>
    </xf>
    <xf numFmtId="0" fontId="1" fillId="0" borderId="10" xfId="0" applyFont="1" applyBorder="1" applyAlignment="1" applyProtection="1">
      <alignment horizontal="left" vertical="center" wrapText="1"/>
      <protection locked="0"/>
    </xf>
    <xf numFmtId="0" fontId="7" fillId="0" borderId="10" xfId="0" applyFont="1" applyBorder="1" applyAlignment="1" applyProtection="1">
      <alignment horizontal="left" vertical="center" wrapText="1"/>
      <protection locked="0"/>
    </xf>
    <xf numFmtId="0" fontId="0" fillId="0" borderId="0" xfId="0" applyAlignment="1">
      <alignment horizontal="left" vertical="center"/>
    </xf>
    <xf numFmtId="0" fontId="39" fillId="32" borderId="10" xfId="0" applyFont="1" applyFill="1" applyBorder="1" applyAlignment="1" applyProtection="1">
      <alignment horizontal="center" vertical="center" wrapText="1"/>
    </xf>
    <xf numFmtId="44" fontId="39" fillId="32" borderId="10" xfId="0" applyNumberFormat="1" applyFont="1" applyFill="1" applyBorder="1" applyAlignment="1" applyProtection="1">
      <alignment horizontal="center" vertical="center" wrapText="1"/>
    </xf>
    <xf numFmtId="49" fontId="43" fillId="0" borderId="10" xfId="0" applyNumberFormat="1" applyFont="1" applyBorder="1" applyAlignment="1" applyProtection="1">
      <alignment horizontal="center"/>
      <protection locked="0"/>
    </xf>
    <xf numFmtId="168" fontId="43" fillId="0" borderId="26" xfId="0" applyNumberFormat="1" applyFont="1" applyBorder="1" applyAlignment="1" applyProtection="1">
      <alignment horizontal="center" wrapText="1"/>
    </xf>
    <xf numFmtId="166" fontId="44" fillId="0" borderId="0" xfId="0" applyNumberFormat="1" applyFont="1" applyFill="1" applyBorder="1" applyAlignment="1" applyProtection="1">
      <alignment horizontal="left" wrapText="1"/>
    </xf>
    <xf numFmtId="166" fontId="13" fillId="0" borderId="0" xfId="0" applyNumberFormat="1" applyFont="1" applyBorder="1" applyAlignment="1" applyProtection="1">
      <alignment horizontal="left" wrapText="1"/>
    </xf>
    <xf numFmtId="1" fontId="0" fillId="0" borderId="13" xfId="0" applyNumberFormat="1" applyBorder="1" applyAlignment="1" applyProtection="1">
      <alignment horizontal="left"/>
    </xf>
    <xf numFmtId="0" fontId="0" fillId="0" borderId="13" xfId="0" applyBorder="1" applyAlignment="1" applyProtection="1">
      <alignment horizontal="left"/>
    </xf>
    <xf numFmtId="166" fontId="0" fillId="0" borderId="28" xfId="0" applyNumberFormat="1" applyBorder="1" applyProtection="1"/>
    <xf numFmtId="166" fontId="0" fillId="0" borderId="0" xfId="0" applyNumberFormat="1" applyAlignment="1" applyProtection="1">
      <alignment horizontal="left"/>
    </xf>
    <xf numFmtId="0" fontId="13" fillId="0" borderId="0" xfId="0" applyFont="1" applyBorder="1" applyAlignment="1" applyProtection="1"/>
    <xf numFmtId="0" fontId="43" fillId="0" borderId="0" xfId="0" applyFont="1" applyBorder="1" applyAlignment="1" applyProtection="1">
      <alignment horizontal="left" wrapText="1"/>
    </xf>
    <xf numFmtId="0" fontId="43" fillId="0" borderId="0" xfId="0" applyFont="1" applyProtection="1"/>
    <xf numFmtId="0" fontId="43" fillId="0" borderId="0" xfId="0" applyFont="1" applyBorder="1" applyProtection="1"/>
    <xf numFmtId="0" fontId="0" fillId="0" borderId="0" xfId="0" applyBorder="1" applyProtection="1"/>
    <xf numFmtId="0" fontId="0" fillId="0" borderId="13" xfId="0" applyBorder="1" applyProtection="1"/>
    <xf numFmtId="166" fontId="0" fillId="0" borderId="29" xfId="0" applyNumberFormat="1" applyBorder="1" applyProtection="1"/>
    <xf numFmtId="0" fontId="0" fillId="0" borderId="30" xfId="0" applyBorder="1" applyProtection="1"/>
    <xf numFmtId="166" fontId="0" fillId="0" borderId="0" xfId="0" applyNumberFormat="1" applyProtection="1"/>
    <xf numFmtId="1" fontId="3" fillId="33" borderId="11" xfId="0" applyNumberFormat="1" applyFont="1" applyFill="1" applyBorder="1" applyAlignment="1">
      <alignment horizontal="center" vertical="center" wrapText="1"/>
    </xf>
    <xf numFmtId="0" fontId="3" fillId="33" borderId="12" xfId="0" applyFont="1" applyFill="1" applyBorder="1" applyAlignment="1">
      <alignment horizontal="center" vertical="center" wrapText="1"/>
    </xf>
    <xf numFmtId="167" fontId="3" fillId="33" borderId="4" xfId="0" applyNumberFormat="1" applyFont="1" applyFill="1" applyBorder="1" applyAlignment="1">
      <alignment horizontal="center" vertical="center" wrapText="1"/>
    </xf>
    <xf numFmtId="1" fontId="3" fillId="33" borderId="31" xfId="0" applyNumberFormat="1" applyFont="1" applyFill="1" applyBorder="1" applyAlignment="1">
      <alignment horizontal="center" vertical="center" wrapText="1"/>
    </xf>
    <xf numFmtId="0" fontId="0" fillId="0" borderId="0" xfId="0" applyAlignment="1" applyProtection="1">
      <alignment horizontal="center" vertical="center"/>
    </xf>
    <xf numFmtId="0" fontId="39" fillId="34" borderId="10" xfId="0" applyFont="1" applyFill="1" applyBorder="1" applyAlignment="1" applyProtection="1">
      <alignment horizontal="center" vertical="center" wrapText="1"/>
    </xf>
    <xf numFmtId="0" fontId="5" fillId="0" borderId="0" xfId="0" applyFont="1" applyBorder="1" applyAlignment="1" applyProtection="1"/>
    <xf numFmtId="0" fontId="0" fillId="0" borderId="0" xfId="0" applyAlignment="1" applyProtection="1"/>
    <xf numFmtId="0" fontId="9" fillId="0" borderId="0" xfId="0" applyFont="1" applyBorder="1" applyAlignment="1" applyProtection="1"/>
    <xf numFmtId="0" fontId="11" fillId="0" borderId="0" xfId="0" applyFont="1" applyBorder="1" applyAlignment="1" applyProtection="1"/>
    <xf numFmtId="0" fontId="0" fillId="0" borderId="0" xfId="0" applyBorder="1" applyAlignment="1" applyProtection="1"/>
    <xf numFmtId="165" fontId="5" fillId="0" borderId="0" xfId="0" applyNumberFormat="1" applyFont="1" applyBorder="1" applyAlignment="1" applyProtection="1">
      <alignment horizontal="left"/>
    </xf>
    <xf numFmtId="0" fontId="7" fillId="0" borderId="0" xfId="0" applyFont="1" applyAlignment="1" applyProtection="1"/>
    <xf numFmtId="2" fontId="17" fillId="0" borderId="0" xfId="72" applyNumberFormat="1" applyBorder="1" applyAlignment="1" applyProtection="1"/>
    <xf numFmtId="0" fontId="13" fillId="0" borderId="13" xfId="0" applyFont="1" applyBorder="1" applyAlignment="1" applyProtection="1"/>
    <xf numFmtId="0" fontId="13" fillId="0" borderId="13" xfId="0" applyFont="1" applyBorder="1" applyAlignment="1" applyProtection="1">
      <alignment horizontal="left"/>
    </xf>
    <xf numFmtId="0" fontId="13" fillId="0" borderId="13" xfId="0" applyFont="1" applyBorder="1" applyAlignment="1" applyProtection="1">
      <alignment horizontal="center"/>
    </xf>
    <xf numFmtId="0" fontId="0" fillId="0" borderId="13" xfId="0" applyBorder="1" applyAlignment="1" applyProtection="1"/>
    <xf numFmtId="0" fontId="14" fillId="0" borderId="0" xfId="0" applyFont="1" applyBorder="1" applyAlignment="1" applyProtection="1"/>
    <xf numFmtId="0" fontId="7" fillId="0" borderId="0" xfId="0" applyFont="1" applyAlignment="1" applyProtection="1">
      <alignment vertical="center"/>
    </xf>
    <xf numFmtId="0" fontId="13" fillId="0" borderId="0" xfId="0" applyFont="1" applyBorder="1" applyAlignment="1" applyProtection="1">
      <alignment wrapText="1"/>
    </xf>
    <xf numFmtId="0" fontId="6" fillId="0" borderId="0" xfId="0" applyFont="1" applyAlignment="1" applyProtection="1"/>
    <xf numFmtId="0" fontId="6" fillId="0" borderId="0" xfId="0" applyFont="1" applyBorder="1" applyAlignment="1" applyProtection="1"/>
    <xf numFmtId="0" fontId="18" fillId="0" borderId="0" xfId="0" applyFont="1" applyBorder="1" applyAlignment="1" applyProtection="1">
      <alignment horizontal="right"/>
    </xf>
    <xf numFmtId="43" fontId="13" fillId="0" borderId="0" xfId="0" applyNumberFormat="1" applyFont="1" applyBorder="1" applyAlignment="1" applyProtection="1"/>
    <xf numFmtId="0" fontId="13" fillId="0" borderId="0" xfId="0" applyFont="1" applyBorder="1" applyAlignment="1" applyProtection="1">
      <alignment vertical="center"/>
    </xf>
    <xf numFmtId="0" fontId="13" fillId="0" borderId="0" xfId="0" applyFont="1" applyBorder="1" applyAlignment="1" applyProtection="1">
      <alignment horizontal="right" vertical="center"/>
    </xf>
    <xf numFmtId="0" fontId="6" fillId="0" borderId="0" xfId="0" applyFont="1" applyBorder="1" applyAlignment="1" applyProtection="1">
      <alignment vertical="center"/>
    </xf>
    <xf numFmtId="0" fontId="0" fillId="0" borderId="0" xfId="0" applyAlignment="1" applyProtection="1">
      <alignment vertical="center"/>
    </xf>
    <xf numFmtId="0" fontId="0" fillId="0" borderId="0" xfId="0" applyBorder="1" applyAlignment="1" applyProtection="1">
      <alignment vertical="center"/>
    </xf>
    <xf numFmtId="0" fontId="12" fillId="0" borderId="0" xfId="0" applyFont="1" applyBorder="1" applyAlignment="1" applyProtection="1">
      <alignment vertical="center"/>
    </xf>
    <xf numFmtId="0" fontId="12" fillId="0" borderId="0" xfId="0" applyFont="1" applyBorder="1" applyAlignment="1" applyProtection="1">
      <alignment horizontal="left" vertical="center"/>
    </xf>
    <xf numFmtId="0" fontId="19" fillId="0" borderId="0" xfId="0" applyFont="1" applyAlignment="1" applyProtection="1">
      <alignment vertical="center"/>
    </xf>
    <xf numFmtId="0" fontId="14" fillId="0" borderId="0" xfId="0" applyFont="1" applyBorder="1" applyAlignment="1" applyProtection="1">
      <alignment wrapText="1"/>
    </xf>
    <xf numFmtId="0" fontId="14" fillId="0" borderId="16" xfId="0" applyFont="1" applyBorder="1" applyAlignment="1" applyProtection="1"/>
    <xf numFmtId="0" fontId="14" fillId="0" borderId="0" xfId="0" applyFont="1" applyBorder="1" applyAlignment="1" applyProtection="1">
      <alignment horizontal="center"/>
    </xf>
    <xf numFmtId="0" fontId="6" fillId="0" borderId="13" xfId="0" applyFont="1" applyBorder="1" applyAlignment="1" applyProtection="1"/>
    <xf numFmtId="0" fontId="14" fillId="0" borderId="0" xfId="0" applyFont="1" applyAlignment="1" applyProtection="1"/>
    <xf numFmtId="0" fontId="0" fillId="0" borderId="19" xfId="0" applyBorder="1" applyAlignment="1" applyProtection="1"/>
    <xf numFmtId="0" fontId="43" fillId="0" borderId="0" xfId="0" applyFont="1" applyAlignment="1" applyProtection="1"/>
    <xf numFmtId="0" fontId="42" fillId="0" borderId="0" xfId="0" applyFont="1" applyAlignment="1" applyProtection="1"/>
    <xf numFmtId="0" fontId="45" fillId="0" borderId="0" xfId="0" applyFont="1" applyAlignment="1" applyProtection="1">
      <alignment horizontal="left" vertical="center"/>
    </xf>
    <xf numFmtId="0" fontId="45" fillId="0" borderId="0" xfId="0" applyFont="1" applyAlignment="1" applyProtection="1">
      <alignment horizontal="center" vertical="center"/>
    </xf>
    <xf numFmtId="0" fontId="13" fillId="0" borderId="0" xfId="0" applyFont="1" applyBorder="1" applyAlignment="1" applyProtection="1">
      <alignment horizontal="left"/>
    </xf>
    <xf numFmtId="0" fontId="0" fillId="0" borderId="0" xfId="0" applyAlignment="1" applyProtection="1">
      <alignment vertical="top" wrapText="1"/>
    </xf>
    <xf numFmtId="49" fontId="41" fillId="0" borderId="0" xfId="0" applyNumberFormat="1" applyFont="1" applyFill="1" applyBorder="1" applyAlignment="1" applyProtection="1">
      <alignment horizontal="left" vertical="center" wrapText="1"/>
    </xf>
    <xf numFmtId="0" fontId="1" fillId="0" borderId="0" xfId="0" applyFont="1" applyFill="1" applyBorder="1" applyAlignment="1" applyProtection="1">
      <alignment horizontal="left" vertical="center" wrapText="1"/>
      <protection locked="0"/>
    </xf>
    <xf numFmtId="0" fontId="0" fillId="0" borderId="0" xfId="0" applyAlignment="1" applyProtection="1">
      <alignment wrapText="1"/>
    </xf>
    <xf numFmtId="0" fontId="0" fillId="0" borderId="0" xfId="0" applyAlignment="1">
      <alignment wrapText="1"/>
    </xf>
    <xf numFmtId="0" fontId="0" fillId="36" borderId="10" xfId="0" applyFill="1" applyBorder="1" applyAlignment="1" applyProtection="1">
      <alignment horizontal="center" vertical="center" wrapText="1"/>
    </xf>
    <xf numFmtId="0" fontId="1" fillId="36" borderId="10"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1" fillId="0" borderId="0" xfId="0" applyFont="1" applyAlignment="1" applyProtection="1">
      <alignment horizontal="left" vertical="center" wrapText="1"/>
    </xf>
    <xf numFmtId="0" fontId="38" fillId="0" borderId="19" xfId="0" applyFont="1" applyBorder="1" applyAlignment="1" applyProtection="1">
      <alignment horizontal="left" vertical="center" wrapText="1"/>
    </xf>
    <xf numFmtId="0" fontId="0" fillId="0" borderId="0" xfId="0" applyFill="1" applyAlignment="1" applyProtection="1">
      <alignment horizontal="left" vertical="center" wrapText="1"/>
    </xf>
    <xf numFmtId="44" fontId="0" fillId="0" borderId="10" xfId="0" applyNumberFormat="1" applyBorder="1" applyAlignment="1">
      <alignment horizontal="left" vertical="center" wrapText="1"/>
    </xf>
    <xf numFmtId="44" fontId="0" fillId="0" borderId="10" xfId="0" applyNumberFormat="1" applyBorder="1" applyAlignment="1" applyProtection="1">
      <alignment horizontal="left" vertical="center" wrapText="1"/>
      <protection locked="0"/>
    </xf>
    <xf numFmtId="44" fontId="41" fillId="30" borderId="33" xfId="0" applyNumberFormat="1" applyFont="1" applyFill="1" applyBorder="1" applyAlignment="1" applyProtection="1">
      <alignment horizontal="left" vertical="center" wrapText="1"/>
    </xf>
    <xf numFmtId="167" fontId="41" fillId="0" borderId="0" xfId="0" applyNumberFormat="1" applyFont="1" applyFill="1" applyBorder="1" applyAlignment="1" applyProtection="1">
      <alignment horizontal="left" vertical="center" wrapText="1"/>
    </xf>
    <xf numFmtId="0" fontId="0" fillId="0" borderId="0" xfId="0" applyAlignment="1" applyProtection="1">
      <alignment horizontal="left" vertical="center" wrapText="1"/>
      <protection locked="0"/>
    </xf>
    <xf numFmtId="0" fontId="0" fillId="0" borderId="0" xfId="0" applyAlignment="1">
      <alignment horizontal="left" vertical="center" wrapText="1"/>
    </xf>
    <xf numFmtId="0" fontId="14" fillId="37" borderId="10" xfId="0" applyFont="1" applyFill="1" applyBorder="1" applyAlignment="1">
      <alignment horizontal="center" vertical="center" wrapText="1"/>
    </xf>
    <xf numFmtId="0" fontId="0" fillId="37" borderId="10" xfId="0" applyFill="1" applyBorder="1" applyAlignment="1">
      <alignment wrapText="1"/>
    </xf>
    <xf numFmtId="44" fontId="0" fillId="30" borderId="0" xfId="0" applyNumberFormat="1" applyFill="1" applyAlignment="1" applyProtection="1">
      <alignment wrapText="1"/>
    </xf>
    <xf numFmtId="0" fontId="1" fillId="38" borderId="0" xfId="0" applyFont="1" applyFill="1" applyAlignment="1" applyProtection="1"/>
    <xf numFmtId="0" fontId="0" fillId="38" borderId="0" xfId="0" applyFill="1" applyAlignment="1" applyProtection="1"/>
    <xf numFmtId="0" fontId="0" fillId="38" borderId="0" xfId="0" applyFill="1" applyAlignment="1" applyProtection="1">
      <protection locked="0"/>
    </xf>
    <xf numFmtId="0" fontId="7" fillId="38" borderId="0" xfId="0" applyFont="1" applyFill="1" applyAlignment="1" applyProtection="1"/>
    <xf numFmtId="0" fontId="17" fillId="38" borderId="0" xfId="72" applyFill="1" applyAlignment="1" applyProtection="1"/>
    <xf numFmtId="0" fontId="7" fillId="38" borderId="0" xfId="0" applyFont="1" applyFill="1" applyAlignment="1" applyProtection="1">
      <alignment vertical="center"/>
    </xf>
    <xf numFmtId="0" fontId="44" fillId="38" borderId="0" xfId="0" applyFont="1" applyFill="1" applyAlignment="1" applyProtection="1">
      <alignment vertical="top"/>
    </xf>
    <xf numFmtId="0" fontId="13" fillId="38" borderId="0" xfId="0" applyFont="1" applyFill="1" applyAlignment="1" applyProtection="1"/>
    <xf numFmtId="0" fontId="43" fillId="0" borderId="0" xfId="0" applyFont="1" applyBorder="1" applyAlignment="1" applyProtection="1">
      <alignment wrapText="1"/>
    </xf>
    <xf numFmtId="167" fontId="0" fillId="0" borderId="0" xfId="0" applyNumberFormat="1" applyAlignment="1">
      <alignment horizontal="right" vertical="center"/>
    </xf>
    <xf numFmtId="167" fontId="14" fillId="0" borderId="0" xfId="0" applyNumberFormat="1" applyFont="1" applyAlignment="1">
      <alignment horizontal="right" vertical="center"/>
    </xf>
    <xf numFmtId="167" fontId="2" fillId="0" borderId="0" xfId="0" applyNumberFormat="1" applyFont="1" applyFill="1" applyBorder="1" applyAlignment="1">
      <alignment horizontal="right" vertical="center" wrapText="1"/>
    </xf>
    <xf numFmtId="167" fontId="2" fillId="33" borderId="32" xfId="0" applyNumberFormat="1" applyFont="1" applyFill="1" applyBorder="1" applyAlignment="1">
      <alignment horizontal="right" vertical="center" wrapText="1"/>
    </xf>
    <xf numFmtId="167" fontId="3" fillId="33" borderId="7" xfId="44" applyNumberFormat="1" applyFont="1" applyFill="1" applyBorder="1" applyAlignment="1">
      <alignment horizontal="right" vertical="center" wrapText="1"/>
    </xf>
    <xf numFmtId="167" fontId="3" fillId="31" borderId="7" xfId="0" applyNumberFormat="1" applyFont="1" applyFill="1" applyBorder="1" applyAlignment="1">
      <alignment horizontal="right" vertical="center" wrapText="1"/>
    </xf>
    <xf numFmtId="0" fontId="0" fillId="0" borderId="0" xfId="0" applyAlignment="1">
      <alignment vertical="center"/>
    </xf>
    <xf numFmtId="0" fontId="0" fillId="0" borderId="0" xfId="0" applyAlignment="1">
      <alignment horizontal="center" vertical="center"/>
    </xf>
    <xf numFmtId="1" fontId="2" fillId="0" borderId="0" xfId="0" applyNumberFormat="1" applyFont="1" applyFill="1" applyBorder="1" applyAlignment="1">
      <alignment horizontal="center" vertical="center" wrapText="1"/>
    </xf>
    <xf numFmtId="0" fontId="2" fillId="33" borderId="10" xfId="0" applyFont="1" applyFill="1" applyBorder="1" applyAlignment="1">
      <alignment horizontal="left" vertical="center" wrapText="1"/>
    </xf>
    <xf numFmtId="0" fontId="7" fillId="0" borderId="0" xfId="0" applyFont="1" applyAlignment="1">
      <alignment horizontal="left" vertical="center"/>
    </xf>
    <xf numFmtId="0" fontId="14" fillId="0" borderId="0" xfId="0" applyFont="1" applyAlignment="1">
      <alignment horizontal="left" vertical="center"/>
    </xf>
    <xf numFmtId="1" fontId="2" fillId="0" borderId="0" xfId="0" applyNumberFormat="1" applyFont="1" applyFill="1" applyBorder="1" applyAlignment="1">
      <alignment horizontal="left" vertical="center" wrapText="1"/>
    </xf>
    <xf numFmtId="0" fontId="2" fillId="33" borderId="8" xfId="0" applyFont="1" applyFill="1" applyBorder="1" applyAlignment="1">
      <alignment horizontal="left" vertical="center" wrapText="1"/>
    </xf>
    <xf numFmtId="0" fontId="2" fillId="0" borderId="0" xfId="0" applyFont="1" applyFill="1" applyBorder="1" applyAlignment="1">
      <alignment horizontal="left" vertical="center" wrapText="1"/>
    </xf>
    <xf numFmtId="0" fontId="3" fillId="31" borderId="5" xfId="0" applyFont="1" applyFill="1" applyBorder="1" applyAlignment="1">
      <alignment horizontal="left" vertical="center" wrapText="1"/>
    </xf>
    <xf numFmtId="4" fontId="21" fillId="0" borderId="0" xfId="0" applyNumberFormat="1" applyFont="1" applyFill="1" applyBorder="1" applyAlignment="1">
      <alignment horizontal="left" vertical="center" wrapText="1"/>
    </xf>
    <xf numFmtId="1" fontId="7" fillId="0" borderId="0" xfId="0" applyNumberFormat="1" applyFont="1" applyAlignment="1">
      <alignment horizontal="center" vertical="center"/>
    </xf>
    <xf numFmtId="1" fontId="14" fillId="0" borderId="0" xfId="0" applyNumberFormat="1" applyFont="1" applyAlignment="1">
      <alignment horizontal="center" vertical="center"/>
    </xf>
    <xf numFmtId="1" fontId="2" fillId="33" borderId="9" xfId="0" applyNumberFormat="1" applyFont="1" applyFill="1" applyBorder="1" applyAlignment="1">
      <alignment horizontal="center" vertical="center" wrapText="1"/>
    </xf>
    <xf numFmtId="1" fontId="2" fillId="33" borderId="6" xfId="0" applyNumberFormat="1" applyFont="1" applyFill="1" applyBorder="1" applyAlignment="1">
      <alignment horizontal="center" vertical="center" wrapText="1"/>
    </xf>
    <xf numFmtId="1" fontId="0" fillId="0" borderId="0" xfId="0" applyNumberFormat="1" applyAlignment="1">
      <alignment horizontal="center" vertical="center"/>
    </xf>
    <xf numFmtId="44" fontId="3" fillId="0" borderId="0" xfId="44" applyFont="1" applyFill="1" applyBorder="1" applyAlignment="1">
      <alignment horizontal="center" vertical="center" wrapText="1"/>
    </xf>
    <xf numFmtId="0" fontId="0" fillId="0" borderId="0" xfId="0" applyAlignment="1" applyProtection="1">
      <alignment horizontal="right"/>
    </xf>
    <xf numFmtId="0" fontId="48" fillId="0" borderId="0" xfId="0" applyFont="1" applyAlignment="1">
      <alignment horizontal="center" vertical="center"/>
    </xf>
    <xf numFmtId="14" fontId="0" fillId="0" borderId="0" xfId="0" applyNumberFormat="1" applyAlignment="1" applyProtection="1">
      <alignment wrapText="1"/>
    </xf>
    <xf numFmtId="14" fontId="39" fillId="32" borderId="10" xfId="0" applyNumberFormat="1" applyFont="1" applyFill="1" applyBorder="1" applyAlignment="1" applyProtection="1">
      <alignment horizontal="center" vertical="center" wrapText="1"/>
    </xf>
    <xf numFmtId="14" fontId="0" fillId="0" borderId="0" xfId="0" applyNumberFormat="1" applyAlignment="1" applyProtection="1">
      <alignment horizontal="left" vertical="center"/>
    </xf>
    <xf numFmtId="14" fontId="0" fillId="0" borderId="0" xfId="0" applyNumberFormat="1" applyAlignment="1" applyProtection="1">
      <alignment horizontal="left" vertical="center"/>
      <protection locked="0"/>
    </xf>
    <xf numFmtId="0" fontId="38" fillId="0" borderId="0" xfId="0" applyFont="1" applyBorder="1" applyAlignment="1" applyProtection="1">
      <alignment horizontal="center" vertical="center" wrapText="1"/>
    </xf>
    <xf numFmtId="0" fontId="0" fillId="0" borderId="0" xfId="0" applyAlignment="1" applyProtection="1">
      <alignment horizontal="right" vertical="center"/>
    </xf>
    <xf numFmtId="0" fontId="0" fillId="0" borderId="34" xfId="0" applyBorder="1" applyAlignment="1">
      <alignment horizontal="right" vertical="center"/>
    </xf>
    <xf numFmtId="0" fontId="0" fillId="0" borderId="0" xfId="0" applyAlignment="1">
      <alignment horizontal="right" vertical="center"/>
    </xf>
    <xf numFmtId="49" fontId="40" fillId="0" borderId="10" xfId="0" applyNumberFormat="1" applyFont="1" applyBorder="1" applyAlignment="1" applyProtection="1">
      <alignment horizontal="center" vertical="center"/>
      <protection locked="0"/>
    </xf>
    <xf numFmtId="14" fontId="0" fillId="0" borderId="10" xfId="0" applyNumberFormat="1" applyBorder="1" applyAlignment="1" applyProtection="1">
      <alignment horizontal="center" vertical="center"/>
      <protection locked="0"/>
    </xf>
    <xf numFmtId="0" fontId="1" fillId="0" borderId="10" xfId="0" applyFont="1" applyBorder="1" applyAlignment="1" applyProtection="1">
      <alignment horizontal="center" vertical="center" wrapText="1"/>
      <protection locked="0"/>
    </xf>
    <xf numFmtId="0" fontId="0" fillId="0" borderId="0" xfId="0" applyFill="1" applyAlignment="1" applyProtection="1">
      <alignment horizontal="center" vertical="center" wrapText="1"/>
    </xf>
    <xf numFmtId="0" fontId="0" fillId="0" borderId="0" xfId="0" applyAlignment="1" applyProtection="1">
      <alignment horizontal="center" vertical="center" wrapText="1"/>
      <protection locked="0"/>
    </xf>
    <xf numFmtId="44" fontId="0" fillId="0" borderId="0" xfId="0" applyNumberFormat="1" applyAlignment="1" applyProtection="1">
      <alignment horizontal="center" vertical="center" wrapText="1"/>
    </xf>
    <xf numFmtId="44" fontId="0" fillId="0" borderId="0" xfId="0" applyNumberFormat="1" applyFill="1" applyAlignment="1" applyProtection="1">
      <alignment horizontal="center" vertical="center" wrapText="1"/>
    </xf>
    <xf numFmtId="0" fontId="1" fillId="30" borderId="27" xfId="0" applyFont="1" applyFill="1" applyBorder="1" applyAlignment="1" applyProtection="1">
      <alignment horizontal="right" vertical="center"/>
    </xf>
    <xf numFmtId="0" fontId="14" fillId="0" borderId="18" xfId="0" applyFont="1" applyBorder="1" applyAlignment="1" applyProtection="1">
      <alignment horizontal="center"/>
    </xf>
    <xf numFmtId="44" fontId="41" fillId="0" borderId="35" xfId="0" applyNumberFormat="1" applyFont="1" applyBorder="1" applyAlignment="1" applyProtection="1">
      <alignment horizontal="center" vertical="center" wrapText="1"/>
    </xf>
    <xf numFmtId="0" fontId="1" fillId="0" borderId="10" xfId="0" applyFont="1" applyFill="1" applyBorder="1" applyAlignment="1" applyProtection="1">
      <alignment horizontal="left" vertical="center"/>
      <protection locked="0"/>
    </xf>
    <xf numFmtId="0" fontId="49" fillId="0" borderId="0" xfId="0" applyFont="1" applyAlignment="1" applyProtection="1">
      <alignment horizontal="left"/>
    </xf>
    <xf numFmtId="166" fontId="6" fillId="0" borderId="0" xfId="0" applyNumberFormat="1" applyFont="1" applyAlignment="1">
      <alignment horizontal="center" vertical="center"/>
    </xf>
    <xf numFmtId="0" fontId="6" fillId="0" borderId="0" xfId="0" applyFont="1" applyAlignment="1">
      <alignment horizontal="center" vertical="center"/>
    </xf>
    <xf numFmtId="168" fontId="6" fillId="0" borderId="0" xfId="0" applyNumberFormat="1" applyFont="1" applyAlignment="1">
      <alignment horizontal="center" vertical="center"/>
    </xf>
    <xf numFmtId="0" fontId="0" fillId="0" borderId="0" xfId="0" applyNumberFormat="1"/>
    <xf numFmtId="0" fontId="13" fillId="35" borderId="0" xfId="0" applyFont="1" applyFill="1" applyBorder="1" applyAlignment="1">
      <alignment vertical="top" textRotation="90"/>
    </xf>
    <xf numFmtId="0" fontId="13" fillId="0" borderId="0" xfId="0" applyFont="1" applyFill="1" applyBorder="1" applyAlignment="1">
      <alignment vertical="top" textRotation="90"/>
    </xf>
    <xf numFmtId="44" fontId="0" fillId="0" borderId="10" xfId="0" applyNumberFormat="1" applyBorder="1" applyAlignment="1" applyProtection="1">
      <alignment horizontal="left" vertical="center"/>
    </xf>
    <xf numFmtId="166" fontId="43" fillId="0" borderId="19" xfId="0" applyNumberFormat="1" applyFont="1" applyBorder="1" applyAlignment="1" applyProtection="1">
      <alignment horizontal="left" wrapText="1"/>
      <protection locked="0"/>
    </xf>
    <xf numFmtId="1" fontId="43" fillId="0" borderId="15" xfId="0" applyNumberFormat="1" applyFont="1" applyBorder="1" applyAlignment="1" applyProtection="1">
      <alignment horizontal="left" wrapText="1"/>
      <protection locked="0"/>
    </xf>
    <xf numFmtId="0" fontId="43" fillId="0" borderId="19" xfId="0" applyFont="1" applyBorder="1" applyAlignment="1" applyProtection="1">
      <alignment horizontal="center" wrapText="1"/>
      <protection locked="0"/>
    </xf>
    <xf numFmtId="168" fontId="43" fillId="0" borderId="15" xfId="0" applyNumberFormat="1" applyFont="1" applyBorder="1" applyAlignment="1" applyProtection="1">
      <alignment horizontal="center" wrapText="1"/>
      <protection locked="0"/>
    </xf>
    <xf numFmtId="169" fontId="44" fillId="0" borderId="19" xfId="0" applyNumberFormat="1" applyFont="1" applyFill="1" applyBorder="1" applyAlignment="1" applyProtection="1">
      <alignment horizontal="center" wrapText="1"/>
      <protection locked="0"/>
    </xf>
    <xf numFmtId="0" fontId="44" fillId="0" borderId="19" xfId="0" applyNumberFormat="1" applyFont="1" applyFill="1" applyBorder="1" applyAlignment="1" applyProtection="1">
      <alignment horizontal="center" wrapText="1"/>
      <protection locked="0"/>
    </xf>
    <xf numFmtId="0" fontId="44" fillId="0" borderId="19" xfId="0" applyNumberFormat="1" applyFont="1" applyFill="1" applyBorder="1" applyAlignment="1" applyProtection="1">
      <alignment horizontal="left" wrapText="1"/>
      <protection locked="0"/>
    </xf>
    <xf numFmtId="0" fontId="45" fillId="0" borderId="0" xfId="0" applyFont="1" applyAlignment="1" applyProtection="1">
      <alignment horizontal="left" vertical="center"/>
    </xf>
    <xf numFmtId="0" fontId="46" fillId="0" borderId="0" xfId="0" applyFont="1" applyAlignment="1" applyProtection="1">
      <alignment horizontal="center" vertical="center"/>
    </xf>
    <xf numFmtId="0" fontId="45" fillId="0" borderId="0" xfId="0" applyFont="1" applyAlignment="1" applyProtection="1">
      <alignment horizontal="center" vertical="center"/>
    </xf>
    <xf numFmtId="0" fontId="38" fillId="0" borderId="0" xfId="0" applyFont="1" applyBorder="1" applyAlignment="1" applyProtection="1">
      <alignment horizontal="left" vertical="center"/>
    </xf>
    <xf numFmtId="0" fontId="38" fillId="0" borderId="19" xfId="0" applyFont="1" applyBorder="1" applyAlignment="1" applyProtection="1">
      <alignment horizontal="left" vertical="center"/>
    </xf>
    <xf numFmtId="0" fontId="13" fillId="35" borderId="36" xfId="0" applyFont="1" applyFill="1" applyBorder="1" applyAlignment="1">
      <alignment horizontal="center" vertical="top" textRotation="90"/>
    </xf>
    <xf numFmtId="0" fontId="0" fillId="38" borderId="0" xfId="0" applyFill="1" applyAlignment="1" applyProtection="1">
      <alignment horizontal="left" vertical="top" wrapText="1"/>
    </xf>
    <xf numFmtId="0" fontId="17" fillId="38" borderId="0" xfId="72" applyFill="1" applyAlignment="1" applyProtection="1">
      <alignment horizontal="center"/>
      <protection locked="0"/>
    </xf>
    <xf numFmtId="0" fontId="14" fillId="0" borderId="0" xfId="0" applyFont="1" applyBorder="1" applyAlignment="1" applyProtection="1">
      <alignment horizontal="center"/>
    </xf>
    <xf numFmtId="0" fontId="14" fillId="0" borderId="13" xfId="0" applyFont="1" applyBorder="1" applyAlignment="1" applyProtection="1">
      <alignment horizontal="center"/>
    </xf>
    <xf numFmtId="0" fontId="14" fillId="0" borderId="18" xfId="0" applyFont="1" applyFill="1" applyBorder="1" applyAlignment="1" applyProtection="1">
      <alignment horizontal="left"/>
    </xf>
    <xf numFmtId="0" fontId="16" fillId="0" borderId="0" xfId="0" applyFont="1" applyBorder="1" applyAlignment="1" applyProtection="1">
      <alignment horizontal="left" vertical="center"/>
    </xf>
    <xf numFmtId="0" fontId="16" fillId="0" borderId="18" xfId="0" applyFont="1" applyBorder="1" applyAlignment="1" applyProtection="1">
      <alignment horizontal="left"/>
    </xf>
    <xf numFmtId="0" fontId="14" fillId="0" borderId="0" xfId="0" applyFont="1" applyBorder="1" applyAlignment="1" applyProtection="1">
      <alignment horizontal="justify" vertical="center" wrapText="1"/>
    </xf>
    <xf numFmtId="0" fontId="13" fillId="0" borderId="0" xfId="0" applyFont="1" applyBorder="1" applyAlignment="1" applyProtection="1">
      <alignment horizontal="left" vertical="center"/>
    </xf>
    <xf numFmtId="0" fontId="14" fillId="0" borderId="0" xfId="0" applyFont="1" applyBorder="1" applyAlignment="1" applyProtection="1">
      <alignment horizontal="left" wrapText="1"/>
    </xf>
    <xf numFmtId="0" fontId="14" fillId="0" borderId="16" xfId="0" applyFont="1" applyBorder="1" applyAlignment="1" applyProtection="1">
      <alignment horizontal="left"/>
    </xf>
    <xf numFmtId="0" fontId="17" fillId="0" borderId="16" xfId="72" applyBorder="1" applyAlignment="1" applyProtection="1">
      <alignment horizontal="left"/>
    </xf>
    <xf numFmtId="0" fontId="14" fillId="0" borderId="14" xfId="0" applyFont="1" applyBorder="1" applyAlignment="1" applyProtection="1">
      <alignment horizontal="left"/>
    </xf>
    <xf numFmtId="0" fontId="13" fillId="0" borderId="0" xfId="0" applyFont="1" applyBorder="1" applyAlignment="1" applyProtection="1">
      <alignment horizontal="left"/>
    </xf>
    <xf numFmtId="166" fontId="14" fillId="0" borderId="19" xfId="0" applyNumberFormat="1" applyFont="1" applyBorder="1" applyAlignment="1" applyProtection="1">
      <alignment horizontal="center"/>
    </xf>
    <xf numFmtId="168" fontId="14" fillId="0" borderId="19" xfId="0" applyNumberFormat="1" applyFont="1" applyBorder="1" applyAlignment="1" applyProtection="1">
      <alignment horizontal="center"/>
    </xf>
    <xf numFmtId="0" fontId="14" fillId="0" borderId="15" xfId="0" applyFont="1" applyBorder="1" applyAlignment="1" applyProtection="1">
      <alignment horizontal="center"/>
    </xf>
    <xf numFmtId="169" fontId="13" fillId="0" borderId="15" xfId="0" applyNumberFormat="1" applyFont="1" applyBorder="1" applyAlignment="1" applyProtection="1">
      <alignment horizontal="center"/>
    </xf>
    <xf numFmtId="169" fontId="14" fillId="0" borderId="15" xfId="0" applyNumberFormat="1" applyFont="1" applyBorder="1" applyAlignment="1" applyProtection="1">
      <alignment horizontal="center"/>
    </xf>
    <xf numFmtId="0" fontId="12" fillId="0" borderId="0" xfId="0" applyFont="1" applyBorder="1" applyAlignment="1" applyProtection="1">
      <alignment horizontal="center" wrapText="1"/>
    </xf>
    <xf numFmtId="0" fontId="12" fillId="0" borderId="0" xfId="0" applyFont="1" applyBorder="1" applyAlignment="1" applyProtection="1">
      <alignment horizontal="center"/>
    </xf>
    <xf numFmtId="0" fontId="14" fillId="0" borderId="19" xfId="0" applyFont="1" applyBorder="1" applyAlignment="1" applyProtection="1">
      <alignment horizontal="center"/>
    </xf>
  </cellXfs>
  <cellStyles count="8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0] 2" xfId="28"/>
    <cellStyle name="Comma 10" xfId="29"/>
    <cellStyle name="Comma 11" xfId="30"/>
    <cellStyle name="Comma 12" xfId="31"/>
    <cellStyle name="Comma 13" xfId="32"/>
    <cellStyle name="Comma 14" xfId="33"/>
    <cellStyle name="Comma 15" xfId="34"/>
    <cellStyle name="Comma 2" xfId="35"/>
    <cellStyle name="Comma 3" xfId="36"/>
    <cellStyle name="Comma 4" xfId="37"/>
    <cellStyle name="Comma 4 2" xfId="38"/>
    <cellStyle name="Comma 5" xfId="39"/>
    <cellStyle name="Comma 6" xfId="40"/>
    <cellStyle name="Comma 7" xfId="41"/>
    <cellStyle name="Comma 8" xfId="42"/>
    <cellStyle name="Comma 9" xfId="43"/>
    <cellStyle name="Currency" xfId="44" builtinId="4"/>
    <cellStyle name="Currency [0] 2" xfId="45"/>
    <cellStyle name="Currency 10" xfId="46"/>
    <cellStyle name="Currency 11" xfId="47"/>
    <cellStyle name="Currency 12" xfId="48"/>
    <cellStyle name="Currency 13" xfId="49"/>
    <cellStyle name="Currency 14" xfId="50"/>
    <cellStyle name="Currency 15" xfId="51"/>
    <cellStyle name="Currency 16" xfId="52"/>
    <cellStyle name="Currency 17" xfId="53"/>
    <cellStyle name="Currency 18" xfId="54"/>
    <cellStyle name="Currency 19" xfId="55"/>
    <cellStyle name="Currency 2" xfId="56"/>
    <cellStyle name="Currency 2 2" xfId="57"/>
    <cellStyle name="Currency 20" xfId="58"/>
    <cellStyle name="Currency 3" xfId="59"/>
    <cellStyle name="Currency 4" xfId="60"/>
    <cellStyle name="Currency 5" xfId="61"/>
    <cellStyle name="Currency 6" xfId="62"/>
    <cellStyle name="Currency 7" xfId="63"/>
    <cellStyle name="Currency 8" xfId="64"/>
    <cellStyle name="Currency 9" xfId="65"/>
    <cellStyle name="Explanatory Text 2" xfId="66"/>
    <cellStyle name="Good 2" xfId="67"/>
    <cellStyle name="Heading 1 2" xfId="68"/>
    <cellStyle name="Heading 2 2" xfId="69"/>
    <cellStyle name="Heading 3 2" xfId="70"/>
    <cellStyle name="Heading 4 2" xfId="71"/>
    <cellStyle name="Hyperlink" xfId="72" builtinId="8"/>
    <cellStyle name="Hyperlink 2" xfId="73"/>
    <cellStyle name="Hyperlink 3" xfId="74"/>
    <cellStyle name="Input 2" xfId="75"/>
    <cellStyle name="Linked Cell 2" xfId="76"/>
    <cellStyle name="Neutral 2" xfId="77"/>
    <cellStyle name="Normal" xfId="0" builtinId="0"/>
    <cellStyle name="Normal 2" xfId="78"/>
    <cellStyle name="Note 2" xfId="79"/>
    <cellStyle name="Output 2" xfId="80"/>
    <cellStyle name="Percent 2" xfId="81"/>
    <cellStyle name="Title 2" xfId="82"/>
    <cellStyle name="Total 2" xfId="83"/>
    <cellStyle name="Warning Text 2" xfId="84"/>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EFBF39"/>
      <color rgb="FF00CC0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hyperlink" Target="#Invoices!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School Info'!A1"/><Relationship Id="rId2" Type="http://schemas.openxmlformats.org/officeDocument/2006/relationships/hyperlink" Target="#'Facility Expenditure Report'!A1"/><Relationship Id="rId1" Type="http://schemas.openxmlformats.org/officeDocument/2006/relationships/hyperlink" Target="#Instructions!A1"/><Relationship Id="rId4" Type="http://schemas.openxmlformats.org/officeDocument/2006/relationships/hyperlink" Target="http://www.treasurer.ca.gov/csfa/csfgp/faq.pdf"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Invoices!A1"/></Relationships>
</file>

<file path=xl/drawings/_rels/drawing4.xml.rels><?xml version="1.0" encoding="UTF-8" standalone="yes"?>
<Relationships xmlns="http://schemas.openxmlformats.org/package/2006/relationships"><Relationship Id="rId1" Type="http://schemas.openxmlformats.org/officeDocument/2006/relationships/hyperlink" Target="#Invoices!A1"/></Relationships>
</file>

<file path=xl/drawings/_rels/drawing5.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g"/><Relationship Id="rId1" Type="http://schemas.openxmlformats.org/officeDocument/2006/relationships/image" Target="../media/image4.jpg"/><Relationship Id="rId5" Type="http://schemas.openxmlformats.org/officeDocument/2006/relationships/image" Target="../media/image7.jpeg"/><Relationship Id="rId4" Type="http://schemas.openxmlformats.org/officeDocument/2006/relationships/hyperlink" Target="#Invoices!A1"/></Relationships>
</file>

<file path=xl/drawings/drawing1.xml><?xml version="1.0" encoding="utf-8"?>
<xdr:wsDr xmlns:xdr="http://schemas.openxmlformats.org/drawingml/2006/spreadsheetDrawing" xmlns:a="http://schemas.openxmlformats.org/drawingml/2006/main">
  <xdr:twoCellAnchor>
    <xdr:from>
      <xdr:col>10</xdr:col>
      <xdr:colOff>219075</xdr:colOff>
      <xdr:row>1</xdr:row>
      <xdr:rowOff>200025</xdr:rowOff>
    </xdr:from>
    <xdr:to>
      <xdr:col>12</xdr:col>
      <xdr:colOff>819150</xdr:colOff>
      <xdr:row>2</xdr:row>
      <xdr:rowOff>276225</xdr:rowOff>
    </xdr:to>
    <xdr:sp macro="" textlink="">
      <xdr:nvSpPr>
        <xdr:cNvPr id="2" name="Rounded Rectangle 1">
          <a:hlinkClick xmlns:r="http://schemas.openxmlformats.org/officeDocument/2006/relationships" r:id="rId1"/>
        </xdr:cNvPr>
        <xdr:cNvSpPr/>
      </xdr:nvSpPr>
      <xdr:spPr>
        <a:xfrm>
          <a:off x="7019925" y="628650"/>
          <a:ext cx="1609725" cy="5048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32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Next</a:t>
          </a:r>
        </a:p>
      </xdr:txBody>
    </xdr:sp>
    <xdr:clientData/>
  </xdr:twoCellAnchor>
  <xdr:twoCellAnchor editAs="oneCell">
    <xdr:from>
      <xdr:col>0</xdr:col>
      <xdr:colOff>142875</xdr:colOff>
      <xdr:row>1</xdr:row>
      <xdr:rowOff>0</xdr:rowOff>
    </xdr:from>
    <xdr:to>
      <xdr:col>0</xdr:col>
      <xdr:colOff>847724</xdr:colOff>
      <xdr:row>39</xdr:row>
      <xdr:rowOff>0</xdr:rowOff>
    </xdr:to>
    <xdr:pic>
      <xdr:nvPicPr>
        <xdr:cNvPr id="4" name="Picture 3"/>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7504" t="9217" r="66856" b="10397"/>
        <a:stretch/>
      </xdr:blipFill>
      <xdr:spPr>
        <a:xfrm>
          <a:off x="142875" y="0"/>
          <a:ext cx="704849" cy="7534275"/>
        </a:xfrm>
        <a:prstGeom prst="rect">
          <a:avLst/>
        </a:prstGeom>
      </xdr:spPr>
    </xdr:pic>
    <xdr:clientData/>
  </xdr:twoCellAnchor>
  <xdr:twoCellAnchor>
    <xdr:from>
      <xdr:col>2</xdr:col>
      <xdr:colOff>1485901</xdr:colOff>
      <xdr:row>0</xdr:row>
      <xdr:rowOff>28575</xdr:rowOff>
    </xdr:from>
    <xdr:to>
      <xdr:col>2</xdr:col>
      <xdr:colOff>2038350</xdr:colOff>
      <xdr:row>0</xdr:row>
      <xdr:rowOff>371475</xdr:rowOff>
    </xdr:to>
    <xdr:sp macro="" textlink="">
      <xdr:nvSpPr>
        <xdr:cNvPr id="20" name="Bent-Up Arrow 19"/>
        <xdr:cNvSpPr/>
      </xdr:nvSpPr>
      <xdr:spPr>
        <a:xfrm>
          <a:off x="3495676" y="28575"/>
          <a:ext cx="552449" cy="342900"/>
        </a:xfrm>
        <a:prstGeom prst="bentUpArrow">
          <a:avLst>
            <a:gd name="adj1" fmla="val 30556"/>
            <a:gd name="adj2" fmla="val 25000"/>
            <a:gd name="adj3" fmla="val 50000"/>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xdr:col>
      <xdr:colOff>304800</xdr:colOff>
      <xdr:row>14</xdr:row>
      <xdr:rowOff>133350</xdr:rowOff>
    </xdr:from>
    <xdr:to>
      <xdr:col>2</xdr:col>
      <xdr:colOff>2047875</xdr:colOff>
      <xdr:row>34</xdr:row>
      <xdr:rowOff>104328</xdr:rowOff>
    </xdr:to>
    <xdr:pic>
      <xdr:nvPicPr>
        <xdr:cNvPr id="5" name="Picture 4"/>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0563"/>
        <a:stretch/>
      </xdr:blipFill>
      <xdr:spPr>
        <a:xfrm>
          <a:off x="914400" y="3657600"/>
          <a:ext cx="2905125" cy="3580953"/>
        </a:xfrm>
        <a:prstGeom prst="rect">
          <a:avLst/>
        </a:prstGeom>
      </xdr:spPr>
    </xdr:pic>
    <xdr:clientData/>
  </xdr:twoCellAnchor>
  <xdr:twoCellAnchor>
    <xdr:from>
      <xdr:col>1</xdr:col>
      <xdr:colOff>1038225</xdr:colOff>
      <xdr:row>0</xdr:row>
      <xdr:rowOff>114300</xdr:rowOff>
    </xdr:from>
    <xdr:to>
      <xdr:col>2</xdr:col>
      <xdr:colOff>1485900</xdr:colOff>
      <xdr:row>1</xdr:row>
      <xdr:rowOff>28575</xdr:rowOff>
    </xdr:to>
    <xdr:sp macro="" textlink="">
      <xdr:nvSpPr>
        <xdr:cNvPr id="3" name="Round Diagonal Corner Rectangle 2"/>
        <xdr:cNvSpPr/>
      </xdr:nvSpPr>
      <xdr:spPr>
        <a:xfrm>
          <a:off x="1885950" y="114300"/>
          <a:ext cx="1609725" cy="342900"/>
        </a:xfrm>
        <a:prstGeom prst="round2Diag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baseline="0"/>
            <a:t>                 </a:t>
          </a:r>
          <a:endParaRPr lang="en-US" sz="1100"/>
        </a:p>
      </xdr:txBody>
    </xdr:sp>
    <xdr:clientData/>
  </xdr:twoCellAnchor>
  <xdr:twoCellAnchor editAs="oneCell">
    <xdr:from>
      <xdr:col>2</xdr:col>
      <xdr:colOff>171450</xdr:colOff>
      <xdr:row>0</xdr:row>
      <xdr:rowOff>180975</xdr:rowOff>
    </xdr:from>
    <xdr:to>
      <xdr:col>2</xdr:col>
      <xdr:colOff>1266688</xdr:colOff>
      <xdr:row>0</xdr:row>
      <xdr:rowOff>400023</xdr:rowOff>
    </xdr:to>
    <xdr:pic>
      <xdr:nvPicPr>
        <xdr:cNvPr id="6" name="Picture 5"/>
        <xdr:cNvPicPr>
          <a:picLocks noChangeAspect="1"/>
        </xdr:cNvPicPr>
      </xdr:nvPicPr>
      <xdr:blipFill>
        <a:blip xmlns:r="http://schemas.openxmlformats.org/officeDocument/2006/relationships" r:embed="rId4"/>
        <a:stretch>
          <a:fillRect/>
        </a:stretch>
      </xdr:blipFill>
      <xdr:spPr>
        <a:xfrm>
          <a:off x="2181225" y="180975"/>
          <a:ext cx="1095238" cy="2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733425</xdr:colOff>
      <xdr:row>0</xdr:row>
      <xdr:rowOff>180973</xdr:rowOff>
    </xdr:from>
    <xdr:to>
      <xdr:col>7</xdr:col>
      <xdr:colOff>276225</xdr:colOff>
      <xdr:row>2</xdr:row>
      <xdr:rowOff>142874</xdr:rowOff>
    </xdr:to>
    <xdr:sp macro="" textlink="">
      <xdr:nvSpPr>
        <xdr:cNvPr id="3" name="Rounded Rectangle 2">
          <a:hlinkClick xmlns:r="http://schemas.openxmlformats.org/officeDocument/2006/relationships" r:id="rId1"/>
        </xdr:cNvPr>
        <xdr:cNvSpPr/>
      </xdr:nvSpPr>
      <xdr:spPr>
        <a:xfrm>
          <a:off x="4867275" y="180973"/>
          <a:ext cx="1247775" cy="342901"/>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1600"/>
            <a:t>Instructions</a:t>
          </a:r>
        </a:p>
      </xdr:txBody>
    </xdr:sp>
    <xdr:clientData/>
  </xdr:twoCellAnchor>
  <xdr:twoCellAnchor>
    <xdr:from>
      <xdr:col>10</xdr:col>
      <xdr:colOff>0</xdr:colOff>
      <xdr:row>0</xdr:row>
      <xdr:rowOff>0</xdr:rowOff>
    </xdr:from>
    <xdr:to>
      <xdr:col>11</xdr:col>
      <xdr:colOff>1438275</xdr:colOff>
      <xdr:row>3</xdr:row>
      <xdr:rowOff>66674</xdr:rowOff>
    </xdr:to>
    <xdr:sp macro="" textlink="">
      <xdr:nvSpPr>
        <xdr:cNvPr id="6" name="Right Arrow 5">
          <a:hlinkClick xmlns:r="http://schemas.openxmlformats.org/officeDocument/2006/relationships" r:id="rId2"/>
        </xdr:cNvPr>
        <xdr:cNvSpPr/>
      </xdr:nvSpPr>
      <xdr:spPr>
        <a:xfrm>
          <a:off x="8239125" y="0"/>
          <a:ext cx="1438275" cy="638174"/>
        </a:xfrm>
        <a:prstGeom prst="rightArrow">
          <a:avLst/>
        </a:prstGeom>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600">
              <a:latin typeface="Aharoni" panose="02010803020104030203" pitchFamily="2" charset="-79"/>
              <a:cs typeface="Aharoni" panose="02010803020104030203" pitchFamily="2" charset="-79"/>
            </a:rPr>
            <a:t>Approve</a:t>
          </a:r>
        </a:p>
      </xdr:txBody>
    </xdr:sp>
    <xdr:clientData/>
  </xdr:twoCellAnchor>
  <xdr:twoCellAnchor>
    <xdr:from>
      <xdr:col>4</xdr:col>
      <xdr:colOff>676275</xdr:colOff>
      <xdr:row>0</xdr:row>
      <xdr:rowOff>38099</xdr:rowOff>
    </xdr:from>
    <xdr:to>
      <xdr:col>6</xdr:col>
      <xdr:colOff>266700</xdr:colOff>
      <xdr:row>3</xdr:row>
      <xdr:rowOff>85724</xdr:rowOff>
    </xdr:to>
    <xdr:sp macro="" textlink="">
      <xdr:nvSpPr>
        <xdr:cNvPr id="7" name="Left Arrow 6">
          <a:hlinkClick xmlns:r="http://schemas.openxmlformats.org/officeDocument/2006/relationships" r:id="rId3"/>
        </xdr:cNvPr>
        <xdr:cNvSpPr/>
      </xdr:nvSpPr>
      <xdr:spPr>
        <a:xfrm>
          <a:off x="2857500" y="38099"/>
          <a:ext cx="1543050" cy="619125"/>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600"/>
            <a:t>Previous</a:t>
          </a:r>
        </a:p>
      </xdr:txBody>
    </xdr:sp>
    <xdr:clientData/>
  </xdr:twoCellAnchor>
  <xdr:twoCellAnchor>
    <xdr:from>
      <xdr:col>7</xdr:col>
      <xdr:colOff>571500</xdr:colOff>
      <xdr:row>0</xdr:row>
      <xdr:rowOff>171450</xdr:rowOff>
    </xdr:from>
    <xdr:to>
      <xdr:col>9</xdr:col>
      <xdr:colOff>600075</xdr:colOff>
      <xdr:row>2</xdr:row>
      <xdr:rowOff>152400</xdr:rowOff>
    </xdr:to>
    <xdr:sp macro="" textlink="">
      <xdr:nvSpPr>
        <xdr:cNvPr id="5" name="Rounded Rectangle 4">
          <a:hlinkClick xmlns:r="http://schemas.openxmlformats.org/officeDocument/2006/relationships" r:id="rId4"/>
        </xdr:cNvPr>
        <xdr:cNvSpPr/>
      </xdr:nvSpPr>
      <xdr:spPr>
        <a:xfrm>
          <a:off x="6410325" y="171450"/>
          <a:ext cx="1257300" cy="3619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800"/>
            <a:t>FAQ</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742950</xdr:colOff>
      <xdr:row>0</xdr:row>
      <xdr:rowOff>266700</xdr:rowOff>
    </xdr:from>
    <xdr:to>
      <xdr:col>11</xdr:col>
      <xdr:colOff>1028700</xdr:colOff>
      <xdr:row>3</xdr:row>
      <xdr:rowOff>76199</xdr:rowOff>
    </xdr:to>
    <xdr:sp macro="" textlink="">
      <xdr:nvSpPr>
        <xdr:cNvPr id="2" name="Rounded Rectangle 1"/>
        <xdr:cNvSpPr/>
      </xdr:nvSpPr>
      <xdr:spPr>
        <a:xfrm>
          <a:off x="7877175" y="266700"/>
          <a:ext cx="1371600" cy="66674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400"/>
            <a:t>Review the Signature </a:t>
          </a:r>
          <a:r>
            <a:rPr lang="en-US" sz="1400" baseline="0"/>
            <a:t>Page</a:t>
          </a:r>
          <a:endParaRPr lang="en-US" sz="1400"/>
        </a:p>
      </xdr:txBody>
    </xdr:sp>
    <xdr:clientData/>
  </xdr:twoCellAnchor>
  <xdr:twoCellAnchor>
    <xdr:from>
      <xdr:col>0</xdr:col>
      <xdr:colOff>85725</xdr:colOff>
      <xdr:row>0</xdr:row>
      <xdr:rowOff>9526</xdr:rowOff>
    </xdr:from>
    <xdr:to>
      <xdr:col>2</xdr:col>
      <xdr:colOff>257175</xdr:colOff>
      <xdr:row>0</xdr:row>
      <xdr:rowOff>590550</xdr:rowOff>
    </xdr:to>
    <xdr:sp macro="" textlink="">
      <xdr:nvSpPr>
        <xdr:cNvPr id="4" name="Left Arrow 3">
          <a:hlinkClick xmlns:r="http://schemas.openxmlformats.org/officeDocument/2006/relationships" r:id="rId1"/>
        </xdr:cNvPr>
        <xdr:cNvSpPr/>
      </xdr:nvSpPr>
      <xdr:spPr>
        <a:xfrm>
          <a:off x="85725" y="9526"/>
          <a:ext cx="1285875" cy="581024"/>
        </a:xfrm>
        <a:prstGeom prst="leftArrow">
          <a:avLst/>
        </a:prstGeom>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2000"/>
            <a:t>Previous</a:t>
          </a:r>
        </a:p>
      </xdr:txBody>
    </xdr:sp>
    <xdr:clientData/>
  </xdr:twoCellAnchor>
  <xdr:twoCellAnchor>
    <xdr:from>
      <xdr:col>10</xdr:col>
      <xdr:colOff>9525</xdr:colOff>
      <xdr:row>3</xdr:row>
      <xdr:rowOff>190500</xdr:rowOff>
    </xdr:from>
    <xdr:to>
      <xdr:col>12</xdr:col>
      <xdr:colOff>428625</xdr:colOff>
      <xdr:row>5</xdr:row>
      <xdr:rowOff>142875</xdr:rowOff>
    </xdr:to>
    <xdr:sp macro="" textlink="">
      <xdr:nvSpPr>
        <xdr:cNvPr id="3" name="Rounded Rectangle 2"/>
        <xdr:cNvSpPr/>
      </xdr:nvSpPr>
      <xdr:spPr>
        <a:xfrm>
          <a:off x="7905750" y="1095375"/>
          <a:ext cx="1838325" cy="619125"/>
        </a:xfrm>
        <a:prstGeom prst="roundRect">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n-US" sz="1400"/>
            <a:t>Print this Page</a:t>
          </a:r>
        </a:p>
        <a:p>
          <a:pPr algn="ctr"/>
          <a:r>
            <a:rPr lang="en-US" sz="1400"/>
            <a:t>Sign and Scan</a:t>
          </a:r>
        </a:p>
      </xdr:txBody>
    </xdr:sp>
    <xdr:clientData/>
  </xdr:twoCellAnchor>
  <xdr:twoCellAnchor>
    <xdr:from>
      <xdr:col>10</xdr:col>
      <xdr:colOff>66675</xdr:colOff>
      <xdr:row>6</xdr:row>
      <xdr:rowOff>142875</xdr:rowOff>
    </xdr:from>
    <xdr:to>
      <xdr:col>13</xdr:col>
      <xdr:colOff>361950</xdr:colOff>
      <xdr:row>9</xdr:row>
      <xdr:rowOff>9525</xdr:rowOff>
    </xdr:to>
    <xdr:sp macro="" textlink="">
      <xdr:nvSpPr>
        <xdr:cNvPr id="5" name="Rounded Rectangle 4"/>
        <xdr:cNvSpPr/>
      </xdr:nvSpPr>
      <xdr:spPr>
        <a:xfrm>
          <a:off x="7962900" y="1905000"/>
          <a:ext cx="2476500" cy="619125"/>
        </a:xfrm>
        <a:prstGeom prst="round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a:solidFill>
                <a:schemeClr val="lt1"/>
              </a:solidFill>
              <a:effectLst/>
              <a:latin typeface="Arial" panose="020B0604020202020204" pitchFamily="34" charset="0"/>
              <a:ea typeface="+mn-ea"/>
              <a:cs typeface="Arial" panose="020B0604020202020204" pitchFamily="34" charset="0"/>
            </a:rPr>
            <a:t>Email Excel Spreadsheet and attach scanned Signature page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190500</xdr:colOff>
      <xdr:row>0</xdr:row>
      <xdr:rowOff>11205</xdr:rowOff>
    </xdr:from>
    <xdr:to>
      <xdr:col>9</xdr:col>
      <xdr:colOff>33618</xdr:colOff>
      <xdr:row>4</xdr:row>
      <xdr:rowOff>89646</xdr:rowOff>
    </xdr:to>
    <xdr:sp macro="" textlink="">
      <xdr:nvSpPr>
        <xdr:cNvPr id="2" name="Left Arrow 1">
          <a:hlinkClick xmlns:r="http://schemas.openxmlformats.org/officeDocument/2006/relationships" r:id="rId1"/>
        </xdr:cNvPr>
        <xdr:cNvSpPr/>
      </xdr:nvSpPr>
      <xdr:spPr>
        <a:xfrm>
          <a:off x="3720353" y="11205"/>
          <a:ext cx="2017059" cy="806823"/>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2000"/>
            <a:t>Previous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144117</xdr:colOff>
      <xdr:row>58</xdr:row>
      <xdr:rowOff>152400</xdr:rowOff>
    </xdr:to>
    <xdr:pic>
      <xdr:nvPicPr>
        <xdr:cNvPr id="6" name="Picture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72400" cy="10058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0</xdr:colOff>
      <xdr:row>60</xdr:row>
      <xdr:rowOff>24848</xdr:rowOff>
    </xdr:from>
    <xdr:to>
      <xdr:col>1</xdr:col>
      <xdr:colOff>144117</xdr:colOff>
      <xdr:row>120</xdr:row>
      <xdr:rowOff>144117</xdr:rowOff>
    </xdr:to>
    <xdr:pic>
      <xdr:nvPicPr>
        <xdr:cNvPr id="9" name="Picture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262152"/>
          <a:ext cx="7772400" cy="10058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8280</xdr:colOff>
      <xdr:row>121</xdr:row>
      <xdr:rowOff>8275</xdr:rowOff>
    </xdr:from>
    <xdr:to>
      <xdr:col>1</xdr:col>
      <xdr:colOff>152397</xdr:colOff>
      <xdr:row>181</xdr:row>
      <xdr:rowOff>127545</xdr:rowOff>
    </xdr:to>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80" y="20350362"/>
          <a:ext cx="7772400" cy="10058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223630</xdr:colOff>
      <xdr:row>0</xdr:row>
      <xdr:rowOff>74546</xdr:rowOff>
    </xdr:from>
    <xdr:to>
      <xdr:col>0</xdr:col>
      <xdr:colOff>1581979</xdr:colOff>
      <xdr:row>2</xdr:row>
      <xdr:rowOff>190503</xdr:rowOff>
    </xdr:to>
    <xdr:sp macro="" textlink="">
      <xdr:nvSpPr>
        <xdr:cNvPr id="15" name="Left Arrow 14">
          <a:hlinkClick xmlns:r="http://schemas.openxmlformats.org/officeDocument/2006/relationships" r:id="rId4"/>
        </xdr:cNvPr>
        <xdr:cNvSpPr/>
      </xdr:nvSpPr>
      <xdr:spPr>
        <a:xfrm>
          <a:off x="223630" y="74546"/>
          <a:ext cx="1358349" cy="596348"/>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600">
              <a:effectLst>
                <a:outerShdw blurRad="50800" dist="38100" dir="5400000" algn="t" rotWithShape="0">
                  <a:prstClr val="black">
                    <a:alpha val="40000"/>
                  </a:prstClr>
                </a:outerShdw>
              </a:effectLst>
            </a:rPr>
            <a:t>Previous</a:t>
          </a:r>
        </a:p>
      </xdr:txBody>
    </xdr:sp>
    <xdr:clientData/>
  </xdr:twoCellAnchor>
  <xdr:twoCellAnchor>
    <xdr:from>
      <xdr:col>0</xdr:col>
      <xdr:colOff>5731565</xdr:colOff>
      <xdr:row>60</xdr:row>
      <xdr:rowOff>66264</xdr:rowOff>
    </xdr:from>
    <xdr:to>
      <xdr:col>0</xdr:col>
      <xdr:colOff>7089914</xdr:colOff>
      <xdr:row>64</xdr:row>
      <xdr:rowOff>3</xdr:rowOff>
    </xdr:to>
    <xdr:sp macro="" textlink="">
      <xdr:nvSpPr>
        <xdr:cNvPr id="16" name="Left Arrow 15">
          <a:hlinkClick xmlns:r="http://schemas.openxmlformats.org/officeDocument/2006/relationships" r:id="rId4"/>
        </xdr:cNvPr>
        <xdr:cNvSpPr/>
      </xdr:nvSpPr>
      <xdr:spPr>
        <a:xfrm>
          <a:off x="5731565" y="10303568"/>
          <a:ext cx="1358349" cy="596348"/>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600">
              <a:effectLst>
                <a:outerShdw blurRad="50800" dist="38100" dir="5400000" algn="t" rotWithShape="0">
                  <a:prstClr val="black">
                    <a:alpha val="40000"/>
                  </a:prstClr>
                </a:outerShdw>
              </a:effectLst>
            </a:rPr>
            <a:t>Previous</a:t>
          </a:r>
        </a:p>
      </xdr:txBody>
    </xdr:sp>
    <xdr:clientData/>
  </xdr:twoCellAnchor>
  <xdr:twoCellAnchor>
    <xdr:from>
      <xdr:col>0</xdr:col>
      <xdr:colOff>2625587</xdr:colOff>
      <xdr:row>228</xdr:row>
      <xdr:rowOff>24847</xdr:rowOff>
    </xdr:from>
    <xdr:to>
      <xdr:col>0</xdr:col>
      <xdr:colOff>4787348</xdr:colOff>
      <xdr:row>237</xdr:row>
      <xdr:rowOff>24848</xdr:rowOff>
    </xdr:to>
    <xdr:sp macro="" textlink="">
      <xdr:nvSpPr>
        <xdr:cNvPr id="18" name="Left Arrow 17">
          <a:hlinkClick xmlns:r="http://schemas.openxmlformats.org/officeDocument/2006/relationships" r:id="rId4"/>
        </xdr:cNvPr>
        <xdr:cNvSpPr/>
      </xdr:nvSpPr>
      <xdr:spPr>
        <a:xfrm>
          <a:off x="2625587" y="38091717"/>
          <a:ext cx="2161761" cy="1490870"/>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600">
              <a:effectLst>
                <a:outerShdw blurRad="50800" dist="38100" dir="5400000" algn="t" rotWithShape="0">
                  <a:prstClr val="black">
                    <a:alpha val="40000"/>
                  </a:prstClr>
                </a:outerShdw>
              </a:effectLst>
            </a:rPr>
            <a:t>Previous</a:t>
          </a:r>
        </a:p>
      </xdr:txBody>
    </xdr:sp>
    <xdr:clientData/>
  </xdr:twoCellAnchor>
  <xdr:twoCellAnchor editAs="oneCell">
    <xdr:from>
      <xdr:col>0</xdr:col>
      <xdr:colOff>0</xdr:colOff>
      <xdr:row>183</xdr:row>
      <xdr:rowOff>0</xdr:rowOff>
    </xdr:from>
    <xdr:to>
      <xdr:col>1</xdr:col>
      <xdr:colOff>144117</xdr:colOff>
      <xdr:row>243</xdr:row>
      <xdr:rowOff>119270</xdr:rowOff>
    </xdr:to>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0612522"/>
          <a:ext cx="7772400" cy="100584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0</xdr:col>
      <xdr:colOff>5681871</xdr:colOff>
      <xdr:row>184</xdr:row>
      <xdr:rowOff>8283</xdr:rowOff>
    </xdr:from>
    <xdr:to>
      <xdr:col>0</xdr:col>
      <xdr:colOff>7296980</xdr:colOff>
      <xdr:row>188</xdr:row>
      <xdr:rowOff>149088</xdr:rowOff>
    </xdr:to>
    <xdr:sp macro="" textlink="">
      <xdr:nvSpPr>
        <xdr:cNvPr id="14" name="Left Arrow 13">
          <a:hlinkClick xmlns:r="http://schemas.openxmlformats.org/officeDocument/2006/relationships" r:id="rId4"/>
        </xdr:cNvPr>
        <xdr:cNvSpPr/>
      </xdr:nvSpPr>
      <xdr:spPr>
        <a:xfrm>
          <a:off x="5681871" y="30786457"/>
          <a:ext cx="1615109" cy="803414"/>
        </a:xfrm>
        <a:prstGeom prst="leftArrow">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r>
            <a:rPr lang="en-US" sz="1600">
              <a:effectLst>
                <a:outerShdw blurRad="50800" dist="38100" dir="5400000" algn="t" rotWithShape="0">
                  <a:prstClr val="black">
                    <a:alpha val="40000"/>
                  </a:prstClr>
                </a:outerShdw>
              </a:effectLst>
            </a:rPr>
            <a:t>Previous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SB740@treasurer.ca.gov" TargetMode="External"/><Relationship Id="rId1" Type="http://schemas.openxmlformats.org/officeDocument/2006/relationships/hyperlink" Target="mailto:Ana.Ponce@CaminoNuevo.org"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40"/>
  <sheetViews>
    <sheetView showGridLines="0" showRowColHeaders="0" tabSelected="1" workbookViewId="0">
      <selection activeCell="F4" sqref="F4"/>
    </sheetView>
  </sheetViews>
  <sheetFormatPr defaultColWidth="9.140625" defaultRowHeight="12.75" x14ac:dyDescent="0.2"/>
  <cols>
    <col min="1" max="1" width="12.7109375" style="19" customWidth="1"/>
    <col min="2" max="2" width="17.42578125" style="19" customWidth="1"/>
    <col min="3" max="3" width="37.42578125" style="19" customWidth="1"/>
    <col min="4" max="4" width="9.140625" style="19" customWidth="1"/>
    <col min="5" max="5" width="4.7109375" style="19" customWidth="1"/>
    <col min="6" max="6" width="3" style="25" bestFit="1" customWidth="1"/>
    <col min="7" max="7" width="1.5703125" style="23" bestFit="1" customWidth="1"/>
    <col min="8" max="8" width="6" style="23" bestFit="1" customWidth="1"/>
    <col min="9" max="9" width="1.42578125" style="23" customWidth="1"/>
    <col min="10" max="10" width="8.5703125" style="23" customWidth="1"/>
    <col min="11" max="11" width="15.140625" style="23" bestFit="1" customWidth="1"/>
    <col min="12" max="12" width="16.28515625" style="23" hidden="1" customWidth="1"/>
    <col min="13" max="13" width="16.28515625" style="52" bestFit="1" customWidth="1"/>
    <col min="14" max="16384" width="9.140625" style="19"/>
  </cols>
  <sheetData>
    <row r="1" spans="2:13" ht="33.75" customHeight="1" x14ac:dyDescent="0.2">
      <c r="M1" s="42"/>
    </row>
    <row r="2" spans="2:13" ht="33.75" customHeight="1" x14ac:dyDescent="0.2">
      <c r="B2" s="185" t="s">
        <v>288</v>
      </c>
      <c r="C2" s="185"/>
      <c r="D2" s="94"/>
      <c r="F2" s="21"/>
      <c r="G2" s="22"/>
      <c r="H2" s="22"/>
      <c r="I2" s="22"/>
      <c r="J2" s="22"/>
      <c r="M2" s="42"/>
    </row>
    <row r="3" spans="2:13" ht="33" customHeight="1" thickBot="1" x14ac:dyDescent="0.25">
      <c r="B3" s="186" t="s">
        <v>289</v>
      </c>
      <c r="C3" s="187"/>
      <c r="D3" s="95"/>
      <c r="F3" s="21"/>
      <c r="G3" s="22"/>
      <c r="H3" s="22"/>
      <c r="I3" s="22"/>
      <c r="J3" s="22"/>
      <c r="M3" s="42"/>
    </row>
    <row r="4" spans="2:13" ht="16.5" thickBot="1" x14ac:dyDescent="0.3">
      <c r="B4" s="166" t="s">
        <v>284</v>
      </c>
      <c r="C4" s="16" t="s">
        <v>33</v>
      </c>
      <c r="D4" s="96"/>
      <c r="E4" s="16"/>
      <c r="F4" s="36"/>
      <c r="G4" s="20" t="s">
        <v>23</v>
      </c>
      <c r="H4" s="36"/>
      <c r="I4" s="20" t="s">
        <v>23</v>
      </c>
      <c r="J4" s="36"/>
      <c r="K4" s="24"/>
      <c r="L4" s="43" t="e">
        <f>VALUE(F4&amp;H4&amp;J4)</f>
        <v>#VALUE!</v>
      </c>
      <c r="M4" s="42"/>
    </row>
    <row r="5" spans="2:13" ht="33.75" customHeight="1" x14ac:dyDescent="0.25">
      <c r="C5" s="17" t="s">
        <v>32</v>
      </c>
      <c r="D5" s="17"/>
      <c r="E5" s="16"/>
      <c r="F5" s="180" t="str">
        <f>L5</f>
        <v/>
      </c>
      <c r="G5" s="180"/>
      <c r="H5" s="180"/>
      <c r="I5" s="180"/>
      <c r="J5" s="180"/>
      <c r="K5" s="180"/>
      <c r="L5" s="170" t="str">
        <f>IFERROR(VLOOKUP($L$4,'All schools'!A:C,2,FALSE),"")</f>
        <v/>
      </c>
      <c r="M5" s="42"/>
    </row>
    <row r="6" spans="2:13" ht="21.75" customHeight="1" x14ac:dyDescent="0.25">
      <c r="C6" s="17" t="s">
        <v>151</v>
      </c>
      <c r="D6" s="17"/>
      <c r="E6" s="16"/>
      <c r="F6" s="181" t="str">
        <f>L6</f>
        <v/>
      </c>
      <c r="G6" s="181"/>
      <c r="H6" s="181"/>
      <c r="I6" s="181"/>
      <c r="J6" s="181"/>
      <c r="K6" s="181"/>
      <c r="L6" s="23" t="str">
        <f>IFERROR(VLOOKUP($L$4,'All schools'!A:C,3,FALSE),"")</f>
        <v/>
      </c>
      <c r="M6" s="42"/>
    </row>
    <row r="7" spans="2:13" ht="4.5" customHeight="1" x14ac:dyDescent="0.25">
      <c r="C7" s="17"/>
      <c r="D7" s="17"/>
      <c r="E7" s="16"/>
      <c r="F7" s="37"/>
      <c r="G7" s="37"/>
      <c r="H7" s="37"/>
      <c r="I7" s="37"/>
      <c r="J7" s="37"/>
      <c r="K7" s="37"/>
      <c r="M7" s="42"/>
    </row>
    <row r="8" spans="2:13" ht="15.75" x14ac:dyDescent="0.25">
      <c r="C8" s="17" t="s">
        <v>290</v>
      </c>
      <c r="D8" s="17"/>
      <c r="E8" s="16"/>
      <c r="F8" s="183"/>
      <c r="G8" s="183"/>
      <c r="H8" s="183"/>
      <c r="I8" s="183"/>
      <c r="J8" s="183"/>
      <c r="K8" s="183"/>
      <c r="M8" s="42"/>
    </row>
    <row r="9" spans="2:13" ht="3.75" customHeight="1" x14ac:dyDescent="0.25">
      <c r="C9" s="17"/>
      <c r="D9" s="17"/>
      <c r="E9" s="16"/>
      <c r="F9" s="38"/>
      <c r="G9" s="38"/>
      <c r="H9" s="38"/>
      <c r="I9" s="38"/>
      <c r="J9" s="38"/>
      <c r="K9" s="38"/>
      <c r="L9" s="22"/>
      <c r="M9" s="42"/>
    </row>
    <row r="10" spans="2:13" ht="15.75" x14ac:dyDescent="0.25">
      <c r="C10" s="17" t="s">
        <v>4</v>
      </c>
      <c r="D10" s="17"/>
      <c r="E10" s="16"/>
      <c r="F10" s="182"/>
      <c r="G10" s="182"/>
      <c r="H10" s="182"/>
      <c r="I10" s="182"/>
      <c r="J10" s="182"/>
      <c r="K10" s="182"/>
      <c r="M10" s="42"/>
    </row>
    <row r="11" spans="2:13" ht="3" customHeight="1" x14ac:dyDescent="0.25">
      <c r="C11" s="17"/>
      <c r="D11" s="17"/>
      <c r="E11" s="16"/>
      <c r="F11" s="38"/>
      <c r="G11" s="38"/>
      <c r="H11" s="38"/>
      <c r="I11" s="38"/>
      <c r="J11" s="38"/>
      <c r="K11" s="38"/>
      <c r="L11" s="22"/>
      <c r="M11" s="42"/>
    </row>
    <row r="12" spans="2:13" ht="15.75" x14ac:dyDescent="0.25">
      <c r="C12" s="18" t="s">
        <v>5</v>
      </c>
      <c r="D12" s="18"/>
      <c r="E12" s="44"/>
      <c r="F12" s="183"/>
      <c r="G12" s="183"/>
      <c r="H12" s="183"/>
      <c r="I12" s="183"/>
      <c r="J12" s="183"/>
      <c r="K12" s="183"/>
      <c r="M12" s="42"/>
    </row>
    <row r="13" spans="2:13" ht="15.75" customHeight="1" x14ac:dyDescent="0.25">
      <c r="C13" s="18"/>
      <c r="D13" s="18"/>
      <c r="E13" s="44"/>
      <c r="F13" s="39"/>
      <c r="G13" s="39"/>
      <c r="H13" s="39"/>
      <c r="I13" s="39"/>
      <c r="J13" s="39"/>
      <c r="K13" s="39"/>
      <c r="M13" s="42"/>
    </row>
    <row r="14" spans="2:13" ht="31.5" x14ac:dyDescent="0.25">
      <c r="C14" s="17" t="s">
        <v>131</v>
      </c>
      <c r="D14" s="149" t="s">
        <v>295</v>
      </c>
      <c r="E14" s="125" t="s">
        <v>300</v>
      </c>
      <c r="F14" s="184"/>
      <c r="G14" s="184"/>
      <c r="H14" s="184"/>
      <c r="I14" s="184"/>
      <c r="J14" s="184"/>
      <c r="K14" s="184"/>
      <c r="M14" s="42"/>
    </row>
    <row r="15" spans="2:13" ht="14.25" x14ac:dyDescent="0.2">
      <c r="D15" s="149" t="s">
        <v>301</v>
      </c>
      <c r="E15" s="46" t="s">
        <v>134</v>
      </c>
      <c r="F15" s="178"/>
      <c r="G15" s="178"/>
      <c r="H15" s="178"/>
      <c r="I15" s="178"/>
      <c r="J15" s="178"/>
      <c r="K15" s="178"/>
      <c r="M15" s="42"/>
    </row>
    <row r="16" spans="2:13" ht="14.25" x14ac:dyDescent="0.2">
      <c r="D16" s="149" t="s">
        <v>302</v>
      </c>
      <c r="E16" s="45" t="s">
        <v>132</v>
      </c>
      <c r="F16" s="178"/>
      <c r="G16" s="178"/>
      <c r="H16" s="178"/>
      <c r="I16" s="178"/>
      <c r="J16" s="178"/>
      <c r="K16" s="178"/>
      <c r="M16" s="42"/>
    </row>
    <row r="17" spans="4:15" ht="15" x14ac:dyDescent="0.2">
      <c r="D17" s="150" t="s">
        <v>303</v>
      </c>
      <c r="E17" s="47" t="s">
        <v>133</v>
      </c>
      <c r="F17" s="178"/>
      <c r="G17" s="178"/>
      <c r="H17" s="178"/>
      <c r="I17" s="178"/>
      <c r="J17" s="178"/>
      <c r="K17" s="178"/>
      <c r="M17" s="42"/>
    </row>
    <row r="18" spans="4:15" ht="14.25" x14ac:dyDescent="0.2">
      <c r="D18" s="149"/>
      <c r="E18" s="45" t="s">
        <v>135</v>
      </c>
      <c r="F18" s="178"/>
      <c r="G18" s="178"/>
      <c r="H18" s="178"/>
      <c r="I18" s="178"/>
      <c r="J18" s="178"/>
      <c r="K18" s="178"/>
      <c r="M18" s="42"/>
    </row>
    <row r="19" spans="4:15" ht="14.25" x14ac:dyDescent="0.2">
      <c r="D19" s="149"/>
      <c r="E19" s="47" t="s">
        <v>136</v>
      </c>
      <c r="F19" s="178"/>
      <c r="G19" s="178"/>
      <c r="H19" s="178"/>
      <c r="I19" s="178"/>
      <c r="J19" s="178"/>
      <c r="K19" s="178"/>
      <c r="M19" s="42"/>
    </row>
    <row r="20" spans="4:15" ht="14.25" x14ac:dyDescent="0.2">
      <c r="D20" s="149"/>
      <c r="E20" s="45" t="s">
        <v>137</v>
      </c>
      <c r="F20" s="178"/>
      <c r="G20" s="178"/>
      <c r="H20" s="178"/>
      <c r="I20" s="178"/>
      <c r="J20" s="178"/>
      <c r="K20" s="178"/>
      <c r="M20" s="42"/>
    </row>
    <row r="21" spans="4:15" ht="14.25" x14ac:dyDescent="0.2">
      <c r="D21" s="149"/>
      <c r="E21" s="47" t="s">
        <v>138</v>
      </c>
      <c r="F21" s="178"/>
      <c r="G21" s="178"/>
      <c r="H21" s="178"/>
      <c r="I21" s="178"/>
      <c r="J21" s="178"/>
      <c r="K21" s="178"/>
      <c r="M21" s="42"/>
    </row>
    <row r="22" spans="4:15" ht="14.25" x14ac:dyDescent="0.2">
      <c r="D22" s="149"/>
      <c r="E22" s="45" t="s">
        <v>139</v>
      </c>
      <c r="F22" s="178"/>
      <c r="G22" s="178"/>
      <c r="H22" s="178"/>
      <c r="I22" s="178"/>
      <c r="J22" s="178"/>
      <c r="K22" s="178"/>
      <c r="M22" s="42"/>
    </row>
    <row r="23" spans="4:15" ht="14.25" x14ac:dyDescent="0.2">
      <c r="D23" s="149"/>
      <c r="E23" s="47" t="s">
        <v>140</v>
      </c>
      <c r="F23" s="178"/>
      <c r="G23" s="178"/>
      <c r="H23" s="178"/>
      <c r="I23" s="178"/>
      <c r="J23" s="178"/>
      <c r="K23" s="178"/>
      <c r="M23" s="42"/>
    </row>
    <row r="24" spans="4:15" ht="14.25" x14ac:dyDescent="0.2">
      <c r="D24" s="149"/>
      <c r="E24" s="45" t="s">
        <v>141</v>
      </c>
      <c r="F24" s="178"/>
      <c r="G24" s="178"/>
      <c r="H24" s="178"/>
      <c r="I24" s="178"/>
      <c r="J24" s="178"/>
      <c r="K24" s="178"/>
      <c r="M24" s="42"/>
    </row>
    <row r="25" spans="4:15" ht="14.25" x14ac:dyDescent="0.2">
      <c r="D25" s="149"/>
      <c r="E25" s="47" t="s">
        <v>142</v>
      </c>
      <c r="F25" s="178"/>
      <c r="G25" s="178"/>
      <c r="H25" s="178"/>
      <c r="I25" s="178"/>
      <c r="J25" s="178"/>
      <c r="K25" s="178"/>
      <c r="M25" s="42"/>
    </row>
    <row r="26" spans="4:15" ht="14.25" x14ac:dyDescent="0.2">
      <c r="D26" s="149"/>
      <c r="E26" s="45" t="s">
        <v>143</v>
      </c>
      <c r="F26" s="178"/>
      <c r="G26" s="178"/>
      <c r="H26" s="178"/>
      <c r="I26" s="178"/>
      <c r="J26" s="178"/>
      <c r="K26" s="178"/>
      <c r="M26" s="42"/>
      <c r="O26" s="48"/>
    </row>
    <row r="27" spans="4:15" ht="14.25" x14ac:dyDescent="0.2">
      <c r="D27" s="149"/>
      <c r="E27" s="47" t="s">
        <v>144</v>
      </c>
      <c r="F27" s="178"/>
      <c r="G27" s="178"/>
      <c r="H27" s="178"/>
      <c r="I27" s="178"/>
      <c r="J27" s="178"/>
      <c r="K27" s="178"/>
      <c r="M27" s="42"/>
      <c r="O27" s="48"/>
    </row>
    <row r="28" spans="4:15" ht="14.25" x14ac:dyDescent="0.2">
      <c r="D28" s="149"/>
      <c r="E28" s="45" t="s">
        <v>145</v>
      </c>
      <c r="F28" s="178"/>
      <c r="G28" s="178"/>
      <c r="H28" s="178"/>
      <c r="I28" s="178"/>
      <c r="J28" s="178"/>
      <c r="K28" s="178"/>
      <c r="M28" s="42"/>
    </row>
    <row r="29" spans="4:15" ht="14.25" x14ac:dyDescent="0.2">
      <c r="D29" s="149"/>
      <c r="E29" s="47" t="s">
        <v>146</v>
      </c>
      <c r="F29" s="178"/>
      <c r="G29" s="178"/>
      <c r="H29" s="178"/>
      <c r="I29" s="178"/>
      <c r="J29" s="178"/>
      <c r="K29" s="178"/>
      <c r="M29" s="42"/>
    </row>
    <row r="30" spans="4:15" ht="14.25" x14ac:dyDescent="0.2">
      <c r="D30" s="149"/>
      <c r="E30" s="45" t="s">
        <v>147</v>
      </c>
      <c r="F30" s="178"/>
      <c r="G30" s="178"/>
      <c r="H30" s="178"/>
      <c r="I30" s="178"/>
      <c r="J30" s="178"/>
      <c r="K30" s="178"/>
      <c r="M30" s="42"/>
    </row>
    <row r="31" spans="4:15" ht="14.25" x14ac:dyDescent="0.2">
      <c r="D31" s="149"/>
      <c r="E31" s="47" t="s">
        <v>148</v>
      </c>
      <c r="F31" s="178"/>
      <c r="G31" s="178"/>
      <c r="H31" s="178"/>
      <c r="I31" s="178"/>
      <c r="J31" s="178"/>
      <c r="K31" s="178"/>
      <c r="M31" s="42"/>
    </row>
    <row r="32" spans="4:15" ht="14.25" x14ac:dyDescent="0.2">
      <c r="D32" s="149"/>
      <c r="E32" s="45" t="s">
        <v>149</v>
      </c>
      <c r="F32" s="178"/>
      <c r="G32" s="178"/>
      <c r="H32" s="178"/>
      <c r="I32" s="178"/>
      <c r="J32" s="178"/>
      <c r="K32" s="178"/>
      <c r="M32" s="42"/>
    </row>
    <row r="33" spans="2:15" ht="14.25" x14ac:dyDescent="0.2">
      <c r="D33" s="149"/>
      <c r="E33" s="47" t="s">
        <v>150</v>
      </c>
      <c r="F33" s="179"/>
      <c r="G33" s="179"/>
      <c r="H33" s="179"/>
      <c r="I33" s="179"/>
      <c r="J33" s="179"/>
      <c r="K33" s="179"/>
      <c r="M33" s="42"/>
    </row>
    <row r="34" spans="2:15" x14ac:dyDescent="0.2">
      <c r="E34" s="48"/>
      <c r="M34" s="42"/>
    </row>
    <row r="35" spans="2:15" x14ac:dyDescent="0.2">
      <c r="M35" s="42"/>
    </row>
    <row r="36" spans="2:15" x14ac:dyDescent="0.2">
      <c r="B36" s="48"/>
      <c r="C36" s="48"/>
      <c r="D36" s="48"/>
      <c r="E36" s="48"/>
      <c r="F36" s="21"/>
      <c r="G36" s="22"/>
      <c r="H36" s="22"/>
      <c r="I36" s="22"/>
      <c r="J36" s="22"/>
      <c r="K36" s="22"/>
      <c r="L36" s="22"/>
      <c r="M36" s="42"/>
      <c r="N36" s="51"/>
      <c r="O36" s="48"/>
    </row>
    <row r="37" spans="2:15" x14ac:dyDescent="0.2">
      <c r="M37" s="42"/>
    </row>
    <row r="38" spans="2:15" x14ac:dyDescent="0.2">
      <c r="M38" s="42"/>
    </row>
    <row r="39" spans="2:15" ht="13.5" thickBot="1" x14ac:dyDescent="0.25">
      <c r="B39" s="49"/>
      <c r="C39" s="49"/>
      <c r="D39" s="49"/>
      <c r="E39" s="49"/>
      <c r="F39" s="40"/>
      <c r="G39" s="41"/>
      <c r="H39" s="41"/>
      <c r="I39" s="41"/>
      <c r="J39" s="41"/>
      <c r="K39" s="41"/>
      <c r="L39" s="41"/>
      <c r="M39" s="50"/>
    </row>
    <row r="40" spans="2:15" ht="13.5" thickTop="1" x14ac:dyDescent="0.2"/>
  </sheetData>
  <sheetProtection password="D946" sheet="1" objects="1" scenarios="1" selectLockedCells="1"/>
  <mergeCells count="27">
    <mergeCell ref="B2:C2"/>
    <mergeCell ref="B3:C3"/>
    <mergeCell ref="F24:K24"/>
    <mergeCell ref="F25:K25"/>
    <mergeCell ref="F26:K26"/>
    <mergeCell ref="F19:K19"/>
    <mergeCell ref="F28:K28"/>
    <mergeCell ref="F29:K29"/>
    <mergeCell ref="F30:K30"/>
    <mergeCell ref="F31:K31"/>
    <mergeCell ref="F32:K32"/>
    <mergeCell ref="F27:K27"/>
    <mergeCell ref="F33:K33"/>
    <mergeCell ref="F18:K18"/>
    <mergeCell ref="F5:K5"/>
    <mergeCell ref="F6:K6"/>
    <mergeCell ref="F10:K10"/>
    <mergeCell ref="F12:K12"/>
    <mergeCell ref="F8:K8"/>
    <mergeCell ref="F14:K14"/>
    <mergeCell ref="F15:K15"/>
    <mergeCell ref="F16:K16"/>
    <mergeCell ref="F17:K17"/>
    <mergeCell ref="F21:K21"/>
    <mergeCell ref="F22:K22"/>
    <mergeCell ref="F23:K23"/>
    <mergeCell ref="F20:K20"/>
  </mergeCells>
  <conditionalFormatting sqref="F4 H4 J4">
    <cfRule type="cellIs" dxfId="16" priority="3" operator="equal">
      <formula>0</formula>
    </cfRule>
  </conditionalFormatting>
  <conditionalFormatting sqref="F8:K8 F10:K10 F12:K12">
    <cfRule type="cellIs" dxfId="15" priority="2" operator="equal">
      <formula>0</formula>
    </cfRule>
  </conditionalFormatting>
  <conditionalFormatting sqref="F14:K14">
    <cfRule type="cellIs" dxfId="14" priority="1" operator="equal">
      <formula>0</formula>
    </cfRule>
  </conditionalFormatting>
  <dataValidations count="3">
    <dataValidation type="textLength" operator="equal" allowBlank="1" showInputMessage="1" showErrorMessage="1" sqref="F4">
      <formula1>2</formula1>
    </dataValidation>
    <dataValidation type="textLength" operator="equal" allowBlank="1" showInputMessage="1" showErrorMessage="1" sqref="H4">
      <formula1>5</formula1>
    </dataValidation>
    <dataValidation type="textLength" operator="equal" allowBlank="1" showInputMessage="1" showErrorMessage="1" sqref="J4">
      <formula1>7</formula1>
    </dataValidation>
  </dataValidations>
  <pageMargins left="0.7" right="0.7" top="0.75" bottom="0.75" header="0.3" footer="0.3"/>
  <pageSetup scale="69" orientation="portrait" verticalDpi="0" r:id="rId1"/>
  <ignoredErrors>
    <ignoredError sqref="F5:F6"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S305"/>
  <sheetViews>
    <sheetView showGridLines="0" zoomScaleNormal="100" workbookViewId="0">
      <pane ySplit="4" topLeftCell="A5" activePane="bottomLeft" state="frozen"/>
      <selection activeCell="F4" sqref="F4"/>
      <selection pane="bottomLeft" activeCell="B5" sqref="B5"/>
    </sheetView>
  </sheetViews>
  <sheetFormatPr defaultRowHeight="12.75" x14ac:dyDescent="0.2"/>
  <cols>
    <col min="1" max="1" width="4" style="158" customWidth="1"/>
    <col min="2" max="2" width="9.140625" style="33"/>
    <col min="3" max="3" width="9.140625" style="30"/>
    <col min="4" max="4" width="10.42578125" style="154" customWidth="1"/>
    <col min="5" max="5" width="17.85546875" style="112" customWidth="1"/>
    <col min="6" max="6" width="11.42578125" style="163" customWidth="1"/>
    <col min="7" max="7" width="25.5703125" style="112" customWidth="1"/>
    <col min="8" max="8" width="18.42578125" style="113" customWidth="1"/>
    <col min="9" max="9" width="9.42578125" style="164" hidden="1" customWidth="1"/>
    <col min="10" max="10" width="17.5703125" style="112" customWidth="1"/>
    <col min="11" max="11" width="14" style="113" hidden="1" customWidth="1"/>
    <col min="12" max="12" width="34.42578125" style="112" customWidth="1"/>
    <col min="13" max="13" width="5.42578125" style="101" customWidth="1"/>
    <col min="14" max="14" width="13.7109375" style="101" customWidth="1"/>
    <col min="15" max="15" width="15.28515625" style="101" customWidth="1"/>
  </cols>
  <sheetData>
    <row r="1" spans="1:15" s="19" customFormat="1" ht="15" x14ac:dyDescent="0.2">
      <c r="A1" s="156"/>
      <c r="B1" s="188" t="str">
        <f>'Facility Expenditure Report'!F8</f>
        <v/>
      </c>
      <c r="C1" s="188"/>
      <c r="D1" s="188"/>
      <c r="E1" s="188"/>
      <c r="F1" s="155"/>
      <c r="G1" s="104"/>
      <c r="H1" s="104"/>
      <c r="I1" s="164"/>
      <c r="J1" s="104"/>
      <c r="K1" s="104"/>
      <c r="L1" s="104"/>
      <c r="M1" s="100"/>
      <c r="N1" s="100"/>
      <c r="O1" s="100"/>
    </row>
    <row r="2" spans="1:15" s="19" customFormat="1" ht="15" x14ac:dyDescent="0.2">
      <c r="A2" s="156"/>
      <c r="B2" s="188"/>
      <c r="C2" s="188"/>
      <c r="D2" s="188"/>
      <c r="E2" s="188"/>
      <c r="F2" s="155"/>
      <c r="G2" s="105"/>
      <c r="H2" s="104"/>
      <c r="I2" s="164"/>
      <c r="J2" s="104"/>
      <c r="K2" s="104"/>
      <c r="L2" s="104"/>
      <c r="M2" s="100"/>
      <c r="N2" s="151">
        <v>42917</v>
      </c>
      <c r="O2" s="100"/>
    </row>
    <row r="3" spans="1:15" s="19" customFormat="1" ht="15" x14ac:dyDescent="0.2">
      <c r="A3" s="156"/>
      <c r="B3" s="189" t="s">
        <v>1325</v>
      </c>
      <c r="C3" s="189"/>
      <c r="D3" s="189"/>
      <c r="E3" s="106"/>
      <c r="F3" s="155"/>
      <c r="G3" s="104"/>
      <c r="H3" s="107"/>
      <c r="I3" s="165"/>
      <c r="J3" s="107"/>
      <c r="K3" s="104"/>
      <c r="L3" s="104"/>
      <c r="M3" s="100"/>
      <c r="N3" s="151">
        <v>43281</v>
      </c>
      <c r="O3" s="100"/>
    </row>
    <row r="4" spans="1:15" s="57" customFormat="1" ht="28.5" customHeight="1" x14ac:dyDescent="0.2">
      <c r="A4" s="156"/>
      <c r="B4" s="34" t="s">
        <v>294</v>
      </c>
      <c r="C4" s="34" t="s">
        <v>117</v>
      </c>
      <c r="D4" s="152" t="s">
        <v>118</v>
      </c>
      <c r="E4" s="34" t="s">
        <v>119</v>
      </c>
      <c r="F4" s="34" t="s">
        <v>292</v>
      </c>
      <c r="G4" s="34" t="s">
        <v>130</v>
      </c>
      <c r="H4" s="34" t="s">
        <v>291</v>
      </c>
      <c r="I4" s="35" t="s">
        <v>414</v>
      </c>
      <c r="J4" s="34" t="s">
        <v>120</v>
      </c>
      <c r="K4" s="58" t="s">
        <v>293</v>
      </c>
      <c r="L4" s="34" t="s">
        <v>296</v>
      </c>
      <c r="M4" s="175"/>
      <c r="N4" s="102" t="s">
        <v>128</v>
      </c>
      <c r="O4" s="103" t="s">
        <v>297</v>
      </c>
    </row>
    <row r="5" spans="1:15" ht="24" customHeight="1" x14ac:dyDescent="0.2">
      <c r="A5" s="157">
        <v>1</v>
      </c>
      <c r="B5" s="159"/>
      <c r="C5" s="169"/>
      <c r="D5" s="160"/>
      <c r="E5" s="31"/>
      <c r="F5" s="161"/>
      <c r="G5" s="31"/>
      <c r="H5" s="31"/>
      <c r="I5" s="177" t="str">
        <f>TEXT(H5,)</f>
        <v/>
      </c>
      <c r="J5" s="109"/>
      <c r="K5" s="108">
        <f>IF(OR(H5="Ineligible Costs",N5="N",N5="No"),0,IF(AND(D5&gt;=$N$2,D5&lt;=$N$3),J5,0))</f>
        <v>0</v>
      </c>
      <c r="L5" s="32"/>
      <c r="M5" s="190" t="s">
        <v>1326</v>
      </c>
      <c r="N5" s="114"/>
      <c r="O5" s="115"/>
    </row>
    <row r="6" spans="1:15" ht="24" customHeight="1" x14ac:dyDescent="0.2">
      <c r="A6" s="157">
        <v>2</v>
      </c>
      <c r="B6" s="159"/>
      <c r="C6" s="169"/>
      <c r="D6" s="160"/>
      <c r="E6" s="31"/>
      <c r="F6" s="161"/>
      <c r="G6" s="31"/>
      <c r="H6" s="31"/>
      <c r="I6" s="177" t="str">
        <f>TEXT(H6,)</f>
        <v/>
      </c>
      <c r="J6" s="109"/>
      <c r="K6" s="108">
        <f t="shared" ref="K6:K69" si="0">IF(OR(H6="Ineligible Costs",N6="N",N6="No"),0,IF(AND(D6&gt;=$N$2,D6&lt;=$N$3),J6,0))</f>
        <v>0</v>
      </c>
      <c r="L6" s="32"/>
      <c r="M6" s="190"/>
      <c r="N6" s="114"/>
      <c r="O6" s="115"/>
    </row>
    <row r="7" spans="1:15" ht="24" customHeight="1" x14ac:dyDescent="0.2">
      <c r="A7" s="157">
        <v>3</v>
      </c>
      <c r="B7" s="159"/>
      <c r="C7" s="169"/>
      <c r="D7" s="160"/>
      <c r="E7" s="31"/>
      <c r="F7" s="161"/>
      <c r="G7" s="31"/>
      <c r="H7" s="31"/>
      <c r="I7" s="177" t="str">
        <f>TEXT(H7,)</f>
        <v/>
      </c>
      <c r="J7" s="109"/>
      <c r="K7" s="108">
        <f t="shared" si="0"/>
        <v>0</v>
      </c>
      <c r="L7" s="32"/>
      <c r="M7" s="190"/>
      <c r="N7" s="114"/>
      <c r="O7" s="115"/>
    </row>
    <row r="8" spans="1:15" ht="24" customHeight="1" x14ac:dyDescent="0.2">
      <c r="A8" s="157">
        <v>4</v>
      </c>
      <c r="B8" s="159"/>
      <c r="C8" s="169"/>
      <c r="D8" s="160"/>
      <c r="E8" s="31"/>
      <c r="F8" s="161"/>
      <c r="G8" s="31"/>
      <c r="H8" s="31"/>
      <c r="I8" s="177" t="str">
        <f t="shared" ref="I8:I69" si="1">TEXT(H8,)</f>
        <v/>
      </c>
      <c r="J8" s="109"/>
      <c r="K8" s="108">
        <f t="shared" si="0"/>
        <v>0</v>
      </c>
      <c r="L8" s="32"/>
      <c r="M8" s="190"/>
      <c r="N8" s="114"/>
      <c r="O8" s="115"/>
    </row>
    <row r="9" spans="1:15" ht="24" customHeight="1" x14ac:dyDescent="0.2">
      <c r="A9" s="157">
        <v>5</v>
      </c>
      <c r="B9" s="159"/>
      <c r="C9" s="169"/>
      <c r="D9" s="160"/>
      <c r="E9" s="31"/>
      <c r="F9" s="161"/>
      <c r="G9" s="31"/>
      <c r="H9" s="31"/>
      <c r="I9" s="177" t="str">
        <f t="shared" si="1"/>
        <v/>
      </c>
      <c r="J9" s="109"/>
      <c r="K9" s="108">
        <f t="shared" si="0"/>
        <v>0</v>
      </c>
      <c r="L9" s="32"/>
      <c r="M9" s="190"/>
      <c r="N9" s="114"/>
      <c r="O9" s="115"/>
    </row>
    <row r="10" spans="1:15" ht="24" customHeight="1" x14ac:dyDescent="0.2">
      <c r="A10" s="157">
        <v>6</v>
      </c>
      <c r="B10" s="159"/>
      <c r="C10" s="169"/>
      <c r="D10" s="160"/>
      <c r="E10" s="31"/>
      <c r="F10" s="161"/>
      <c r="G10" s="31"/>
      <c r="H10" s="31"/>
      <c r="I10" s="177" t="str">
        <f t="shared" si="1"/>
        <v/>
      </c>
      <c r="J10" s="109"/>
      <c r="K10" s="108">
        <f t="shared" si="0"/>
        <v>0</v>
      </c>
      <c r="L10" s="32"/>
      <c r="M10" s="190"/>
      <c r="N10" s="114"/>
      <c r="O10" s="115"/>
    </row>
    <row r="11" spans="1:15" ht="24" customHeight="1" x14ac:dyDescent="0.2">
      <c r="A11" s="157">
        <v>7</v>
      </c>
      <c r="B11" s="159"/>
      <c r="C11" s="169"/>
      <c r="D11" s="160"/>
      <c r="E11" s="31"/>
      <c r="F11" s="161"/>
      <c r="G11" s="31"/>
      <c r="H11" s="31"/>
      <c r="I11" s="177" t="str">
        <f t="shared" si="1"/>
        <v/>
      </c>
      <c r="J11" s="109"/>
      <c r="K11" s="108">
        <f t="shared" si="0"/>
        <v>0</v>
      </c>
      <c r="L11" s="32"/>
      <c r="M11" s="190"/>
      <c r="N11" s="114"/>
      <c r="O11" s="115"/>
    </row>
    <row r="12" spans="1:15" ht="24" customHeight="1" x14ac:dyDescent="0.2">
      <c r="A12" s="157">
        <v>8</v>
      </c>
      <c r="B12" s="159"/>
      <c r="C12" s="169"/>
      <c r="D12" s="160"/>
      <c r="E12" s="31"/>
      <c r="F12" s="161"/>
      <c r="G12" s="31"/>
      <c r="H12" s="31"/>
      <c r="I12" s="177" t="str">
        <f t="shared" si="1"/>
        <v/>
      </c>
      <c r="J12" s="109"/>
      <c r="K12" s="108">
        <f t="shared" si="0"/>
        <v>0</v>
      </c>
      <c r="L12" s="32"/>
      <c r="M12" s="190"/>
      <c r="N12" s="114"/>
      <c r="O12" s="115"/>
    </row>
    <row r="13" spans="1:15" ht="24" customHeight="1" x14ac:dyDescent="0.2">
      <c r="A13" s="157">
        <v>9</v>
      </c>
      <c r="B13" s="159"/>
      <c r="C13" s="169"/>
      <c r="D13" s="160"/>
      <c r="E13" s="31"/>
      <c r="F13" s="161"/>
      <c r="G13" s="31"/>
      <c r="H13" s="31"/>
      <c r="I13" s="177" t="str">
        <f t="shared" si="1"/>
        <v/>
      </c>
      <c r="J13" s="109"/>
      <c r="K13" s="108">
        <f t="shared" si="0"/>
        <v>0</v>
      </c>
      <c r="L13" s="32"/>
      <c r="M13" s="190"/>
      <c r="N13" s="114"/>
      <c r="O13" s="115"/>
    </row>
    <row r="14" spans="1:15" ht="24" customHeight="1" x14ac:dyDescent="0.2">
      <c r="A14" s="157">
        <v>10</v>
      </c>
      <c r="B14" s="159"/>
      <c r="C14" s="169"/>
      <c r="D14" s="160"/>
      <c r="E14" s="31"/>
      <c r="F14" s="161"/>
      <c r="G14" s="31"/>
      <c r="H14" s="31"/>
      <c r="I14" s="177" t="str">
        <f t="shared" si="1"/>
        <v/>
      </c>
      <c r="J14" s="109"/>
      <c r="K14" s="108">
        <f t="shared" si="0"/>
        <v>0</v>
      </c>
      <c r="L14" s="32"/>
      <c r="M14" s="190"/>
      <c r="N14" s="114"/>
      <c r="O14" s="115"/>
    </row>
    <row r="15" spans="1:15" ht="24" customHeight="1" x14ac:dyDescent="0.2">
      <c r="A15" s="157">
        <v>11</v>
      </c>
      <c r="B15" s="159"/>
      <c r="C15" s="169"/>
      <c r="D15" s="160"/>
      <c r="E15" s="31"/>
      <c r="F15" s="161"/>
      <c r="G15" s="31"/>
      <c r="H15" s="31"/>
      <c r="I15" s="177" t="str">
        <f t="shared" si="1"/>
        <v/>
      </c>
      <c r="J15" s="109"/>
      <c r="K15" s="108">
        <f t="shared" si="0"/>
        <v>0</v>
      </c>
      <c r="L15" s="32"/>
      <c r="M15" s="190"/>
      <c r="N15" s="114"/>
      <c r="O15" s="115"/>
    </row>
    <row r="16" spans="1:15" ht="24" customHeight="1" x14ac:dyDescent="0.2">
      <c r="A16" s="157">
        <v>12</v>
      </c>
      <c r="B16" s="159"/>
      <c r="C16" s="169"/>
      <c r="D16" s="160"/>
      <c r="E16" s="31"/>
      <c r="F16" s="161"/>
      <c r="G16" s="31"/>
      <c r="H16" s="31"/>
      <c r="I16" s="177" t="str">
        <f t="shared" si="1"/>
        <v/>
      </c>
      <c r="J16" s="109"/>
      <c r="K16" s="108">
        <f t="shared" si="0"/>
        <v>0</v>
      </c>
      <c r="L16" s="32"/>
      <c r="M16" s="190"/>
      <c r="N16" s="114"/>
      <c r="O16" s="115"/>
    </row>
    <row r="17" spans="1:15" ht="24" customHeight="1" x14ac:dyDescent="0.2">
      <c r="A17" s="157">
        <v>13</v>
      </c>
      <c r="B17" s="159"/>
      <c r="C17" s="169"/>
      <c r="D17" s="160"/>
      <c r="E17" s="31"/>
      <c r="F17" s="161"/>
      <c r="G17" s="31"/>
      <c r="H17" s="31"/>
      <c r="I17" s="177" t="str">
        <f t="shared" si="1"/>
        <v/>
      </c>
      <c r="J17" s="109"/>
      <c r="K17" s="108">
        <f t="shared" si="0"/>
        <v>0</v>
      </c>
      <c r="L17" s="32"/>
      <c r="M17" s="190"/>
      <c r="N17" s="114"/>
      <c r="O17" s="115"/>
    </row>
    <row r="18" spans="1:15" ht="24" customHeight="1" x14ac:dyDescent="0.2">
      <c r="A18" s="157">
        <v>14</v>
      </c>
      <c r="B18" s="159"/>
      <c r="C18" s="169"/>
      <c r="D18" s="160"/>
      <c r="E18" s="31"/>
      <c r="F18" s="161"/>
      <c r="G18" s="31"/>
      <c r="H18" s="31"/>
      <c r="I18" s="177" t="str">
        <f t="shared" si="1"/>
        <v/>
      </c>
      <c r="J18" s="109"/>
      <c r="K18" s="108">
        <f t="shared" si="0"/>
        <v>0</v>
      </c>
      <c r="L18" s="32"/>
      <c r="M18" s="190"/>
      <c r="N18" s="114"/>
      <c r="O18" s="115"/>
    </row>
    <row r="19" spans="1:15" ht="24" customHeight="1" x14ac:dyDescent="0.2">
      <c r="A19" s="157">
        <v>15</v>
      </c>
      <c r="B19" s="159"/>
      <c r="C19" s="169"/>
      <c r="D19" s="160"/>
      <c r="E19" s="31"/>
      <c r="F19" s="161"/>
      <c r="G19" s="31"/>
      <c r="H19" s="31"/>
      <c r="I19" s="177" t="str">
        <f t="shared" si="1"/>
        <v/>
      </c>
      <c r="J19" s="109"/>
      <c r="K19" s="108">
        <f t="shared" si="0"/>
        <v>0</v>
      </c>
      <c r="L19" s="32"/>
      <c r="M19" s="190"/>
      <c r="N19" s="114"/>
      <c r="O19" s="115"/>
    </row>
    <row r="20" spans="1:15" ht="24" customHeight="1" x14ac:dyDescent="0.2">
      <c r="A20" s="157">
        <v>16</v>
      </c>
      <c r="B20" s="159"/>
      <c r="C20" s="169"/>
      <c r="D20" s="160"/>
      <c r="E20" s="31"/>
      <c r="F20" s="161"/>
      <c r="G20" s="31"/>
      <c r="H20" s="31"/>
      <c r="I20" s="177" t="str">
        <f t="shared" si="1"/>
        <v/>
      </c>
      <c r="J20" s="109"/>
      <c r="K20" s="108">
        <f t="shared" si="0"/>
        <v>0</v>
      </c>
      <c r="L20" s="32"/>
      <c r="M20" s="190"/>
      <c r="N20" s="114"/>
      <c r="O20" s="115"/>
    </row>
    <row r="21" spans="1:15" ht="24" customHeight="1" x14ac:dyDescent="0.2">
      <c r="A21" s="157">
        <v>17</v>
      </c>
      <c r="B21" s="159"/>
      <c r="C21" s="169"/>
      <c r="D21" s="160"/>
      <c r="E21" s="31"/>
      <c r="F21" s="161"/>
      <c r="G21" s="31"/>
      <c r="H21" s="31"/>
      <c r="I21" s="177" t="str">
        <f t="shared" si="1"/>
        <v/>
      </c>
      <c r="J21" s="109"/>
      <c r="K21" s="108">
        <f t="shared" si="0"/>
        <v>0</v>
      </c>
      <c r="L21" s="32"/>
      <c r="M21" s="190"/>
      <c r="N21" s="114"/>
      <c r="O21" s="115"/>
    </row>
    <row r="22" spans="1:15" ht="24" customHeight="1" x14ac:dyDescent="0.2">
      <c r="A22" s="157">
        <v>18</v>
      </c>
      <c r="B22" s="159"/>
      <c r="C22" s="169"/>
      <c r="D22" s="160"/>
      <c r="E22" s="31"/>
      <c r="F22" s="161"/>
      <c r="G22" s="31"/>
      <c r="H22" s="31"/>
      <c r="I22" s="177" t="str">
        <f t="shared" si="1"/>
        <v/>
      </c>
      <c r="J22" s="109"/>
      <c r="K22" s="108">
        <f t="shared" si="0"/>
        <v>0</v>
      </c>
      <c r="L22" s="32"/>
      <c r="M22" s="190"/>
      <c r="N22" s="114"/>
      <c r="O22" s="115"/>
    </row>
    <row r="23" spans="1:15" ht="24" customHeight="1" x14ac:dyDescent="0.2">
      <c r="A23" s="157">
        <v>19</v>
      </c>
      <c r="B23" s="159"/>
      <c r="C23" s="169"/>
      <c r="D23" s="160"/>
      <c r="E23" s="31"/>
      <c r="F23" s="161"/>
      <c r="G23" s="31"/>
      <c r="H23" s="31"/>
      <c r="I23" s="177" t="str">
        <f t="shared" si="1"/>
        <v/>
      </c>
      <c r="J23" s="109"/>
      <c r="K23" s="108">
        <f t="shared" si="0"/>
        <v>0</v>
      </c>
      <c r="L23" s="32"/>
      <c r="M23" s="190"/>
      <c r="N23" s="114"/>
      <c r="O23" s="115"/>
    </row>
    <row r="24" spans="1:15" ht="24" customHeight="1" x14ac:dyDescent="0.2">
      <c r="A24" s="157">
        <v>20</v>
      </c>
      <c r="B24" s="159"/>
      <c r="C24" s="169"/>
      <c r="D24" s="160"/>
      <c r="E24" s="31"/>
      <c r="F24" s="161"/>
      <c r="G24" s="31"/>
      <c r="H24" s="31"/>
      <c r="I24" s="177" t="str">
        <f t="shared" si="1"/>
        <v/>
      </c>
      <c r="J24" s="109"/>
      <c r="K24" s="108">
        <f t="shared" si="0"/>
        <v>0</v>
      </c>
      <c r="L24" s="32"/>
      <c r="M24" s="190"/>
      <c r="N24" s="114"/>
      <c r="O24" s="115"/>
    </row>
    <row r="25" spans="1:15" ht="24" customHeight="1" x14ac:dyDescent="0.2">
      <c r="A25" s="157">
        <v>21</v>
      </c>
      <c r="B25" s="159"/>
      <c r="C25" s="169"/>
      <c r="D25" s="160"/>
      <c r="E25" s="31"/>
      <c r="F25" s="161"/>
      <c r="G25" s="31"/>
      <c r="H25" s="31"/>
      <c r="I25" s="177" t="str">
        <f t="shared" si="1"/>
        <v/>
      </c>
      <c r="J25" s="109"/>
      <c r="K25" s="108">
        <f t="shared" si="0"/>
        <v>0</v>
      </c>
      <c r="L25" s="32"/>
      <c r="M25" s="190"/>
      <c r="N25" s="114"/>
      <c r="O25" s="115"/>
    </row>
    <row r="26" spans="1:15" ht="24" customHeight="1" x14ac:dyDescent="0.2">
      <c r="A26" s="157">
        <v>22</v>
      </c>
      <c r="B26" s="159"/>
      <c r="C26" s="169"/>
      <c r="D26" s="160"/>
      <c r="E26" s="31"/>
      <c r="F26" s="161"/>
      <c r="G26" s="31"/>
      <c r="H26" s="31"/>
      <c r="I26" s="177" t="str">
        <f t="shared" si="1"/>
        <v/>
      </c>
      <c r="J26" s="109"/>
      <c r="K26" s="108">
        <f t="shared" si="0"/>
        <v>0</v>
      </c>
      <c r="L26" s="32"/>
      <c r="M26" s="190"/>
      <c r="N26" s="114"/>
      <c r="O26" s="115"/>
    </row>
    <row r="27" spans="1:15" ht="24" customHeight="1" x14ac:dyDescent="0.2">
      <c r="A27" s="157">
        <v>23</v>
      </c>
      <c r="B27" s="159"/>
      <c r="C27" s="169"/>
      <c r="D27" s="160"/>
      <c r="E27" s="31"/>
      <c r="F27" s="161"/>
      <c r="G27" s="31"/>
      <c r="H27" s="31"/>
      <c r="I27" s="177" t="str">
        <f t="shared" si="1"/>
        <v/>
      </c>
      <c r="J27" s="109"/>
      <c r="K27" s="108">
        <f t="shared" si="0"/>
        <v>0</v>
      </c>
      <c r="L27" s="32"/>
      <c r="M27" s="190"/>
      <c r="N27" s="114"/>
      <c r="O27" s="115"/>
    </row>
    <row r="28" spans="1:15" ht="24" customHeight="1" x14ac:dyDescent="0.2">
      <c r="A28" s="157">
        <v>24</v>
      </c>
      <c r="B28" s="159"/>
      <c r="C28" s="169"/>
      <c r="D28" s="160"/>
      <c r="E28" s="31"/>
      <c r="F28" s="161"/>
      <c r="G28" s="31"/>
      <c r="H28" s="31"/>
      <c r="I28" s="177" t="str">
        <f t="shared" si="1"/>
        <v/>
      </c>
      <c r="J28" s="109"/>
      <c r="K28" s="108">
        <f t="shared" si="0"/>
        <v>0</v>
      </c>
      <c r="L28" s="32"/>
      <c r="M28" s="190"/>
      <c r="N28" s="114"/>
      <c r="O28" s="115"/>
    </row>
    <row r="29" spans="1:15" ht="24" customHeight="1" x14ac:dyDescent="0.2">
      <c r="A29" s="157">
        <v>25</v>
      </c>
      <c r="B29" s="159"/>
      <c r="C29" s="169"/>
      <c r="D29" s="160"/>
      <c r="E29" s="31"/>
      <c r="F29" s="161"/>
      <c r="G29" s="31"/>
      <c r="H29" s="31"/>
      <c r="I29" s="177" t="str">
        <f t="shared" si="1"/>
        <v/>
      </c>
      <c r="J29" s="109"/>
      <c r="K29" s="108">
        <f t="shared" si="0"/>
        <v>0</v>
      </c>
      <c r="L29" s="32"/>
      <c r="M29" s="190"/>
      <c r="N29" s="114"/>
      <c r="O29" s="115"/>
    </row>
    <row r="30" spans="1:15" ht="24" customHeight="1" x14ac:dyDescent="0.2">
      <c r="A30" s="157">
        <v>26</v>
      </c>
      <c r="B30" s="159"/>
      <c r="C30" s="169"/>
      <c r="D30" s="160"/>
      <c r="E30" s="31"/>
      <c r="F30" s="161"/>
      <c r="G30" s="31"/>
      <c r="H30" s="31"/>
      <c r="I30" s="177" t="str">
        <f t="shared" si="1"/>
        <v/>
      </c>
      <c r="J30" s="109"/>
      <c r="K30" s="108">
        <f t="shared" si="0"/>
        <v>0</v>
      </c>
      <c r="L30" s="32"/>
      <c r="M30" s="190"/>
      <c r="N30" s="114"/>
      <c r="O30" s="115"/>
    </row>
    <row r="31" spans="1:15" ht="24" customHeight="1" x14ac:dyDescent="0.2">
      <c r="A31" s="157">
        <v>27</v>
      </c>
      <c r="B31" s="159"/>
      <c r="C31" s="169"/>
      <c r="D31" s="160"/>
      <c r="E31" s="31"/>
      <c r="F31" s="161"/>
      <c r="G31" s="31"/>
      <c r="H31" s="31"/>
      <c r="I31" s="177" t="str">
        <f t="shared" si="1"/>
        <v/>
      </c>
      <c r="J31" s="109"/>
      <c r="K31" s="108">
        <f t="shared" si="0"/>
        <v>0</v>
      </c>
      <c r="L31" s="32"/>
      <c r="M31" s="190"/>
      <c r="N31" s="114"/>
      <c r="O31" s="115"/>
    </row>
    <row r="32" spans="1:15" ht="24" customHeight="1" x14ac:dyDescent="0.2">
      <c r="A32" s="157">
        <v>28</v>
      </c>
      <c r="B32" s="159"/>
      <c r="C32" s="169"/>
      <c r="D32" s="160"/>
      <c r="E32" s="31"/>
      <c r="F32" s="161"/>
      <c r="G32" s="31"/>
      <c r="H32" s="31"/>
      <c r="I32" s="177" t="str">
        <f t="shared" si="1"/>
        <v/>
      </c>
      <c r="J32" s="109"/>
      <c r="K32" s="108">
        <f t="shared" si="0"/>
        <v>0</v>
      </c>
      <c r="L32" s="32"/>
      <c r="M32" s="190"/>
      <c r="N32" s="114"/>
      <c r="O32" s="115"/>
    </row>
    <row r="33" spans="1:15" ht="24" customHeight="1" x14ac:dyDescent="0.2">
      <c r="A33" s="157">
        <v>29</v>
      </c>
      <c r="B33" s="159"/>
      <c r="C33" s="169"/>
      <c r="D33" s="160"/>
      <c r="E33" s="31"/>
      <c r="F33" s="161"/>
      <c r="G33" s="31"/>
      <c r="H33" s="31"/>
      <c r="I33" s="177" t="str">
        <f t="shared" si="1"/>
        <v/>
      </c>
      <c r="J33" s="109"/>
      <c r="K33" s="108">
        <f t="shared" si="0"/>
        <v>0</v>
      </c>
      <c r="L33" s="32"/>
      <c r="M33" s="190"/>
      <c r="N33" s="114"/>
      <c r="O33" s="115"/>
    </row>
    <row r="34" spans="1:15" ht="24" customHeight="1" x14ac:dyDescent="0.2">
      <c r="A34" s="157">
        <v>30</v>
      </c>
      <c r="B34" s="159"/>
      <c r="C34" s="169"/>
      <c r="D34" s="160"/>
      <c r="E34" s="31"/>
      <c r="F34" s="161"/>
      <c r="G34" s="31"/>
      <c r="H34" s="31"/>
      <c r="I34" s="177" t="str">
        <f t="shared" si="1"/>
        <v/>
      </c>
      <c r="J34" s="109"/>
      <c r="K34" s="108">
        <f t="shared" si="0"/>
        <v>0</v>
      </c>
      <c r="L34" s="32"/>
      <c r="M34" s="190"/>
      <c r="N34" s="114"/>
      <c r="O34" s="115"/>
    </row>
    <row r="35" spans="1:15" ht="24" customHeight="1" x14ac:dyDescent="0.2">
      <c r="A35" s="157">
        <v>31</v>
      </c>
      <c r="B35" s="159"/>
      <c r="C35" s="169"/>
      <c r="D35" s="160"/>
      <c r="E35" s="31"/>
      <c r="F35" s="161"/>
      <c r="G35" s="31"/>
      <c r="H35" s="31"/>
      <c r="I35" s="177" t="str">
        <f t="shared" si="1"/>
        <v/>
      </c>
      <c r="J35" s="109"/>
      <c r="K35" s="108">
        <f t="shared" si="0"/>
        <v>0</v>
      </c>
      <c r="L35" s="32"/>
      <c r="M35" s="190"/>
      <c r="N35" s="114"/>
      <c r="O35" s="115"/>
    </row>
    <row r="36" spans="1:15" ht="24" customHeight="1" x14ac:dyDescent="0.2">
      <c r="A36" s="157">
        <v>32</v>
      </c>
      <c r="B36" s="159"/>
      <c r="C36" s="169"/>
      <c r="D36" s="160"/>
      <c r="E36" s="31"/>
      <c r="F36" s="161"/>
      <c r="G36" s="31"/>
      <c r="H36" s="31"/>
      <c r="I36" s="177" t="str">
        <f t="shared" si="1"/>
        <v/>
      </c>
      <c r="J36" s="109"/>
      <c r="K36" s="108">
        <f t="shared" si="0"/>
        <v>0</v>
      </c>
      <c r="L36" s="32"/>
      <c r="M36" s="190"/>
      <c r="N36" s="114"/>
      <c r="O36" s="115"/>
    </row>
    <row r="37" spans="1:15" ht="24" customHeight="1" x14ac:dyDescent="0.2">
      <c r="A37" s="157">
        <v>33</v>
      </c>
      <c r="B37" s="159"/>
      <c r="C37" s="169"/>
      <c r="D37" s="160"/>
      <c r="E37" s="31"/>
      <c r="F37" s="161"/>
      <c r="G37" s="31"/>
      <c r="H37" s="31"/>
      <c r="I37" s="177" t="str">
        <f t="shared" si="1"/>
        <v/>
      </c>
      <c r="J37" s="109"/>
      <c r="K37" s="108">
        <f t="shared" si="0"/>
        <v>0</v>
      </c>
      <c r="L37" s="32"/>
      <c r="M37" s="190"/>
      <c r="N37" s="114"/>
      <c r="O37" s="115"/>
    </row>
    <row r="38" spans="1:15" ht="24" customHeight="1" x14ac:dyDescent="0.2">
      <c r="A38" s="157">
        <v>34</v>
      </c>
      <c r="B38" s="159"/>
      <c r="C38" s="169"/>
      <c r="D38" s="160"/>
      <c r="E38" s="31"/>
      <c r="F38" s="161"/>
      <c r="G38" s="31"/>
      <c r="H38" s="31"/>
      <c r="I38" s="177" t="str">
        <f t="shared" si="1"/>
        <v/>
      </c>
      <c r="J38" s="109"/>
      <c r="K38" s="108">
        <f t="shared" si="0"/>
        <v>0</v>
      </c>
      <c r="L38" s="32"/>
      <c r="M38" s="190"/>
      <c r="N38" s="114"/>
      <c r="O38" s="115"/>
    </row>
    <row r="39" spans="1:15" ht="24" customHeight="1" x14ac:dyDescent="0.2">
      <c r="A39" s="157">
        <v>35</v>
      </c>
      <c r="B39" s="159"/>
      <c r="C39" s="169"/>
      <c r="D39" s="160"/>
      <c r="E39" s="31"/>
      <c r="F39" s="161"/>
      <c r="G39" s="31"/>
      <c r="H39" s="31"/>
      <c r="I39" s="177" t="str">
        <f t="shared" si="1"/>
        <v/>
      </c>
      <c r="J39" s="109"/>
      <c r="K39" s="108">
        <f t="shared" si="0"/>
        <v>0</v>
      </c>
      <c r="L39" s="32"/>
      <c r="M39" s="190"/>
      <c r="N39" s="114"/>
      <c r="O39" s="115"/>
    </row>
    <row r="40" spans="1:15" ht="24" customHeight="1" x14ac:dyDescent="0.2">
      <c r="A40" s="157">
        <v>36</v>
      </c>
      <c r="B40" s="159"/>
      <c r="C40" s="169"/>
      <c r="D40" s="160"/>
      <c r="E40" s="31"/>
      <c r="F40" s="161"/>
      <c r="G40" s="31"/>
      <c r="H40" s="31"/>
      <c r="I40" s="177" t="str">
        <f t="shared" si="1"/>
        <v/>
      </c>
      <c r="J40" s="109"/>
      <c r="K40" s="108">
        <f t="shared" si="0"/>
        <v>0</v>
      </c>
      <c r="L40" s="32"/>
      <c r="M40" s="190"/>
      <c r="N40" s="114"/>
      <c r="O40" s="115"/>
    </row>
    <row r="41" spans="1:15" ht="24" customHeight="1" x14ac:dyDescent="0.2">
      <c r="A41" s="157">
        <v>37</v>
      </c>
      <c r="B41" s="159"/>
      <c r="C41" s="169"/>
      <c r="D41" s="160"/>
      <c r="E41" s="31"/>
      <c r="F41" s="161"/>
      <c r="G41" s="31"/>
      <c r="H41" s="31"/>
      <c r="I41" s="177" t="str">
        <f t="shared" si="1"/>
        <v/>
      </c>
      <c r="J41" s="109"/>
      <c r="K41" s="108">
        <f t="shared" si="0"/>
        <v>0</v>
      </c>
      <c r="L41" s="32"/>
      <c r="M41" s="190"/>
      <c r="N41" s="114"/>
      <c r="O41" s="115"/>
    </row>
    <row r="42" spans="1:15" ht="24" customHeight="1" x14ac:dyDescent="0.2">
      <c r="A42" s="157">
        <v>38</v>
      </c>
      <c r="B42" s="159"/>
      <c r="C42" s="169"/>
      <c r="D42" s="160"/>
      <c r="E42" s="31"/>
      <c r="F42" s="161"/>
      <c r="G42" s="31"/>
      <c r="H42" s="31"/>
      <c r="I42" s="177" t="str">
        <f t="shared" si="1"/>
        <v/>
      </c>
      <c r="J42" s="109"/>
      <c r="K42" s="108">
        <f t="shared" si="0"/>
        <v>0</v>
      </c>
      <c r="L42" s="32"/>
      <c r="M42" s="190"/>
      <c r="N42" s="114"/>
      <c r="O42" s="115"/>
    </row>
    <row r="43" spans="1:15" ht="24" customHeight="1" x14ac:dyDescent="0.2">
      <c r="A43" s="157">
        <v>39</v>
      </c>
      <c r="B43" s="159"/>
      <c r="C43" s="169"/>
      <c r="D43" s="160"/>
      <c r="E43" s="31"/>
      <c r="F43" s="161"/>
      <c r="G43" s="31"/>
      <c r="H43" s="31"/>
      <c r="I43" s="177" t="str">
        <f t="shared" si="1"/>
        <v/>
      </c>
      <c r="J43" s="109"/>
      <c r="K43" s="108">
        <f t="shared" si="0"/>
        <v>0</v>
      </c>
      <c r="L43" s="32"/>
      <c r="M43" s="190"/>
      <c r="N43" s="114"/>
      <c r="O43" s="115"/>
    </row>
    <row r="44" spans="1:15" ht="24" customHeight="1" x14ac:dyDescent="0.2">
      <c r="A44" s="157">
        <v>40</v>
      </c>
      <c r="B44" s="159"/>
      <c r="C44" s="169"/>
      <c r="D44" s="160"/>
      <c r="E44" s="31"/>
      <c r="F44" s="161"/>
      <c r="G44" s="31"/>
      <c r="H44" s="31"/>
      <c r="I44" s="177" t="str">
        <f t="shared" si="1"/>
        <v/>
      </c>
      <c r="J44" s="109"/>
      <c r="K44" s="108">
        <f t="shared" si="0"/>
        <v>0</v>
      </c>
      <c r="L44" s="32"/>
      <c r="M44" s="190"/>
      <c r="N44" s="114"/>
      <c r="O44" s="115"/>
    </row>
    <row r="45" spans="1:15" ht="24" customHeight="1" x14ac:dyDescent="0.2">
      <c r="A45" s="157">
        <v>41</v>
      </c>
      <c r="B45" s="159"/>
      <c r="C45" s="169"/>
      <c r="D45" s="160"/>
      <c r="E45" s="31"/>
      <c r="F45" s="161"/>
      <c r="G45" s="31"/>
      <c r="H45" s="31"/>
      <c r="I45" s="177" t="str">
        <f t="shared" si="1"/>
        <v/>
      </c>
      <c r="J45" s="109"/>
      <c r="K45" s="108">
        <f t="shared" si="0"/>
        <v>0</v>
      </c>
      <c r="L45" s="32"/>
      <c r="M45" s="190"/>
      <c r="N45" s="114"/>
      <c r="O45" s="115"/>
    </row>
    <row r="46" spans="1:15" ht="24" customHeight="1" x14ac:dyDescent="0.2">
      <c r="A46" s="157">
        <v>42</v>
      </c>
      <c r="B46" s="159"/>
      <c r="C46" s="169"/>
      <c r="D46" s="160"/>
      <c r="E46" s="31"/>
      <c r="F46" s="161"/>
      <c r="G46" s="31"/>
      <c r="H46" s="31"/>
      <c r="I46" s="177" t="str">
        <f t="shared" si="1"/>
        <v/>
      </c>
      <c r="J46" s="109"/>
      <c r="K46" s="108">
        <f t="shared" si="0"/>
        <v>0</v>
      </c>
      <c r="L46" s="32"/>
      <c r="M46" s="190"/>
      <c r="N46" s="114"/>
      <c r="O46" s="115"/>
    </row>
    <row r="47" spans="1:15" ht="24" customHeight="1" x14ac:dyDescent="0.2">
      <c r="A47" s="157">
        <v>43</v>
      </c>
      <c r="B47" s="159"/>
      <c r="C47" s="169"/>
      <c r="D47" s="160"/>
      <c r="E47" s="31"/>
      <c r="F47" s="161"/>
      <c r="G47" s="31"/>
      <c r="H47" s="31"/>
      <c r="I47" s="177" t="str">
        <f t="shared" si="1"/>
        <v/>
      </c>
      <c r="J47" s="109"/>
      <c r="K47" s="108">
        <f t="shared" si="0"/>
        <v>0</v>
      </c>
      <c r="L47" s="32"/>
      <c r="M47" s="190"/>
      <c r="N47" s="114"/>
      <c r="O47" s="115"/>
    </row>
    <row r="48" spans="1:15" ht="24" customHeight="1" x14ac:dyDescent="0.2">
      <c r="A48" s="157">
        <v>44</v>
      </c>
      <c r="B48" s="159"/>
      <c r="C48" s="169"/>
      <c r="D48" s="160"/>
      <c r="E48" s="31"/>
      <c r="F48" s="161"/>
      <c r="G48" s="31"/>
      <c r="H48" s="31"/>
      <c r="I48" s="177" t="str">
        <f t="shared" si="1"/>
        <v/>
      </c>
      <c r="J48" s="109"/>
      <c r="K48" s="108">
        <f t="shared" si="0"/>
        <v>0</v>
      </c>
      <c r="L48" s="32"/>
      <c r="M48" s="190"/>
      <c r="N48" s="114"/>
      <c r="O48" s="115"/>
    </row>
    <row r="49" spans="1:15" ht="24" customHeight="1" x14ac:dyDescent="0.2">
      <c r="A49" s="157">
        <v>45</v>
      </c>
      <c r="B49" s="159"/>
      <c r="C49" s="169"/>
      <c r="D49" s="160"/>
      <c r="E49" s="31"/>
      <c r="F49" s="161"/>
      <c r="G49" s="31"/>
      <c r="H49" s="31"/>
      <c r="I49" s="177" t="str">
        <f t="shared" si="1"/>
        <v/>
      </c>
      <c r="J49" s="109"/>
      <c r="K49" s="108">
        <f t="shared" si="0"/>
        <v>0</v>
      </c>
      <c r="L49" s="32"/>
      <c r="M49" s="190"/>
      <c r="N49" s="114"/>
      <c r="O49" s="115"/>
    </row>
    <row r="50" spans="1:15" ht="24" customHeight="1" x14ac:dyDescent="0.2">
      <c r="A50" s="157">
        <v>46</v>
      </c>
      <c r="B50" s="159"/>
      <c r="C50" s="169"/>
      <c r="D50" s="160"/>
      <c r="E50" s="31"/>
      <c r="F50" s="161"/>
      <c r="G50" s="31"/>
      <c r="H50" s="31"/>
      <c r="I50" s="177" t="str">
        <f t="shared" si="1"/>
        <v/>
      </c>
      <c r="J50" s="109"/>
      <c r="K50" s="108">
        <f t="shared" si="0"/>
        <v>0</v>
      </c>
      <c r="L50" s="32"/>
      <c r="M50" s="190"/>
      <c r="N50" s="114"/>
      <c r="O50" s="115"/>
    </row>
    <row r="51" spans="1:15" ht="24" customHeight="1" x14ac:dyDescent="0.2">
      <c r="A51" s="157">
        <v>47</v>
      </c>
      <c r="B51" s="159"/>
      <c r="C51" s="169"/>
      <c r="D51" s="160"/>
      <c r="E51" s="31"/>
      <c r="F51" s="161"/>
      <c r="G51" s="31"/>
      <c r="H51" s="31"/>
      <c r="I51" s="177" t="str">
        <f t="shared" si="1"/>
        <v/>
      </c>
      <c r="J51" s="109"/>
      <c r="K51" s="108">
        <f t="shared" si="0"/>
        <v>0</v>
      </c>
      <c r="L51" s="32"/>
      <c r="M51" s="190"/>
      <c r="N51" s="114"/>
      <c r="O51" s="115"/>
    </row>
    <row r="52" spans="1:15" ht="24" customHeight="1" x14ac:dyDescent="0.2">
      <c r="A52" s="157">
        <v>48</v>
      </c>
      <c r="B52" s="159"/>
      <c r="C52" s="169"/>
      <c r="D52" s="160"/>
      <c r="E52" s="31"/>
      <c r="F52" s="161"/>
      <c r="G52" s="31"/>
      <c r="H52" s="31"/>
      <c r="I52" s="177" t="str">
        <f t="shared" si="1"/>
        <v/>
      </c>
      <c r="J52" s="109"/>
      <c r="K52" s="108">
        <f t="shared" si="0"/>
        <v>0</v>
      </c>
      <c r="L52" s="32"/>
      <c r="M52" s="190"/>
      <c r="N52" s="114"/>
      <c r="O52" s="115"/>
    </row>
    <row r="53" spans="1:15" ht="24" customHeight="1" x14ac:dyDescent="0.2">
      <c r="A53" s="157">
        <v>49</v>
      </c>
      <c r="B53" s="159"/>
      <c r="C53" s="169"/>
      <c r="D53" s="160"/>
      <c r="E53" s="31"/>
      <c r="F53" s="161"/>
      <c r="G53" s="31"/>
      <c r="H53" s="31"/>
      <c r="I53" s="177" t="str">
        <f t="shared" si="1"/>
        <v/>
      </c>
      <c r="J53" s="109"/>
      <c r="K53" s="108">
        <f t="shared" si="0"/>
        <v>0</v>
      </c>
      <c r="L53" s="32"/>
      <c r="M53" s="190"/>
      <c r="N53" s="114"/>
      <c r="O53" s="115"/>
    </row>
    <row r="54" spans="1:15" ht="24" customHeight="1" x14ac:dyDescent="0.2">
      <c r="A54" s="157">
        <v>50</v>
      </c>
      <c r="B54" s="159"/>
      <c r="C54" s="169"/>
      <c r="D54" s="160"/>
      <c r="E54" s="31"/>
      <c r="F54" s="161"/>
      <c r="G54" s="31"/>
      <c r="H54" s="31"/>
      <c r="I54" s="177" t="str">
        <f t="shared" si="1"/>
        <v/>
      </c>
      <c r="J54" s="109"/>
      <c r="K54" s="108">
        <f t="shared" si="0"/>
        <v>0</v>
      </c>
      <c r="L54" s="32"/>
      <c r="M54" s="190"/>
      <c r="N54" s="114"/>
      <c r="O54" s="115"/>
    </row>
    <row r="55" spans="1:15" ht="24" customHeight="1" x14ac:dyDescent="0.2">
      <c r="A55" s="157">
        <v>51</v>
      </c>
      <c r="B55" s="159"/>
      <c r="C55" s="169"/>
      <c r="D55" s="160"/>
      <c r="E55" s="31"/>
      <c r="F55" s="161"/>
      <c r="G55" s="31"/>
      <c r="H55" s="31"/>
      <c r="I55" s="177" t="str">
        <f t="shared" si="1"/>
        <v/>
      </c>
      <c r="J55" s="109"/>
      <c r="K55" s="108">
        <f t="shared" si="0"/>
        <v>0</v>
      </c>
      <c r="L55" s="32"/>
      <c r="M55" s="190"/>
      <c r="N55" s="114"/>
      <c r="O55" s="115"/>
    </row>
    <row r="56" spans="1:15" ht="24" customHeight="1" x14ac:dyDescent="0.2">
      <c r="A56" s="157">
        <v>52</v>
      </c>
      <c r="B56" s="159"/>
      <c r="C56" s="169"/>
      <c r="D56" s="160"/>
      <c r="E56" s="31"/>
      <c r="F56" s="161"/>
      <c r="G56" s="31"/>
      <c r="H56" s="31"/>
      <c r="I56" s="177" t="str">
        <f t="shared" si="1"/>
        <v/>
      </c>
      <c r="J56" s="109"/>
      <c r="K56" s="108">
        <f t="shared" si="0"/>
        <v>0</v>
      </c>
      <c r="L56" s="32"/>
      <c r="M56" s="190"/>
      <c r="N56" s="114"/>
      <c r="O56" s="115"/>
    </row>
    <row r="57" spans="1:15" ht="24" customHeight="1" x14ac:dyDescent="0.2">
      <c r="A57" s="157">
        <v>53</v>
      </c>
      <c r="B57" s="159"/>
      <c r="C57" s="169"/>
      <c r="D57" s="160"/>
      <c r="E57" s="31"/>
      <c r="F57" s="161"/>
      <c r="G57" s="31"/>
      <c r="H57" s="31"/>
      <c r="I57" s="177" t="str">
        <f t="shared" si="1"/>
        <v/>
      </c>
      <c r="J57" s="109"/>
      <c r="K57" s="108">
        <f t="shared" si="0"/>
        <v>0</v>
      </c>
      <c r="L57" s="32"/>
      <c r="M57" s="190"/>
      <c r="N57" s="114"/>
      <c r="O57" s="115"/>
    </row>
    <row r="58" spans="1:15" ht="24" customHeight="1" x14ac:dyDescent="0.2">
      <c r="A58" s="157">
        <v>54</v>
      </c>
      <c r="B58" s="159"/>
      <c r="C58" s="169"/>
      <c r="D58" s="160"/>
      <c r="E58" s="31"/>
      <c r="F58" s="161"/>
      <c r="G58" s="31"/>
      <c r="H58" s="31"/>
      <c r="I58" s="177" t="str">
        <f t="shared" si="1"/>
        <v/>
      </c>
      <c r="J58" s="109"/>
      <c r="K58" s="108">
        <f t="shared" si="0"/>
        <v>0</v>
      </c>
      <c r="L58" s="32"/>
      <c r="M58" s="190"/>
      <c r="N58" s="114"/>
      <c r="O58" s="115"/>
    </row>
    <row r="59" spans="1:15" ht="24" customHeight="1" x14ac:dyDescent="0.2">
      <c r="A59" s="157">
        <v>55</v>
      </c>
      <c r="B59" s="159"/>
      <c r="C59" s="169"/>
      <c r="D59" s="160"/>
      <c r="E59" s="31"/>
      <c r="F59" s="161"/>
      <c r="G59" s="31"/>
      <c r="H59" s="31"/>
      <c r="I59" s="177" t="str">
        <f t="shared" si="1"/>
        <v/>
      </c>
      <c r="J59" s="109"/>
      <c r="K59" s="108">
        <f t="shared" si="0"/>
        <v>0</v>
      </c>
      <c r="L59" s="32"/>
      <c r="M59" s="190"/>
      <c r="N59" s="114"/>
      <c r="O59" s="115"/>
    </row>
    <row r="60" spans="1:15" ht="24" customHeight="1" x14ac:dyDescent="0.2">
      <c r="A60" s="157">
        <v>56</v>
      </c>
      <c r="B60" s="159"/>
      <c r="C60" s="169"/>
      <c r="D60" s="160"/>
      <c r="E60" s="31"/>
      <c r="F60" s="161"/>
      <c r="G60" s="31"/>
      <c r="H60" s="31"/>
      <c r="I60" s="177" t="str">
        <f t="shared" si="1"/>
        <v/>
      </c>
      <c r="J60" s="109"/>
      <c r="K60" s="108">
        <f t="shared" si="0"/>
        <v>0</v>
      </c>
      <c r="L60" s="32"/>
      <c r="M60" s="190"/>
      <c r="N60" s="114"/>
      <c r="O60" s="115"/>
    </row>
    <row r="61" spans="1:15" ht="24" customHeight="1" x14ac:dyDescent="0.2">
      <c r="A61" s="157">
        <v>57</v>
      </c>
      <c r="B61" s="159"/>
      <c r="C61" s="169"/>
      <c r="D61" s="160"/>
      <c r="E61" s="31"/>
      <c r="F61" s="161"/>
      <c r="G61" s="31"/>
      <c r="H61" s="31"/>
      <c r="I61" s="177" t="str">
        <f t="shared" si="1"/>
        <v/>
      </c>
      <c r="J61" s="109"/>
      <c r="K61" s="108">
        <f t="shared" si="0"/>
        <v>0</v>
      </c>
      <c r="L61" s="32"/>
      <c r="M61" s="190"/>
      <c r="N61" s="114"/>
      <c r="O61" s="115"/>
    </row>
    <row r="62" spans="1:15" ht="24" customHeight="1" x14ac:dyDescent="0.2">
      <c r="A62" s="157">
        <v>58</v>
      </c>
      <c r="B62" s="159"/>
      <c r="C62" s="169"/>
      <c r="D62" s="160"/>
      <c r="E62" s="31"/>
      <c r="F62" s="161"/>
      <c r="G62" s="31"/>
      <c r="H62" s="31"/>
      <c r="I62" s="177" t="str">
        <f t="shared" si="1"/>
        <v/>
      </c>
      <c r="J62" s="109"/>
      <c r="K62" s="108">
        <f t="shared" si="0"/>
        <v>0</v>
      </c>
      <c r="L62" s="32"/>
      <c r="M62" s="190"/>
      <c r="N62" s="114"/>
      <c r="O62" s="115"/>
    </row>
    <row r="63" spans="1:15" ht="24" customHeight="1" x14ac:dyDescent="0.2">
      <c r="A63" s="157">
        <v>59</v>
      </c>
      <c r="B63" s="159"/>
      <c r="C63" s="169"/>
      <c r="D63" s="160"/>
      <c r="E63" s="31"/>
      <c r="F63" s="161"/>
      <c r="G63" s="31"/>
      <c r="H63" s="31"/>
      <c r="I63" s="177" t="str">
        <f t="shared" si="1"/>
        <v/>
      </c>
      <c r="J63" s="109"/>
      <c r="K63" s="108">
        <f t="shared" si="0"/>
        <v>0</v>
      </c>
      <c r="L63" s="32"/>
      <c r="M63" s="190"/>
      <c r="N63" s="114"/>
      <c r="O63" s="115"/>
    </row>
    <row r="64" spans="1:15" ht="24" customHeight="1" x14ac:dyDescent="0.2">
      <c r="A64" s="157">
        <v>60</v>
      </c>
      <c r="B64" s="159"/>
      <c r="C64" s="169"/>
      <c r="D64" s="160"/>
      <c r="E64" s="31"/>
      <c r="F64" s="161"/>
      <c r="G64" s="31"/>
      <c r="H64" s="31"/>
      <c r="I64" s="177" t="str">
        <f t="shared" si="1"/>
        <v/>
      </c>
      <c r="J64" s="109"/>
      <c r="K64" s="108">
        <f t="shared" si="0"/>
        <v>0</v>
      </c>
      <c r="L64" s="32"/>
      <c r="M64" s="190"/>
      <c r="N64" s="114"/>
      <c r="O64" s="115"/>
    </row>
    <row r="65" spans="1:15" ht="24" customHeight="1" x14ac:dyDescent="0.2">
      <c r="A65" s="157">
        <v>61</v>
      </c>
      <c r="B65" s="159"/>
      <c r="C65" s="169"/>
      <c r="D65" s="160"/>
      <c r="E65" s="31"/>
      <c r="F65" s="161"/>
      <c r="G65" s="31"/>
      <c r="H65" s="31"/>
      <c r="I65" s="177" t="str">
        <f t="shared" si="1"/>
        <v/>
      </c>
      <c r="J65" s="109"/>
      <c r="K65" s="108">
        <f t="shared" si="0"/>
        <v>0</v>
      </c>
      <c r="L65" s="32"/>
      <c r="M65" s="190"/>
      <c r="N65" s="114"/>
      <c r="O65" s="115"/>
    </row>
    <row r="66" spans="1:15" ht="24" customHeight="1" x14ac:dyDescent="0.2">
      <c r="A66" s="157">
        <v>62</v>
      </c>
      <c r="B66" s="159"/>
      <c r="C66" s="169"/>
      <c r="D66" s="160"/>
      <c r="E66" s="31"/>
      <c r="F66" s="161"/>
      <c r="G66" s="31"/>
      <c r="H66" s="31"/>
      <c r="I66" s="177" t="str">
        <f t="shared" si="1"/>
        <v/>
      </c>
      <c r="J66" s="109"/>
      <c r="K66" s="108">
        <f t="shared" si="0"/>
        <v>0</v>
      </c>
      <c r="L66" s="32"/>
      <c r="M66" s="190"/>
      <c r="N66" s="114"/>
      <c r="O66" s="115"/>
    </row>
    <row r="67" spans="1:15" ht="24" customHeight="1" x14ac:dyDescent="0.2">
      <c r="A67" s="157">
        <v>63</v>
      </c>
      <c r="B67" s="159"/>
      <c r="C67" s="169"/>
      <c r="D67" s="160"/>
      <c r="E67" s="31"/>
      <c r="F67" s="161"/>
      <c r="G67" s="31"/>
      <c r="H67" s="31"/>
      <c r="I67" s="177" t="str">
        <f t="shared" si="1"/>
        <v/>
      </c>
      <c r="J67" s="109"/>
      <c r="K67" s="108">
        <f t="shared" si="0"/>
        <v>0</v>
      </c>
      <c r="L67" s="32"/>
      <c r="M67" s="190"/>
      <c r="N67" s="114"/>
      <c r="O67" s="115"/>
    </row>
    <row r="68" spans="1:15" ht="24" customHeight="1" x14ac:dyDescent="0.2">
      <c r="A68" s="157">
        <v>64</v>
      </c>
      <c r="B68" s="159"/>
      <c r="C68" s="169"/>
      <c r="D68" s="160"/>
      <c r="E68" s="31"/>
      <c r="F68" s="161"/>
      <c r="G68" s="31"/>
      <c r="H68" s="31"/>
      <c r="I68" s="177" t="str">
        <f t="shared" si="1"/>
        <v/>
      </c>
      <c r="J68" s="109"/>
      <c r="K68" s="108">
        <f t="shared" si="0"/>
        <v>0</v>
      </c>
      <c r="L68" s="32"/>
      <c r="M68" s="190"/>
      <c r="N68" s="114"/>
      <c r="O68" s="115"/>
    </row>
    <row r="69" spans="1:15" ht="24" customHeight="1" x14ac:dyDescent="0.2">
      <c r="A69" s="157">
        <v>65</v>
      </c>
      <c r="B69" s="159"/>
      <c r="C69" s="169"/>
      <c r="D69" s="160"/>
      <c r="E69" s="31"/>
      <c r="F69" s="161"/>
      <c r="G69" s="31"/>
      <c r="H69" s="31"/>
      <c r="I69" s="177" t="str">
        <f t="shared" si="1"/>
        <v/>
      </c>
      <c r="J69" s="109"/>
      <c r="K69" s="108">
        <f t="shared" si="0"/>
        <v>0</v>
      </c>
      <c r="L69" s="32"/>
      <c r="M69" s="190"/>
      <c r="N69" s="114"/>
      <c r="O69" s="115"/>
    </row>
    <row r="70" spans="1:15" ht="24" customHeight="1" x14ac:dyDescent="0.2">
      <c r="A70" s="157">
        <v>66</v>
      </c>
      <c r="B70" s="159"/>
      <c r="C70" s="169"/>
      <c r="D70" s="160"/>
      <c r="E70" s="31"/>
      <c r="F70" s="161"/>
      <c r="G70" s="31"/>
      <c r="H70" s="31"/>
      <c r="I70" s="177" t="str">
        <f t="shared" ref="I70:I133" si="2">TEXT(H70,)</f>
        <v/>
      </c>
      <c r="J70" s="109"/>
      <c r="K70" s="108">
        <f t="shared" ref="K70:K133" si="3">IF(OR(H70="Ineligible Costs",N70="N",N70="No"),0,IF(AND(D70&gt;=$N$2,D70&lt;=$N$3),J70,0))</f>
        <v>0</v>
      </c>
      <c r="L70" s="32"/>
      <c r="M70" s="190"/>
      <c r="N70" s="114"/>
      <c r="O70" s="115"/>
    </row>
    <row r="71" spans="1:15" ht="24" customHeight="1" x14ac:dyDescent="0.2">
      <c r="A71" s="157">
        <v>67</v>
      </c>
      <c r="B71" s="159"/>
      <c r="C71" s="169"/>
      <c r="D71" s="160"/>
      <c r="E71" s="31"/>
      <c r="F71" s="161"/>
      <c r="G71" s="31"/>
      <c r="H71" s="31"/>
      <c r="I71" s="177" t="str">
        <f t="shared" si="2"/>
        <v/>
      </c>
      <c r="J71" s="109"/>
      <c r="K71" s="108">
        <f t="shared" si="3"/>
        <v>0</v>
      </c>
      <c r="L71" s="32"/>
      <c r="M71" s="190"/>
      <c r="N71" s="114"/>
      <c r="O71" s="115"/>
    </row>
    <row r="72" spans="1:15" ht="24" customHeight="1" x14ac:dyDescent="0.2">
      <c r="A72" s="157">
        <v>68</v>
      </c>
      <c r="B72" s="159"/>
      <c r="C72" s="169"/>
      <c r="D72" s="160"/>
      <c r="E72" s="31"/>
      <c r="F72" s="161"/>
      <c r="G72" s="31"/>
      <c r="H72" s="31"/>
      <c r="I72" s="177" t="str">
        <f t="shared" si="2"/>
        <v/>
      </c>
      <c r="J72" s="109"/>
      <c r="K72" s="108">
        <f t="shared" si="3"/>
        <v>0</v>
      </c>
      <c r="L72" s="32"/>
      <c r="M72" s="190"/>
      <c r="N72" s="114"/>
      <c r="O72" s="115"/>
    </row>
    <row r="73" spans="1:15" ht="24" customHeight="1" x14ac:dyDescent="0.2">
      <c r="A73" s="157">
        <v>69</v>
      </c>
      <c r="B73" s="159"/>
      <c r="C73" s="169"/>
      <c r="D73" s="160"/>
      <c r="E73" s="31"/>
      <c r="F73" s="161"/>
      <c r="G73" s="31"/>
      <c r="H73" s="31"/>
      <c r="I73" s="177" t="str">
        <f t="shared" si="2"/>
        <v/>
      </c>
      <c r="J73" s="109"/>
      <c r="K73" s="108">
        <f t="shared" si="3"/>
        <v>0</v>
      </c>
      <c r="L73" s="32"/>
      <c r="M73" s="190"/>
      <c r="N73" s="114"/>
      <c r="O73" s="115"/>
    </row>
    <row r="74" spans="1:15" ht="24" customHeight="1" x14ac:dyDescent="0.2">
      <c r="A74" s="157">
        <v>70</v>
      </c>
      <c r="B74" s="159"/>
      <c r="C74" s="169"/>
      <c r="D74" s="160"/>
      <c r="E74" s="31"/>
      <c r="F74" s="161"/>
      <c r="G74" s="31"/>
      <c r="H74" s="31"/>
      <c r="I74" s="177" t="str">
        <f t="shared" si="2"/>
        <v/>
      </c>
      <c r="J74" s="109"/>
      <c r="K74" s="108">
        <f t="shared" si="3"/>
        <v>0</v>
      </c>
      <c r="L74" s="32"/>
      <c r="M74" s="190"/>
      <c r="N74" s="114"/>
      <c r="O74" s="115"/>
    </row>
    <row r="75" spans="1:15" ht="24" customHeight="1" x14ac:dyDescent="0.2">
      <c r="A75" s="157">
        <v>71</v>
      </c>
      <c r="B75" s="159"/>
      <c r="C75" s="169"/>
      <c r="D75" s="160"/>
      <c r="E75" s="31"/>
      <c r="F75" s="161"/>
      <c r="G75" s="31"/>
      <c r="H75" s="31"/>
      <c r="I75" s="177" t="str">
        <f t="shared" si="2"/>
        <v/>
      </c>
      <c r="J75" s="109"/>
      <c r="K75" s="108">
        <f t="shared" si="3"/>
        <v>0</v>
      </c>
      <c r="L75" s="32"/>
      <c r="M75" s="190"/>
      <c r="N75" s="114"/>
      <c r="O75" s="115"/>
    </row>
    <row r="76" spans="1:15" ht="24" customHeight="1" x14ac:dyDescent="0.2">
      <c r="A76" s="157">
        <v>72</v>
      </c>
      <c r="B76" s="159"/>
      <c r="C76" s="169"/>
      <c r="D76" s="160"/>
      <c r="E76" s="31"/>
      <c r="F76" s="161"/>
      <c r="G76" s="31"/>
      <c r="H76" s="31"/>
      <c r="I76" s="177" t="str">
        <f t="shared" si="2"/>
        <v/>
      </c>
      <c r="J76" s="109"/>
      <c r="K76" s="108">
        <f t="shared" si="3"/>
        <v>0</v>
      </c>
      <c r="L76" s="32"/>
      <c r="M76" s="190"/>
      <c r="N76" s="114"/>
      <c r="O76" s="115"/>
    </row>
    <row r="77" spans="1:15" ht="24" customHeight="1" x14ac:dyDescent="0.2">
      <c r="A77" s="157">
        <v>73</v>
      </c>
      <c r="B77" s="159"/>
      <c r="C77" s="169"/>
      <c r="D77" s="160"/>
      <c r="E77" s="31"/>
      <c r="F77" s="161"/>
      <c r="G77" s="31"/>
      <c r="H77" s="31"/>
      <c r="I77" s="177" t="str">
        <f t="shared" si="2"/>
        <v/>
      </c>
      <c r="J77" s="109"/>
      <c r="K77" s="108">
        <f t="shared" si="3"/>
        <v>0</v>
      </c>
      <c r="L77" s="32"/>
      <c r="M77" s="190"/>
      <c r="N77" s="114"/>
      <c r="O77" s="115"/>
    </row>
    <row r="78" spans="1:15" ht="24" customHeight="1" x14ac:dyDescent="0.2">
      <c r="A78" s="157">
        <v>74</v>
      </c>
      <c r="B78" s="159"/>
      <c r="C78" s="169"/>
      <c r="D78" s="160"/>
      <c r="E78" s="31"/>
      <c r="F78" s="161"/>
      <c r="G78" s="31"/>
      <c r="H78" s="31"/>
      <c r="I78" s="177" t="str">
        <f t="shared" si="2"/>
        <v/>
      </c>
      <c r="J78" s="109"/>
      <c r="K78" s="108">
        <f t="shared" si="3"/>
        <v>0</v>
      </c>
      <c r="L78" s="32"/>
      <c r="M78" s="190"/>
      <c r="N78" s="114"/>
      <c r="O78" s="115"/>
    </row>
    <row r="79" spans="1:15" ht="24" customHeight="1" x14ac:dyDescent="0.2">
      <c r="A79" s="157">
        <v>75</v>
      </c>
      <c r="B79" s="159"/>
      <c r="C79" s="169"/>
      <c r="D79" s="160"/>
      <c r="E79" s="31"/>
      <c r="F79" s="161"/>
      <c r="G79" s="31"/>
      <c r="H79" s="31"/>
      <c r="I79" s="177" t="str">
        <f t="shared" si="2"/>
        <v/>
      </c>
      <c r="J79" s="109"/>
      <c r="K79" s="108">
        <f t="shared" si="3"/>
        <v>0</v>
      </c>
      <c r="L79" s="32"/>
      <c r="M79" s="190"/>
      <c r="N79" s="114"/>
      <c r="O79" s="115"/>
    </row>
    <row r="80" spans="1:15" ht="24" customHeight="1" x14ac:dyDescent="0.2">
      <c r="A80" s="157">
        <v>76</v>
      </c>
      <c r="B80" s="159"/>
      <c r="C80" s="169"/>
      <c r="D80" s="160"/>
      <c r="E80" s="31"/>
      <c r="F80" s="161"/>
      <c r="G80" s="31"/>
      <c r="H80" s="31"/>
      <c r="I80" s="177" t="str">
        <f t="shared" si="2"/>
        <v/>
      </c>
      <c r="J80" s="109"/>
      <c r="K80" s="108">
        <f t="shared" si="3"/>
        <v>0</v>
      </c>
      <c r="L80" s="32"/>
      <c r="M80" s="190"/>
      <c r="N80" s="114"/>
      <c r="O80" s="115"/>
    </row>
    <row r="81" spans="1:15" ht="24" customHeight="1" x14ac:dyDescent="0.2">
      <c r="A81" s="157">
        <v>77</v>
      </c>
      <c r="B81" s="159"/>
      <c r="C81" s="169"/>
      <c r="D81" s="160"/>
      <c r="E81" s="31"/>
      <c r="F81" s="161"/>
      <c r="G81" s="31"/>
      <c r="H81" s="31"/>
      <c r="I81" s="177" t="str">
        <f t="shared" si="2"/>
        <v/>
      </c>
      <c r="J81" s="109"/>
      <c r="K81" s="108">
        <f t="shared" si="3"/>
        <v>0</v>
      </c>
      <c r="L81" s="32"/>
      <c r="M81" s="190"/>
      <c r="N81" s="114"/>
      <c r="O81" s="115"/>
    </row>
    <row r="82" spans="1:15" ht="24" customHeight="1" x14ac:dyDescent="0.2">
      <c r="A82" s="157">
        <v>78</v>
      </c>
      <c r="B82" s="159"/>
      <c r="C82" s="169"/>
      <c r="D82" s="160"/>
      <c r="E82" s="31"/>
      <c r="F82" s="161"/>
      <c r="G82" s="31"/>
      <c r="H82" s="31"/>
      <c r="I82" s="177" t="str">
        <f t="shared" si="2"/>
        <v/>
      </c>
      <c r="J82" s="109"/>
      <c r="K82" s="108">
        <f t="shared" si="3"/>
        <v>0</v>
      </c>
      <c r="L82" s="32"/>
      <c r="M82" s="190"/>
      <c r="N82" s="114"/>
      <c r="O82" s="115"/>
    </row>
    <row r="83" spans="1:15" ht="24" customHeight="1" x14ac:dyDescent="0.2">
      <c r="A83" s="157">
        <v>79</v>
      </c>
      <c r="B83" s="159"/>
      <c r="C83" s="169"/>
      <c r="D83" s="160"/>
      <c r="E83" s="31"/>
      <c r="F83" s="161"/>
      <c r="G83" s="31"/>
      <c r="H83" s="31"/>
      <c r="I83" s="177" t="str">
        <f t="shared" si="2"/>
        <v/>
      </c>
      <c r="J83" s="109"/>
      <c r="K83" s="108">
        <f t="shared" si="3"/>
        <v>0</v>
      </c>
      <c r="L83" s="32"/>
      <c r="M83" s="190"/>
      <c r="N83" s="114"/>
      <c r="O83" s="115"/>
    </row>
    <row r="84" spans="1:15" ht="24" customHeight="1" x14ac:dyDescent="0.2">
      <c r="A84" s="157">
        <v>80</v>
      </c>
      <c r="B84" s="159"/>
      <c r="C84" s="169"/>
      <c r="D84" s="160"/>
      <c r="E84" s="31"/>
      <c r="F84" s="161"/>
      <c r="G84" s="31"/>
      <c r="H84" s="31"/>
      <c r="I84" s="177" t="str">
        <f t="shared" si="2"/>
        <v/>
      </c>
      <c r="J84" s="109"/>
      <c r="K84" s="108">
        <f t="shared" si="3"/>
        <v>0</v>
      </c>
      <c r="L84" s="32"/>
      <c r="M84" s="190"/>
      <c r="N84" s="114"/>
      <c r="O84" s="115"/>
    </row>
    <row r="85" spans="1:15" ht="24" customHeight="1" x14ac:dyDescent="0.2">
      <c r="A85" s="157">
        <v>81</v>
      </c>
      <c r="B85" s="159"/>
      <c r="C85" s="169"/>
      <c r="D85" s="160"/>
      <c r="E85" s="31"/>
      <c r="F85" s="161"/>
      <c r="G85" s="31"/>
      <c r="H85" s="31"/>
      <c r="I85" s="177" t="str">
        <f t="shared" si="2"/>
        <v/>
      </c>
      <c r="J85" s="109"/>
      <c r="K85" s="108">
        <f t="shared" si="3"/>
        <v>0</v>
      </c>
      <c r="L85" s="32"/>
      <c r="M85" s="190"/>
      <c r="N85" s="114"/>
      <c r="O85" s="115"/>
    </row>
    <row r="86" spans="1:15" ht="24" customHeight="1" x14ac:dyDescent="0.2">
      <c r="A86" s="157">
        <v>82</v>
      </c>
      <c r="B86" s="159"/>
      <c r="C86" s="169"/>
      <c r="D86" s="160"/>
      <c r="E86" s="31"/>
      <c r="F86" s="161"/>
      <c r="G86" s="31"/>
      <c r="H86" s="31"/>
      <c r="I86" s="177" t="str">
        <f t="shared" si="2"/>
        <v/>
      </c>
      <c r="J86" s="109"/>
      <c r="K86" s="108">
        <f t="shared" si="3"/>
        <v>0</v>
      </c>
      <c r="L86" s="32"/>
      <c r="M86" s="190"/>
      <c r="N86" s="114"/>
      <c r="O86" s="115"/>
    </row>
    <row r="87" spans="1:15" ht="24" customHeight="1" x14ac:dyDescent="0.2">
      <c r="A87" s="157">
        <v>83</v>
      </c>
      <c r="B87" s="159"/>
      <c r="C87" s="169"/>
      <c r="D87" s="160"/>
      <c r="E87" s="31"/>
      <c r="F87" s="161"/>
      <c r="G87" s="31"/>
      <c r="H87" s="31"/>
      <c r="I87" s="177" t="str">
        <f t="shared" si="2"/>
        <v/>
      </c>
      <c r="J87" s="109"/>
      <c r="K87" s="108">
        <f t="shared" si="3"/>
        <v>0</v>
      </c>
      <c r="L87" s="32"/>
      <c r="M87" s="190"/>
      <c r="N87" s="114"/>
      <c r="O87" s="115"/>
    </row>
    <row r="88" spans="1:15" ht="24" customHeight="1" x14ac:dyDescent="0.2">
      <c r="A88" s="157">
        <v>84</v>
      </c>
      <c r="B88" s="159"/>
      <c r="C88" s="169"/>
      <c r="D88" s="160"/>
      <c r="E88" s="31"/>
      <c r="F88" s="161"/>
      <c r="G88" s="31"/>
      <c r="H88" s="31"/>
      <c r="I88" s="177" t="str">
        <f t="shared" si="2"/>
        <v/>
      </c>
      <c r="J88" s="109"/>
      <c r="K88" s="108">
        <f t="shared" si="3"/>
        <v>0</v>
      </c>
      <c r="L88" s="32"/>
      <c r="M88" s="190"/>
      <c r="N88" s="114"/>
      <c r="O88" s="115"/>
    </row>
    <row r="89" spans="1:15" ht="24" customHeight="1" x14ac:dyDescent="0.2">
      <c r="A89" s="157">
        <v>85</v>
      </c>
      <c r="B89" s="159"/>
      <c r="C89" s="169"/>
      <c r="D89" s="160"/>
      <c r="E89" s="31"/>
      <c r="F89" s="161"/>
      <c r="G89" s="31"/>
      <c r="H89" s="31"/>
      <c r="I89" s="177" t="str">
        <f t="shared" si="2"/>
        <v/>
      </c>
      <c r="J89" s="109"/>
      <c r="K89" s="108">
        <f t="shared" si="3"/>
        <v>0</v>
      </c>
      <c r="L89" s="32"/>
      <c r="M89" s="190"/>
      <c r="N89" s="114"/>
      <c r="O89" s="115"/>
    </row>
    <row r="90" spans="1:15" ht="24" customHeight="1" x14ac:dyDescent="0.2">
      <c r="A90" s="157">
        <v>86</v>
      </c>
      <c r="B90" s="159"/>
      <c r="C90" s="169"/>
      <c r="D90" s="160"/>
      <c r="E90" s="31"/>
      <c r="F90" s="161"/>
      <c r="G90" s="31"/>
      <c r="H90" s="31"/>
      <c r="I90" s="177" t="str">
        <f t="shared" si="2"/>
        <v/>
      </c>
      <c r="J90" s="109"/>
      <c r="K90" s="108">
        <f t="shared" si="3"/>
        <v>0</v>
      </c>
      <c r="L90" s="32"/>
      <c r="M90" s="190"/>
      <c r="N90" s="114"/>
      <c r="O90" s="115"/>
    </row>
    <row r="91" spans="1:15" ht="24" customHeight="1" x14ac:dyDescent="0.2">
      <c r="A91" s="157">
        <v>87</v>
      </c>
      <c r="B91" s="159"/>
      <c r="C91" s="169"/>
      <c r="D91" s="160"/>
      <c r="E91" s="31"/>
      <c r="F91" s="161"/>
      <c r="G91" s="31"/>
      <c r="H91" s="31"/>
      <c r="I91" s="177" t="str">
        <f t="shared" si="2"/>
        <v/>
      </c>
      <c r="J91" s="109"/>
      <c r="K91" s="108">
        <f t="shared" si="3"/>
        <v>0</v>
      </c>
      <c r="L91" s="32"/>
      <c r="M91" s="190"/>
      <c r="N91" s="114"/>
      <c r="O91" s="115"/>
    </row>
    <row r="92" spans="1:15" ht="24" customHeight="1" x14ac:dyDescent="0.2">
      <c r="A92" s="157">
        <v>88</v>
      </c>
      <c r="B92" s="159"/>
      <c r="C92" s="169"/>
      <c r="D92" s="160"/>
      <c r="E92" s="31"/>
      <c r="F92" s="161"/>
      <c r="G92" s="31"/>
      <c r="H92" s="31"/>
      <c r="I92" s="177" t="str">
        <f t="shared" si="2"/>
        <v/>
      </c>
      <c r="J92" s="109"/>
      <c r="K92" s="108">
        <f t="shared" si="3"/>
        <v>0</v>
      </c>
      <c r="L92" s="32"/>
      <c r="M92" s="190"/>
      <c r="N92" s="114"/>
      <c r="O92" s="115"/>
    </row>
    <row r="93" spans="1:15" ht="24" customHeight="1" x14ac:dyDescent="0.2">
      <c r="A93" s="157">
        <v>89</v>
      </c>
      <c r="B93" s="159"/>
      <c r="C93" s="169"/>
      <c r="D93" s="160"/>
      <c r="E93" s="31"/>
      <c r="F93" s="161"/>
      <c r="G93" s="31"/>
      <c r="H93" s="31"/>
      <c r="I93" s="177" t="str">
        <f t="shared" si="2"/>
        <v/>
      </c>
      <c r="J93" s="109"/>
      <c r="K93" s="108">
        <f t="shared" si="3"/>
        <v>0</v>
      </c>
      <c r="L93" s="32"/>
      <c r="M93" s="190"/>
      <c r="N93" s="114"/>
      <c r="O93" s="115"/>
    </row>
    <row r="94" spans="1:15" ht="24" customHeight="1" x14ac:dyDescent="0.2">
      <c r="A94" s="157">
        <v>90</v>
      </c>
      <c r="B94" s="159"/>
      <c r="C94" s="169"/>
      <c r="D94" s="160"/>
      <c r="E94" s="31"/>
      <c r="F94" s="161"/>
      <c r="G94" s="31"/>
      <c r="H94" s="31"/>
      <c r="I94" s="177" t="str">
        <f t="shared" si="2"/>
        <v/>
      </c>
      <c r="J94" s="109"/>
      <c r="K94" s="108">
        <f t="shared" si="3"/>
        <v>0</v>
      </c>
      <c r="L94" s="32"/>
      <c r="M94" s="190"/>
      <c r="N94" s="114"/>
      <c r="O94" s="115"/>
    </row>
    <row r="95" spans="1:15" ht="24" customHeight="1" x14ac:dyDescent="0.2">
      <c r="A95" s="157">
        <v>91</v>
      </c>
      <c r="B95" s="159"/>
      <c r="C95" s="169"/>
      <c r="D95" s="160"/>
      <c r="E95" s="31"/>
      <c r="F95" s="161"/>
      <c r="G95" s="31"/>
      <c r="H95" s="31"/>
      <c r="I95" s="177" t="str">
        <f t="shared" si="2"/>
        <v/>
      </c>
      <c r="J95" s="109"/>
      <c r="K95" s="108">
        <f t="shared" si="3"/>
        <v>0</v>
      </c>
      <c r="L95" s="32"/>
      <c r="M95" s="190"/>
      <c r="N95" s="114"/>
      <c r="O95" s="115"/>
    </row>
    <row r="96" spans="1:15" ht="24" customHeight="1" x14ac:dyDescent="0.2">
      <c r="A96" s="157">
        <v>92</v>
      </c>
      <c r="B96" s="159"/>
      <c r="C96" s="169"/>
      <c r="D96" s="160"/>
      <c r="E96" s="31"/>
      <c r="F96" s="161"/>
      <c r="G96" s="31"/>
      <c r="H96" s="31"/>
      <c r="I96" s="177" t="str">
        <f t="shared" si="2"/>
        <v/>
      </c>
      <c r="J96" s="109"/>
      <c r="K96" s="108">
        <f t="shared" si="3"/>
        <v>0</v>
      </c>
      <c r="L96" s="32"/>
      <c r="M96" s="190"/>
      <c r="N96" s="114"/>
      <c r="O96" s="115"/>
    </row>
    <row r="97" spans="1:15" ht="24" customHeight="1" x14ac:dyDescent="0.2">
      <c r="A97" s="157">
        <v>93</v>
      </c>
      <c r="B97" s="159"/>
      <c r="C97" s="169"/>
      <c r="D97" s="160"/>
      <c r="E97" s="31"/>
      <c r="F97" s="161"/>
      <c r="G97" s="31"/>
      <c r="H97" s="31"/>
      <c r="I97" s="177" t="str">
        <f t="shared" si="2"/>
        <v/>
      </c>
      <c r="J97" s="109"/>
      <c r="K97" s="108">
        <f t="shared" si="3"/>
        <v>0</v>
      </c>
      <c r="L97" s="32"/>
      <c r="M97" s="190"/>
      <c r="N97" s="114"/>
      <c r="O97" s="115"/>
    </row>
    <row r="98" spans="1:15" ht="24" customHeight="1" x14ac:dyDescent="0.2">
      <c r="A98" s="157">
        <v>94</v>
      </c>
      <c r="B98" s="159"/>
      <c r="C98" s="169"/>
      <c r="D98" s="160"/>
      <c r="E98" s="31"/>
      <c r="F98" s="161"/>
      <c r="G98" s="31"/>
      <c r="H98" s="31"/>
      <c r="I98" s="177" t="str">
        <f t="shared" si="2"/>
        <v/>
      </c>
      <c r="J98" s="109"/>
      <c r="K98" s="108">
        <f t="shared" si="3"/>
        <v>0</v>
      </c>
      <c r="L98" s="32"/>
      <c r="M98" s="190"/>
      <c r="N98" s="114"/>
      <c r="O98" s="115"/>
    </row>
    <row r="99" spans="1:15" ht="24" customHeight="1" x14ac:dyDescent="0.2">
      <c r="A99" s="157">
        <v>95</v>
      </c>
      <c r="B99" s="159"/>
      <c r="C99" s="169"/>
      <c r="D99" s="160"/>
      <c r="E99" s="31"/>
      <c r="F99" s="161"/>
      <c r="G99" s="31"/>
      <c r="H99" s="31"/>
      <c r="I99" s="177" t="str">
        <f t="shared" si="2"/>
        <v/>
      </c>
      <c r="J99" s="109"/>
      <c r="K99" s="108">
        <f t="shared" si="3"/>
        <v>0</v>
      </c>
      <c r="L99" s="32"/>
      <c r="M99" s="190"/>
      <c r="N99" s="114"/>
      <c r="O99" s="115"/>
    </row>
    <row r="100" spans="1:15" ht="24" customHeight="1" x14ac:dyDescent="0.2">
      <c r="A100" s="157">
        <v>96</v>
      </c>
      <c r="B100" s="159"/>
      <c r="C100" s="169"/>
      <c r="D100" s="160"/>
      <c r="E100" s="31"/>
      <c r="F100" s="161"/>
      <c r="G100" s="31"/>
      <c r="H100" s="31"/>
      <c r="I100" s="177" t="str">
        <f t="shared" si="2"/>
        <v/>
      </c>
      <c r="J100" s="109"/>
      <c r="K100" s="108">
        <f t="shared" si="3"/>
        <v>0</v>
      </c>
      <c r="L100" s="32"/>
      <c r="M100" s="190"/>
      <c r="N100" s="114"/>
      <c r="O100" s="115"/>
    </row>
    <row r="101" spans="1:15" ht="24" customHeight="1" x14ac:dyDescent="0.2">
      <c r="A101" s="157">
        <v>97</v>
      </c>
      <c r="B101" s="159"/>
      <c r="C101" s="169"/>
      <c r="D101" s="160"/>
      <c r="E101" s="31"/>
      <c r="F101" s="161"/>
      <c r="G101" s="31"/>
      <c r="H101" s="31"/>
      <c r="I101" s="177" t="str">
        <f t="shared" si="2"/>
        <v/>
      </c>
      <c r="J101" s="109"/>
      <c r="K101" s="108">
        <f t="shared" si="3"/>
        <v>0</v>
      </c>
      <c r="L101" s="32"/>
      <c r="M101" s="190"/>
      <c r="N101" s="114"/>
      <c r="O101" s="115"/>
    </row>
    <row r="102" spans="1:15" ht="24" customHeight="1" x14ac:dyDescent="0.2">
      <c r="A102" s="157">
        <v>98</v>
      </c>
      <c r="B102" s="159"/>
      <c r="C102" s="169"/>
      <c r="D102" s="160"/>
      <c r="E102" s="31"/>
      <c r="F102" s="161"/>
      <c r="G102" s="31"/>
      <c r="H102" s="31"/>
      <c r="I102" s="177" t="str">
        <f t="shared" si="2"/>
        <v/>
      </c>
      <c r="J102" s="109"/>
      <c r="K102" s="108">
        <f t="shared" si="3"/>
        <v>0</v>
      </c>
      <c r="L102" s="32"/>
      <c r="M102" s="190"/>
      <c r="N102" s="114"/>
      <c r="O102" s="115"/>
    </row>
    <row r="103" spans="1:15" ht="24" customHeight="1" x14ac:dyDescent="0.2">
      <c r="A103" s="157">
        <v>99</v>
      </c>
      <c r="B103" s="159"/>
      <c r="C103" s="169"/>
      <c r="D103" s="160"/>
      <c r="E103" s="31"/>
      <c r="F103" s="161"/>
      <c r="G103" s="31"/>
      <c r="H103" s="31"/>
      <c r="I103" s="177" t="str">
        <f t="shared" si="2"/>
        <v/>
      </c>
      <c r="J103" s="109"/>
      <c r="K103" s="108">
        <f t="shared" si="3"/>
        <v>0</v>
      </c>
      <c r="L103" s="32"/>
      <c r="M103" s="190"/>
      <c r="N103" s="114"/>
      <c r="O103" s="115"/>
    </row>
    <row r="104" spans="1:15" ht="24" customHeight="1" x14ac:dyDescent="0.2">
      <c r="A104" s="157">
        <v>100</v>
      </c>
      <c r="B104" s="159"/>
      <c r="C104" s="169"/>
      <c r="D104" s="160"/>
      <c r="E104" s="31"/>
      <c r="F104" s="161"/>
      <c r="G104" s="31"/>
      <c r="H104" s="31"/>
      <c r="I104" s="177" t="str">
        <f t="shared" si="2"/>
        <v/>
      </c>
      <c r="J104" s="109"/>
      <c r="K104" s="108">
        <f t="shared" si="3"/>
        <v>0</v>
      </c>
      <c r="L104" s="32"/>
      <c r="M104" s="190"/>
      <c r="N104" s="114"/>
      <c r="O104" s="115"/>
    </row>
    <row r="105" spans="1:15" ht="24" customHeight="1" x14ac:dyDescent="0.2">
      <c r="A105" s="157">
        <v>101</v>
      </c>
      <c r="B105" s="159"/>
      <c r="C105" s="169"/>
      <c r="D105" s="160"/>
      <c r="E105" s="31"/>
      <c r="F105" s="161"/>
      <c r="G105" s="31"/>
      <c r="H105" s="31"/>
      <c r="I105" s="177" t="str">
        <f t="shared" si="2"/>
        <v/>
      </c>
      <c r="J105" s="109"/>
      <c r="K105" s="108">
        <f t="shared" si="3"/>
        <v>0</v>
      </c>
      <c r="L105" s="32"/>
      <c r="M105" s="190"/>
      <c r="N105" s="114"/>
      <c r="O105" s="115"/>
    </row>
    <row r="106" spans="1:15" ht="24" customHeight="1" x14ac:dyDescent="0.2">
      <c r="A106" s="157">
        <v>102</v>
      </c>
      <c r="B106" s="159"/>
      <c r="C106" s="169"/>
      <c r="D106" s="160"/>
      <c r="E106" s="31"/>
      <c r="F106" s="161"/>
      <c r="G106" s="31"/>
      <c r="H106" s="31"/>
      <c r="I106" s="177" t="str">
        <f t="shared" si="2"/>
        <v/>
      </c>
      <c r="J106" s="109"/>
      <c r="K106" s="108">
        <f t="shared" si="3"/>
        <v>0</v>
      </c>
      <c r="L106" s="32"/>
      <c r="M106" s="190"/>
      <c r="N106" s="114"/>
      <c r="O106" s="115"/>
    </row>
    <row r="107" spans="1:15" ht="24" customHeight="1" x14ac:dyDescent="0.2">
      <c r="A107" s="157">
        <v>103</v>
      </c>
      <c r="B107" s="159"/>
      <c r="C107" s="169"/>
      <c r="D107" s="160"/>
      <c r="E107" s="31"/>
      <c r="F107" s="161"/>
      <c r="G107" s="31"/>
      <c r="H107" s="31"/>
      <c r="I107" s="177" t="str">
        <f t="shared" si="2"/>
        <v/>
      </c>
      <c r="J107" s="109"/>
      <c r="K107" s="108">
        <f t="shared" si="3"/>
        <v>0</v>
      </c>
      <c r="L107" s="32"/>
      <c r="M107" s="190"/>
      <c r="N107" s="114"/>
      <c r="O107" s="115"/>
    </row>
    <row r="108" spans="1:15" ht="24" customHeight="1" x14ac:dyDescent="0.2">
      <c r="A108" s="157">
        <v>104</v>
      </c>
      <c r="B108" s="159"/>
      <c r="C108" s="169"/>
      <c r="D108" s="160"/>
      <c r="E108" s="31"/>
      <c r="F108" s="161"/>
      <c r="G108" s="31"/>
      <c r="H108" s="31"/>
      <c r="I108" s="177" t="str">
        <f t="shared" si="2"/>
        <v/>
      </c>
      <c r="J108" s="109"/>
      <c r="K108" s="108">
        <f t="shared" si="3"/>
        <v>0</v>
      </c>
      <c r="L108" s="32"/>
      <c r="M108" s="190"/>
      <c r="N108" s="114"/>
      <c r="O108" s="115"/>
    </row>
    <row r="109" spans="1:15" ht="24" customHeight="1" x14ac:dyDescent="0.2">
      <c r="A109" s="157">
        <v>105</v>
      </c>
      <c r="B109" s="159"/>
      <c r="C109" s="169"/>
      <c r="D109" s="160"/>
      <c r="E109" s="31"/>
      <c r="F109" s="161"/>
      <c r="G109" s="31"/>
      <c r="H109" s="31"/>
      <c r="I109" s="177" t="str">
        <f t="shared" si="2"/>
        <v/>
      </c>
      <c r="J109" s="109"/>
      <c r="K109" s="108">
        <f t="shared" si="3"/>
        <v>0</v>
      </c>
      <c r="L109" s="32"/>
      <c r="M109" s="190"/>
      <c r="N109" s="114"/>
      <c r="O109" s="115"/>
    </row>
    <row r="110" spans="1:15" ht="24" customHeight="1" x14ac:dyDescent="0.2">
      <c r="A110" s="157">
        <v>106</v>
      </c>
      <c r="B110" s="159"/>
      <c r="C110" s="169"/>
      <c r="D110" s="160"/>
      <c r="E110" s="31"/>
      <c r="F110" s="161"/>
      <c r="G110" s="31"/>
      <c r="H110" s="31"/>
      <c r="I110" s="177" t="str">
        <f t="shared" si="2"/>
        <v/>
      </c>
      <c r="J110" s="109"/>
      <c r="K110" s="108">
        <f t="shared" si="3"/>
        <v>0</v>
      </c>
      <c r="L110" s="32"/>
      <c r="M110" s="190"/>
      <c r="N110" s="114"/>
      <c r="O110" s="115"/>
    </row>
    <row r="111" spans="1:15" ht="24" customHeight="1" x14ac:dyDescent="0.2">
      <c r="A111" s="157">
        <v>107</v>
      </c>
      <c r="B111" s="159"/>
      <c r="C111" s="169"/>
      <c r="D111" s="160"/>
      <c r="E111" s="31"/>
      <c r="F111" s="161"/>
      <c r="G111" s="31"/>
      <c r="H111" s="31"/>
      <c r="I111" s="177" t="str">
        <f t="shared" si="2"/>
        <v/>
      </c>
      <c r="J111" s="109"/>
      <c r="K111" s="108">
        <f t="shared" si="3"/>
        <v>0</v>
      </c>
      <c r="L111" s="32"/>
      <c r="M111" s="190"/>
      <c r="N111" s="114"/>
      <c r="O111" s="115"/>
    </row>
    <row r="112" spans="1:15" ht="24" customHeight="1" x14ac:dyDescent="0.2">
      <c r="A112" s="157">
        <v>108</v>
      </c>
      <c r="B112" s="159"/>
      <c r="C112" s="169"/>
      <c r="D112" s="160"/>
      <c r="E112" s="31"/>
      <c r="F112" s="161"/>
      <c r="G112" s="31"/>
      <c r="H112" s="31"/>
      <c r="I112" s="177" t="str">
        <f t="shared" si="2"/>
        <v/>
      </c>
      <c r="J112" s="109"/>
      <c r="K112" s="108">
        <f t="shared" si="3"/>
        <v>0</v>
      </c>
      <c r="L112" s="32"/>
      <c r="M112" s="190"/>
      <c r="N112" s="114"/>
      <c r="O112" s="115"/>
    </row>
    <row r="113" spans="1:15" ht="24" customHeight="1" x14ac:dyDescent="0.2">
      <c r="A113" s="157">
        <v>109</v>
      </c>
      <c r="B113" s="159"/>
      <c r="C113" s="169"/>
      <c r="D113" s="160"/>
      <c r="E113" s="31"/>
      <c r="F113" s="161"/>
      <c r="G113" s="31"/>
      <c r="H113" s="31"/>
      <c r="I113" s="177" t="str">
        <f t="shared" si="2"/>
        <v/>
      </c>
      <c r="J113" s="109"/>
      <c r="K113" s="108">
        <f t="shared" si="3"/>
        <v>0</v>
      </c>
      <c r="L113" s="32"/>
      <c r="M113" s="190"/>
      <c r="N113" s="114"/>
      <c r="O113" s="115"/>
    </row>
    <row r="114" spans="1:15" ht="24" customHeight="1" x14ac:dyDescent="0.2">
      <c r="A114" s="157">
        <v>110</v>
      </c>
      <c r="B114" s="159"/>
      <c r="C114" s="169"/>
      <c r="D114" s="160"/>
      <c r="E114" s="31"/>
      <c r="F114" s="161"/>
      <c r="G114" s="31"/>
      <c r="H114" s="31"/>
      <c r="I114" s="177" t="str">
        <f t="shared" si="2"/>
        <v/>
      </c>
      <c r="J114" s="109"/>
      <c r="K114" s="108">
        <f t="shared" si="3"/>
        <v>0</v>
      </c>
      <c r="L114" s="32"/>
      <c r="M114" s="190"/>
      <c r="N114" s="114"/>
      <c r="O114" s="115"/>
    </row>
    <row r="115" spans="1:15" ht="24" customHeight="1" x14ac:dyDescent="0.2">
      <c r="A115" s="157">
        <v>111</v>
      </c>
      <c r="B115" s="159"/>
      <c r="C115" s="169"/>
      <c r="D115" s="160"/>
      <c r="E115" s="31"/>
      <c r="F115" s="161"/>
      <c r="G115" s="31"/>
      <c r="H115" s="31"/>
      <c r="I115" s="177" t="str">
        <f t="shared" si="2"/>
        <v/>
      </c>
      <c r="J115" s="109"/>
      <c r="K115" s="108">
        <f t="shared" si="3"/>
        <v>0</v>
      </c>
      <c r="L115" s="32"/>
      <c r="M115" s="190"/>
      <c r="N115" s="114"/>
      <c r="O115" s="115"/>
    </row>
    <row r="116" spans="1:15" ht="24" customHeight="1" x14ac:dyDescent="0.2">
      <c r="A116" s="157">
        <v>112</v>
      </c>
      <c r="B116" s="159"/>
      <c r="C116" s="169"/>
      <c r="D116" s="160"/>
      <c r="E116" s="31"/>
      <c r="F116" s="161"/>
      <c r="G116" s="31"/>
      <c r="H116" s="31"/>
      <c r="I116" s="177" t="str">
        <f t="shared" si="2"/>
        <v/>
      </c>
      <c r="J116" s="109"/>
      <c r="K116" s="108">
        <f t="shared" si="3"/>
        <v>0</v>
      </c>
      <c r="L116" s="32"/>
      <c r="M116" s="190"/>
      <c r="N116" s="114"/>
      <c r="O116" s="115"/>
    </row>
    <row r="117" spans="1:15" ht="24" customHeight="1" x14ac:dyDescent="0.2">
      <c r="A117" s="157">
        <v>113</v>
      </c>
      <c r="B117" s="159"/>
      <c r="C117" s="169"/>
      <c r="D117" s="160"/>
      <c r="E117" s="31"/>
      <c r="F117" s="161"/>
      <c r="G117" s="31"/>
      <c r="H117" s="31"/>
      <c r="I117" s="177" t="str">
        <f t="shared" si="2"/>
        <v/>
      </c>
      <c r="J117" s="109"/>
      <c r="K117" s="108">
        <f t="shared" si="3"/>
        <v>0</v>
      </c>
      <c r="L117" s="32"/>
      <c r="M117" s="190"/>
      <c r="N117" s="114"/>
      <c r="O117" s="115"/>
    </row>
    <row r="118" spans="1:15" ht="24" customHeight="1" x14ac:dyDescent="0.2">
      <c r="A118" s="157">
        <v>114</v>
      </c>
      <c r="B118" s="159"/>
      <c r="C118" s="169"/>
      <c r="D118" s="160"/>
      <c r="E118" s="31"/>
      <c r="F118" s="161"/>
      <c r="G118" s="31"/>
      <c r="H118" s="31"/>
      <c r="I118" s="177" t="str">
        <f t="shared" si="2"/>
        <v/>
      </c>
      <c r="J118" s="109"/>
      <c r="K118" s="108">
        <f t="shared" si="3"/>
        <v>0</v>
      </c>
      <c r="L118" s="32"/>
      <c r="M118" s="190"/>
      <c r="N118" s="114"/>
      <c r="O118" s="115"/>
    </row>
    <row r="119" spans="1:15" ht="24" customHeight="1" x14ac:dyDescent="0.2">
      <c r="A119" s="157">
        <v>115</v>
      </c>
      <c r="B119" s="159"/>
      <c r="C119" s="169"/>
      <c r="D119" s="160"/>
      <c r="E119" s="31"/>
      <c r="F119" s="161"/>
      <c r="G119" s="31"/>
      <c r="H119" s="31"/>
      <c r="I119" s="177" t="str">
        <f t="shared" si="2"/>
        <v/>
      </c>
      <c r="J119" s="109"/>
      <c r="K119" s="108">
        <f t="shared" si="3"/>
        <v>0</v>
      </c>
      <c r="L119" s="32"/>
      <c r="M119" s="190"/>
      <c r="N119" s="114"/>
      <c r="O119" s="115"/>
    </row>
    <row r="120" spans="1:15" ht="24" customHeight="1" x14ac:dyDescent="0.2">
      <c r="A120" s="157">
        <v>116</v>
      </c>
      <c r="B120" s="159"/>
      <c r="C120" s="169"/>
      <c r="D120" s="160"/>
      <c r="E120" s="31"/>
      <c r="F120" s="161"/>
      <c r="G120" s="31"/>
      <c r="H120" s="31"/>
      <c r="I120" s="177" t="str">
        <f t="shared" si="2"/>
        <v/>
      </c>
      <c r="J120" s="109"/>
      <c r="K120" s="108">
        <f t="shared" si="3"/>
        <v>0</v>
      </c>
      <c r="L120" s="32"/>
      <c r="M120" s="190"/>
      <c r="N120" s="114"/>
      <c r="O120" s="115"/>
    </row>
    <row r="121" spans="1:15" ht="24" customHeight="1" x14ac:dyDescent="0.2">
      <c r="A121" s="157">
        <v>117</v>
      </c>
      <c r="B121" s="159"/>
      <c r="C121" s="169"/>
      <c r="D121" s="160"/>
      <c r="E121" s="31"/>
      <c r="F121" s="161"/>
      <c r="G121" s="31"/>
      <c r="H121" s="31"/>
      <c r="I121" s="177" t="str">
        <f t="shared" si="2"/>
        <v/>
      </c>
      <c r="J121" s="109"/>
      <c r="K121" s="108">
        <f t="shared" si="3"/>
        <v>0</v>
      </c>
      <c r="L121" s="32"/>
      <c r="M121" s="190"/>
      <c r="N121" s="114"/>
      <c r="O121" s="115"/>
    </row>
    <row r="122" spans="1:15" ht="24" customHeight="1" x14ac:dyDescent="0.2">
      <c r="A122" s="157">
        <v>118</v>
      </c>
      <c r="B122" s="159"/>
      <c r="C122" s="169"/>
      <c r="D122" s="160"/>
      <c r="E122" s="31"/>
      <c r="F122" s="161"/>
      <c r="G122" s="31"/>
      <c r="H122" s="31"/>
      <c r="I122" s="177" t="str">
        <f t="shared" si="2"/>
        <v/>
      </c>
      <c r="J122" s="109"/>
      <c r="K122" s="108">
        <f t="shared" si="3"/>
        <v>0</v>
      </c>
      <c r="L122" s="32"/>
      <c r="M122" s="190"/>
      <c r="N122" s="114"/>
      <c r="O122" s="115"/>
    </row>
    <row r="123" spans="1:15" ht="24" customHeight="1" x14ac:dyDescent="0.2">
      <c r="A123" s="157">
        <v>119</v>
      </c>
      <c r="B123" s="159"/>
      <c r="C123" s="169"/>
      <c r="D123" s="160"/>
      <c r="E123" s="31"/>
      <c r="F123" s="161"/>
      <c r="G123" s="31"/>
      <c r="H123" s="31"/>
      <c r="I123" s="177" t="str">
        <f t="shared" si="2"/>
        <v/>
      </c>
      <c r="J123" s="109"/>
      <c r="K123" s="108">
        <f t="shared" si="3"/>
        <v>0</v>
      </c>
      <c r="L123" s="32"/>
      <c r="M123" s="190"/>
      <c r="N123" s="114"/>
      <c r="O123" s="115"/>
    </row>
    <row r="124" spans="1:15" ht="24" customHeight="1" x14ac:dyDescent="0.2">
      <c r="A124" s="157">
        <v>120</v>
      </c>
      <c r="B124" s="159"/>
      <c r="C124" s="169"/>
      <c r="D124" s="160"/>
      <c r="E124" s="31"/>
      <c r="F124" s="161"/>
      <c r="G124" s="31"/>
      <c r="H124" s="31"/>
      <c r="I124" s="177" t="str">
        <f t="shared" si="2"/>
        <v/>
      </c>
      <c r="J124" s="109"/>
      <c r="K124" s="108">
        <f t="shared" si="3"/>
        <v>0</v>
      </c>
      <c r="L124" s="32"/>
      <c r="M124" s="190"/>
      <c r="N124" s="114"/>
      <c r="O124" s="115"/>
    </row>
    <row r="125" spans="1:15" ht="24" customHeight="1" x14ac:dyDescent="0.2">
      <c r="A125" s="157">
        <v>121</v>
      </c>
      <c r="B125" s="159"/>
      <c r="C125" s="169"/>
      <c r="D125" s="160"/>
      <c r="E125" s="31"/>
      <c r="F125" s="161"/>
      <c r="G125" s="31"/>
      <c r="H125" s="31"/>
      <c r="I125" s="177" t="str">
        <f t="shared" si="2"/>
        <v/>
      </c>
      <c r="J125" s="109"/>
      <c r="K125" s="108">
        <f t="shared" si="3"/>
        <v>0</v>
      </c>
      <c r="L125" s="32"/>
      <c r="M125" s="190"/>
      <c r="N125" s="114"/>
      <c r="O125" s="115"/>
    </row>
    <row r="126" spans="1:15" ht="24" customHeight="1" x14ac:dyDescent="0.2">
      <c r="A126" s="157">
        <v>122</v>
      </c>
      <c r="B126" s="159"/>
      <c r="C126" s="169"/>
      <c r="D126" s="160"/>
      <c r="E126" s="31"/>
      <c r="F126" s="161"/>
      <c r="G126" s="31"/>
      <c r="H126" s="31"/>
      <c r="I126" s="177" t="str">
        <f t="shared" si="2"/>
        <v/>
      </c>
      <c r="J126" s="109"/>
      <c r="K126" s="108">
        <f t="shared" si="3"/>
        <v>0</v>
      </c>
      <c r="L126" s="32"/>
      <c r="M126" s="190"/>
      <c r="N126" s="114"/>
      <c r="O126" s="115"/>
    </row>
    <row r="127" spans="1:15" ht="24" customHeight="1" x14ac:dyDescent="0.2">
      <c r="A127" s="157">
        <v>123</v>
      </c>
      <c r="B127" s="159"/>
      <c r="C127" s="169"/>
      <c r="D127" s="160"/>
      <c r="E127" s="31"/>
      <c r="F127" s="161"/>
      <c r="G127" s="31"/>
      <c r="H127" s="31"/>
      <c r="I127" s="177" t="str">
        <f t="shared" si="2"/>
        <v/>
      </c>
      <c r="J127" s="109"/>
      <c r="K127" s="108">
        <f t="shared" si="3"/>
        <v>0</v>
      </c>
      <c r="L127" s="32"/>
      <c r="M127" s="190"/>
      <c r="N127" s="114"/>
      <c r="O127" s="115"/>
    </row>
    <row r="128" spans="1:15" ht="24" customHeight="1" x14ac:dyDescent="0.2">
      <c r="A128" s="157">
        <v>124</v>
      </c>
      <c r="B128" s="159"/>
      <c r="C128" s="169"/>
      <c r="D128" s="160"/>
      <c r="E128" s="31"/>
      <c r="F128" s="161"/>
      <c r="G128" s="31"/>
      <c r="H128" s="31"/>
      <c r="I128" s="177" t="str">
        <f t="shared" si="2"/>
        <v/>
      </c>
      <c r="J128" s="109"/>
      <c r="K128" s="108">
        <f t="shared" si="3"/>
        <v>0</v>
      </c>
      <c r="L128" s="32"/>
      <c r="M128" s="190"/>
      <c r="N128" s="114"/>
      <c r="O128" s="115"/>
    </row>
    <row r="129" spans="1:15" ht="24" customHeight="1" x14ac:dyDescent="0.2">
      <c r="A129" s="157">
        <v>125</v>
      </c>
      <c r="B129" s="159"/>
      <c r="C129" s="169"/>
      <c r="D129" s="160"/>
      <c r="E129" s="31"/>
      <c r="F129" s="161"/>
      <c r="G129" s="31"/>
      <c r="H129" s="31"/>
      <c r="I129" s="177" t="str">
        <f t="shared" si="2"/>
        <v/>
      </c>
      <c r="J129" s="109"/>
      <c r="K129" s="108">
        <f t="shared" si="3"/>
        <v>0</v>
      </c>
      <c r="L129" s="32"/>
      <c r="M129" s="190"/>
      <c r="N129" s="114"/>
      <c r="O129" s="115"/>
    </row>
    <row r="130" spans="1:15" ht="24" customHeight="1" x14ac:dyDescent="0.2">
      <c r="A130" s="157">
        <v>126</v>
      </c>
      <c r="B130" s="159"/>
      <c r="C130" s="169"/>
      <c r="D130" s="160"/>
      <c r="E130" s="31"/>
      <c r="F130" s="161"/>
      <c r="G130" s="31"/>
      <c r="H130" s="31"/>
      <c r="I130" s="177" t="str">
        <f t="shared" si="2"/>
        <v/>
      </c>
      <c r="J130" s="109"/>
      <c r="K130" s="108">
        <f t="shared" si="3"/>
        <v>0</v>
      </c>
      <c r="L130" s="32"/>
      <c r="M130" s="190"/>
      <c r="N130" s="114"/>
      <c r="O130" s="115"/>
    </row>
    <row r="131" spans="1:15" ht="24" customHeight="1" x14ac:dyDescent="0.2">
      <c r="A131" s="157">
        <v>127</v>
      </c>
      <c r="B131" s="159"/>
      <c r="C131" s="169"/>
      <c r="D131" s="160"/>
      <c r="E131" s="31"/>
      <c r="F131" s="161"/>
      <c r="G131" s="31"/>
      <c r="H131" s="31"/>
      <c r="I131" s="177" t="str">
        <f t="shared" si="2"/>
        <v/>
      </c>
      <c r="J131" s="109"/>
      <c r="K131" s="108">
        <f t="shared" si="3"/>
        <v>0</v>
      </c>
      <c r="L131" s="32"/>
      <c r="M131" s="190"/>
      <c r="N131" s="114"/>
      <c r="O131" s="115"/>
    </row>
    <row r="132" spans="1:15" ht="24" customHeight="1" x14ac:dyDescent="0.2">
      <c r="A132" s="157">
        <v>128</v>
      </c>
      <c r="B132" s="159"/>
      <c r="C132" s="169"/>
      <c r="D132" s="160"/>
      <c r="E132" s="31"/>
      <c r="F132" s="161"/>
      <c r="G132" s="31"/>
      <c r="H132" s="31"/>
      <c r="I132" s="177" t="str">
        <f t="shared" si="2"/>
        <v/>
      </c>
      <c r="J132" s="109"/>
      <c r="K132" s="108">
        <f t="shared" si="3"/>
        <v>0</v>
      </c>
      <c r="L132" s="32"/>
      <c r="M132" s="190"/>
      <c r="N132" s="114"/>
      <c r="O132" s="115"/>
    </row>
    <row r="133" spans="1:15" ht="24" customHeight="1" x14ac:dyDescent="0.2">
      <c r="A133" s="157">
        <v>129</v>
      </c>
      <c r="B133" s="159"/>
      <c r="C133" s="169"/>
      <c r="D133" s="160"/>
      <c r="E133" s="31"/>
      <c r="F133" s="161"/>
      <c r="G133" s="31"/>
      <c r="H133" s="31"/>
      <c r="I133" s="177" t="str">
        <f t="shared" si="2"/>
        <v/>
      </c>
      <c r="J133" s="109"/>
      <c r="K133" s="108">
        <f t="shared" si="3"/>
        <v>0</v>
      </c>
      <c r="L133" s="32"/>
      <c r="M133" s="190"/>
      <c r="N133" s="114"/>
      <c r="O133" s="115"/>
    </row>
    <row r="134" spans="1:15" ht="24" customHeight="1" x14ac:dyDescent="0.2">
      <c r="A134" s="157">
        <v>130</v>
      </c>
      <c r="B134" s="159"/>
      <c r="C134" s="169"/>
      <c r="D134" s="160"/>
      <c r="E134" s="31"/>
      <c r="F134" s="161"/>
      <c r="G134" s="31"/>
      <c r="H134" s="31"/>
      <c r="I134" s="177" t="str">
        <f t="shared" ref="I134:I197" si="4">TEXT(H134,)</f>
        <v/>
      </c>
      <c r="J134" s="109"/>
      <c r="K134" s="108">
        <f t="shared" ref="K134:K197" si="5">IF(OR(H134="Ineligible Costs",N134="N",N134="No"),0,IF(AND(D134&gt;=$N$2,D134&lt;=$N$3),J134,0))</f>
        <v>0</v>
      </c>
      <c r="L134" s="32"/>
      <c r="M134" s="190"/>
      <c r="N134" s="114"/>
      <c r="O134" s="115"/>
    </row>
    <row r="135" spans="1:15" ht="24" customHeight="1" x14ac:dyDescent="0.2">
      <c r="A135" s="157">
        <v>131</v>
      </c>
      <c r="B135" s="159"/>
      <c r="C135" s="169"/>
      <c r="D135" s="160"/>
      <c r="E135" s="31"/>
      <c r="F135" s="161"/>
      <c r="G135" s="31"/>
      <c r="H135" s="31"/>
      <c r="I135" s="177" t="str">
        <f t="shared" si="4"/>
        <v/>
      </c>
      <c r="J135" s="109"/>
      <c r="K135" s="108">
        <f t="shared" si="5"/>
        <v>0</v>
      </c>
      <c r="L135" s="32"/>
      <c r="M135" s="190"/>
      <c r="N135" s="114"/>
      <c r="O135" s="115"/>
    </row>
    <row r="136" spans="1:15" ht="24" customHeight="1" x14ac:dyDescent="0.2">
      <c r="A136" s="157">
        <v>132</v>
      </c>
      <c r="B136" s="159"/>
      <c r="C136" s="169"/>
      <c r="D136" s="160"/>
      <c r="E136" s="31"/>
      <c r="F136" s="161"/>
      <c r="G136" s="31"/>
      <c r="H136" s="31"/>
      <c r="I136" s="177" t="str">
        <f t="shared" si="4"/>
        <v/>
      </c>
      <c r="J136" s="109"/>
      <c r="K136" s="108">
        <f t="shared" si="5"/>
        <v>0</v>
      </c>
      <c r="L136" s="32"/>
      <c r="M136" s="190"/>
      <c r="N136" s="114"/>
      <c r="O136" s="115"/>
    </row>
    <row r="137" spans="1:15" ht="24" customHeight="1" x14ac:dyDescent="0.2">
      <c r="A137" s="157">
        <v>133</v>
      </c>
      <c r="B137" s="159"/>
      <c r="C137" s="169"/>
      <c r="D137" s="160"/>
      <c r="E137" s="31"/>
      <c r="F137" s="161"/>
      <c r="G137" s="31"/>
      <c r="H137" s="31"/>
      <c r="I137" s="177" t="str">
        <f t="shared" si="4"/>
        <v/>
      </c>
      <c r="J137" s="109"/>
      <c r="K137" s="108">
        <f t="shared" si="5"/>
        <v>0</v>
      </c>
      <c r="L137" s="32"/>
      <c r="M137" s="190"/>
      <c r="N137" s="114"/>
      <c r="O137" s="115"/>
    </row>
    <row r="138" spans="1:15" ht="24" customHeight="1" x14ac:dyDescent="0.2">
      <c r="A138" s="157">
        <v>134</v>
      </c>
      <c r="B138" s="159"/>
      <c r="C138" s="169"/>
      <c r="D138" s="160"/>
      <c r="E138" s="31"/>
      <c r="F138" s="161"/>
      <c r="G138" s="31"/>
      <c r="H138" s="31"/>
      <c r="I138" s="177" t="str">
        <f t="shared" si="4"/>
        <v/>
      </c>
      <c r="J138" s="109"/>
      <c r="K138" s="108">
        <f t="shared" si="5"/>
        <v>0</v>
      </c>
      <c r="L138" s="32"/>
      <c r="M138" s="190"/>
      <c r="N138" s="114"/>
      <c r="O138" s="115"/>
    </row>
    <row r="139" spans="1:15" ht="24" customHeight="1" x14ac:dyDescent="0.2">
      <c r="A139" s="157">
        <v>135</v>
      </c>
      <c r="B139" s="159"/>
      <c r="C139" s="169"/>
      <c r="D139" s="160"/>
      <c r="E139" s="31"/>
      <c r="F139" s="161"/>
      <c r="G139" s="31"/>
      <c r="H139" s="31"/>
      <c r="I139" s="177" t="str">
        <f t="shared" si="4"/>
        <v/>
      </c>
      <c r="J139" s="109"/>
      <c r="K139" s="108">
        <f t="shared" si="5"/>
        <v>0</v>
      </c>
      <c r="L139" s="32"/>
      <c r="M139" s="190"/>
      <c r="N139" s="114"/>
      <c r="O139" s="115"/>
    </row>
    <row r="140" spans="1:15" ht="24" customHeight="1" x14ac:dyDescent="0.2">
      <c r="A140" s="157">
        <v>136</v>
      </c>
      <c r="B140" s="159"/>
      <c r="C140" s="169"/>
      <c r="D140" s="160"/>
      <c r="E140" s="31"/>
      <c r="F140" s="161"/>
      <c r="G140" s="31"/>
      <c r="H140" s="31"/>
      <c r="I140" s="177" t="str">
        <f t="shared" si="4"/>
        <v/>
      </c>
      <c r="J140" s="109"/>
      <c r="K140" s="108">
        <f t="shared" si="5"/>
        <v>0</v>
      </c>
      <c r="L140" s="32"/>
      <c r="M140" s="190"/>
      <c r="N140" s="114"/>
      <c r="O140" s="115"/>
    </row>
    <row r="141" spans="1:15" ht="24" customHeight="1" x14ac:dyDescent="0.2">
      <c r="A141" s="157">
        <v>137</v>
      </c>
      <c r="B141" s="159"/>
      <c r="C141" s="169"/>
      <c r="D141" s="160"/>
      <c r="E141" s="31"/>
      <c r="F141" s="161"/>
      <c r="G141" s="31"/>
      <c r="H141" s="31"/>
      <c r="I141" s="177" t="str">
        <f t="shared" si="4"/>
        <v/>
      </c>
      <c r="J141" s="109"/>
      <c r="K141" s="108">
        <f t="shared" si="5"/>
        <v>0</v>
      </c>
      <c r="L141" s="32"/>
      <c r="M141" s="190"/>
      <c r="N141" s="114"/>
      <c r="O141" s="115"/>
    </row>
    <row r="142" spans="1:15" ht="24" customHeight="1" x14ac:dyDescent="0.2">
      <c r="A142" s="157">
        <v>138</v>
      </c>
      <c r="B142" s="159"/>
      <c r="C142" s="169"/>
      <c r="D142" s="160"/>
      <c r="E142" s="31"/>
      <c r="F142" s="161"/>
      <c r="G142" s="31"/>
      <c r="H142" s="31"/>
      <c r="I142" s="177" t="str">
        <f t="shared" si="4"/>
        <v/>
      </c>
      <c r="J142" s="109"/>
      <c r="K142" s="108">
        <f t="shared" si="5"/>
        <v>0</v>
      </c>
      <c r="L142" s="32"/>
      <c r="M142" s="190"/>
      <c r="N142" s="114"/>
      <c r="O142" s="115"/>
    </row>
    <row r="143" spans="1:15" ht="24" customHeight="1" x14ac:dyDescent="0.2">
      <c r="A143" s="157">
        <v>139</v>
      </c>
      <c r="B143" s="159"/>
      <c r="C143" s="169"/>
      <c r="D143" s="160"/>
      <c r="E143" s="31"/>
      <c r="F143" s="161"/>
      <c r="G143" s="31"/>
      <c r="H143" s="31"/>
      <c r="I143" s="177" t="str">
        <f t="shared" si="4"/>
        <v/>
      </c>
      <c r="J143" s="109"/>
      <c r="K143" s="108">
        <f t="shared" si="5"/>
        <v>0</v>
      </c>
      <c r="L143" s="32"/>
      <c r="M143" s="190"/>
      <c r="N143" s="114"/>
      <c r="O143" s="115"/>
    </row>
    <row r="144" spans="1:15" ht="24" customHeight="1" x14ac:dyDescent="0.2">
      <c r="A144" s="157">
        <v>140</v>
      </c>
      <c r="B144" s="159"/>
      <c r="C144" s="169"/>
      <c r="D144" s="160"/>
      <c r="E144" s="31"/>
      <c r="F144" s="161"/>
      <c r="G144" s="31"/>
      <c r="H144" s="31"/>
      <c r="I144" s="177" t="str">
        <f t="shared" si="4"/>
        <v/>
      </c>
      <c r="J144" s="109"/>
      <c r="K144" s="108">
        <f t="shared" si="5"/>
        <v>0</v>
      </c>
      <c r="L144" s="32"/>
      <c r="M144" s="190"/>
      <c r="N144" s="114"/>
      <c r="O144" s="115"/>
    </row>
    <row r="145" spans="1:15" ht="24" customHeight="1" x14ac:dyDescent="0.2">
      <c r="A145" s="157">
        <v>141</v>
      </c>
      <c r="B145" s="159"/>
      <c r="C145" s="169"/>
      <c r="D145" s="160"/>
      <c r="E145" s="31"/>
      <c r="F145" s="161"/>
      <c r="G145" s="31"/>
      <c r="H145" s="31"/>
      <c r="I145" s="177" t="str">
        <f t="shared" si="4"/>
        <v/>
      </c>
      <c r="J145" s="109"/>
      <c r="K145" s="108">
        <f t="shared" si="5"/>
        <v>0</v>
      </c>
      <c r="L145" s="32"/>
      <c r="M145" s="190"/>
      <c r="N145" s="114"/>
      <c r="O145" s="115"/>
    </row>
    <row r="146" spans="1:15" ht="24" customHeight="1" x14ac:dyDescent="0.2">
      <c r="A146" s="157">
        <v>142</v>
      </c>
      <c r="B146" s="159"/>
      <c r="C146" s="169"/>
      <c r="D146" s="160"/>
      <c r="E146" s="31"/>
      <c r="F146" s="161"/>
      <c r="G146" s="31"/>
      <c r="H146" s="31"/>
      <c r="I146" s="177" t="str">
        <f t="shared" si="4"/>
        <v/>
      </c>
      <c r="J146" s="109"/>
      <c r="K146" s="108">
        <f t="shared" si="5"/>
        <v>0</v>
      </c>
      <c r="L146" s="32"/>
      <c r="M146" s="190"/>
      <c r="N146" s="114"/>
      <c r="O146" s="115"/>
    </row>
    <row r="147" spans="1:15" ht="24" customHeight="1" x14ac:dyDescent="0.2">
      <c r="A147" s="157">
        <v>143</v>
      </c>
      <c r="B147" s="159"/>
      <c r="C147" s="169"/>
      <c r="D147" s="160"/>
      <c r="E147" s="31"/>
      <c r="F147" s="161"/>
      <c r="G147" s="31"/>
      <c r="H147" s="31"/>
      <c r="I147" s="177" t="str">
        <f t="shared" si="4"/>
        <v/>
      </c>
      <c r="J147" s="109"/>
      <c r="K147" s="108">
        <f t="shared" si="5"/>
        <v>0</v>
      </c>
      <c r="L147" s="32"/>
      <c r="M147" s="190"/>
      <c r="N147" s="114"/>
      <c r="O147" s="115"/>
    </row>
    <row r="148" spans="1:15" ht="24" customHeight="1" x14ac:dyDescent="0.2">
      <c r="A148" s="157">
        <v>144</v>
      </c>
      <c r="B148" s="159"/>
      <c r="C148" s="169"/>
      <c r="D148" s="160"/>
      <c r="E148" s="31"/>
      <c r="F148" s="161"/>
      <c r="G148" s="31"/>
      <c r="H148" s="31"/>
      <c r="I148" s="177" t="str">
        <f t="shared" si="4"/>
        <v/>
      </c>
      <c r="J148" s="109"/>
      <c r="K148" s="108">
        <f t="shared" si="5"/>
        <v>0</v>
      </c>
      <c r="L148" s="32"/>
      <c r="M148" s="190"/>
      <c r="N148" s="114"/>
      <c r="O148" s="115"/>
    </row>
    <row r="149" spans="1:15" ht="24" customHeight="1" x14ac:dyDescent="0.2">
      <c r="A149" s="157">
        <v>145</v>
      </c>
      <c r="B149" s="159"/>
      <c r="C149" s="169"/>
      <c r="D149" s="160"/>
      <c r="E149" s="31"/>
      <c r="F149" s="161"/>
      <c r="G149" s="31"/>
      <c r="H149" s="31"/>
      <c r="I149" s="177" t="str">
        <f t="shared" si="4"/>
        <v/>
      </c>
      <c r="J149" s="109"/>
      <c r="K149" s="108">
        <f t="shared" si="5"/>
        <v>0</v>
      </c>
      <c r="L149" s="32"/>
      <c r="M149" s="190"/>
      <c r="N149" s="114"/>
      <c r="O149" s="115"/>
    </row>
    <row r="150" spans="1:15" ht="24" customHeight="1" x14ac:dyDescent="0.2">
      <c r="A150" s="157">
        <v>146</v>
      </c>
      <c r="B150" s="159"/>
      <c r="C150" s="169"/>
      <c r="D150" s="160"/>
      <c r="E150" s="31"/>
      <c r="F150" s="161"/>
      <c r="G150" s="31"/>
      <c r="H150" s="31"/>
      <c r="I150" s="177" t="str">
        <f t="shared" si="4"/>
        <v/>
      </c>
      <c r="J150" s="109"/>
      <c r="K150" s="108">
        <f t="shared" si="5"/>
        <v>0</v>
      </c>
      <c r="L150" s="32"/>
      <c r="M150" s="190"/>
      <c r="N150" s="114"/>
      <c r="O150" s="115"/>
    </row>
    <row r="151" spans="1:15" ht="24" customHeight="1" x14ac:dyDescent="0.2">
      <c r="A151" s="157">
        <v>147</v>
      </c>
      <c r="B151" s="159"/>
      <c r="C151" s="169"/>
      <c r="D151" s="160"/>
      <c r="E151" s="31"/>
      <c r="F151" s="161"/>
      <c r="G151" s="31"/>
      <c r="H151" s="31"/>
      <c r="I151" s="177" t="str">
        <f t="shared" si="4"/>
        <v/>
      </c>
      <c r="J151" s="109"/>
      <c r="K151" s="108">
        <f t="shared" si="5"/>
        <v>0</v>
      </c>
      <c r="L151" s="32"/>
      <c r="M151" s="190"/>
      <c r="N151" s="114"/>
      <c r="O151" s="115"/>
    </row>
    <row r="152" spans="1:15" ht="24" customHeight="1" x14ac:dyDescent="0.2">
      <c r="A152" s="157">
        <v>148</v>
      </c>
      <c r="B152" s="159"/>
      <c r="C152" s="169"/>
      <c r="D152" s="160"/>
      <c r="E152" s="31"/>
      <c r="F152" s="161"/>
      <c r="G152" s="31"/>
      <c r="H152" s="31"/>
      <c r="I152" s="177" t="str">
        <f t="shared" si="4"/>
        <v/>
      </c>
      <c r="J152" s="109"/>
      <c r="K152" s="108">
        <f t="shared" si="5"/>
        <v>0</v>
      </c>
      <c r="L152" s="32"/>
      <c r="M152" s="190"/>
      <c r="N152" s="114"/>
      <c r="O152" s="115"/>
    </row>
    <row r="153" spans="1:15" ht="24" customHeight="1" x14ac:dyDescent="0.2">
      <c r="A153" s="157">
        <v>149</v>
      </c>
      <c r="B153" s="159"/>
      <c r="C153" s="169"/>
      <c r="D153" s="160"/>
      <c r="E153" s="31"/>
      <c r="F153" s="161"/>
      <c r="G153" s="31"/>
      <c r="H153" s="31"/>
      <c r="I153" s="177" t="str">
        <f t="shared" si="4"/>
        <v/>
      </c>
      <c r="J153" s="109"/>
      <c r="K153" s="108">
        <f t="shared" si="5"/>
        <v>0</v>
      </c>
      <c r="L153" s="32"/>
      <c r="M153" s="190"/>
      <c r="N153" s="114"/>
      <c r="O153" s="115"/>
    </row>
    <row r="154" spans="1:15" ht="24" customHeight="1" x14ac:dyDescent="0.2">
      <c r="A154" s="157">
        <v>150</v>
      </c>
      <c r="B154" s="159"/>
      <c r="C154" s="169"/>
      <c r="D154" s="160"/>
      <c r="E154" s="31"/>
      <c r="F154" s="161"/>
      <c r="G154" s="31"/>
      <c r="H154" s="31"/>
      <c r="I154" s="177" t="str">
        <f t="shared" si="4"/>
        <v/>
      </c>
      <c r="J154" s="109"/>
      <c r="K154" s="108">
        <f t="shared" si="5"/>
        <v>0</v>
      </c>
      <c r="L154" s="32"/>
      <c r="M154" s="190"/>
      <c r="N154" s="114"/>
      <c r="O154" s="115"/>
    </row>
    <row r="155" spans="1:15" ht="24" customHeight="1" x14ac:dyDescent="0.2">
      <c r="A155" s="157">
        <v>151</v>
      </c>
      <c r="B155" s="159"/>
      <c r="C155" s="169"/>
      <c r="D155" s="160"/>
      <c r="E155" s="31"/>
      <c r="F155" s="161"/>
      <c r="G155" s="31"/>
      <c r="H155" s="31"/>
      <c r="I155" s="177" t="str">
        <f t="shared" si="4"/>
        <v/>
      </c>
      <c r="J155" s="109"/>
      <c r="K155" s="108">
        <f t="shared" si="5"/>
        <v>0</v>
      </c>
      <c r="L155" s="32"/>
      <c r="M155" s="190"/>
      <c r="N155" s="114"/>
      <c r="O155" s="115"/>
    </row>
    <row r="156" spans="1:15" ht="24" customHeight="1" x14ac:dyDescent="0.2">
      <c r="A156" s="157">
        <v>152</v>
      </c>
      <c r="B156" s="159"/>
      <c r="C156" s="169"/>
      <c r="D156" s="160"/>
      <c r="E156" s="31"/>
      <c r="F156" s="161"/>
      <c r="G156" s="31"/>
      <c r="H156" s="31"/>
      <c r="I156" s="177" t="str">
        <f t="shared" si="4"/>
        <v/>
      </c>
      <c r="J156" s="109"/>
      <c r="K156" s="108">
        <f t="shared" si="5"/>
        <v>0</v>
      </c>
      <c r="L156" s="32"/>
      <c r="M156" s="190"/>
      <c r="N156" s="114"/>
      <c r="O156" s="115"/>
    </row>
    <row r="157" spans="1:15" ht="24" customHeight="1" x14ac:dyDescent="0.2">
      <c r="A157" s="157">
        <v>153</v>
      </c>
      <c r="B157" s="159"/>
      <c r="C157" s="169"/>
      <c r="D157" s="160"/>
      <c r="E157" s="31"/>
      <c r="F157" s="161"/>
      <c r="G157" s="31"/>
      <c r="H157" s="31"/>
      <c r="I157" s="177" t="str">
        <f t="shared" si="4"/>
        <v/>
      </c>
      <c r="J157" s="109"/>
      <c r="K157" s="108">
        <f t="shared" si="5"/>
        <v>0</v>
      </c>
      <c r="L157" s="32"/>
      <c r="M157" s="190"/>
      <c r="N157" s="114"/>
      <c r="O157" s="115"/>
    </row>
    <row r="158" spans="1:15" ht="24" customHeight="1" x14ac:dyDescent="0.2">
      <c r="A158" s="157">
        <v>154</v>
      </c>
      <c r="B158" s="159"/>
      <c r="C158" s="169"/>
      <c r="D158" s="160"/>
      <c r="E158" s="31"/>
      <c r="F158" s="161"/>
      <c r="G158" s="31"/>
      <c r="H158" s="31"/>
      <c r="I158" s="177" t="str">
        <f t="shared" si="4"/>
        <v/>
      </c>
      <c r="J158" s="109"/>
      <c r="K158" s="108">
        <f t="shared" si="5"/>
        <v>0</v>
      </c>
      <c r="L158" s="32"/>
      <c r="M158" s="190"/>
      <c r="N158" s="114"/>
      <c r="O158" s="115"/>
    </row>
    <row r="159" spans="1:15" ht="24" customHeight="1" x14ac:dyDescent="0.2">
      <c r="A159" s="157">
        <v>155</v>
      </c>
      <c r="B159" s="159"/>
      <c r="C159" s="169"/>
      <c r="D159" s="160"/>
      <c r="E159" s="31"/>
      <c r="F159" s="161"/>
      <c r="G159" s="31"/>
      <c r="H159" s="31"/>
      <c r="I159" s="177" t="str">
        <f t="shared" si="4"/>
        <v/>
      </c>
      <c r="J159" s="109"/>
      <c r="K159" s="108">
        <f t="shared" si="5"/>
        <v>0</v>
      </c>
      <c r="L159" s="32"/>
      <c r="M159" s="190"/>
      <c r="N159" s="114"/>
      <c r="O159" s="115"/>
    </row>
    <row r="160" spans="1:15" ht="24" customHeight="1" x14ac:dyDescent="0.2">
      <c r="A160" s="157">
        <v>156</v>
      </c>
      <c r="B160" s="159"/>
      <c r="C160" s="169"/>
      <c r="D160" s="160"/>
      <c r="E160" s="31"/>
      <c r="F160" s="161"/>
      <c r="G160" s="31"/>
      <c r="H160" s="31"/>
      <c r="I160" s="177" t="str">
        <f t="shared" si="4"/>
        <v/>
      </c>
      <c r="J160" s="109"/>
      <c r="K160" s="108">
        <f t="shared" si="5"/>
        <v>0</v>
      </c>
      <c r="L160" s="32"/>
      <c r="M160" s="190"/>
      <c r="N160" s="114"/>
      <c r="O160" s="115"/>
    </row>
    <row r="161" spans="1:15" ht="24" customHeight="1" x14ac:dyDescent="0.2">
      <c r="A161" s="157">
        <v>157</v>
      </c>
      <c r="B161" s="159"/>
      <c r="C161" s="169"/>
      <c r="D161" s="160"/>
      <c r="E161" s="31"/>
      <c r="F161" s="161"/>
      <c r="G161" s="31"/>
      <c r="H161" s="31"/>
      <c r="I161" s="177" t="str">
        <f t="shared" si="4"/>
        <v/>
      </c>
      <c r="J161" s="109"/>
      <c r="K161" s="108">
        <f t="shared" si="5"/>
        <v>0</v>
      </c>
      <c r="L161" s="32"/>
      <c r="M161" s="190"/>
      <c r="N161" s="114"/>
      <c r="O161" s="115"/>
    </row>
    <row r="162" spans="1:15" ht="24" customHeight="1" x14ac:dyDescent="0.2">
      <c r="A162" s="157">
        <v>158</v>
      </c>
      <c r="B162" s="159"/>
      <c r="C162" s="169"/>
      <c r="D162" s="160"/>
      <c r="E162" s="31"/>
      <c r="F162" s="161"/>
      <c r="G162" s="31"/>
      <c r="H162" s="31"/>
      <c r="I162" s="177" t="str">
        <f t="shared" si="4"/>
        <v/>
      </c>
      <c r="J162" s="109"/>
      <c r="K162" s="108">
        <f t="shared" si="5"/>
        <v>0</v>
      </c>
      <c r="L162" s="32"/>
      <c r="M162" s="190"/>
      <c r="N162" s="114"/>
      <c r="O162" s="115"/>
    </row>
    <row r="163" spans="1:15" ht="24" customHeight="1" x14ac:dyDescent="0.2">
      <c r="A163" s="157">
        <v>159</v>
      </c>
      <c r="B163" s="159"/>
      <c r="C163" s="169"/>
      <c r="D163" s="160"/>
      <c r="E163" s="31"/>
      <c r="F163" s="161"/>
      <c r="G163" s="31"/>
      <c r="H163" s="31"/>
      <c r="I163" s="177" t="str">
        <f t="shared" si="4"/>
        <v/>
      </c>
      <c r="J163" s="109"/>
      <c r="K163" s="108">
        <f t="shared" si="5"/>
        <v>0</v>
      </c>
      <c r="L163" s="32"/>
      <c r="M163" s="190"/>
      <c r="N163" s="114"/>
      <c r="O163" s="115"/>
    </row>
    <row r="164" spans="1:15" ht="24" customHeight="1" x14ac:dyDescent="0.2">
      <c r="A164" s="157">
        <v>160</v>
      </c>
      <c r="B164" s="159"/>
      <c r="C164" s="169"/>
      <c r="D164" s="160"/>
      <c r="E164" s="31"/>
      <c r="F164" s="161"/>
      <c r="G164" s="31"/>
      <c r="H164" s="31"/>
      <c r="I164" s="177" t="str">
        <f t="shared" si="4"/>
        <v/>
      </c>
      <c r="J164" s="109"/>
      <c r="K164" s="108">
        <f t="shared" si="5"/>
        <v>0</v>
      </c>
      <c r="L164" s="32"/>
      <c r="M164" s="190"/>
      <c r="N164" s="114"/>
      <c r="O164" s="115"/>
    </row>
    <row r="165" spans="1:15" ht="24" customHeight="1" x14ac:dyDescent="0.2">
      <c r="A165" s="157">
        <v>161</v>
      </c>
      <c r="B165" s="159"/>
      <c r="C165" s="169"/>
      <c r="D165" s="160"/>
      <c r="E165" s="31"/>
      <c r="F165" s="161"/>
      <c r="G165" s="31"/>
      <c r="H165" s="31"/>
      <c r="I165" s="177" t="str">
        <f t="shared" si="4"/>
        <v/>
      </c>
      <c r="J165" s="109"/>
      <c r="K165" s="108">
        <f t="shared" si="5"/>
        <v>0</v>
      </c>
      <c r="L165" s="32"/>
      <c r="M165" s="190"/>
      <c r="N165" s="114"/>
      <c r="O165" s="115"/>
    </row>
    <row r="166" spans="1:15" ht="24" customHeight="1" x14ac:dyDescent="0.2">
      <c r="A166" s="157">
        <v>162</v>
      </c>
      <c r="B166" s="159"/>
      <c r="C166" s="169"/>
      <c r="D166" s="160"/>
      <c r="E166" s="31"/>
      <c r="F166" s="161"/>
      <c r="G166" s="31"/>
      <c r="H166" s="31"/>
      <c r="I166" s="177" t="str">
        <f t="shared" si="4"/>
        <v/>
      </c>
      <c r="J166" s="109"/>
      <c r="K166" s="108">
        <f t="shared" si="5"/>
        <v>0</v>
      </c>
      <c r="L166" s="32"/>
      <c r="M166" s="190"/>
      <c r="N166" s="114"/>
      <c r="O166" s="115"/>
    </row>
    <row r="167" spans="1:15" ht="24" customHeight="1" x14ac:dyDescent="0.2">
      <c r="A167" s="157">
        <v>163</v>
      </c>
      <c r="B167" s="159"/>
      <c r="C167" s="169"/>
      <c r="D167" s="160"/>
      <c r="E167" s="31"/>
      <c r="F167" s="161"/>
      <c r="G167" s="31"/>
      <c r="H167" s="31"/>
      <c r="I167" s="177" t="str">
        <f t="shared" si="4"/>
        <v/>
      </c>
      <c r="J167" s="109"/>
      <c r="K167" s="108">
        <f t="shared" si="5"/>
        <v>0</v>
      </c>
      <c r="L167" s="32"/>
      <c r="M167" s="190"/>
      <c r="N167" s="114"/>
      <c r="O167" s="115"/>
    </row>
    <row r="168" spans="1:15" ht="24" customHeight="1" x14ac:dyDescent="0.2">
      <c r="A168" s="157">
        <v>164</v>
      </c>
      <c r="B168" s="159"/>
      <c r="C168" s="169"/>
      <c r="D168" s="160"/>
      <c r="E168" s="31"/>
      <c r="F168" s="161"/>
      <c r="G168" s="31"/>
      <c r="H168" s="31"/>
      <c r="I168" s="177" t="str">
        <f t="shared" si="4"/>
        <v/>
      </c>
      <c r="J168" s="109"/>
      <c r="K168" s="108">
        <f t="shared" si="5"/>
        <v>0</v>
      </c>
      <c r="L168" s="32"/>
      <c r="M168" s="190"/>
      <c r="N168" s="114"/>
      <c r="O168" s="115"/>
    </row>
    <row r="169" spans="1:15" ht="24" customHeight="1" x14ac:dyDescent="0.2">
      <c r="A169" s="157">
        <v>165</v>
      </c>
      <c r="B169" s="159"/>
      <c r="C169" s="169"/>
      <c r="D169" s="160"/>
      <c r="E169" s="31"/>
      <c r="F169" s="161"/>
      <c r="G169" s="31"/>
      <c r="H169" s="31"/>
      <c r="I169" s="177" t="str">
        <f t="shared" si="4"/>
        <v/>
      </c>
      <c r="J169" s="109"/>
      <c r="K169" s="108">
        <f t="shared" si="5"/>
        <v>0</v>
      </c>
      <c r="L169" s="32"/>
      <c r="M169" s="190"/>
      <c r="N169" s="114"/>
      <c r="O169" s="115"/>
    </row>
    <row r="170" spans="1:15" ht="24" customHeight="1" x14ac:dyDescent="0.2">
      <c r="A170" s="157">
        <v>166</v>
      </c>
      <c r="B170" s="159"/>
      <c r="C170" s="169"/>
      <c r="D170" s="160"/>
      <c r="E170" s="31"/>
      <c r="F170" s="161"/>
      <c r="G170" s="31"/>
      <c r="H170" s="31"/>
      <c r="I170" s="177" t="str">
        <f t="shared" si="4"/>
        <v/>
      </c>
      <c r="J170" s="109"/>
      <c r="K170" s="108">
        <f t="shared" si="5"/>
        <v>0</v>
      </c>
      <c r="L170" s="32"/>
      <c r="M170" s="190"/>
      <c r="N170" s="114"/>
      <c r="O170" s="115"/>
    </row>
    <row r="171" spans="1:15" ht="24" customHeight="1" x14ac:dyDescent="0.2">
      <c r="A171" s="157">
        <v>167</v>
      </c>
      <c r="B171" s="159"/>
      <c r="C171" s="169"/>
      <c r="D171" s="160"/>
      <c r="E171" s="31"/>
      <c r="F171" s="161"/>
      <c r="G171" s="31"/>
      <c r="H171" s="31"/>
      <c r="I171" s="177" t="str">
        <f t="shared" si="4"/>
        <v/>
      </c>
      <c r="J171" s="109"/>
      <c r="K171" s="108">
        <f t="shared" si="5"/>
        <v>0</v>
      </c>
      <c r="L171" s="32"/>
      <c r="M171" s="190"/>
      <c r="N171" s="114"/>
      <c r="O171" s="115"/>
    </row>
    <row r="172" spans="1:15" ht="24" customHeight="1" x14ac:dyDescent="0.2">
      <c r="A172" s="157">
        <v>168</v>
      </c>
      <c r="B172" s="159"/>
      <c r="C172" s="169"/>
      <c r="D172" s="160"/>
      <c r="E172" s="31"/>
      <c r="F172" s="161"/>
      <c r="G172" s="31"/>
      <c r="H172" s="31"/>
      <c r="I172" s="177" t="str">
        <f t="shared" si="4"/>
        <v/>
      </c>
      <c r="J172" s="109"/>
      <c r="K172" s="108">
        <f t="shared" si="5"/>
        <v>0</v>
      </c>
      <c r="L172" s="32"/>
      <c r="M172" s="190"/>
      <c r="N172" s="114"/>
      <c r="O172" s="115"/>
    </row>
    <row r="173" spans="1:15" ht="24" customHeight="1" x14ac:dyDescent="0.2">
      <c r="A173" s="157">
        <v>169</v>
      </c>
      <c r="B173" s="159"/>
      <c r="C173" s="169"/>
      <c r="D173" s="160"/>
      <c r="E173" s="31"/>
      <c r="F173" s="161"/>
      <c r="G173" s="31"/>
      <c r="H173" s="31"/>
      <c r="I173" s="177" t="str">
        <f t="shared" si="4"/>
        <v/>
      </c>
      <c r="J173" s="109"/>
      <c r="K173" s="108">
        <f t="shared" si="5"/>
        <v>0</v>
      </c>
      <c r="L173" s="32"/>
      <c r="M173" s="190"/>
      <c r="N173" s="114"/>
      <c r="O173" s="115"/>
    </row>
    <row r="174" spans="1:15" ht="24" customHeight="1" x14ac:dyDescent="0.2">
      <c r="A174" s="157">
        <v>170</v>
      </c>
      <c r="B174" s="159"/>
      <c r="C174" s="169"/>
      <c r="D174" s="160"/>
      <c r="E174" s="31"/>
      <c r="F174" s="161"/>
      <c r="G174" s="31"/>
      <c r="H174" s="31"/>
      <c r="I174" s="177" t="str">
        <f t="shared" si="4"/>
        <v/>
      </c>
      <c r="J174" s="109"/>
      <c r="K174" s="108">
        <f t="shared" si="5"/>
        <v>0</v>
      </c>
      <c r="L174" s="32"/>
      <c r="M174" s="190"/>
      <c r="N174" s="114"/>
      <c r="O174" s="115"/>
    </row>
    <row r="175" spans="1:15" ht="24" customHeight="1" x14ac:dyDescent="0.2">
      <c r="A175" s="157">
        <v>171</v>
      </c>
      <c r="B175" s="159"/>
      <c r="C175" s="169"/>
      <c r="D175" s="160"/>
      <c r="E175" s="31"/>
      <c r="F175" s="161"/>
      <c r="G175" s="31"/>
      <c r="H175" s="31"/>
      <c r="I175" s="177" t="str">
        <f t="shared" si="4"/>
        <v/>
      </c>
      <c r="J175" s="109"/>
      <c r="K175" s="108">
        <f t="shared" si="5"/>
        <v>0</v>
      </c>
      <c r="L175" s="32"/>
      <c r="M175" s="190"/>
      <c r="N175" s="114"/>
      <c r="O175" s="115"/>
    </row>
    <row r="176" spans="1:15" ht="24" customHeight="1" x14ac:dyDescent="0.2">
      <c r="A176" s="157">
        <v>172</v>
      </c>
      <c r="B176" s="159"/>
      <c r="C176" s="169"/>
      <c r="D176" s="160"/>
      <c r="E176" s="31"/>
      <c r="F176" s="161"/>
      <c r="G176" s="31"/>
      <c r="H176" s="31"/>
      <c r="I176" s="177" t="str">
        <f t="shared" si="4"/>
        <v/>
      </c>
      <c r="J176" s="109"/>
      <c r="K176" s="108">
        <f t="shared" si="5"/>
        <v>0</v>
      </c>
      <c r="L176" s="32"/>
      <c r="M176" s="190"/>
      <c r="N176" s="114"/>
      <c r="O176" s="115"/>
    </row>
    <row r="177" spans="1:15" ht="24" customHeight="1" x14ac:dyDescent="0.2">
      <c r="A177" s="157">
        <v>173</v>
      </c>
      <c r="B177" s="159"/>
      <c r="C177" s="169"/>
      <c r="D177" s="160"/>
      <c r="E177" s="31"/>
      <c r="F177" s="161"/>
      <c r="G177" s="31"/>
      <c r="H177" s="31"/>
      <c r="I177" s="177" t="str">
        <f t="shared" si="4"/>
        <v/>
      </c>
      <c r="J177" s="109"/>
      <c r="K177" s="108">
        <f t="shared" si="5"/>
        <v>0</v>
      </c>
      <c r="L177" s="32"/>
      <c r="M177" s="190"/>
      <c r="N177" s="114"/>
      <c r="O177" s="115"/>
    </row>
    <row r="178" spans="1:15" ht="24" customHeight="1" x14ac:dyDescent="0.2">
      <c r="A178" s="157">
        <v>174</v>
      </c>
      <c r="B178" s="159"/>
      <c r="C178" s="169"/>
      <c r="D178" s="160"/>
      <c r="E178" s="31"/>
      <c r="F178" s="161"/>
      <c r="G178" s="31"/>
      <c r="H178" s="31"/>
      <c r="I178" s="177" t="str">
        <f t="shared" si="4"/>
        <v/>
      </c>
      <c r="J178" s="109"/>
      <c r="K178" s="108">
        <f t="shared" si="5"/>
        <v>0</v>
      </c>
      <c r="L178" s="32"/>
      <c r="M178" s="190"/>
      <c r="N178" s="114"/>
      <c r="O178" s="115"/>
    </row>
    <row r="179" spans="1:15" ht="24" customHeight="1" x14ac:dyDescent="0.2">
      <c r="A179" s="157">
        <v>175</v>
      </c>
      <c r="B179" s="159"/>
      <c r="C179" s="169"/>
      <c r="D179" s="160"/>
      <c r="E179" s="31"/>
      <c r="F179" s="161"/>
      <c r="G179" s="31"/>
      <c r="H179" s="31"/>
      <c r="I179" s="177" t="str">
        <f t="shared" si="4"/>
        <v/>
      </c>
      <c r="J179" s="109"/>
      <c r="K179" s="108">
        <f t="shared" si="5"/>
        <v>0</v>
      </c>
      <c r="L179" s="32"/>
      <c r="M179" s="190"/>
      <c r="N179" s="114"/>
      <c r="O179" s="115"/>
    </row>
    <row r="180" spans="1:15" ht="24" customHeight="1" x14ac:dyDescent="0.2">
      <c r="A180" s="157">
        <v>176</v>
      </c>
      <c r="B180" s="159"/>
      <c r="C180" s="169"/>
      <c r="D180" s="160"/>
      <c r="E180" s="31"/>
      <c r="F180" s="161"/>
      <c r="G180" s="31"/>
      <c r="H180" s="31"/>
      <c r="I180" s="177" t="str">
        <f t="shared" si="4"/>
        <v/>
      </c>
      <c r="J180" s="109"/>
      <c r="K180" s="108">
        <f t="shared" si="5"/>
        <v>0</v>
      </c>
      <c r="L180" s="32"/>
      <c r="M180" s="190"/>
      <c r="N180" s="114"/>
      <c r="O180" s="115"/>
    </row>
    <row r="181" spans="1:15" ht="24" customHeight="1" x14ac:dyDescent="0.2">
      <c r="A181" s="157">
        <v>177</v>
      </c>
      <c r="B181" s="159"/>
      <c r="C181" s="169"/>
      <c r="D181" s="160"/>
      <c r="E181" s="31"/>
      <c r="F181" s="161"/>
      <c r="G181" s="31"/>
      <c r="H181" s="31"/>
      <c r="I181" s="177" t="str">
        <f t="shared" si="4"/>
        <v/>
      </c>
      <c r="J181" s="109"/>
      <c r="K181" s="108">
        <f t="shared" si="5"/>
        <v>0</v>
      </c>
      <c r="L181" s="32"/>
      <c r="M181" s="190"/>
      <c r="N181" s="114"/>
      <c r="O181" s="115"/>
    </row>
    <row r="182" spans="1:15" ht="24" customHeight="1" x14ac:dyDescent="0.2">
      <c r="A182" s="157">
        <v>178</v>
      </c>
      <c r="B182" s="159"/>
      <c r="C182" s="169"/>
      <c r="D182" s="160"/>
      <c r="E182" s="31"/>
      <c r="F182" s="161"/>
      <c r="G182" s="31"/>
      <c r="H182" s="31"/>
      <c r="I182" s="177" t="str">
        <f t="shared" si="4"/>
        <v/>
      </c>
      <c r="J182" s="109"/>
      <c r="K182" s="108">
        <f t="shared" si="5"/>
        <v>0</v>
      </c>
      <c r="L182" s="32"/>
      <c r="M182" s="190"/>
      <c r="N182" s="114"/>
      <c r="O182" s="115"/>
    </row>
    <row r="183" spans="1:15" ht="24" customHeight="1" x14ac:dyDescent="0.2">
      <c r="A183" s="157">
        <v>179</v>
      </c>
      <c r="B183" s="159"/>
      <c r="C183" s="169"/>
      <c r="D183" s="160"/>
      <c r="E183" s="31"/>
      <c r="F183" s="161"/>
      <c r="G183" s="31"/>
      <c r="H183" s="31"/>
      <c r="I183" s="177" t="str">
        <f t="shared" si="4"/>
        <v/>
      </c>
      <c r="J183" s="109"/>
      <c r="K183" s="108">
        <f t="shared" si="5"/>
        <v>0</v>
      </c>
      <c r="L183" s="32"/>
      <c r="M183" s="190"/>
      <c r="N183" s="114"/>
      <c r="O183" s="115"/>
    </row>
    <row r="184" spans="1:15" ht="24" customHeight="1" x14ac:dyDescent="0.2">
      <c r="A184" s="157">
        <v>180</v>
      </c>
      <c r="B184" s="159"/>
      <c r="C184" s="169"/>
      <c r="D184" s="160"/>
      <c r="E184" s="31"/>
      <c r="F184" s="161"/>
      <c r="G184" s="31"/>
      <c r="H184" s="31"/>
      <c r="I184" s="177" t="str">
        <f t="shared" si="4"/>
        <v/>
      </c>
      <c r="J184" s="109"/>
      <c r="K184" s="108">
        <f t="shared" si="5"/>
        <v>0</v>
      </c>
      <c r="L184" s="32"/>
      <c r="M184" s="190"/>
      <c r="N184" s="114"/>
      <c r="O184" s="115"/>
    </row>
    <row r="185" spans="1:15" ht="24" customHeight="1" x14ac:dyDescent="0.2">
      <c r="A185" s="157">
        <v>181</v>
      </c>
      <c r="B185" s="159"/>
      <c r="C185" s="169"/>
      <c r="D185" s="160"/>
      <c r="E185" s="31"/>
      <c r="F185" s="161"/>
      <c r="G185" s="31"/>
      <c r="H185" s="31"/>
      <c r="I185" s="177" t="str">
        <f t="shared" si="4"/>
        <v/>
      </c>
      <c r="J185" s="109"/>
      <c r="K185" s="108">
        <f t="shared" si="5"/>
        <v>0</v>
      </c>
      <c r="L185" s="32"/>
      <c r="M185" s="190"/>
      <c r="N185" s="114"/>
      <c r="O185" s="115"/>
    </row>
    <row r="186" spans="1:15" ht="24" customHeight="1" x14ac:dyDescent="0.2">
      <c r="A186" s="157">
        <v>182</v>
      </c>
      <c r="B186" s="159"/>
      <c r="C186" s="169"/>
      <c r="D186" s="160"/>
      <c r="E186" s="31"/>
      <c r="F186" s="161"/>
      <c r="G186" s="31"/>
      <c r="H186" s="31"/>
      <c r="I186" s="177" t="str">
        <f t="shared" si="4"/>
        <v/>
      </c>
      <c r="J186" s="109"/>
      <c r="K186" s="108">
        <f t="shared" si="5"/>
        <v>0</v>
      </c>
      <c r="L186" s="32"/>
      <c r="M186" s="190"/>
      <c r="N186" s="114"/>
      <c r="O186" s="115"/>
    </row>
    <row r="187" spans="1:15" ht="24" customHeight="1" x14ac:dyDescent="0.2">
      <c r="A187" s="157">
        <v>183</v>
      </c>
      <c r="B187" s="159"/>
      <c r="C187" s="169"/>
      <c r="D187" s="160"/>
      <c r="E187" s="31"/>
      <c r="F187" s="161"/>
      <c r="G187" s="31"/>
      <c r="H187" s="31"/>
      <c r="I187" s="177" t="str">
        <f t="shared" si="4"/>
        <v/>
      </c>
      <c r="J187" s="109"/>
      <c r="K187" s="108">
        <f t="shared" si="5"/>
        <v>0</v>
      </c>
      <c r="L187" s="32"/>
      <c r="M187" s="190"/>
      <c r="N187" s="114"/>
      <c r="O187" s="115"/>
    </row>
    <row r="188" spans="1:15" ht="24" customHeight="1" x14ac:dyDescent="0.2">
      <c r="A188" s="157">
        <v>184</v>
      </c>
      <c r="B188" s="159"/>
      <c r="C188" s="169"/>
      <c r="D188" s="160"/>
      <c r="E188" s="31"/>
      <c r="F188" s="161"/>
      <c r="G188" s="31"/>
      <c r="H188" s="31"/>
      <c r="I188" s="177" t="str">
        <f t="shared" si="4"/>
        <v/>
      </c>
      <c r="J188" s="109"/>
      <c r="K188" s="108">
        <f t="shared" si="5"/>
        <v>0</v>
      </c>
      <c r="L188" s="32"/>
      <c r="M188" s="190"/>
      <c r="N188" s="114"/>
      <c r="O188" s="115"/>
    </row>
    <row r="189" spans="1:15" ht="24" customHeight="1" x14ac:dyDescent="0.2">
      <c r="A189" s="157">
        <v>185</v>
      </c>
      <c r="B189" s="159"/>
      <c r="C189" s="169"/>
      <c r="D189" s="160"/>
      <c r="E189" s="31"/>
      <c r="F189" s="161"/>
      <c r="G189" s="31"/>
      <c r="H189" s="31"/>
      <c r="I189" s="177" t="str">
        <f t="shared" si="4"/>
        <v/>
      </c>
      <c r="J189" s="109"/>
      <c r="K189" s="108">
        <f t="shared" si="5"/>
        <v>0</v>
      </c>
      <c r="L189" s="32"/>
      <c r="M189" s="190"/>
      <c r="N189" s="114"/>
      <c r="O189" s="115"/>
    </row>
    <row r="190" spans="1:15" ht="24" customHeight="1" x14ac:dyDescent="0.2">
      <c r="A190" s="157">
        <v>186</v>
      </c>
      <c r="B190" s="159"/>
      <c r="C190" s="169"/>
      <c r="D190" s="160"/>
      <c r="E190" s="31"/>
      <c r="F190" s="161"/>
      <c r="G190" s="31"/>
      <c r="H190" s="31"/>
      <c r="I190" s="177" t="str">
        <f t="shared" si="4"/>
        <v/>
      </c>
      <c r="J190" s="109"/>
      <c r="K190" s="108">
        <f t="shared" si="5"/>
        <v>0</v>
      </c>
      <c r="L190" s="32"/>
      <c r="M190" s="190"/>
      <c r="N190" s="114"/>
      <c r="O190" s="115"/>
    </row>
    <row r="191" spans="1:15" ht="24" customHeight="1" x14ac:dyDescent="0.2">
      <c r="A191" s="157">
        <v>187</v>
      </c>
      <c r="B191" s="159"/>
      <c r="C191" s="169"/>
      <c r="D191" s="160"/>
      <c r="E191" s="31"/>
      <c r="F191" s="161"/>
      <c r="G191" s="31"/>
      <c r="H191" s="31"/>
      <c r="I191" s="177" t="str">
        <f t="shared" si="4"/>
        <v/>
      </c>
      <c r="J191" s="109"/>
      <c r="K191" s="108">
        <f t="shared" si="5"/>
        <v>0</v>
      </c>
      <c r="L191" s="32"/>
      <c r="M191" s="190"/>
      <c r="N191" s="114"/>
      <c r="O191" s="115"/>
    </row>
    <row r="192" spans="1:15" ht="24" customHeight="1" x14ac:dyDescent="0.2">
      <c r="A192" s="157">
        <v>188</v>
      </c>
      <c r="B192" s="159"/>
      <c r="C192" s="169"/>
      <c r="D192" s="160"/>
      <c r="E192" s="31"/>
      <c r="F192" s="161"/>
      <c r="G192" s="31"/>
      <c r="H192" s="31"/>
      <c r="I192" s="177" t="str">
        <f t="shared" si="4"/>
        <v/>
      </c>
      <c r="J192" s="109"/>
      <c r="K192" s="108">
        <f t="shared" si="5"/>
        <v>0</v>
      </c>
      <c r="L192" s="32"/>
      <c r="M192" s="190"/>
      <c r="N192" s="114"/>
      <c r="O192" s="115"/>
    </row>
    <row r="193" spans="1:19" ht="24" customHeight="1" x14ac:dyDescent="0.2">
      <c r="A193" s="157">
        <v>189</v>
      </c>
      <c r="B193" s="159"/>
      <c r="C193" s="169"/>
      <c r="D193" s="160"/>
      <c r="E193" s="31"/>
      <c r="F193" s="161"/>
      <c r="G193" s="31"/>
      <c r="H193" s="31"/>
      <c r="I193" s="177" t="str">
        <f t="shared" si="4"/>
        <v/>
      </c>
      <c r="J193" s="109"/>
      <c r="K193" s="108">
        <f t="shared" si="5"/>
        <v>0</v>
      </c>
      <c r="L193" s="32"/>
      <c r="M193" s="190"/>
      <c r="N193" s="114"/>
      <c r="O193" s="115"/>
    </row>
    <row r="194" spans="1:19" ht="24" customHeight="1" x14ac:dyDescent="0.2">
      <c r="A194" s="157">
        <v>190</v>
      </c>
      <c r="B194" s="159"/>
      <c r="C194" s="169"/>
      <c r="D194" s="160"/>
      <c r="E194" s="31"/>
      <c r="F194" s="161"/>
      <c r="G194" s="31"/>
      <c r="H194" s="31"/>
      <c r="I194" s="177" t="str">
        <f t="shared" si="4"/>
        <v/>
      </c>
      <c r="J194" s="109"/>
      <c r="K194" s="108">
        <f t="shared" si="5"/>
        <v>0</v>
      </c>
      <c r="L194" s="32"/>
      <c r="M194" s="190"/>
      <c r="N194" s="114"/>
      <c r="O194" s="115"/>
    </row>
    <row r="195" spans="1:19" ht="24" customHeight="1" x14ac:dyDescent="0.2">
      <c r="A195" s="157">
        <v>191</v>
      </c>
      <c r="B195" s="159"/>
      <c r="C195" s="169"/>
      <c r="D195" s="160"/>
      <c r="E195" s="31"/>
      <c r="F195" s="161"/>
      <c r="G195" s="31"/>
      <c r="H195" s="31"/>
      <c r="I195" s="177" t="str">
        <f t="shared" si="4"/>
        <v/>
      </c>
      <c r="J195" s="109"/>
      <c r="K195" s="108">
        <f t="shared" si="5"/>
        <v>0</v>
      </c>
      <c r="L195" s="32"/>
      <c r="M195" s="190"/>
      <c r="N195" s="114"/>
      <c r="O195" s="115"/>
    </row>
    <row r="196" spans="1:19" ht="24" customHeight="1" x14ac:dyDescent="0.2">
      <c r="A196" s="157">
        <v>192</v>
      </c>
      <c r="B196" s="159"/>
      <c r="C196" s="169"/>
      <c r="D196" s="160"/>
      <c r="E196" s="31"/>
      <c r="F196" s="161"/>
      <c r="G196" s="31"/>
      <c r="H196" s="31"/>
      <c r="I196" s="177" t="str">
        <f t="shared" si="4"/>
        <v/>
      </c>
      <c r="J196" s="109"/>
      <c r="K196" s="108">
        <f t="shared" si="5"/>
        <v>0</v>
      </c>
      <c r="L196" s="32"/>
      <c r="M196" s="190"/>
      <c r="N196" s="114"/>
      <c r="O196" s="115"/>
    </row>
    <row r="197" spans="1:19" ht="24" customHeight="1" x14ac:dyDescent="0.2">
      <c r="A197" s="157">
        <v>193</v>
      </c>
      <c r="B197" s="159"/>
      <c r="C197" s="169"/>
      <c r="D197" s="160"/>
      <c r="E197" s="31"/>
      <c r="F197" s="161"/>
      <c r="G197" s="31"/>
      <c r="H197" s="31"/>
      <c r="I197" s="177" t="str">
        <f t="shared" si="4"/>
        <v/>
      </c>
      <c r="J197" s="109"/>
      <c r="K197" s="108">
        <f t="shared" si="5"/>
        <v>0</v>
      </c>
      <c r="L197" s="32"/>
      <c r="M197" s="190"/>
      <c r="N197" s="114"/>
      <c r="O197" s="115"/>
    </row>
    <row r="198" spans="1:19" ht="24" customHeight="1" x14ac:dyDescent="0.2">
      <c r="A198" s="157">
        <v>194</v>
      </c>
      <c r="B198" s="159"/>
      <c r="C198" s="169"/>
      <c r="D198" s="160"/>
      <c r="E198" s="31"/>
      <c r="F198" s="161"/>
      <c r="G198" s="31"/>
      <c r="H198" s="31"/>
      <c r="I198" s="177" t="str">
        <f t="shared" ref="I198:I261" si="6">TEXT(H198,)</f>
        <v/>
      </c>
      <c r="J198" s="109"/>
      <c r="K198" s="108">
        <f t="shared" ref="K198:K208" si="7">IF(OR(H198="Ineligible Costs",N198="N",N198="No"),0,IF(AND(D198&gt;=$N$2,D198&lt;=$N$3),J198,0))</f>
        <v>0</v>
      </c>
      <c r="L198" s="32"/>
      <c r="M198" s="190"/>
      <c r="N198" s="114"/>
      <c r="O198" s="115"/>
    </row>
    <row r="199" spans="1:19" ht="24" customHeight="1" x14ac:dyDescent="0.2">
      <c r="A199" s="157">
        <v>195</v>
      </c>
      <c r="B199" s="159"/>
      <c r="C199" s="169"/>
      <c r="D199" s="160"/>
      <c r="E199" s="31"/>
      <c r="F199" s="161"/>
      <c r="G199" s="31"/>
      <c r="H199" s="31"/>
      <c r="I199" s="177" t="str">
        <f t="shared" si="6"/>
        <v/>
      </c>
      <c r="J199" s="109"/>
      <c r="K199" s="108">
        <f t="shared" si="7"/>
        <v>0</v>
      </c>
      <c r="L199" s="32"/>
      <c r="M199" s="190"/>
      <c r="N199" s="114"/>
      <c r="O199" s="115"/>
    </row>
    <row r="200" spans="1:19" ht="24" customHeight="1" x14ac:dyDescent="0.2">
      <c r="A200" s="157">
        <v>196</v>
      </c>
      <c r="B200" s="159"/>
      <c r="C200" s="169"/>
      <c r="D200" s="160"/>
      <c r="E200" s="31"/>
      <c r="F200" s="161"/>
      <c r="G200" s="31"/>
      <c r="H200" s="31"/>
      <c r="I200" s="177" t="str">
        <f t="shared" si="6"/>
        <v/>
      </c>
      <c r="J200" s="109"/>
      <c r="K200" s="108">
        <f t="shared" si="7"/>
        <v>0</v>
      </c>
      <c r="L200" s="32"/>
      <c r="M200" s="190"/>
      <c r="N200" s="114"/>
      <c r="O200" s="115"/>
    </row>
    <row r="201" spans="1:19" ht="24" customHeight="1" x14ac:dyDescent="0.2">
      <c r="A201" s="157">
        <v>197</v>
      </c>
      <c r="B201" s="159"/>
      <c r="C201" s="169"/>
      <c r="D201" s="160"/>
      <c r="E201" s="31"/>
      <c r="F201" s="161"/>
      <c r="G201" s="31"/>
      <c r="H201" s="31"/>
      <c r="I201" s="177" t="str">
        <f t="shared" si="6"/>
        <v/>
      </c>
      <c r="J201" s="109"/>
      <c r="K201" s="108">
        <f t="shared" si="7"/>
        <v>0</v>
      </c>
      <c r="L201" s="32"/>
      <c r="M201" s="190"/>
      <c r="N201" s="114"/>
      <c r="O201" s="115"/>
    </row>
    <row r="202" spans="1:19" ht="24" customHeight="1" x14ac:dyDescent="0.2">
      <c r="A202" s="157">
        <v>198</v>
      </c>
      <c r="B202" s="159"/>
      <c r="C202" s="169"/>
      <c r="D202" s="160"/>
      <c r="E202" s="31"/>
      <c r="F202" s="161"/>
      <c r="G202" s="31"/>
      <c r="H202" s="31"/>
      <c r="I202" s="177" t="str">
        <f t="shared" si="6"/>
        <v/>
      </c>
      <c r="J202" s="109"/>
      <c r="K202" s="108">
        <f t="shared" si="7"/>
        <v>0</v>
      </c>
      <c r="L202" s="32"/>
      <c r="M202" s="190"/>
      <c r="N202" s="114"/>
      <c r="O202" s="115"/>
    </row>
    <row r="203" spans="1:19" ht="24" customHeight="1" x14ac:dyDescent="0.2">
      <c r="A203" s="157">
        <v>199</v>
      </c>
      <c r="B203" s="159"/>
      <c r="C203" s="169"/>
      <c r="D203" s="160"/>
      <c r="E203" s="31"/>
      <c r="F203" s="161"/>
      <c r="G203" s="31"/>
      <c r="H203" s="31"/>
      <c r="I203" s="177" t="str">
        <f t="shared" si="6"/>
        <v/>
      </c>
      <c r="J203" s="109"/>
      <c r="K203" s="108">
        <f t="shared" si="7"/>
        <v>0</v>
      </c>
      <c r="L203" s="32"/>
      <c r="M203" s="190"/>
      <c r="N203" s="114"/>
      <c r="O203" s="115"/>
    </row>
    <row r="204" spans="1:19" ht="24" customHeight="1" x14ac:dyDescent="0.2">
      <c r="A204" s="157">
        <v>200</v>
      </c>
      <c r="B204" s="159"/>
      <c r="C204" s="169"/>
      <c r="D204" s="160"/>
      <c r="E204" s="31"/>
      <c r="F204" s="161"/>
      <c r="G204" s="31"/>
      <c r="H204" s="31"/>
      <c r="I204" s="177" t="str">
        <f t="shared" si="6"/>
        <v/>
      </c>
      <c r="J204" s="109"/>
      <c r="K204" s="108">
        <f t="shared" si="7"/>
        <v>0</v>
      </c>
      <c r="L204" s="32"/>
      <c r="M204" s="190"/>
      <c r="N204" s="114"/>
      <c r="O204" s="115"/>
      <c r="S204" s="27"/>
    </row>
    <row r="205" spans="1:19" ht="24" customHeight="1" x14ac:dyDescent="0.2">
      <c r="A205" s="157">
        <v>201</v>
      </c>
      <c r="B205" s="159"/>
      <c r="C205" s="169"/>
      <c r="D205" s="160"/>
      <c r="E205" s="31"/>
      <c r="F205" s="161"/>
      <c r="G205" s="31"/>
      <c r="H205" s="31"/>
      <c r="I205" s="177" t="str">
        <f t="shared" si="6"/>
        <v/>
      </c>
      <c r="J205" s="109"/>
      <c r="K205" s="108">
        <f t="shared" si="7"/>
        <v>0</v>
      </c>
      <c r="L205" s="32"/>
      <c r="M205" s="190"/>
      <c r="N205" s="114"/>
      <c r="O205" s="115"/>
    </row>
    <row r="206" spans="1:19" ht="24" customHeight="1" x14ac:dyDescent="0.2">
      <c r="A206" s="157">
        <v>202</v>
      </c>
      <c r="B206" s="159"/>
      <c r="C206" s="169"/>
      <c r="D206" s="160"/>
      <c r="E206" s="31"/>
      <c r="F206" s="161"/>
      <c r="G206" s="31"/>
      <c r="H206" s="31"/>
      <c r="I206" s="177" t="str">
        <f t="shared" si="6"/>
        <v/>
      </c>
      <c r="J206" s="109"/>
      <c r="K206" s="108">
        <f t="shared" si="7"/>
        <v>0</v>
      </c>
      <c r="L206" s="32"/>
      <c r="M206" s="190"/>
      <c r="N206" s="114"/>
      <c r="O206" s="115"/>
    </row>
    <row r="207" spans="1:19" ht="24" customHeight="1" x14ac:dyDescent="0.2">
      <c r="A207" s="157">
        <v>203</v>
      </c>
      <c r="B207" s="159"/>
      <c r="C207" s="169"/>
      <c r="D207" s="160"/>
      <c r="E207" s="31"/>
      <c r="F207" s="161"/>
      <c r="G207" s="31"/>
      <c r="H207" s="31"/>
      <c r="I207" s="177" t="str">
        <f t="shared" si="6"/>
        <v/>
      </c>
      <c r="J207" s="109"/>
      <c r="K207" s="108">
        <f t="shared" si="7"/>
        <v>0</v>
      </c>
      <c r="L207" s="32"/>
      <c r="M207" s="190"/>
      <c r="N207" s="114"/>
      <c r="O207" s="115"/>
    </row>
    <row r="208" spans="1:19" ht="24" customHeight="1" x14ac:dyDescent="0.2">
      <c r="A208" s="157">
        <v>204</v>
      </c>
      <c r="B208" s="159"/>
      <c r="C208" s="169"/>
      <c r="D208" s="160"/>
      <c r="E208" s="31"/>
      <c r="F208" s="161"/>
      <c r="G208" s="31"/>
      <c r="H208" s="31"/>
      <c r="I208" s="177" t="str">
        <f t="shared" si="6"/>
        <v/>
      </c>
      <c r="J208" s="109"/>
      <c r="K208" s="108">
        <f t="shared" si="7"/>
        <v>0</v>
      </c>
      <c r="L208" s="32"/>
      <c r="M208" s="190"/>
      <c r="N208" s="114"/>
      <c r="O208" s="115"/>
    </row>
    <row r="209" spans="1:15" ht="24" customHeight="1" x14ac:dyDescent="0.2">
      <c r="A209" s="157">
        <v>205</v>
      </c>
      <c r="B209" s="159"/>
      <c r="C209" s="169"/>
      <c r="D209" s="160"/>
      <c r="E209" s="31"/>
      <c r="F209" s="161"/>
      <c r="G209" s="31"/>
      <c r="H209" s="31"/>
      <c r="I209" s="177" t="str">
        <f t="shared" si="6"/>
        <v/>
      </c>
      <c r="J209" s="109"/>
      <c r="K209" s="108">
        <f t="shared" ref="K209:K272" si="8">IF(OR(H209="Ineligible Costs",N209="N",N209="No"),0,IF(AND(D209&gt;=$N$2,D209&lt;=$N$3),J209,0))</f>
        <v>0</v>
      </c>
      <c r="L209" s="32"/>
      <c r="M209" s="190"/>
      <c r="N209" s="114"/>
      <c r="O209" s="115"/>
    </row>
    <row r="210" spans="1:15" ht="24" customHeight="1" x14ac:dyDescent="0.2">
      <c r="A210" s="157">
        <v>206</v>
      </c>
      <c r="B210" s="159"/>
      <c r="C210" s="169"/>
      <c r="D210" s="160"/>
      <c r="E210" s="31"/>
      <c r="F210" s="161"/>
      <c r="G210" s="31"/>
      <c r="H210" s="31"/>
      <c r="I210" s="177" t="str">
        <f t="shared" si="6"/>
        <v/>
      </c>
      <c r="J210" s="109"/>
      <c r="K210" s="108">
        <f t="shared" si="8"/>
        <v>0</v>
      </c>
      <c r="L210" s="32"/>
      <c r="M210" s="190"/>
      <c r="N210" s="114"/>
      <c r="O210" s="115"/>
    </row>
    <row r="211" spans="1:15" ht="24" customHeight="1" x14ac:dyDescent="0.2">
      <c r="A211" s="157">
        <v>207</v>
      </c>
      <c r="B211" s="159"/>
      <c r="C211" s="169"/>
      <c r="D211" s="160"/>
      <c r="E211" s="31"/>
      <c r="F211" s="161"/>
      <c r="G211" s="31"/>
      <c r="H211" s="31"/>
      <c r="I211" s="177" t="str">
        <f t="shared" si="6"/>
        <v/>
      </c>
      <c r="J211" s="109"/>
      <c r="K211" s="108">
        <f t="shared" si="8"/>
        <v>0</v>
      </c>
      <c r="L211" s="32"/>
      <c r="M211" s="190"/>
      <c r="N211" s="114"/>
      <c r="O211" s="115"/>
    </row>
    <row r="212" spans="1:15" ht="24" customHeight="1" x14ac:dyDescent="0.2">
      <c r="A212" s="157">
        <v>208</v>
      </c>
      <c r="B212" s="159"/>
      <c r="C212" s="169"/>
      <c r="D212" s="160"/>
      <c r="E212" s="31"/>
      <c r="F212" s="161"/>
      <c r="G212" s="31"/>
      <c r="H212" s="31"/>
      <c r="I212" s="177" t="str">
        <f t="shared" si="6"/>
        <v/>
      </c>
      <c r="J212" s="109"/>
      <c r="K212" s="108">
        <f t="shared" si="8"/>
        <v>0</v>
      </c>
      <c r="L212" s="32"/>
      <c r="M212" s="190"/>
      <c r="N212" s="114"/>
      <c r="O212" s="115"/>
    </row>
    <row r="213" spans="1:15" ht="24" customHeight="1" x14ac:dyDescent="0.2">
      <c r="A213" s="157">
        <v>209</v>
      </c>
      <c r="B213" s="159"/>
      <c r="C213" s="169"/>
      <c r="D213" s="160"/>
      <c r="E213" s="31"/>
      <c r="F213" s="161"/>
      <c r="G213" s="31"/>
      <c r="H213" s="31"/>
      <c r="I213" s="177" t="str">
        <f t="shared" si="6"/>
        <v/>
      </c>
      <c r="J213" s="109"/>
      <c r="K213" s="108">
        <f t="shared" si="8"/>
        <v>0</v>
      </c>
      <c r="L213" s="32"/>
      <c r="M213" s="190"/>
      <c r="N213" s="114"/>
      <c r="O213" s="115"/>
    </row>
    <row r="214" spans="1:15" ht="24" customHeight="1" x14ac:dyDescent="0.2">
      <c r="A214" s="157">
        <v>210</v>
      </c>
      <c r="B214" s="159"/>
      <c r="C214" s="169"/>
      <c r="D214" s="160"/>
      <c r="E214" s="31"/>
      <c r="F214" s="161"/>
      <c r="G214" s="31"/>
      <c r="H214" s="31"/>
      <c r="I214" s="177" t="str">
        <f t="shared" si="6"/>
        <v/>
      </c>
      <c r="J214" s="109"/>
      <c r="K214" s="108">
        <f t="shared" si="8"/>
        <v>0</v>
      </c>
      <c r="L214" s="32"/>
      <c r="M214" s="190"/>
      <c r="N214" s="114"/>
      <c r="O214" s="115"/>
    </row>
    <row r="215" spans="1:15" ht="24" customHeight="1" x14ac:dyDescent="0.2">
      <c r="A215" s="157">
        <v>211</v>
      </c>
      <c r="B215" s="159"/>
      <c r="C215" s="169"/>
      <c r="D215" s="160"/>
      <c r="E215" s="31"/>
      <c r="F215" s="161"/>
      <c r="G215" s="31"/>
      <c r="H215" s="31"/>
      <c r="I215" s="177" t="str">
        <f t="shared" si="6"/>
        <v/>
      </c>
      <c r="J215" s="109"/>
      <c r="K215" s="108">
        <f t="shared" si="8"/>
        <v>0</v>
      </c>
      <c r="L215" s="32"/>
      <c r="M215" s="190"/>
      <c r="N215" s="114"/>
      <c r="O215" s="115"/>
    </row>
    <row r="216" spans="1:15" ht="24" customHeight="1" x14ac:dyDescent="0.2">
      <c r="A216" s="157">
        <v>212</v>
      </c>
      <c r="B216" s="159"/>
      <c r="C216" s="169"/>
      <c r="D216" s="160"/>
      <c r="E216" s="31"/>
      <c r="F216" s="161"/>
      <c r="G216" s="31"/>
      <c r="H216" s="31"/>
      <c r="I216" s="177" t="str">
        <f t="shared" si="6"/>
        <v/>
      </c>
      <c r="J216" s="109"/>
      <c r="K216" s="108">
        <f t="shared" si="8"/>
        <v>0</v>
      </c>
      <c r="L216" s="32"/>
      <c r="M216" s="190"/>
      <c r="N216" s="114"/>
      <c r="O216" s="115"/>
    </row>
    <row r="217" spans="1:15" ht="24" customHeight="1" x14ac:dyDescent="0.2">
      <c r="A217" s="157">
        <v>213</v>
      </c>
      <c r="B217" s="159"/>
      <c r="C217" s="169"/>
      <c r="D217" s="160"/>
      <c r="E217" s="31"/>
      <c r="F217" s="161"/>
      <c r="G217" s="31"/>
      <c r="H217" s="31"/>
      <c r="I217" s="177" t="str">
        <f t="shared" si="6"/>
        <v/>
      </c>
      <c r="J217" s="109"/>
      <c r="K217" s="108">
        <f t="shared" si="8"/>
        <v>0</v>
      </c>
      <c r="L217" s="32"/>
      <c r="M217" s="190"/>
      <c r="N217" s="114"/>
      <c r="O217" s="115"/>
    </row>
    <row r="218" spans="1:15" ht="24" customHeight="1" x14ac:dyDescent="0.2">
      <c r="A218" s="157">
        <v>214</v>
      </c>
      <c r="B218" s="159"/>
      <c r="C218" s="169"/>
      <c r="D218" s="160"/>
      <c r="E218" s="31"/>
      <c r="F218" s="161"/>
      <c r="G218" s="31"/>
      <c r="H218" s="31"/>
      <c r="I218" s="177" t="str">
        <f t="shared" si="6"/>
        <v/>
      </c>
      <c r="J218" s="109"/>
      <c r="K218" s="108">
        <f t="shared" si="8"/>
        <v>0</v>
      </c>
      <c r="L218" s="32"/>
      <c r="M218" s="190"/>
      <c r="N218" s="114"/>
      <c r="O218" s="115"/>
    </row>
    <row r="219" spans="1:15" ht="24" customHeight="1" x14ac:dyDescent="0.2">
      <c r="A219" s="157">
        <v>215</v>
      </c>
      <c r="B219" s="159"/>
      <c r="C219" s="169"/>
      <c r="D219" s="160"/>
      <c r="E219" s="31"/>
      <c r="F219" s="161"/>
      <c r="G219" s="31"/>
      <c r="H219" s="31"/>
      <c r="I219" s="177" t="str">
        <f t="shared" si="6"/>
        <v/>
      </c>
      <c r="J219" s="109"/>
      <c r="K219" s="108">
        <f t="shared" si="8"/>
        <v>0</v>
      </c>
      <c r="L219" s="32"/>
      <c r="M219" s="190"/>
      <c r="N219" s="114"/>
      <c r="O219" s="115"/>
    </row>
    <row r="220" spans="1:15" ht="24" customHeight="1" x14ac:dyDescent="0.2">
      <c r="A220" s="157">
        <v>216</v>
      </c>
      <c r="B220" s="159"/>
      <c r="C220" s="169"/>
      <c r="D220" s="160"/>
      <c r="E220" s="31"/>
      <c r="F220" s="161"/>
      <c r="G220" s="31"/>
      <c r="H220" s="31"/>
      <c r="I220" s="177" t="str">
        <f t="shared" si="6"/>
        <v/>
      </c>
      <c r="J220" s="109"/>
      <c r="K220" s="108">
        <f t="shared" si="8"/>
        <v>0</v>
      </c>
      <c r="L220" s="32"/>
      <c r="M220" s="190"/>
      <c r="N220" s="114"/>
      <c r="O220" s="115"/>
    </row>
    <row r="221" spans="1:15" ht="24" customHeight="1" x14ac:dyDescent="0.2">
      <c r="A221" s="157">
        <v>217</v>
      </c>
      <c r="B221" s="159"/>
      <c r="C221" s="169"/>
      <c r="D221" s="160"/>
      <c r="E221" s="31"/>
      <c r="F221" s="161"/>
      <c r="G221" s="31"/>
      <c r="H221" s="31"/>
      <c r="I221" s="177" t="str">
        <f t="shared" si="6"/>
        <v/>
      </c>
      <c r="J221" s="109"/>
      <c r="K221" s="108">
        <f t="shared" si="8"/>
        <v>0</v>
      </c>
      <c r="L221" s="32"/>
      <c r="M221" s="190"/>
      <c r="N221" s="114"/>
      <c r="O221" s="115"/>
    </row>
    <row r="222" spans="1:15" ht="24" customHeight="1" x14ac:dyDescent="0.2">
      <c r="A222" s="157">
        <v>218</v>
      </c>
      <c r="B222" s="159"/>
      <c r="C222" s="169"/>
      <c r="D222" s="160"/>
      <c r="E222" s="31"/>
      <c r="F222" s="161"/>
      <c r="G222" s="31"/>
      <c r="H222" s="31"/>
      <c r="I222" s="177" t="str">
        <f t="shared" si="6"/>
        <v/>
      </c>
      <c r="J222" s="109"/>
      <c r="K222" s="108">
        <f t="shared" si="8"/>
        <v>0</v>
      </c>
      <c r="L222" s="32"/>
      <c r="M222" s="190"/>
      <c r="N222" s="114"/>
      <c r="O222" s="115"/>
    </row>
    <row r="223" spans="1:15" ht="24" customHeight="1" x14ac:dyDescent="0.2">
      <c r="A223" s="157">
        <v>219</v>
      </c>
      <c r="B223" s="159"/>
      <c r="C223" s="169"/>
      <c r="D223" s="160"/>
      <c r="E223" s="31"/>
      <c r="F223" s="161"/>
      <c r="G223" s="31"/>
      <c r="H223" s="31"/>
      <c r="I223" s="177" t="str">
        <f t="shared" si="6"/>
        <v/>
      </c>
      <c r="J223" s="109"/>
      <c r="K223" s="108">
        <f t="shared" si="8"/>
        <v>0</v>
      </c>
      <c r="L223" s="32"/>
      <c r="M223" s="190"/>
      <c r="N223" s="114"/>
      <c r="O223" s="115"/>
    </row>
    <row r="224" spans="1:15" ht="24" customHeight="1" x14ac:dyDescent="0.2">
      <c r="A224" s="157">
        <v>220</v>
      </c>
      <c r="B224" s="159"/>
      <c r="C224" s="169"/>
      <c r="D224" s="160"/>
      <c r="E224" s="31"/>
      <c r="F224" s="161"/>
      <c r="G224" s="31"/>
      <c r="H224" s="31"/>
      <c r="I224" s="177" t="str">
        <f t="shared" si="6"/>
        <v/>
      </c>
      <c r="J224" s="109"/>
      <c r="K224" s="108">
        <f t="shared" si="8"/>
        <v>0</v>
      </c>
      <c r="L224" s="32"/>
      <c r="M224" s="190"/>
      <c r="N224" s="114"/>
      <c r="O224" s="115"/>
    </row>
    <row r="225" spans="1:15" ht="24" customHeight="1" x14ac:dyDescent="0.2">
      <c r="A225" s="157">
        <v>221</v>
      </c>
      <c r="B225" s="159"/>
      <c r="C225" s="169"/>
      <c r="D225" s="160"/>
      <c r="E225" s="31"/>
      <c r="F225" s="161"/>
      <c r="G225" s="31"/>
      <c r="H225" s="31"/>
      <c r="I225" s="177" t="str">
        <f t="shared" si="6"/>
        <v/>
      </c>
      <c r="J225" s="109"/>
      <c r="K225" s="108">
        <f t="shared" si="8"/>
        <v>0</v>
      </c>
      <c r="L225" s="32"/>
      <c r="M225" s="190"/>
      <c r="N225" s="114"/>
      <c r="O225" s="115"/>
    </row>
    <row r="226" spans="1:15" ht="24" customHeight="1" x14ac:dyDescent="0.2">
      <c r="A226" s="157">
        <v>222</v>
      </c>
      <c r="B226" s="159"/>
      <c r="C226" s="169"/>
      <c r="D226" s="160"/>
      <c r="E226" s="31"/>
      <c r="F226" s="161"/>
      <c r="G226" s="31"/>
      <c r="H226" s="31"/>
      <c r="I226" s="177" t="str">
        <f t="shared" si="6"/>
        <v/>
      </c>
      <c r="J226" s="109"/>
      <c r="K226" s="108">
        <f t="shared" si="8"/>
        <v>0</v>
      </c>
      <c r="L226" s="32"/>
      <c r="M226" s="190"/>
      <c r="N226" s="114"/>
      <c r="O226" s="115"/>
    </row>
    <row r="227" spans="1:15" ht="24" customHeight="1" x14ac:dyDescent="0.2">
      <c r="A227" s="157">
        <v>223</v>
      </c>
      <c r="B227" s="159"/>
      <c r="C227" s="169"/>
      <c r="D227" s="160"/>
      <c r="E227" s="31"/>
      <c r="F227" s="161"/>
      <c r="G227" s="31"/>
      <c r="H227" s="31"/>
      <c r="I227" s="177" t="str">
        <f t="shared" si="6"/>
        <v/>
      </c>
      <c r="J227" s="109"/>
      <c r="K227" s="108">
        <f t="shared" si="8"/>
        <v>0</v>
      </c>
      <c r="L227" s="32"/>
      <c r="M227" s="190"/>
      <c r="N227" s="114"/>
      <c r="O227" s="115"/>
    </row>
    <row r="228" spans="1:15" ht="24" customHeight="1" x14ac:dyDescent="0.2">
      <c r="A228" s="157">
        <v>224</v>
      </c>
      <c r="B228" s="159"/>
      <c r="C228" s="169"/>
      <c r="D228" s="160"/>
      <c r="E228" s="31"/>
      <c r="F228" s="161"/>
      <c r="G228" s="31"/>
      <c r="H228" s="31"/>
      <c r="I228" s="177" t="str">
        <f t="shared" si="6"/>
        <v/>
      </c>
      <c r="J228" s="109"/>
      <c r="K228" s="108">
        <f t="shared" si="8"/>
        <v>0</v>
      </c>
      <c r="L228" s="32"/>
      <c r="M228" s="190"/>
      <c r="N228" s="114"/>
      <c r="O228" s="115"/>
    </row>
    <row r="229" spans="1:15" ht="24" customHeight="1" x14ac:dyDescent="0.2">
      <c r="A229" s="157">
        <v>225</v>
      </c>
      <c r="B229" s="159"/>
      <c r="C229" s="169"/>
      <c r="D229" s="160"/>
      <c r="E229" s="31"/>
      <c r="F229" s="161"/>
      <c r="G229" s="31"/>
      <c r="H229" s="31"/>
      <c r="I229" s="177" t="str">
        <f t="shared" si="6"/>
        <v/>
      </c>
      <c r="J229" s="109"/>
      <c r="K229" s="108">
        <f t="shared" si="8"/>
        <v>0</v>
      </c>
      <c r="L229" s="32"/>
      <c r="M229" s="190"/>
      <c r="N229" s="114"/>
      <c r="O229" s="115"/>
    </row>
    <row r="230" spans="1:15" ht="24" customHeight="1" x14ac:dyDescent="0.2">
      <c r="A230" s="157">
        <v>226</v>
      </c>
      <c r="B230" s="159"/>
      <c r="C230" s="169"/>
      <c r="D230" s="160"/>
      <c r="E230" s="31"/>
      <c r="F230" s="161"/>
      <c r="G230" s="31"/>
      <c r="H230" s="31"/>
      <c r="I230" s="177" t="str">
        <f t="shared" si="6"/>
        <v/>
      </c>
      <c r="J230" s="109"/>
      <c r="K230" s="108">
        <f t="shared" si="8"/>
        <v>0</v>
      </c>
      <c r="L230" s="32"/>
      <c r="M230" s="190"/>
      <c r="N230" s="114"/>
      <c r="O230" s="115"/>
    </row>
    <row r="231" spans="1:15" ht="24" customHeight="1" x14ac:dyDescent="0.2">
      <c r="A231" s="157">
        <v>227</v>
      </c>
      <c r="B231" s="159"/>
      <c r="C231" s="169"/>
      <c r="D231" s="160"/>
      <c r="E231" s="31"/>
      <c r="F231" s="161"/>
      <c r="G231" s="31"/>
      <c r="H231" s="31"/>
      <c r="I231" s="177" t="str">
        <f t="shared" si="6"/>
        <v/>
      </c>
      <c r="J231" s="109"/>
      <c r="K231" s="108">
        <f t="shared" si="8"/>
        <v>0</v>
      </c>
      <c r="L231" s="32"/>
      <c r="M231" s="190"/>
      <c r="N231" s="114"/>
      <c r="O231" s="115"/>
    </row>
    <row r="232" spans="1:15" ht="24" customHeight="1" x14ac:dyDescent="0.2">
      <c r="A232" s="157">
        <v>228</v>
      </c>
      <c r="B232" s="159"/>
      <c r="C232" s="169"/>
      <c r="D232" s="160"/>
      <c r="E232" s="31"/>
      <c r="F232" s="161"/>
      <c r="G232" s="31"/>
      <c r="H232" s="31"/>
      <c r="I232" s="177" t="str">
        <f t="shared" si="6"/>
        <v/>
      </c>
      <c r="J232" s="109"/>
      <c r="K232" s="108">
        <f t="shared" si="8"/>
        <v>0</v>
      </c>
      <c r="L232" s="32"/>
      <c r="M232" s="190"/>
      <c r="N232" s="114"/>
      <c r="O232" s="115"/>
    </row>
    <row r="233" spans="1:15" ht="24" customHeight="1" x14ac:dyDescent="0.2">
      <c r="A233" s="157">
        <v>229</v>
      </c>
      <c r="B233" s="159"/>
      <c r="C233" s="169"/>
      <c r="D233" s="160"/>
      <c r="E233" s="31"/>
      <c r="F233" s="161"/>
      <c r="G233" s="31"/>
      <c r="H233" s="31"/>
      <c r="I233" s="177" t="str">
        <f t="shared" si="6"/>
        <v/>
      </c>
      <c r="J233" s="109"/>
      <c r="K233" s="108">
        <f t="shared" si="8"/>
        <v>0</v>
      </c>
      <c r="L233" s="32"/>
      <c r="M233" s="190"/>
      <c r="N233" s="114"/>
      <c r="O233" s="115"/>
    </row>
    <row r="234" spans="1:15" ht="24" customHeight="1" x14ac:dyDescent="0.2">
      <c r="A234" s="157">
        <v>230</v>
      </c>
      <c r="B234" s="159"/>
      <c r="C234" s="169"/>
      <c r="D234" s="160"/>
      <c r="E234" s="31"/>
      <c r="F234" s="161"/>
      <c r="G234" s="31"/>
      <c r="H234" s="31"/>
      <c r="I234" s="177" t="str">
        <f t="shared" si="6"/>
        <v/>
      </c>
      <c r="J234" s="109"/>
      <c r="K234" s="108">
        <f t="shared" si="8"/>
        <v>0</v>
      </c>
      <c r="L234" s="32"/>
      <c r="M234" s="190"/>
      <c r="N234" s="114"/>
      <c r="O234" s="115"/>
    </row>
    <row r="235" spans="1:15" ht="24" customHeight="1" x14ac:dyDescent="0.2">
      <c r="A235" s="157">
        <v>231</v>
      </c>
      <c r="B235" s="159"/>
      <c r="C235" s="169"/>
      <c r="D235" s="160"/>
      <c r="E235" s="31"/>
      <c r="F235" s="161"/>
      <c r="G235" s="31"/>
      <c r="H235" s="31"/>
      <c r="I235" s="177" t="str">
        <f t="shared" si="6"/>
        <v/>
      </c>
      <c r="J235" s="109"/>
      <c r="K235" s="108">
        <f t="shared" si="8"/>
        <v>0</v>
      </c>
      <c r="L235" s="32"/>
      <c r="M235" s="190"/>
      <c r="N235" s="114"/>
      <c r="O235" s="115"/>
    </row>
    <row r="236" spans="1:15" ht="24" customHeight="1" x14ac:dyDescent="0.2">
      <c r="A236" s="157">
        <v>232</v>
      </c>
      <c r="B236" s="159"/>
      <c r="C236" s="169"/>
      <c r="D236" s="160"/>
      <c r="E236" s="31"/>
      <c r="F236" s="161"/>
      <c r="G236" s="31"/>
      <c r="H236" s="31"/>
      <c r="I236" s="177" t="str">
        <f t="shared" si="6"/>
        <v/>
      </c>
      <c r="J236" s="109"/>
      <c r="K236" s="108">
        <f t="shared" si="8"/>
        <v>0</v>
      </c>
      <c r="L236" s="32"/>
      <c r="M236" s="190"/>
      <c r="N236" s="114"/>
      <c r="O236" s="115"/>
    </row>
    <row r="237" spans="1:15" ht="24" customHeight="1" x14ac:dyDescent="0.2">
      <c r="A237" s="157">
        <v>233</v>
      </c>
      <c r="B237" s="159"/>
      <c r="C237" s="169"/>
      <c r="D237" s="160"/>
      <c r="E237" s="31"/>
      <c r="F237" s="161"/>
      <c r="G237" s="31"/>
      <c r="H237" s="31"/>
      <c r="I237" s="177" t="str">
        <f t="shared" si="6"/>
        <v/>
      </c>
      <c r="J237" s="109"/>
      <c r="K237" s="108">
        <f t="shared" si="8"/>
        <v>0</v>
      </c>
      <c r="L237" s="32"/>
      <c r="M237" s="190"/>
      <c r="N237" s="114"/>
      <c r="O237" s="115"/>
    </row>
    <row r="238" spans="1:15" ht="24" customHeight="1" x14ac:dyDescent="0.2">
      <c r="A238" s="157">
        <v>234</v>
      </c>
      <c r="B238" s="159"/>
      <c r="C238" s="169"/>
      <c r="D238" s="160"/>
      <c r="E238" s="31"/>
      <c r="F238" s="161"/>
      <c r="G238" s="31"/>
      <c r="H238" s="31"/>
      <c r="I238" s="177" t="str">
        <f t="shared" si="6"/>
        <v/>
      </c>
      <c r="J238" s="109"/>
      <c r="K238" s="108">
        <f t="shared" si="8"/>
        <v>0</v>
      </c>
      <c r="L238" s="32"/>
      <c r="M238" s="190"/>
      <c r="N238" s="114"/>
      <c r="O238" s="115"/>
    </row>
    <row r="239" spans="1:15" ht="24" customHeight="1" x14ac:dyDescent="0.2">
      <c r="A239" s="157">
        <v>235</v>
      </c>
      <c r="B239" s="159"/>
      <c r="C239" s="169"/>
      <c r="D239" s="160"/>
      <c r="E239" s="31"/>
      <c r="F239" s="161"/>
      <c r="G239" s="31"/>
      <c r="H239" s="31"/>
      <c r="I239" s="177" t="str">
        <f t="shared" si="6"/>
        <v/>
      </c>
      <c r="J239" s="109"/>
      <c r="K239" s="108">
        <f t="shared" si="8"/>
        <v>0</v>
      </c>
      <c r="L239" s="32"/>
      <c r="M239" s="190"/>
      <c r="N239" s="114"/>
      <c r="O239" s="115"/>
    </row>
    <row r="240" spans="1:15" ht="24" customHeight="1" x14ac:dyDescent="0.2">
      <c r="A240" s="157">
        <v>236</v>
      </c>
      <c r="B240" s="159"/>
      <c r="C240" s="169"/>
      <c r="D240" s="160"/>
      <c r="E240" s="31"/>
      <c r="F240" s="161"/>
      <c r="G240" s="31"/>
      <c r="H240" s="31"/>
      <c r="I240" s="177" t="str">
        <f t="shared" si="6"/>
        <v/>
      </c>
      <c r="J240" s="109"/>
      <c r="K240" s="108">
        <f t="shared" si="8"/>
        <v>0</v>
      </c>
      <c r="L240" s="32"/>
      <c r="M240" s="190"/>
      <c r="N240" s="114"/>
      <c r="O240" s="115"/>
    </row>
    <row r="241" spans="1:15" ht="24" customHeight="1" x14ac:dyDescent="0.2">
      <c r="A241" s="157">
        <v>237</v>
      </c>
      <c r="B241" s="159"/>
      <c r="C241" s="169"/>
      <c r="D241" s="160"/>
      <c r="E241" s="31"/>
      <c r="F241" s="161"/>
      <c r="G241" s="31"/>
      <c r="H241" s="31"/>
      <c r="I241" s="177" t="str">
        <f t="shared" si="6"/>
        <v/>
      </c>
      <c r="J241" s="109"/>
      <c r="K241" s="108">
        <f t="shared" si="8"/>
        <v>0</v>
      </c>
      <c r="L241" s="32"/>
      <c r="M241" s="190"/>
      <c r="N241" s="114"/>
      <c r="O241" s="115"/>
    </row>
    <row r="242" spans="1:15" ht="24" customHeight="1" x14ac:dyDescent="0.2">
      <c r="A242" s="157">
        <v>238</v>
      </c>
      <c r="B242" s="159"/>
      <c r="C242" s="169"/>
      <c r="D242" s="160"/>
      <c r="E242" s="31"/>
      <c r="F242" s="161"/>
      <c r="G242" s="31"/>
      <c r="H242" s="31"/>
      <c r="I242" s="177" t="str">
        <f t="shared" si="6"/>
        <v/>
      </c>
      <c r="J242" s="109"/>
      <c r="K242" s="108">
        <f t="shared" si="8"/>
        <v>0</v>
      </c>
      <c r="L242" s="32"/>
      <c r="M242" s="190"/>
      <c r="N242" s="114"/>
      <c r="O242" s="115"/>
    </row>
    <row r="243" spans="1:15" ht="24" customHeight="1" x14ac:dyDescent="0.2">
      <c r="A243" s="157">
        <v>239</v>
      </c>
      <c r="B243" s="159"/>
      <c r="C243" s="169"/>
      <c r="D243" s="160"/>
      <c r="E243" s="31"/>
      <c r="F243" s="161"/>
      <c r="G243" s="31"/>
      <c r="H243" s="31"/>
      <c r="I243" s="177" t="str">
        <f t="shared" si="6"/>
        <v/>
      </c>
      <c r="J243" s="109"/>
      <c r="K243" s="108">
        <f t="shared" si="8"/>
        <v>0</v>
      </c>
      <c r="L243" s="32"/>
      <c r="M243" s="190"/>
      <c r="N243" s="114"/>
      <c r="O243" s="115"/>
    </row>
    <row r="244" spans="1:15" ht="24" customHeight="1" x14ac:dyDescent="0.2">
      <c r="A244" s="157">
        <v>240</v>
      </c>
      <c r="B244" s="159"/>
      <c r="C244" s="169"/>
      <c r="D244" s="160"/>
      <c r="E244" s="31"/>
      <c r="F244" s="161"/>
      <c r="G244" s="31"/>
      <c r="H244" s="31"/>
      <c r="I244" s="177" t="str">
        <f t="shared" si="6"/>
        <v/>
      </c>
      <c r="J244" s="109"/>
      <c r="K244" s="108">
        <f t="shared" si="8"/>
        <v>0</v>
      </c>
      <c r="L244" s="32"/>
      <c r="M244" s="190"/>
      <c r="N244" s="114"/>
      <c r="O244" s="115"/>
    </row>
    <row r="245" spans="1:15" ht="24" customHeight="1" x14ac:dyDescent="0.2">
      <c r="A245" s="157">
        <v>241</v>
      </c>
      <c r="B245" s="159"/>
      <c r="C245" s="169"/>
      <c r="D245" s="160"/>
      <c r="E245" s="31"/>
      <c r="F245" s="161"/>
      <c r="G245" s="31"/>
      <c r="H245" s="31"/>
      <c r="I245" s="177" t="str">
        <f t="shared" si="6"/>
        <v/>
      </c>
      <c r="J245" s="109"/>
      <c r="K245" s="108">
        <f t="shared" si="8"/>
        <v>0</v>
      </c>
      <c r="L245" s="32"/>
      <c r="M245" s="190"/>
      <c r="N245" s="114"/>
      <c r="O245" s="115"/>
    </row>
    <row r="246" spans="1:15" ht="24" customHeight="1" x14ac:dyDescent="0.2">
      <c r="A246" s="157">
        <v>242</v>
      </c>
      <c r="B246" s="159"/>
      <c r="C246" s="169"/>
      <c r="D246" s="160"/>
      <c r="E246" s="31"/>
      <c r="F246" s="161"/>
      <c r="G246" s="31"/>
      <c r="H246" s="31"/>
      <c r="I246" s="177" t="str">
        <f t="shared" si="6"/>
        <v/>
      </c>
      <c r="J246" s="109"/>
      <c r="K246" s="108">
        <f t="shared" si="8"/>
        <v>0</v>
      </c>
      <c r="L246" s="32"/>
      <c r="M246" s="190"/>
      <c r="N246" s="114"/>
      <c r="O246" s="115"/>
    </row>
    <row r="247" spans="1:15" ht="24" customHeight="1" x14ac:dyDescent="0.2">
      <c r="A247" s="157">
        <v>243</v>
      </c>
      <c r="B247" s="159"/>
      <c r="C247" s="169"/>
      <c r="D247" s="160"/>
      <c r="E247" s="31"/>
      <c r="F247" s="161"/>
      <c r="G247" s="31"/>
      <c r="H247" s="31"/>
      <c r="I247" s="177" t="str">
        <f t="shared" si="6"/>
        <v/>
      </c>
      <c r="J247" s="109"/>
      <c r="K247" s="108">
        <f t="shared" si="8"/>
        <v>0</v>
      </c>
      <c r="L247" s="32"/>
      <c r="M247" s="190"/>
      <c r="N247" s="114"/>
      <c r="O247" s="115"/>
    </row>
    <row r="248" spans="1:15" ht="24" customHeight="1" x14ac:dyDescent="0.2">
      <c r="A248" s="157">
        <v>244</v>
      </c>
      <c r="B248" s="159"/>
      <c r="C248" s="169"/>
      <c r="D248" s="160"/>
      <c r="E248" s="31"/>
      <c r="F248" s="161"/>
      <c r="G248" s="31"/>
      <c r="H248" s="31"/>
      <c r="I248" s="177" t="str">
        <f t="shared" si="6"/>
        <v/>
      </c>
      <c r="J248" s="109"/>
      <c r="K248" s="108">
        <f t="shared" si="8"/>
        <v>0</v>
      </c>
      <c r="L248" s="32"/>
      <c r="M248" s="190"/>
      <c r="N248" s="114"/>
      <c r="O248" s="115"/>
    </row>
    <row r="249" spans="1:15" ht="24" customHeight="1" x14ac:dyDescent="0.2">
      <c r="A249" s="157">
        <v>245</v>
      </c>
      <c r="B249" s="159"/>
      <c r="C249" s="169"/>
      <c r="D249" s="160"/>
      <c r="E249" s="31"/>
      <c r="F249" s="161"/>
      <c r="G249" s="31"/>
      <c r="H249" s="31"/>
      <c r="I249" s="177" t="str">
        <f t="shared" si="6"/>
        <v/>
      </c>
      <c r="J249" s="109"/>
      <c r="K249" s="108">
        <f t="shared" si="8"/>
        <v>0</v>
      </c>
      <c r="L249" s="32"/>
      <c r="M249" s="190"/>
      <c r="N249" s="114"/>
      <c r="O249" s="115"/>
    </row>
    <row r="250" spans="1:15" ht="24" customHeight="1" x14ac:dyDescent="0.2">
      <c r="A250" s="157">
        <v>246</v>
      </c>
      <c r="B250" s="159"/>
      <c r="C250" s="169"/>
      <c r="D250" s="160"/>
      <c r="E250" s="31"/>
      <c r="F250" s="161"/>
      <c r="G250" s="31"/>
      <c r="H250" s="31"/>
      <c r="I250" s="177" t="str">
        <f t="shared" si="6"/>
        <v/>
      </c>
      <c r="J250" s="109"/>
      <c r="K250" s="108">
        <f t="shared" si="8"/>
        <v>0</v>
      </c>
      <c r="L250" s="32"/>
      <c r="M250" s="190"/>
      <c r="N250" s="114"/>
      <c r="O250" s="115"/>
    </row>
    <row r="251" spans="1:15" ht="24" customHeight="1" x14ac:dyDescent="0.2">
      <c r="A251" s="157">
        <v>247</v>
      </c>
      <c r="B251" s="159"/>
      <c r="C251" s="169"/>
      <c r="D251" s="160"/>
      <c r="E251" s="31"/>
      <c r="F251" s="161"/>
      <c r="G251" s="31"/>
      <c r="H251" s="31"/>
      <c r="I251" s="177" t="str">
        <f t="shared" si="6"/>
        <v/>
      </c>
      <c r="J251" s="109"/>
      <c r="K251" s="108">
        <f t="shared" si="8"/>
        <v>0</v>
      </c>
      <c r="L251" s="32"/>
      <c r="M251" s="190"/>
      <c r="N251" s="114"/>
      <c r="O251" s="115"/>
    </row>
    <row r="252" spans="1:15" ht="24" customHeight="1" x14ac:dyDescent="0.2">
      <c r="A252" s="157">
        <v>248</v>
      </c>
      <c r="B252" s="159"/>
      <c r="C252" s="169"/>
      <c r="D252" s="160"/>
      <c r="E252" s="31"/>
      <c r="F252" s="161"/>
      <c r="G252" s="31"/>
      <c r="H252" s="31"/>
      <c r="I252" s="177" t="str">
        <f t="shared" si="6"/>
        <v/>
      </c>
      <c r="J252" s="109"/>
      <c r="K252" s="108">
        <f t="shared" si="8"/>
        <v>0</v>
      </c>
      <c r="L252" s="32"/>
      <c r="M252" s="190"/>
      <c r="N252" s="114"/>
      <c r="O252" s="115"/>
    </row>
    <row r="253" spans="1:15" ht="24" customHeight="1" x14ac:dyDescent="0.2">
      <c r="A253" s="157">
        <v>249</v>
      </c>
      <c r="B253" s="159"/>
      <c r="C253" s="169"/>
      <c r="D253" s="160"/>
      <c r="E253" s="31"/>
      <c r="F253" s="161"/>
      <c r="G253" s="31"/>
      <c r="H253" s="31"/>
      <c r="I253" s="177" t="str">
        <f t="shared" si="6"/>
        <v/>
      </c>
      <c r="J253" s="109"/>
      <c r="K253" s="108">
        <f t="shared" si="8"/>
        <v>0</v>
      </c>
      <c r="L253" s="32"/>
      <c r="M253" s="190"/>
      <c r="N253" s="114"/>
      <c r="O253" s="115"/>
    </row>
    <row r="254" spans="1:15" ht="24" customHeight="1" x14ac:dyDescent="0.2">
      <c r="A254" s="157">
        <v>250</v>
      </c>
      <c r="B254" s="159"/>
      <c r="C254" s="169"/>
      <c r="D254" s="160"/>
      <c r="E254" s="31"/>
      <c r="F254" s="161"/>
      <c r="G254" s="31"/>
      <c r="H254" s="31"/>
      <c r="I254" s="177" t="str">
        <f t="shared" si="6"/>
        <v/>
      </c>
      <c r="J254" s="109"/>
      <c r="K254" s="108">
        <f t="shared" si="8"/>
        <v>0</v>
      </c>
      <c r="L254" s="32"/>
      <c r="M254" s="190"/>
      <c r="N254" s="114"/>
      <c r="O254" s="115"/>
    </row>
    <row r="255" spans="1:15" ht="24" customHeight="1" x14ac:dyDescent="0.2">
      <c r="A255" s="157">
        <v>251</v>
      </c>
      <c r="B255" s="159"/>
      <c r="C255" s="169"/>
      <c r="D255" s="160"/>
      <c r="E255" s="31"/>
      <c r="F255" s="161"/>
      <c r="G255" s="31"/>
      <c r="H255" s="31"/>
      <c r="I255" s="177" t="str">
        <f t="shared" si="6"/>
        <v/>
      </c>
      <c r="J255" s="109"/>
      <c r="K255" s="108">
        <f t="shared" si="8"/>
        <v>0</v>
      </c>
      <c r="L255" s="32"/>
      <c r="M255" s="190"/>
      <c r="N255" s="114"/>
      <c r="O255" s="115"/>
    </row>
    <row r="256" spans="1:15" ht="24" customHeight="1" x14ac:dyDescent="0.2">
      <c r="A256" s="157">
        <v>252</v>
      </c>
      <c r="B256" s="159"/>
      <c r="C256" s="169"/>
      <c r="D256" s="160"/>
      <c r="E256" s="31"/>
      <c r="F256" s="161"/>
      <c r="G256" s="31"/>
      <c r="H256" s="31"/>
      <c r="I256" s="177" t="str">
        <f t="shared" si="6"/>
        <v/>
      </c>
      <c r="J256" s="109"/>
      <c r="K256" s="108">
        <f t="shared" si="8"/>
        <v>0</v>
      </c>
      <c r="L256" s="32"/>
      <c r="M256" s="190"/>
      <c r="N256" s="114"/>
      <c r="O256" s="115"/>
    </row>
    <row r="257" spans="1:15" ht="24" customHeight="1" x14ac:dyDescent="0.2">
      <c r="A257" s="157">
        <v>253</v>
      </c>
      <c r="B257" s="159"/>
      <c r="C257" s="169"/>
      <c r="D257" s="160"/>
      <c r="E257" s="31"/>
      <c r="F257" s="161"/>
      <c r="G257" s="31"/>
      <c r="H257" s="31"/>
      <c r="I257" s="177" t="str">
        <f t="shared" si="6"/>
        <v/>
      </c>
      <c r="J257" s="109"/>
      <c r="K257" s="108">
        <f t="shared" si="8"/>
        <v>0</v>
      </c>
      <c r="L257" s="32"/>
      <c r="M257" s="190"/>
      <c r="N257" s="114"/>
      <c r="O257" s="115"/>
    </row>
    <row r="258" spans="1:15" ht="24" customHeight="1" x14ac:dyDescent="0.2">
      <c r="A258" s="157">
        <v>254</v>
      </c>
      <c r="B258" s="159"/>
      <c r="C258" s="169"/>
      <c r="D258" s="160"/>
      <c r="E258" s="31"/>
      <c r="F258" s="161"/>
      <c r="G258" s="31"/>
      <c r="H258" s="31"/>
      <c r="I258" s="177" t="str">
        <f t="shared" si="6"/>
        <v/>
      </c>
      <c r="J258" s="109"/>
      <c r="K258" s="108">
        <f t="shared" si="8"/>
        <v>0</v>
      </c>
      <c r="L258" s="32"/>
      <c r="M258" s="190"/>
      <c r="N258" s="114"/>
      <c r="O258" s="115"/>
    </row>
    <row r="259" spans="1:15" ht="24" customHeight="1" x14ac:dyDescent="0.2">
      <c r="A259" s="157">
        <v>255</v>
      </c>
      <c r="B259" s="159"/>
      <c r="C259" s="169"/>
      <c r="D259" s="160"/>
      <c r="E259" s="31"/>
      <c r="F259" s="161"/>
      <c r="G259" s="31"/>
      <c r="H259" s="31"/>
      <c r="I259" s="177" t="str">
        <f t="shared" si="6"/>
        <v/>
      </c>
      <c r="J259" s="109"/>
      <c r="K259" s="108">
        <f t="shared" si="8"/>
        <v>0</v>
      </c>
      <c r="L259" s="32"/>
      <c r="M259" s="190"/>
      <c r="N259" s="114"/>
      <c r="O259" s="115"/>
    </row>
    <row r="260" spans="1:15" ht="24" customHeight="1" x14ac:dyDescent="0.2">
      <c r="A260" s="157">
        <v>256</v>
      </c>
      <c r="B260" s="159"/>
      <c r="C260" s="169"/>
      <c r="D260" s="160"/>
      <c r="E260" s="31"/>
      <c r="F260" s="161"/>
      <c r="G260" s="31"/>
      <c r="H260" s="31"/>
      <c r="I260" s="177" t="str">
        <f t="shared" si="6"/>
        <v/>
      </c>
      <c r="J260" s="109"/>
      <c r="K260" s="108">
        <f t="shared" si="8"/>
        <v>0</v>
      </c>
      <c r="L260" s="32"/>
      <c r="M260" s="190"/>
      <c r="N260" s="114"/>
      <c r="O260" s="115"/>
    </row>
    <row r="261" spans="1:15" ht="24" customHeight="1" x14ac:dyDescent="0.2">
      <c r="A261" s="157">
        <v>257</v>
      </c>
      <c r="B261" s="159"/>
      <c r="C261" s="169"/>
      <c r="D261" s="160"/>
      <c r="E261" s="31"/>
      <c r="F261" s="161"/>
      <c r="G261" s="31"/>
      <c r="H261" s="31"/>
      <c r="I261" s="177" t="str">
        <f t="shared" si="6"/>
        <v/>
      </c>
      <c r="J261" s="109"/>
      <c r="K261" s="108">
        <f t="shared" si="8"/>
        <v>0</v>
      </c>
      <c r="L261" s="32"/>
      <c r="M261" s="190"/>
      <c r="N261" s="114"/>
      <c r="O261" s="115"/>
    </row>
    <row r="262" spans="1:15" ht="24" customHeight="1" x14ac:dyDescent="0.2">
      <c r="A262" s="157">
        <v>258</v>
      </c>
      <c r="B262" s="159"/>
      <c r="C262" s="169"/>
      <c r="D262" s="160"/>
      <c r="E262" s="31"/>
      <c r="F262" s="161"/>
      <c r="G262" s="31"/>
      <c r="H262" s="31"/>
      <c r="I262" s="177" t="str">
        <f t="shared" ref="I262:I304" si="9">TEXT(H262,)</f>
        <v/>
      </c>
      <c r="J262" s="109"/>
      <c r="K262" s="108">
        <f t="shared" si="8"/>
        <v>0</v>
      </c>
      <c r="L262" s="32"/>
      <c r="M262" s="190"/>
      <c r="N262" s="114"/>
      <c r="O262" s="115"/>
    </row>
    <row r="263" spans="1:15" ht="24" customHeight="1" x14ac:dyDescent="0.2">
      <c r="A263" s="157">
        <v>259</v>
      </c>
      <c r="B263" s="159"/>
      <c r="C263" s="169"/>
      <c r="D263" s="160"/>
      <c r="E263" s="31"/>
      <c r="F263" s="161"/>
      <c r="G263" s="31"/>
      <c r="H263" s="31"/>
      <c r="I263" s="177" t="str">
        <f t="shared" si="9"/>
        <v/>
      </c>
      <c r="J263" s="109"/>
      <c r="K263" s="108">
        <f t="shared" si="8"/>
        <v>0</v>
      </c>
      <c r="L263" s="32"/>
      <c r="M263" s="190"/>
      <c r="N263" s="114"/>
      <c r="O263" s="115"/>
    </row>
    <row r="264" spans="1:15" ht="24" customHeight="1" x14ac:dyDescent="0.2">
      <c r="A264" s="157">
        <v>260</v>
      </c>
      <c r="B264" s="159"/>
      <c r="C264" s="169"/>
      <c r="D264" s="160"/>
      <c r="E264" s="31"/>
      <c r="F264" s="161"/>
      <c r="G264" s="31"/>
      <c r="H264" s="31"/>
      <c r="I264" s="177" t="str">
        <f t="shared" si="9"/>
        <v/>
      </c>
      <c r="J264" s="109"/>
      <c r="K264" s="108">
        <f t="shared" si="8"/>
        <v>0</v>
      </c>
      <c r="L264" s="32"/>
      <c r="M264" s="190"/>
      <c r="N264" s="114"/>
      <c r="O264" s="115"/>
    </row>
    <row r="265" spans="1:15" ht="24" customHeight="1" x14ac:dyDescent="0.2">
      <c r="A265" s="157">
        <v>261</v>
      </c>
      <c r="B265" s="159"/>
      <c r="C265" s="169"/>
      <c r="D265" s="160"/>
      <c r="E265" s="31"/>
      <c r="F265" s="161"/>
      <c r="G265" s="31"/>
      <c r="H265" s="31"/>
      <c r="I265" s="177" t="str">
        <f t="shared" si="9"/>
        <v/>
      </c>
      <c r="J265" s="109"/>
      <c r="K265" s="108">
        <f t="shared" si="8"/>
        <v>0</v>
      </c>
      <c r="L265" s="32"/>
      <c r="M265" s="190"/>
      <c r="N265" s="114"/>
      <c r="O265" s="115"/>
    </row>
    <row r="266" spans="1:15" ht="24" customHeight="1" x14ac:dyDescent="0.2">
      <c r="A266" s="157">
        <v>262</v>
      </c>
      <c r="B266" s="159"/>
      <c r="C266" s="169"/>
      <c r="D266" s="160"/>
      <c r="E266" s="31"/>
      <c r="F266" s="161"/>
      <c r="G266" s="31"/>
      <c r="H266" s="31"/>
      <c r="I266" s="177" t="str">
        <f t="shared" si="9"/>
        <v/>
      </c>
      <c r="J266" s="109"/>
      <c r="K266" s="108">
        <f t="shared" si="8"/>
        <v>0</v>
      </c>
      <c r="L266" s="32"/>
      <c r="M266" s="190"/>
      <c r="N266" s="114"/>
      <c r="O266" s="115"/>
    </row>
    <row r="267" spans="1:15" ht="24" customHeight="1" x14ac:dyDescent="0.2">
      <c r="A267" s="157">
        <v>263</v>
      </c>
      <c r="B267" s="159"/>
      <c r="C267" s="169"/>
      <c r="D267" s="160"/>
      <c r="E267" s="31"/>
      <c r="F267" s="161"/>
      <c r="G267" s="31"/>
      <c r="H267" s="31"/>
      <c r="I267" s="177" t="str">
        <f t="shared" si="9"/>
        <v/>
      </c>
      <c r="J267" s="109"/>
      <c r="K267" s="108">
        <f t="shared" si="8"/>
        <v>0</v>
      </c>
      <c r="L267" s="32"/>
      <c r="M267" s="190"/>
      <c r="N267" s="114"/>
      <c r="O267" s="115"/>
    </row>
    <row r="268" spans="1:15" ht="24" customHeight="1" x14ac:dyDescent="0.2">
      <c r="A268" s="157">
        <v>264</v>
      </c>
      <c r="B268" s="159"/>
      <c r="C268" s="169"/>
      <c r="D268" s="160"/>
      <c r="E268" s="31"/>
      <c r="F268" s="161"/>
      <c r="G268" s="31"/>
      <c r="H268" s="31"/>
      <c r="I268" s="177" t="str">
        <f t="shared" si="9"/>
        <v/>
      </c>
      <c r="J268" s="109"/>
      <c r="K268" s="108">
        <f t="shared" si="8"/>
        <v>0</v>
      </c>
      <c r="L268" s="32"/>
      <c r="M268" s="190"/>
      <c r="N268" s="114"/>
      <c r="O268" s="115"/>
    </row>
    <row r="269" spans="1:15" ht="24" customHeight="1" x14ac:dyDescent="0.2">
      <c r="A269" s="157">
        <v>265</v>
      </c>
      <c r="B269" s="159"/>
      <c r="C269" s="169"/>
      <c r="D269" s="160"/>
      <c r="E269" s="31"/>
      <c r="F269" s="161"/>
      <c r="G269" s="31"/>
      <c r="H269" s="31"/>
      <c r="I269" s="177" t="str">
        <f t="shared" si="9"/>
        <v/>
      </c>
      <c r="J269" s="109"/>
      <c r="K269" s="108">
        <f t="shared" si="8"/>
        <v>0</v>
      </c>
      <c r="L269" s="32"/>
      <c r="M269" s="190"/>
      <c r="N269" s="114"/>
      <c r="O269" s="115"/>
    </row>
    <row r="270" spans="1:15" ht="24" customHeight="1" x14ac:dyDescent="0.2">
      <c r="A270" s="157">
        <v>266</v>
      </c>
      <c r="B270" s="159"/>
      <c r="C270" s="169"/>
      <c r="D270" s="160"/>
      <c r="E270" s="31"/>
      <c r="F270" s="161"/>
      <c r="G270" s="31"/>
      <c r="H270" s="31"/>
      <c r="I270" s="177" t="str">
        <f t="shared" si="9"/>
        <v/>
      </c>
      <c r="J270" s="109"/>
      <c r="K270" s="108">
        <f t="shared" si="8"/>
        <v>0</v>
      </c>
      <c r="L270" s="32"/>
      <c r="M270" s="190"/>
      <c r="N270" s="114"/>
      <c r="O270" s="115"/>
    </row>
    <row r="271" spans="1:15" ht="24" customHeight="1" x14ac:dyDescent="0.2">
      <c r="A271" s="157">
        <v>267</v>
      </c>
      <c r="B271" s="159"/>
      <c r="C271" s="169"/>
      <c r="D271" s="160"/>
      <c r="E271" s="31"/>
      <c r="F271" s="161"/>
      <c r="G271" s="31"/>
      <c r="H271" s="31"/>
      <c r="I271" s="177" t="str">
        <f t="shared" si="9"/>
        <v/>
      </c>
      <c r="J271" s="109"/>
      <c r="K271" s="108">
        <f t="shared" si="8"/>
        <v>0</v>
      </c>
      <c r="L271" s="32"/>
      <c r="M271" s="190"/>
      <c r="N271" s="114"/>
      <c r="O271" s="115"/>
    </row>
    <row r="272" spans="1:15" ht="24" customHeight="1" x14ac:dyDescent="0.2">
      <c r="A272" s="157">
        <v>268</v>
      </c>
      <c r="B272" s="159"/>
      <c r="C272" s="169"/>
      <c r="D272" s="160"/>
      <c r="E272" s="31"/>
      <c r="F272" s="161"/>
      <c r="G272" s="31"/>
      <c r="H272" s="31"/>
      <c r="I272" s="177" t="str">
        <f t="shared" si="9"/>
        <v/>
      </c>
      <c r="J272" s="109"/>
      <c r="K272" s="108">
        <f t="shared" si="8"/>
        <v>0</v>
      </c>
      <c r="L272" s="32"/>
      <c r="M272" s="190"/>
      <c r="N272" s="114"/>
      <c r="O272" s="115"/>
    </row>
    <row r="273" spans="1:15" ht="24" customHeight="1" x14ac:dyDescent="0.2">
      <c r="A273" s="157">
        <v>269</v>
      </c>
      <c r="B273" s="159"/>
      <c r="C273" s="169"/>
      <c r="D273" s="160"/>
      <c r="E273" s="31"/>
      <c r="F273" s="161"/>
      <c r="G273" s="31"/>
      <c r="H273" s="31"/>
      <c r="I273" s="177" t="str">
        <f t="shared" si="9"/>
        <v/>
      </c>
      <c r="J273" s="109"/>
      <c r="K273" s="108">
        <f t="shared" ref="K273:K288" si="10">IF(OR(H273="Ineligible Costs",N273="N",N273="No"),0,IF(AND(D273&gt;=$N$2,D273&lt;=$N$3),J273,0))</f>
        <v>0</v>
      </c>
      <c r="L273" s="32"/>
      <c r="M273" s="190"/>
      <c r="N273" s="114"/>
      <c r="O273" s="115"/>
    </row>
    <row r="274" spans="1:15" ht="24" customHeight="1" x14ac:dyDescent="0.2">
      <c r="A274" s="157">
        <v>270</v>
      </c>
      <c r="B274" s="159"/>
      <c r="C274" s="169"/>
      <c r="D274" s="160"/>
      <c r="E274" s="31"/>
      <c r="F274" s="161"/>
      <c r="G274" s="31"/>
      <c r="H274" s="31"/>
      <c r="I274" s="177" t="str">
        <f t="shared" si="9"/>
        <v/>
      </c>
      <c r="J274" s="109"/>
      <c r="K274" s="108">
        <f t="shared" si="10"/>
        <v>0</v>
      </c>
      <c r="L274" s="32"/>
      <c r="M274" s="190"/>
      <c r="N274" s="114"/>
      <c r="O274" s="115"/>
    </row>
    <row r="275" spans="1:15" ht="24" customHeight="1" x14ac:dyDescent="0.2">
      <c r="A275" s="157">
        <v>271</v>
      </c>
      <c r="B275" s="159"/>
      <c r="C275" s="169"/>
      <c r="D275" s="160"/>
      <c r="E275" s="31"/>
      <c r="F275" s="161"/>
      <c r="G275" s="31"/>
      <c r="H275" s="31"/>
      <c r="I275" s="177" t="str">
        <f t="shared" si="9"/>
        <v/>
      </c>
      <c r="J275" s="109"/>
      <c r="K275" s="108">
        <f t="shared" si="10"/>
        <v>0</v>
      </c>
      <c r="L275" s="32"/>
      <c r="M275" s="190"/>
      <c r="N275" s="114"/>
      <c r="O275" s="115"/>
    </row>
    <row r="276" spans="1:15" ht="24" customHeight="1" x14ac:dyDescent="0.2">
      <c r="A276" s="157">
        <v>272</v>
      </c>
      <c r="B276" s="159"/>
      <c r="C276" s="169"/>
      <c r="D276" s="160"/>
      <c r="E276" s="31"/>
      <c r="F276" s="161"/>
      <c r="G276" s="31"/>
      <c r="H276" s="31"/>
      <c r="I276" s="177" t="str">
        <f t="shared" si="9"/>
        <v/>
      </c>
      <c r="J276" s="109"/>
      <c r="K276" s="108">
        <f t="shared" si="10"/>
        <v>0</v>
      </c>
      <c r="L276" s="32"/>
      <c r="M276" s="190"/>
      <c r="N276" s="114"/>
      <c r="O276" s="115"/>
    </row>
    <row r="277" spans="1:15" ht="24" customHeight="1" x14ac:dyDescent="0.2">
      <c r="A277" s="157">
        <v>273</v>
      </c>
      <c r="B277" s="159"/>
      <c r="C277" s="169"/>
      <c r="D277" s="160"/>
      <c r="E277" s="31"/>
      <c r="F277" s="161"/>
      <c r="G277" s="31"/>
      <c r="H277" s="31"/>
      <c r="I277" s="177" t="str">
        <f t="shared" si="9"/>
        <v/>
      </c>
      <c r="J277" s="109"/>
      <c r="K277" s="108">
        <f t="shared" si="10"/>
        <v>0</v>
      </c>
      <c r="L277" s="32"/>
      <c r="M277" s="190"/>
      <c r="N277" s="114"/>
      <c r="O277" s="115"/>
    </row>
    <row r="278" spans="1:15" ht="24" customHeight="1" x14ac:dyDescent="0.2">
      <c r="A278" s="157">
        <v>274</v>
      </c>
      <c r="B278" s="159"/>
      <c r="C278" s="169"/>
      <c r="D278" s="160"/>
      <c r="E278" s="31"/>
      <c r="F278" s="161"/>
      <c r="G278" s="31"/>
      <c r="H278" s="31"/>
      <c r="I278" s="177" t="str">
        <f t="shared" si="9"/>
        <v/>
      </c>
      <c r="J278" s="109"/>
      <c r="K278" s="108">
        <f t="shared" si="10"/>
        <v>0</v>
      </c>
      <c r="L278" s="32"/>
      <c r="M278" s="190"/>
      <c r="N278" s="114"/>
      <c r="O278" s="115"/>
    </row>
    <row r="279" spans="1:15" ht="24" customHeight="1" x14ac:dyDescent="0.2">
      <c r="A279" s="157">
        <v>275</v>
      </c>
      <c r="B279" s="159"/>
      <c r="C279" s="169"/>
      <c r="D279" s="160"/>
      <c r="E279" s="31"/>
      <c r="F279" s="161"/>
      <c r="G279" s="31"/>
      <c r="H279" s="31"/>
      <c r="I279" s="177" t="str">
        <f t="shared" si="9"/>
        <v/>
      </c>
      <c r="J279" s="109"/>
      <c r="K279" s="108">
        <f t="shared" si="10"/>
        <v>0</v>
      </c>
      <c r="L279" s="32"/>
      <c r="M279" s="190"/>
      <c r="N279" s="114"/>
      <c r="O279" s="115"/>
    </row>
    <row r="280" spans="1:15" ht="24" customHeight="1" x14ac:dyDescent="0.2">
      <c r="A280" s="157">
        <v>276</v>
      </c>
      <c r="B280" s="159"/>
      <c r="C280" s="169"/>
      <c r="D280" s="160"/>
      <c r="E280" s="31"/>
      <c r="F280" s="161"/>
      <c r="G280" s="31"/>
      <c r="H280" s="31"/>
      <c r="I280" s="177" t="str">
        <f t="shared" si="9"/>
        <v/>
      </c>
      <c r="J280" s="109"/>
      <c r="K280" s="108">
        <f t="shared" si="10"/>
        <v>0</v>
      </c>
      <c r="L280" s="32"/>
      <c r="M280" s="190"/>
      <c r="N280" s="114"/>
      <c r="O280" s="115"/>
    </row>
    <row r="281" spans="1:15" ht="24" customHeight="1" x14ac:dyDescent="0.2">
      <c r="A281" s="157">
        <v>277</v>
      </c>
      <c r="B281" s="159"/>
      <c r="C281" s="169"/>
      <c r="D281" s="160"/>
      <c r="E281" s="31"/>
      <c r="F281" s="161"/>
      <c r="G281" s="31"/>
      <c r="H281" s="31"/>
      <c r="I281" s="177" t="str">
        <f t="shared" si="9"/>
        <v/>
      </c>
      <c r="J281" s="109"/>
      <c r="K281" s="108">
        <f t="shared" si="10"/>
        <v>0</v>
      </c>
      <c r="L281" s="32"/>
      <c r="M281" s="190"/>
      <c r="N281" s="114"/>
      <c r="O281" s="115"/>
    </row>
    <row r="282" spans="1:15" ht="24" customHeight="1" x14ac:dyDescent="0.2">
      <c r="A282" s="157">
        <v>278</v>
      </c>
      <c r="B282" s="159"/>
      <c r="C282" s="169"/>
      <c r="D282" s="160"/>
      <c r="E282" s="31"/>
      <c r="F282" s="161"/>
      <c r="G282" s="31"/>
      <c r="H282" s="31"/>
      <c r="I282" s="177" t="str">
        <f t="shared" si="9"/>
        <v/>
      </c>
      <c r="J282" s="109"/>
      <c r="K282" s="108">
        <f t="shared" si="10"/>
        <v>0</v>
      </c>
      <c r="L282" s="32"/>
      <c r="M282" s="190"/>
      <c r="N282" s="114"/>
      <c r="O282" s="115"/>
    </row>
    <row r="283" spans="1:15" ht="24" customHeight="1" x14ac:dyDescent="0.2">
      <c r="A283" s="157">
        <v>279</v>
      </c>
      <c r="B283" s="159"/>
      <c r="C283" s="169"/>
      <c r="D283" s="160"/>
      <c r="E283" s="31"/>
      <c r="F283" s="161"/>
      <c r="G283" s="31"/>
      <c r="H283" s="31"/>
      <c r="I283" s="177" t="str">
        <f t="shared" si="9"/>
        <v/>
      </c>
      <c r="J283" s="109"/>
      <c r="K283" s="108">
        <f t="shared" si="10"/>
        <v>0</v>
      </c>
      <c r="L283" s="32"/>
      <c r="M283" s="190"/>
      <c r="N283" s="114"/>
      <c r="O283" s="115"/>
    </row>
    <row r="284" spans="1:15" ht="24" customHeight="1" x14ac:dyDescent="0.2">
      <c r="A284" s="157">
        <v>280</v>
      </c>
      <c r="B284" s="159"/>
      <c r="C284" s="169"/>
      <c r="D284" s="160"/>
      <c r="E284" s="31"/>
      <c r="F284" s="161"/>
      <c r="G284" s="31"/>
      <c r="H284" s="31"/>
      <c r="I284" s="177" t="str">
        <f t="shared" si="9"/>
        <v/>
      </c>
      <c r="J284" s="109"/>
      <c r="K284" s="108">
        <f t="shared" si="10"/>
        <v>0</v>
      </c>
      <c r="L284" s="32"/>
      <c r="M284" s="190"/>
      <c r="N284" s="114"/>
      <c r="O284" s="115"/>
    </row>
    <row r="285" spans="1:15" ht="24" customHeight="1" x14ac:dyDescent="0.2">
      <c r="A285" s="157">
        <v>281</v>
      </c>
      <c r="B285" s="159"/>
      <c r="C285" s="169"/>
      <c r="D285" s="160"/>
      <c r="E285" s="31"/>
      <c r="F285" s="161"/>
      <c r="G285" s="31"/>
      <c r="H285" s="31"/>
      <c r="I285" s="177" t="str">
        <f t="shared" si="9"/>
        <v/>
      </c>
      <c r="J285" s="109"/>
      <c r="K285" s="108">
        <f t="shared" si="10"/>
        <v>0</v>
      </c>
      <c r="L285" s="32"/>
      <c r="M285" s="190"/>
      <c r="N285" s="114"/>
      <c r="O285" s="115"/>
    </row>
    <row r="286" spans="1:15" ht="24" customHeight="1" x14ac:dyDescent="0.2">
      <c r="A286" s="157">
        <v>282</v>
      </c>
      <c r="B286" s="159"/>
      <c r="C286" s="169"/>
      <c r="D286" s="160"/>
      <c r="E286" s="31"/>
      <c r="F286" s="161"/>
      <c r="G286" s="31"/>
      <c r="H286" s="31"/>
      <c r="I286" s="177" t="str">
        <f t="shared" si="9"/>
        <v/>
      </c>
      <c r="J286" s="109"/>
      <c r="K286" s="108">
        <f t="shared" si="10"/>
        <v>0</v>
      </c>
      <c r="L286" s="32"/>
      <c r="M286" s="190"/>
      <c r="N286" s="114"/>
      <c r="O286" s="115"/>
    </row>
    <row r="287" spans="1:15" ht="24" customHeight="1" x14ac:dyDescent="0.2">
      <c r="A287" s="157">
        <v>283</v>
      </c>
      <c r="B287" s="159"/>
      <c r="C287" s="169"/>
      <c r="D287" s="160"/>
      <c r="E287" s="31"/>
      <c r="F287" s="161"/>
      <c r="G287" s="31"/>
      <c r="H287" s="31"/>
      <c r="I287" s="177" t="str">
        <f t="shared" si="9"/>
        <v/>
      </c>
      <c r="J287" s="109"/>
      <c r="K287" s="108">
        <f t="shared" si="10"/>
        <v>0</v>
      </c>
      <c r="L287" s="32"/>
      <c r="M287" s="190"/>
      <c r="N287" s="114"/>
      <c r="O287" s="115"/>
    </row>
    <row r="288" spans="1:15" ht="24" customHeight="1" x14ac:dyDescent="0.2">
      <c r="A288" s="157">
        <v>284</v>
      </c>
      <c r="B288" s="159"/>
      <c r="C288" s="169"/>
      <c r="D288" s="160"/>
      <c r="E288" s="31"/>
      <c r="F288" s="161"/>
      <c r="G288" s="31"/>
      <c r="H288" s="31"/>
      <c r="I288" s="177" t="str">
        <f t="shared" si="9"/>
        <v/>
      </c>
      <c r="J288" s="109"/>
      <c r="K288" s="108">
        <f t="shared" si="10"/>
        <v>0</v>
      </c>
      <c r="L288" s="32"/>
      <c r="M288" s="190"/>
      <c r="N288" s="114"/>
      <c r="O288" s="115"/>
    </row>
    <row r="289" spans="1:15" ht="24" customHeight="1" x14ac:dyDescent="0.2">
      <c r="A289" s="157">
        <v>285</v>
      </c>
      <c r="B289" s="159"/>
      <c r="C289" s="169"/>
      <c r="D289" s="160"/>
      <c r="E289" s="31"/>
      <c r="F289" s="161"/>
      <c r="G289" s="31"/>
      <c r="H289" s="31"/>
      <c r="I289" s="177" t="str">
        <f t="shared" si="9"/>
        <v/>
      </c>
      <c r="J289" s="109"/>
      <c r="K289" s="108">
        <f t="shared" ref="K289:K304" si="11">IF(OR(H289="Ineligible Costs",N289="N",N289="No"),0,IF(AND(D289&gt;=$N$2,D289&lt;=$N$3),J289,0))</f>
        <v>0</v>
      </c>
      <c r="L289" s="32"/>
      <c r="M289" s="190"/>
      <c r="N289" s="114"/>
      <c r="O289" s="115"/>
    </row>
    <row r="290" spans="1:15" ht="24" customHeight="1" x14ac:dyDescent="0.2">
      <c r="A290" s="157">
        <v>286</v>
      </c>
      <c r="B290" s="159"/>
      <c r="C290" s="169"/>
      <c r="D290" s="160"/>
      <c r="E290" s="31"/>
      <c r="F290" s="161"/>
      <c r="G290" s="31"/>
      <c r="H290" s="31"/>
      <c r="I290" s="177" t="str">
        <f t="shared" si="9"/>
        <v/>
      </c>
      <c r="J290" s="109"/>
      <c r="K290" s="108">
        <f t="shared" si="11"/>
        <v>0</v>
      </c>
      <c r="L290" s="32"/>
      <c r="M290" s="190"/>
      <c r="N290" s="114"/>
      <c r="O290" s="115"/>
    </row>
    <row r="291" spans="1:15" ht="24" customHeight="1" x14ac:dyDescent="0.2">
      <c r="A291" s="157">
        <v>287</v>
      </c>
      <c r="B291" s="159"/>
      <c r="C291" s="169"/>
      <c r="D291" s="160"/>
      <c r="E291" s="31"/>
      <c r="F291" s="161"/>
      <c r="G291" s="31"/>
      <c r="H291" s="31"/>
      <c r="I291" s="177" t="str">
        <f t="shared" si="9"/>
        <v/>
      </c>
      <c r="J291" s="109"/>
      <c r="K291" s="108">
        <f t="shared" si="11"/>
        <v>0</v>
      </c>
      <c r="L291" s="32"/>
      <c r="M291" s="190"/>
      <c r="N291" s="114"/>
      <c r="O291" s="115"/>
    </row>
    <row r="292" spans="1:15" ht="24" customHeight="1" x14ac:dyDescent="0.2">
      <c r="A292" s="157">
        <v>288</v>
      </c>
      <c r="B292" s="159"/>
      <c r="C292" s="169"/>
      <c r="D292" s="160"/>
      <c r="E292" s="31"/>
      <c r="F292" s="161"/>
      <c r="G292" s="31"/>
      <c r="H292" s="31"/>
      <c r="I292" s="177" t="str">
        <f t="shared" si="9"/>
        <v/>
      </c>
      <c r="J292" s="109"/>
      <c r="K292" s="108">
        <f t="shared" si="11"/>
        <v>0</v>
      </c>
      <c r="L292" s="32"/>
      <c r="M292" s="190"/>
      <c r="N292" s="114"/>
      <c r="O292" s="115"/>
    </row>
    <row r="293" spans="1:15" ht="24" customHeight="1" x14ac:dyDescent="0.2">
      <c r="A293" s="157">
        <v>289</v>
      </c>
      <c r="B293" s="159"/>
      <c r="C293" s="169"/>
      <c r="D293" s="160"/>
      <c r="E293" s="31"/>
      <c r="F293" s="161"/>
      <c r="G293" s="31"/>
      <c r="H293" s="31"/>
      <c r="I293" s="177" t="str">
        <f t="shared" si="9"/>
        <v/>
      </c>
      <c r="J293" s="109"/>
      <c r="K293" s="108">
        <f t="shared" si="11"/>
        <v>0</v>
      </c>
      <c r="L293" s="32"/>
      <c r="M293" s="190"/>
      <c r="N293" s="114"/>
      <c r="O293" s="115"/>
    </row>
    <row r="294" spans="1:15" ht="24" customHeight="1" x14ac:dyDescent="0.2">
      <c r="A294" s="157">
        <v>290</v>
      </c>
      <c r="B294" s="159"/>
      <c r="C294" s="169"/>
      <c r="D294" s="160"/>
      <c r="E294" s="31"/>
      <c r="F294" s="161"/>
      <c r="G294" s="31"/>
      <c r="H294" s="31"/>
      <c r="I294" s="177" t="str">
        <f t="shared" si="9"/>
        <v/>
      </c>
      <c r="J294" s="109"/>
      <c r="K294" s="108">
        <f t="shared" si="11"/>
        <v>0</v>
      </c>
      <c r="L294" s="32"/>
      <c r="M294" s="190"/>
      <c r="N294" s="114"/>
      <c r="O294" s="115"/>
    </row>
    <row r="295" spans="1:15" ht="24" customHeight="1" x14ac:dyDescent="0.2">
      <c r="A295" s="157">
        <v>291</v>
      </c>
      <c r="B295" s="159"/>
      <c r="C295" s="169"/>
      <c r="D295" s="160"/>
      <c r="E295" s="31"/>
      <c r="F295" s="161"/>
      <c r="G295" s="31"/>
      <c r="H295" s="31"/>
      <c r="I295" s="177" t="str">
        <f t="shared" si="9"/>
        <v/>
      </c>
      <c r="J295" s="109"/>
      <c r="K295" s="108">
        <f t="shared" si="11"/>
        <v>0</v>
      </c>
      <c r="L295" s="32"/>
      <c r="M295" s="190"/>
      <c r="N295" s="114"/>
      <c r="O295" s="115"/>
    </row>
    <row r="296" spans="1:15" ht="24" customHeight="1" x14ac:dyDescent="0.2">
      <c r="A296" s="157">
        <v>292</v>
      </c>
      <c r="B296" s="159"/>
      <c r="C296" s="169"/>
      <c r="D296" s="160"/>
      <c r="E296" s="31"/>
      <c r="F296" s="161"/>
      <c r="G296" s="31"/>
      <c r="H296" s="31"/>
      <c r="I296" s="177" t="str">
        <f t="shared" si="9"/>
        <v/>
      </c>
      <c r="J296" s="109"/>
      <c r="K296" s="108">
        <f t="shared" si="11"/>
        <v>0</v>
      </c>
      <c r="L296" s="32"/>
      <c r="M296" s="190"/>
      <c r="N296" s="114"/>
      <c r="O296" s="115"/>
    </row>
    <row r="297" spans="1:15" ht="24" customHeight="1" x14ac:dyDescent="0.2">
      <c r="A297" s="157">
        <v>293</v>
      </c>
      <c r="B297" s="159"/>
      <c r="C297" s="169"/>
      <c r="D297" s="160"/>
      <c r="E297" s="31"/>
      <c r="F297" s="161"/>
      <c r="G297" s="31"/>
      <c r="H297" s="31"/>
      <c r="I297" s="177" t="str">
        <f t="shared" si="9"/>
        <v/>
      </c>
      <c r="J297" s="109"/>
      <c r="K297" s="108">
        <f t="shared" si="11"/>
        <v>0</v>
      </c>
      <c r="L297" s="32"/>
      <c r="M297" s="190"/>
      <c r="N297" s="114"/>
      <c r="O297" s="115"/>
    </row>
    <row r="298" spans="1:15" ht="24" customHeight="1" x14ac:dyDescent="0.2">
      <c r="A298" s="157">
        <v>294</v>
      </c>
      <c r="B298" s="159"/>
      <c r="C298" s="169"/>
      <c r="D298" s="160"/>
      <c r="E298" s="31"/>
      <c r="F298" s="161"/>
      <c r="G298" s="31"/>
      <c r="H298" s="31"/>
      <c r="I298" s="177" t="str">
        <f t="shared" si="9"/>
        <v/>
      </c>
      <c r="J298" s="109"/>
      <c r="K298" s="108">
        <f t="shared" si="11"/>
        <v>0</v>
      </c>
      <c r="L298" s="32"/>
      <c r="M298" s="190"/>
      <c r="N298" s="114"/>
      <c r="O298" s="115"/>
    </row>
    <row r="299" spans="1:15" ht="24" customHeight="1" x14ac:dyDescent="0.2">
      <c r="A299" s="157">
        <v>295</v>
      </c>
      <c r="B299" s="159"/>
      <c r="C299" s="169"/>
      <c r="D299" s="160"/>
      <c r="E299" s="31"/>
      <c r="F299" s="161"/>
      <c r="G299" s="31"/>
      <c r="H299" s="31"/>
      <c r="I299" s="177" t="str">
        <f t="shared" si="9"/>
        <v/>
      </c>
      <c r="J299" s="109"/>
      <c r="K299" s="108">
        <f t="shared" si="11"/>
        <v>0</v>
      </c>
      <c r="L299" s="32"/>
      <c r="M299" s="190"/>
      <c r="N299" s="114"/>
      <c r="O299" s="115"/>
    </row>
    <row r="300" spans="1:15" ht="24" customHeight="1" x14ac:dyDescent="0.2">
      <c r="A300" s="157">
        <v>296</v>
      </c>
      <c r="B300" s="159"/>
      <c r="C300" s="169"/>
      <c r="D300" s="160"/>
      <c r="E300" s="31"/>
      <c r="F300" s="161"/>
      <c r="G300" s="31"/>
      <c r="H300" s="31"/>
      <c r="I300" s="177" t="str">
        <f t="shared" si="9"/>
        <v/>
      </c>
      <c r="J300" s="109"/>
      <c r="K300" s="108">
        <f t="shared" si="11"/>
        <v>0</v>
      </c>
      <c r="L300" s="32"/>
      <c r="M300" s="190"/>
      <c r="N300" s="114"/>
      <c r="O300" s="115"/>
    </row>
    <row r="301" spans="1:15" ht="24" customHeight="1" x14ac:dyDescent="0.2">
      <c r="A301" s="157">
        <v>297</v>
      </c>
      <c r="B301" s="159"/>
      <c r="C301" s="169"/>
      <c r="D301" s="160"/>
      <c r="E301" s="31"/>
      <c r="F301" s="161"/>
      <c r="G301" s="31"/>
      <c r="H301" s="31"/>
      <c r="I301" s="177" t="str">
        <f t="shared" si="9"/>
        <v/>
      </c>
      <c r="J301" s="109"/>
      <c r="K301" s="108">
        <f t="shared" si="11"/>
        <v>0</v>
      </c>
      <c r="L301" s="32"/>
      <c r="M301" s="190"/>
      <c r="N301" s="114"/>
      <c r="O301" s="115"/>
    </row>
    <row r="302" spans="1:15" ht="24" customHeight="1" x14ac:dyDescent="0.2">
      <c r="A302" s="157">
        <v>298</v>
      </c>
      <c r="B302" s="159"/>
      <c r="C302" s="169"/>
      <c r="D302" s="160"/>
      <c r="E302" s="31"/>
      <c r="F302" s="161"/>
      <c r="G302" s="31"/>
      <c r="H302" s="31"/>
      <c r="I302" s="177" t="str">
        <f t="shared" si="9"/>
        <v/>
      </c>
      <c r="J302" s="109"/>
      <c r="K302" s="108">
        <f t="shared" si="11"/>
        <v>0</v>
      </c>
      <c r="L302" s="32"/>
      <c r="M302" s="190"/>
      <c r="N302" s="114"/>
      <c r="O302" s="115"/>
    </row>
    <row r="303" spans="1:15" ht="24" customHeight="1" x14ac:dyDescent="0.2">
      <c r="A303" s="157">
        <v>299</v>
      </c>
      <c r="B303" s="159"/>
      <c r="C303" s="169"/>
      <c r="D303" s="160"/>
      <c r="E303" s="31"/>
      <c r="F303" s="161"/>
      <c r="G303" s="31"/>
      <c r="H303" s="31"/>
      <c r="I303" s="177" t="str">
        <f t="shared" si="9"/>
        <v/>
      </c>
      <c r="J303" s="109"/>
      <c r="K303" s="108">
        <f t="shared" si="11"/>
        <v>0</v>
      </c>
      <c r="L303" s="32"/>
      <c r="M303" s="190"/>
      <c r="N303" s="114"/>
      <c r="O303" s="115"/>
    </row>
    <row r="304" spans="1:15" ht="24" customHeight="1" x14ac:dyDescent="0.2">
      <c r="A304" s="157">
        <v>300</v>
      </c>
      <c r="B304" s="159"/>
      <c r="C304" s="169"/>
      <c r="D304" s="160"/>
      <c r="E304" s="31"/>
      <c r="F304" s="161"/>
      <c r="G304" s="31"/>
      <c r="H304" s="31"/>
      <c r="I304" s="177" t="str">
        <f t="shared" si="9"/>
        <v/>
      </c>
      <c r="J304" s="109"/>
      <c r="K304" s="108">
        <f t="shared" si="11"/>
        <v>0</v>
      </c>
      <c r="L304" s="32"/>
      <c r="M304" s="190"/>
      <c r="N304" s="114"/>
      <c r="O304" s="115"/>
    </row>
    <row r="305" spans="1:15" s="19" customFormat="1" ht="15.75" x14ac:dyDescent="0.2">
      <c r="A305" s="156"/>
      <c r="B305" s="29"/>
      <c r="C305" s="29"/>
      <c r="D305" s="153"/>
      <c r="E305" s="104"/>
      <c r="F305" s="162"/>
      <c r="G305" s="98"/>
      <c r="H305" s="99"/>
      <c r="I305" s="168"/>
      <c r="J305" s="110">
        <f>SUM(J5:J304)</f>
        <v>0</v>
      </c>
      <c r="K305" s="111"/>
      <c r="L305" s="111"/>
      <c r="M305" s="176"/>
      <c r="N305" s="116">
        <f>SUM(K5:K304)</f>
        <v>0</v>
      </c>
      <c r="O305" s="100"/>
    </row>
  </sheetData>
  <sheetProtection algorithmName="SHA-512" hashValue="kDRW5lrV6/ByGrFDGG4I3wf4abFkn3qG/XZuAzAASRImcYqQ5UAO7R7sKWTu/IedEGB23RDjohZRIkaubDJlWQ==" saltValue="XMvF3EwcbVJcIAj520DVLA==" spinCount="100000" sheet="1" objects="1" scenarios="1" selectLockedCells="1"/>
  <dataConsolidate/>
  <mergeCells count="3">
    <mergeCell ref="B1:E2"/>
    <mergeCell ref="B3:D3"/>
    <mergeCell ref="M5:M304"/>
  </mergeCells>
  <conditionalFormatting sqref="H1:H1048576">
    <cfRule type="cellIs" dxfId="13" priority="23" operator="equal">
      <formula>"Ineligible Costs"</formula>
    </cfRule>
  </conditionalFormatting>
  <conditionalFormatting sqref="K5:K304">
    <cfRule type="cellIs" dxfId="12" priority="10" operator="equal">
      <formula>0</formula>
    </cfRule>
  </conditionalFormatting>
  <conditionalFormatting sqref="D5:D304">
    <cfRule type="cellIs" dxfId="11" priority="8" operator="between">
      <formula>1</formula>
      <formula>$N$2-1</formula>
    </cfRule>
    <cfRule type="cellIs" dxfId="10" priority="9" operator="greaterThan">
      <formula>$N$3</formula>
    </cfRule>
  </conditionalFormatting>
  <conditionalFormatting sqref="C1:C1048576">
    <cfRule type="duplicateValues" dxfId="9" priority="4"/>
  </conditionalFormatting>
  <conditionalFormatting sqref="K1:K1048576">
    <cfRule type="cellIs" dxfId="8" priority="3" operator="greaterThan">
      <formula>0</formula>
    </cfRule>
  </conditionalFormatting>
  <conditionalFormatting sqref="N1:N1048576">
    <cfRule type="cellIs" dxfId="7" priority="1" operator="equal">
      <formula>"y"</formula>
    </cfRule>
    <cfRule type="cellIs" dxfId="6" priority="2" operator="equal">
      <formula>"n"</formula>
    </cfRule>
  </conditionalFormatting>
  <dataValidations count="2">
    <dataValidation type="list" allowBlank="1" showInputMessage="1" showErrorMessage="1" sqref="F5:F304">
      <formula1>Fac</formula1>
    </dataValidation>
    <dataValidation type="list" allowBlank="1" showInputMessage="1" showErrorMessage="1" sqref="H5:H304">
      <formula1>Costz</formula1>
    </dataValidation>
  </dataValidations>
  <printOptions horizontalCentered="1"/>
  <pageMargins left="0.7" right="0.7" top="0.75" bottom="0.75" header="0.3" footer="0.3"/>
  <pageSetup scale="64" fitToHeight="0"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52"/>
  <sheetViews>
    <sheetView showGridLines="0" topLeftCell="A10" zoomScaleNormal="100" workbookViewId="0">
      <selection activeCell="B17" sqref="B17:H17"/>
    </sheetView>
  </sheetViews>
  <sheetFormatPr defaultColWidth="11.42578125" defaultRowHeight="12.75" x14ac:dyDescent="0.2"/>
  <cols>
    <col min="1" max="1" width="5.28515625" style="74" customWidth="1"/>
    <col min="2" max="3" width="11.42578125" style="60" customWidth="1"/>
    <col min="4" max="4" width="12.85546875" style="60" customWidth="1"/>
    <col min="5" max="5" width="5.7109375" style="60" customWidth="1"/>
    <col min="6" max="6" width="18.7109375" style="60" customWidth="1"/>
    <col min="7" max="7" width="23" style="60" customWidth="1"/>
    <col min="8" max="8" width="12.85546875" style="60" customWidth="1"/>
    <col min="9" max="9" width="5.7109375" style="60" customWidth="1"/>
    <col min="10" max="10" width="11.42578125" style="60"/>
    <col min="11" max="11" width="4.85546875" style="60" customWidth="1"/>
    <col min="12" max="12" width="16.42578125" style="60" customWidth="1"/>
    <col min="13" max="16384" width="11.42578125" style="60"/>
  </cols>
  <sheetData>
    <row r="1" spans="1:15" ht="48" customHeight="1" x14ac:dyDescent="0.2">
      <c r="J1" s="123" t="s">
        <v>298</v>
      </c>
      <c r="K1" s="118"/>
      <c r="L1" s="118"/>
      <c r="M1" s="118"/>
      <c r="N1" s="118"/>
      <c r="O1" s="118"/>
    </row>
    <row r="2" spans="1:15" ht="12.75" customHeight="1" x14ac:dyDescent="0.25">
      <c r="A2" s="59" t="s">
        <v>127</v>
      </c>
      <c r="C2" s="61"/>
      <c r="D2" s="61"/>
      <c r="E2" s="62"/>
      <c r="F2" s="62"/>
      <c r="G2" s="62"/>
      <c r="H2" s="63"/>
      <c r="J2" s="124" t="s">
        <v>285</v>
      </c>
      <c r="K2" s="118"/>
      <c r="L2" s="118"/>
      <c r="M2" s="118"/>
      <c r="N2" s="118"/>
      <c r="O2" s="118"/>
    </row>
    <row r="3" spans="1:15" ht="11.1" customHeight="1" x14ac:dyDescent="0.2">
      <c r="A3" s="64" t="s">
        <v>416</v>
      </c>
      <c r="C3" s="61"/>
      <c r="D3" s="61"/>
      <c r="E3" s="62"/>
      <c r="F3" s="62"/>
      <c r="G3" s="62"/>
      <c r="H3" s="63"/>
      <c r="J3" s="118"/>
      <c r="K3" s="118"/>
      <c r="L3" s="118"/>
      <c r="M3" s="118"/>
      <c r="N3" s="118"/>
      <c r="O3" s="118"/>
    </row>
    <row r="4" spans="1:15" ht="37.5" customHeight="1" x14ac:dyDescent="0.25">
      <c r="A4" s="210" t="s">
        <v>1320</v>
      </c>
      <c r="B4" s="211"/>
      <c r="C4" s="211"/>
      <c r="D4" s="211"/>
      <c r="E4" s="211"/>
      <c r="F4" s="211"/>
      <c r="G4" s="211"/>
      <c r="H4" s="211"/>
      <c r="I4" s="211"/>
      <c r="J4" s="124"/>
      <c r="K4" s="117"/>
      <c r="L4" s="118"/>
      <c r="M4" s="118"/>
      <c r="N4" s="118"/>
      <c r="O4" s="118"/>
    </row>
    <row r="5" spans="1:15" ht="15" customHeight="1" x14ac:dyDescent="0.25">
      <c r="A5" s="44"/>
      <c r="B5" s="193" t="s">
        <v>1323</v>
      </c>
      <c r="C5" s="193"/>
      <c r="D5" s="193"/>
      <c r="E5" s="193"/>
      <c r="F5" s="193"/>
      <c r="G5" s="193"/>
      <c r="H5" s="193"/>
      <c r="J5" s="124" t="s">
        <v>286</v>
      </c>
      <c r="K5" s="119"/>
      <c r="L5" s="118"/>
      <c r="M5" s="118"/>
      <c r="N5" s="118"/>
      <c r="O5" s="118"/>
    </row>
    <row r="6" spans="1:15" ht="15" customHeight="1" thickBot="1" x14ac:dyDescent="0.3">
      <c r="A6" s="44"/>
      <c r="B6" s="193" t="s">
        <v>30</v>
      </c>
      <c r="C6" s="193"/>
      <c r="D6" s="193"/>
      <c r="E6" s="193"/>
      <c r="F6" s="193"/>
      <c r="G6" s="193"/>
      <c r="H6" s="193"/>
      <c r="J6" s="118"/>
      <c r="K6" s="118"/>
      <c r="L6" s="118"/>
      <c r="M6" s="118"/>
      <c r="N6" s="118"/>
      <c r="O6" s="118"/>
    </row>
    <row r="7" spans="1:15" s="65" customFormat="1" ht="21.75" customHeight="1" thickTop="1" x14ac:dyDescent="0.25">
      <c r="A7" s="197" t="s">
        <v>31</v>
      </c>
      <c r="B7" s="197"/>
      <c r="C7" s="197"/>
      <c r="D7" s="197"/>
      <c r="E7" s="197"/>
      <c r="F7" s="197"/>
      <c r="G7" s="197"/>
      <c r="H7" s="197"/>
      <c r="I7" s="197"/>
      <c r="J7" s="124"/>
      <c r="K7" s="117"/>
      <c r="L7" s="120"/>
      <c r="M7" s="120"/>
      <c r="N7" s="120"/>
      <c r="O7" s="120"/>
    </row>
    <row r="8" spans="1:15" ht="18.75" customHeight="1" x14ac:dyDescent="0.25">
      <c r="A8" s="44"/>
      <c r="B8" s="204" t="s">
        <v>32</v>
      </c>
      <c r="C8" s="204"/>
      <c r="D8" s="204"/>
      <c r="E8" s="204"/>
      <c r="F8" s="212" t="str">
        <f>'School Info'!F5</f>
        <v/>
      </c>
      <c r="G8" s="212"/>
      <c r="H8" s="212"/>
      <c r="J8" s="124" t="s">
        <v>287</v>
      </c>
      <c r="K8" s="118"/>
      <c r="L8" s="118"/>
      <c r="M8" s="118"/>
      <c r="N8" s="118"/>
      <c r="O8" s="118"/>
    </row>
    <row r="9" spans="1:15" ht="18.75" customHeight="1" x14ac:dyDescent="0.25">
      <c r="A9" s="44"/>
      <c r="B9" s="204" t="s">
        <v>33</v>
      </c>
      <c r="C9" s="204"/>
      <c r="D9" s="204"/>
      <c r="E9" s="204"/>
      <c r="F9" s="205" t="str">
        <f>IFERROR('School Info'!L4,"")</f>
        <v/>
      </c>
      <c r="G9" s="205"/>
      <c r="H9" s="205"/>
      <c r="J9" s="118"/>
      <c r="K9" s="117"/>
      <c r="L9" s="118"/>
      <c r="M9" s="118"/>
      <c r="N9" s="118"/>
      <c r="O9" s="118"/>
    </row>
    <row r="10" spans="1:15" ht="18.75" customHeight="1" x14ac:dyDescent="0.25">
      <c r="A10" s="44"/>
      <c r="B10" s="204" t="s">
        <v>2</v>
      </c>
      <c r="C10" s="204"/>
      <c r="D10" s="204"/>
      <c r="E10" s="204"/>
      <c r="F10" s="206" t="str">
        <f>'School Info'!F6</f>
        <v/>
      </c>
      <c r="G10" s="206"/>
      <c r="H10" s="206"/>
      <c r="J10" s="118"/>
      <c r="K10" s="117" t="s">
        <v>413</v>
      </c>
      <c r="L10" s="118"/>
      <c r="M10" s="118"/>
      <c r="N10" s="118"/>
      <c r="O10" s="118"/>
    </row>
    <row r="11" spans="1:15" ht="18.75" customHeight="1" x14ac:dyDescent="0.25">
      <c r="A11" s="44"/>
      <c r="B11" s="204" t="s">
        <v>3</v>
      </c>
      <c r="C11" s="204"/>
      <c r="D11" s="204"/>
      <c r="E11" s="204"/>
      <c r="F11" s="208">
        <f>'School Info'!F8</f>
        <v>0</v>
      </c>
      <c r="G11" s="208"/>
      <c r="H11" s="208"/>
      <c r="J11" s="118"/>
      <c r="K11" s="192" t="s">
        <v>415</v>
      </c>
      <c r="L11" s="192"/>
      <c r="M11" s="117" t="s">
        <v>299</v>
      </c>
      <c r="N11" s="118"/>
      <c r="O11" s="118"/>
    </row>
    <row r="12" spans="1:15" ht="18.75" customHeight="1" x14ac:dyDescent="0.25">
      <c r="A12" s="44"/>
      <c r="B12" s="204" t="s">
        <v>4</v>
      </c>
      <c r="C12" s="204"/>
      <c r="F12" s="209">
        <f>'School Info'!F10</f>
        <v>0</v>
      </c>
      <c r="G12" s="209"/>
      <c r="H12" s="209"/>
      <c r="J12" s="118"/>
      <c r="K12" s="118"/>
      <c r="L12" s="191" t="str">
        <f>"-Signed Signature page
-Supporting Invoices, receipts, contracts, and work orders"</f>
        <v>-Signed Signature page
-Supporting Invoices, receipts, contracts, and work orders</v>
      </c>
      <c r="M12" s="191"/>
      <c r="N12" s="191"/>
      <c r="O12" s="118"/>
    </row>
    <row r="13" spans="1:15" ht="18.75" customHeight="1" x14ac:dyDescent="0.25">
      <c r="A13" s="44"/>
      <c r="B13" s="44" t="s">
        <v>5</v>
      </c>
      <c r="E13" s="66"/>
      <c r="F13" s="207">
        <f>'School Info'!F12</f>
        <v>0</v>
      </c>
      <c r="G13" s="207"/>
      <c r="H13" s="207"/>
      <c r="I13" s="63"/>
      <c r="J13" s="117"/>
      <c r="K13" s="118"/>
      <c r="L13" s="191"/>
      <c r="M13" s="191"/>
      <c r="N13" s="191"/>
      <c r="O13" s="118"/>
    </row>
    <row r="14" spans="1:15" ht="15" customHeight="1" thickBot="1" x14ac:dyDescent="0.3">
      <c r="A14" s="67"/>
      <c r="B14" s="68"/>
      <c r="C14" s="68"/>
      <c r="D14" s="69"/>
      <c r="E14" s="69"/>
      <c r="F14" s="69"/>
      <c r="G14" s="69"/>
      <c r="H14" s="69"/>
      <c r="I14" s="70"/>
      <c r="J14" s="118"/>
      <c r="K14" s="121"/>
      <c r="L14" s="191"/>
      <c r="M14" s="191"/>
      <c r="N14" s="191"/>
      <c r="O14" s="118"/>
    </row>
    <row r="15" spans="1:15" ht="9" customHeight="1" thickTop="1" x14ac:dyDescent="0.25">
      <c r="A15" s="44"/>
      <c r="B15" s="195"/>
      <c r="C15" s="195"/>
      <c r="D15" s="195"/>
      <c r="E15" s="195"/>
      <c r="F15" s="195"/>
      <c r="G15" s="167"/>
      <c r="H15" s="71"/>
      <c r="I15" s="63"/>
      <c r="J15" s="118"/>
      <c r="K15" s="118"/>
      <c r="L15" s="191"/>
      <c r="M15" s="191"/>
      <c r="N15" s="191"/>
      <c r="O15" s="118"/>
    </row>
    <row r="16" spans="1:15" s="72" customFormat="1" ht="24.75" customHeight="1" x14ac:dyDescent="0.2">
      <c r="A16" s="196" t="s">
        <v>1322</v>
      </c>
      <c r="B16" s="196"/>
      <c r="C16" s="196"/>
      <c r="D16" s="196"/>
      <c r="E16" s="196"/>
      <c r="F16" s="196"/>
      <c r="G16" s="196"/>
      <c r="H16" s="196"/>
      <c r="I16" s="196"/>
      <c r="J16" s="118"/>
      <c r="K16" s="122"/>
      <c r="L16" s="191"/>
      <c r="M16" s="191"/>
      <c r="N16" s="191"/>
      <c r="O16" s="122"/>
    </row>
    <row r="17" spans="1:14" ht="107.25" customHeight="1" x14ac:dyDescent="0.25">
      <c r="A17" s="73"/>
      <c r="B17" s="198" t="s">
        <v>1321</v>
      </c>
      <c r="C17" s="198"/>
      <c r="D17" s="198"/>
      <c r="E17" s="198"/>
      <c r="F17" s="198"/>
      <c r="G17" s="198"/>
      <c r="H17" s="198"/>
      <c r="I17" s="73"/>
      <c r="L17" s="97"/>
      <c r="M17" s="97"/>
      <c r="N17" s="97"/>
    </row>
    <row r="18" spans="1:14" ht="24.75" customHeight="1" thickBot="1" x14ac:dyDescent="0.3">
      <c r="A18" s="44"/>
      <c r="B18" s="44"/>
      <c r="C18" s="44"/>
      <c r="D18" s="44"/>
      <c r="E18" s="74"/>
      <c r="F18" s="44"/>
      <c r="G18" s="69" t="s">
        <v>6</v>
      </c>
      <c r="H18" s="75"/>
    </row>
    <row r="19" spans="1:14" ht="6.75" customHeight="1" thickTop="1" x14ac:dyDescent="0.25">
      <c r="A19" s="44"/>
      <c r="B19" s="44"/>
      <c r="C19" s="44"/>
      <c r="D19" s="44"/>
      <c r="E19" s="76"/>
      <c r="F19" s="44"/>
      <c r="G19" s="77"/>
      <c r="H19" s="75"/>
    </row>
    <row r="20" spans="1:14" s="81" customFormat="1" ht="25.5" customHeight="1" thickBot="1" x14ac:dyDescent="0.25">
      <c r="A20" s="78"/>
      <c r="B20" s="79" t="s">
        <v>7</v>
      </c>
      <c r="C20" s="199" t="str">
        <f>'Eligible Costs'!A2</f>
        <v>Remodeling</v>
      </c>
      <c r="D20" s="199"/>
      <c r="E20" s="199"/>
      <c r="F20" s="199"/>
      <c r="G20" s="13">
        <f>SUMIF(Invoices!$I:$I,'Facility Expenditure Report'!C20,Invoices!$K:$K)</f>
        <v>0</v>
      </c>
      <c r="H20" s="80"/>
      <c r="K20" s="82"/>
    </row>
    <row r="21" spans="1:14" s="81" customFormat="1" ht="25.5" customHeight="1" thickBot="1" x14ac:dyDescent="0.25">
      <c r="A21" s="78"/>
      <c r="B21" s="79" t="s">
        <v>8</v>
      </c>
      <c r="C21" s="199" t="str">
        <f>'Eligible Costs'!A3</f>
        <v>Deferred Maintenance</v>
      </c>
      <c r="D21" s="199"/>
      <c r="E21" s="199"/>
      <c r="F21" s="199"/>
      <c r="G21" s="13">
        <f>SUMIF(Invoices!$I:$I,'Facility Expenditure Report'!C21,Invoices!$K:$K)</f>
        <v>0</v>
      </c>
      <c r="H21" s="80"/>
    </row>
    <row r="22" spans="1:14" s="81" customFormat="1" ht="25.5" customHeight="1" thickBot="1" x14ac:dyDescent="0.25">
      <c r="A22" s="78"/>
      <c r="B22" s="79" t="s">
        <v>9</v>
      </c>
      <c r="C22" s="199" t="str">
        <f>'Eligible Costs'!A4</f>
        <v>Installation</v>
      </c>
      <c r="D22" s="199"/>
      <c r="E22" s="199"/>
      <c r="F22" s="199"/>
      <c r="G22" s="13">
        <f>SUMIF(Invoices!$I:$I,'Facility Expenditure Report'!C22,Invoices!$K:$K)</f>
        <v>0</v>
      </c>
      <c r="H22" s="80"/>
    </row>
    <row r="23" spans="1:14" s="81" customFormat="1" ht="25.5" customHeight="1" thickBot="1" x14ac:dyDescent="0.25">
      <c r="A23" s="78"/>
      <c r="B23" s="79" t="s">
        <v>10</v>
      </c>
      <c r="C23" s="199" t="str">
        <f>'Eligible Costs'!A5</f>
        <v>Materials</v>
      </c>
      <c r="D23" s="199"/>
      <c r="E23" s="199"/>
      <c r="F23" s="199"/>
      <c r="G23" s="13">
        <f>SUMIF(Invoices!$I:$I,'Facility Expenditure Report'!C23,Invoices!$K:$K)</f>
        <v>0</v>
      </c>
      <c r="H23" s="80"/>
    </row>
    <row r="24" spans="1:14" s="81" customFormat="1" ht="25.5" customHeight="1" thickBot="1" x14ac:dyDescent="0.25">
      <c r="A24" s="78"/>
      <c r="B24" s="79" t="s">
        <v>11</v>
      </c>
      <c r="C24" s="199" t="str">
        <f>'Eligible Costs'!A6</f>
        <v>Maintaining/Repairing Common Areas</v>
      </c>
      <c r="D24" s="199"/>
      <c r="E24" s="199"/>
      <c r="F24" s="199"/>
      <c r="G24" s="13">
        <f>SUMIF(Invoices!$I:$I,'Facility Expenditure Report'!C24,Invoices!$K:$K)</f>
        <v>0</v>
      </c>
      <c r="H24" s="80"/>
    </row>
    <row r="25" spans="1:14" s="85" customFormat="1" ht="30" customHeight="1" thickBot="1" x14ac:dyDescent="0.3">
      <c r="A25" s="78"/>
      <c r="B25" s="83"/>
      <c r="C25" s="83"/>
      <c r="D25" s="84" t="s">
        <v>12</v>
      </c>
      <c r="E25" s="83"/>
      <c r="F25" s="83"/>
      <c r="G25" s="14">
        <f>SUM(G20:G24)</f>
        <v>0</v>
      </c>
      <c r="H25" s="83"/>
    </row>
    <row r="26" spans="1:14" ht="7.5" customHeight="1" x14ac:dyDescent="0.25">
      <c r="A26" s="44"/>
      <c r="B26" s="44"/>
      <c r="C26" s="44"/>
      <c r="D26" s="44"/>
      <c r="E26" s="44"/>
      <c r="F26" s="44"/>
      <c r="G26" s="44"/>
      <c r="H26" s="75"/>
    </row>
    <row r="27" spans="1:14" s="65" customFormat="1" ht="18.75" hidden="1" customHeight="1" thickTop="1" x14ac:dyDescent="0.2">
      <c r="A27" s="197" t="s">
        <v>13</v>
      </c>
      <c r="B27" s="197"/>
      <c r="C27" s="197"/>
      <c r="D27" s="197"/>
      <c r="E27" s="197"/>
      <c r="F27" s="197"/>
      <c r="G27" s="197"/>
      <c r="H27" s="197"/>
      <c r="I27" s="197"/>
    </row>
    <row r="28" spans="1:14" ht="61.5" hidden="1" customHeight="1" x14ac:dyDescent="0.25">
      <c r="A28" s="73"/>
      <c r="B28" s="200" t="s">
        <v>14</v>
      </c>
      <c r="C28" s="200"/>
      <c r="D28" s="200"/>
      <c r="E28" s="200"/>
      <c r="F28" s="200"/>
      <c r="G28" s="200"/>
      <c r="H28" s="200"/>
      <c r="I28" s="86"/>
    </row>
    <row r="29" spans="1:14" ht="12" hidden="1" customHeight="1" x14ac:dyDescent="0.2">
      <c r="A29" s="75"/>
      <c r="B29" s="71"/>
      <c r="C29" s="71"/>
      <c r="D29" s="71"/>
      <c r="E29" s="71"/>
      <c r="F29" s="71"/>
      <c r="G29" s="71"/>
      <c r="H29" s="63"/>
    </row>
    <row r="30" spans="1:14" ht="12" hidden="1" customHeight="1" thickBot="1" x14ac:dyDescent="0.25">
      <c r="A30" s="75"/>
      <c r="B30" s="87"/>
      <c r="C30" s="87"/>
      <c r="D30" s="87"/>
      <c r="E30" s="87"/>
      <c r="F30" s="87"/>
      <c r="G30" s="87"/>
      <c r="H30" s="63"/>
    </row>
    <row r="31" spans="1:14" ht="15" hidden="1" customHeight="1" x14ac:dyDescent="0.2">
      <c r="B31" s="71" t="s">
        <v>15</v>
      </c>
      <c r="C31" s="71"/>
      <c r="D31" s="71"/>
      <c r="E31" s="71"/>
      <c r="F31" s="71"/>
      <c r="G31" s="88" t="s">
        <v>16</v>
      </c>
      <c r="H31" s="63"/>
    </row>
    <row r="32" spans="1:14" ht="12" hidden="1" customHeight="1" x14ac:dyDescent="0.2">
      <c r="A32" s="75"/>
      <c r="B32" s="71"/>
      <c r="C32" s="71"/>
      <c r="D32" s="71"/>
      <c r="E32" s="71"/>
      <c r="F32" s="71"/>
      <c r="G32" s="71"/>
      <c r="H32" s="63"/>
    </row>
    <row r="33" spans="1:9" ht="15.75" hidden="1" thickBot="1" x14ac:dyDescent="0.25">
      <c r="A33" s="75"/>
      <c r="B33" s="201" t="s">
        <v>1</v>
      </c>
      <c r="C33" s="201"/>
      <c r="D33" s="201"/>
      <c r="E33" s="201"/>
      <c r="F33" s="201"/>
      <c r="G33" s="71"/>
      <c r="H33" s="63"/>
    </row>
    <row r="34" spans="1:9" ht="15" hidden="1" customHeight="1" x14ac:dyDescent="0.2">
      <c r="A34" s="75"/>
      <c r="B34" s="71" t="s">
        <v>17</v>
      </c>
      <c r="C34" s="71"/>
      <c r="D34" s="71"/>
      <c r="E34" s="71"/>
      <c r="F34" s="71"/>
      <c r="G34" s="71"/>
      <c r="H34" s="63"/>
    </row>
    <row r="35" spans="1:9" ht="18" hidden="1" customHeight="1" thickBot="1" x14ac:dyDescent="0.25">
      <c r="A35" s="75"/>
      <c r="B35" s="202" t="s">
        <v>0</v>
      </c>
      <c r="C35" s="202"/>
      <c r="D35" s="202"/>
      <c r="E35" s="202"/>
      <c r="F35" s="202"/>
      <c r="G35" s="71"/>
      <c r="H35" s="63"/>
    </row>
    <row r="36" spans="1:9" ht="15" hidden="1" customHeight="1" x14ac:dyDescent="0.2">
      <c r="A36" s="75"/>
      <c r="B36" s="203" t="s">
        <v>18</v>
      </c>
      <c r="C36" s="203"/>
      <c r="D36" s="203"/>
      <c r="E36" s="203"/>
      <c r="F36" s="203"/>
      <c r="G36" s="71"/>
      <c r="H36" s="63"/>
    </row>
    <row r="37" spans="1:9" ht="7.5" hidden="1" customHeight="1" thickBot="1" x14ac:dyDescent="0.25">
      <c r="A37" s="75"/>
      <c r="B37" s="71"/>
      <c r="C37" s="71"/>
      <c r="D37" s="71"/>
      <c r="E37" s="71"/>
      <c r="F37" s="71"/>
      <c r="G37" s="71"/>
      <c r="H37" s="63"/>
    </row>
    <row r="38" spans="1:9" s="65" customFormat="1" ht="18.75" hidden="1" customHeight="1" thickTop="1" x14ac:dyDescent="0.2">
      <c r="A38" s="197" t="s">
        <v>19</v>
      </c>
      <c r="B38" s="197"/>
      <c r="C38" s="197"/>
      <c r="D38" s="197"/>
      <c r="E38" s="197"/>
      <c r="F38" s="197"/>
      <c r="G38" s="197"/>
      <c r="H38" s="197"/>
      <c r="I38" s="197"/>
    </row>
    <row r="39" spans="1:9" ht="19.5" hidden="1" customHeight="1" x14ac:dyDescent="0.2">
      <c r="A39" s="75"/>
      <c r="B39" s="193" t="s">
        <v>20</v>
      </c>
      <c r="C39" s="193"/>
      <c r="D39" s="193"/>
      <c r="E39" s="193"/>
      <c r="F39" s="193"/>
      <c r="G39" s="193"/>
      <c r="H39" s="193"/>
    </row>
    <row r="40" spans="1:9" ht="15" hidden="1" x14ac:dyDescent="0.2">
      <c r="A40" s="75"/>
      <c r="B40" s="193" t="s">
        <v>29</v>
      </c>
      <c r="C40" s="193"/>
      <c r="D40" s="193"/>
      <c r="E40" s="193"/>
      <c r="F40" s="193"/>
      <c r="G40" s="193"/>
      <c r="H40" s="193"/>
    </row>
    <row r="41" spans="1:9" ht="15" hidden="1" x14ac:dyDescent="0.2">
      <c r="A41" s="75"/>
      <c r="B41" s="193" t="s">
        <v>28</v>
      </c>
      <c r="C41" s="193"/>
      <c r="D41" s="193"/>
      <c r="E41" s="193"/>
      <c r="F41" s="193"/>
      <c r="G41" s="193"/>
      <c r="H41" s="193"/>
    </row>
    <row r="42" spans="1:9" ht="15" hidden="1" x14ac:dyDescent="0.2">
      <c r="A42" s="75"/>
      <c r="B42" s="193" t="s">
        <v>21</v>
      </c>
      <c r="C42" s="193"/>
      <c r="D42" s="193"/>
      <c r="E42" s="193"/>
      <c r="F42" s="193"/>
      <c r="G42" s="193"/>
      <c r="H42" s="193"/>
    </row>
    <row r="43" spans="1:9" ht="15" hidden="1" x14ac:dyDescent="0.2">
      <c r="A43" s="75"/>
      <c r="B43" s="88"/>
      <c r="C43" s="88"/>
      <c r="D43" s="88"/>
      <c r="E43" s="88"/>
      <c r="F43" s="88" t="s">
        <v>22</v>
      </c>
      <c r="G43" s="88"/>
      <c r="H43" s="88"/>
    </row>
    <row r="44" spans="1:9" ht="7.5" hidden="1" customHeight="1" thickBot="1" x14ac:dyDescent="0.25">
      <c r="A44" s="89"/>
      <c r="B44" s="194"/>
      <c r="C44" s="194"/>
      <c r="D44" s="194"/>
      <c r="E44" s="194"/>
      <c r="F44" s="194"/>
      <c r="G44" s="194"/>
      <c r="H44" s="194"/>
      <c r="I44" s="70"/>
    </row>
    <row r="45" spans="1:9" ht="15" hidden="1" x14ac:dyDescent="0.2">
      <c r="A45" s="75"/>
      <c r="B45" s="90"/>
      <c r="C45" s="90"/>
      <c r="D45" s="90"/>
      <c r="E45" s="90"/>
      <c r="F45" s="90"/>
      <c r="G45" s="90"/>
      <c r="H45" s="63"/>
    </row>
    <row r="46" spans="1:9" ht="56.25" customHeight="1" x14ac:dyDescent="0.2">
      <c r="C46" s="91"/>
      <c r="D46" s="91"/>
      <c r="E46" s="91"/>
      <c r="F46" s="91"/>
      <c r="H46" s="91"/>
    </row>
    <row r="47" spans="1:9" ht="14.25" x14ac:dyDescent="0.2">
      <c r="C47" s="92" t="s">
        <v>152</v>
      </c>
      <c r="H47" s="92" t="s">
        <v>16</v>
      </c>
    </row>
    <row r="49" spans="3:6" x14ac:dyDescent="0.2">
      <c r="C49" s="93"/>
      <c r="D49" s="74"/>
      <c r="E49" s="74"/>
    </row>
    <row r="51" spans="3:6" x14ac:dyDescent="0.2">
      <c r="C51" s="91"/>
      <c r="D51" s="91"/>
      <c r="E51" s="91"/>
      <c r="F51" s="91"/>
    </row>
    <row r="52" spans="3:6" ht="14.25" x14ac:dyDescent="0.2">
      <c r="C52" s="92" t="s">
        <v>153</v>
      </c>
    </row>
  </sheetData>
  <sheetProtection algorithmName="SHA-512" hashValue="KgZAe0y5K6t9qpeB1hAjk0nH0pKh9cQE0ydkqP72P0SUmnaBG0OuI1Of4Ewc++AG4Gt7KgZ+cx2GFt0wETiteA==" saltValue="ezUTemRJFwOakmdpEPCCww==" spinCount="100000" sheet="1" objects="1" scenarios="1" selectLockedCells="1"/>
  <mergeCells count="36">
    <mergeCell ref="A4:I4"/>
    <mergeCell ref="B5:H5"/>
    <mergeCell ref="B6:H6"/>
    <mergeCell ref="A7:I7"/>
    <mergeCell ref="B8:E8"/>
    <mergeCell ref="F8:H8"/>
    <mergeCell ref="B9:E9"/>
    <mergeCell ref="F9:H9"/>
    <mergeCell ref="B10:E10"/>
    <mergeCell ref="F10:H10"/>
    <mergeCell ref="F13:H13"/>
    <mergeCell ref="B11:E11"/>
    <mergeCell ref="F11:H11"/>
    <mergeCell ref="B12:C12"/>
    <mergeCell ref="F12:H12"/>
    <mergeCell ref="B42:H42"/>
    <mergeCell ref="B44:H44"/>
    <mergeCell ref="B15:F15"/>
    <mergeCell ref="A16:I16"/>
    <mergeCell ref="A38:I38"/>
    <mergeCell ref="B17:H17"/>
    <mergeCell ref="C20:F20"/>
    <mergeCell ref="C21:F21"/>
    <mergeCell ref="C22:F22"/>
    <mergeCell ref="C23:F23"/>
    <mergeCell ref="C24:F24"/>
    <mergeCell ref="A27:I27"/>
    <mergeCell ref="B28:H28"/>
    <mergeCell ref="B33:F33"/>
    <mergeCell ref="B35:F35"/>
    <mergeCell ref="B36:F36"/>
    <mergeCell ref="L12:N16"/>
    <mergeCell ref="K11:L11"/>
    <mergeCell ref="B39:H39"/>
    <mergeCell ref="B40:H40"/>
    <mergeCell ref="B41:H41"/>
  </mergeCells>
  <phoneticPr fontId="25" type="noConversion"/>
  <hyperlinks>
    <hyperlink ref="B35" r:id="rId1"/>
    <hyperlink ref="K11" r:id="rId2"/>
  </hyperlinks>
  <printOptions horizontalCentered="1"/>
  <pageMargins left="0.75" right="0.75" top="0.45" bottom="0.45" header="0.35" footer="0.31"/>
  <pageSetup scale="85" orientation="portrait" r:id="rId3"/>
  <headerFooter alignWithMargins="0"/>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109"/>
  <sheetViews>
    <sheetView showGridLines="0" showRowColHeaders="0" zoomScale="85" zoomScaleNormal="85" workbookViewId="0">
      <selection activeCell="N1" sqref="N1"/>
    </sheetView>
  </sheetViews>
  <sheetFormatPr defaultColWidth="8.85546875" defaultRowHeight="12.75" x14ac:dyDescent="0.2"/>
  <cols>
    <col min="1" max="1" width="2.28515625" customWidth="1"/>
    <col min="2" max="2" width="8.42578125" style="147" customWidth="1"/>
    <col min="3" max="3" width="20.140625" style="33" bestFit="1" customWidth="1"/>
    <col min="4" max="4" width="11.5703125" style="126" customWidth="1"/>
    <col min="5" max="5" width="1.7109375" style="7" customWidth="1"/>
    <col min="6" max="6" width="8.7109375" style="147" customWidth="1"/>
    <col min="7" max="7" width="20.7109375" style="33" bestFit="1" customWidth="1"/>
    <col min="8" max="8" width="10.42578125" style="126" bestFit="1" customWidth="1"/>
    <col min="9" max="9" width="1.5703125" style="7" customWidth="1"/>
    <col min="10" max="10" width="8.7109375" style="147" customWidth="1"/>
    <col min="11" max="11" width="18.7109375" style="33" customWidth="1"/>
    <col min="12" max="12" width="11.42578125" style="126" bestFit="1" customWidth="1"/>
    <col min="13" max="13" width="1.42578125" style="7" customWidth="1"/>
    <col min="14" max="14" width="9" style="147" customWidth="1"/>
    <col min="15" max="15" width="17.7109375" style="33" customWidth="1"/>
    <col min="16" max="16" width="11.42578125" style="126" bestFit="1" customWidth="1"/>
    <col min="17" max="17" width="1.85546875" style="7" customWidth="1"/>
    <col min="18" max="18" width="9" style="147" customWidth="1"/>
    <col min="19" max="19" width="24.28515625" style="33" customWidth="1"/>
    <col min="20" max="20" width="10.7109375" style="126" bestFit="1" customWidth="1"/>
  </cols>
  <sheetData>
    <row r="1" spans="1:22" ht="27.75" customHeight="1" x14ac:dyDescent="0.2">
      <c r="A1" s="11" t="str">
        <f>'Facility Expenditure Report'!F8</f>
        <v/>
      </c>
      <c r="B1" s="143"/>
      <c r="C1" s="136"/>
    </row>
    <row r="2" spans="1:22" s="27" customFormat="1" ht="15.75" x14ac:dyDescent="0.25">
      <c r="A2" s="26" t="s">
        <v>1324</v>
      </c>
      <c r="B2" s="144"/>
      <c r="C2" s="137"/>
      <c r="D2" s="127"/>
      <c r="E2" s="28"/>
      <c r="F2" s="144"/>
      <c r="G2" s="137"/>
      <c r="H2" s="127"/>
      <c r="I2" s="28"/>
      <c r="J2" s="144"/>
      <c r="K2" s="137"/>
      <c r="L2" s="127"/>
      <c r="M2" s="28"/>
      <c r="N2" s="144"/>
      <c r="O2" s="137"/>
      <c r="P2" s="127"/>
      <c r="Q2" s="28"/>
      <c r="R2" s="144"/>
      <c r="S2" s="137"/>
      <c r="T2" s="127"/>
    </row>
    <row r="3" spans="1:22" ht="14.25" thickBot="1" x14ac:dyDescent="0.3">
      <c r="A3" s="2"/>
      <c r="B3" s="134"/>
      <c r="D3" s="128"/>
      <c r="E3" s="1"/>
      <c r="F3" s="134"/>
      <c r="G3" s="140"/>
      <c r="H3" s="128"/>
      <c r="I3" s="1"/>
      <c r="J3" s="134"/>
      <c r="K3" s="140"/>
      <c r="L3" s="128"/>
      <c r="M3" s="1"/>
      <c r="N3" s="134"/>
      <c r="O3" s="140"/>
      <c r="P3" s="128"/>
      <c r="Q3" s="1"/>
      <c r="R3" s="134"/>
      <c r="S3" s="140"/>
      <c r="T3" s="128"/>
      <c r="V3" s="1"/>
    </row>
    <row r="4" spans="1:22" ht="14.25" hidden="1" thickBot="1" x14ac:dyDescent="0.3">
      <c r="B4" s="134"/>
      <c r="C4" s="138">
        <f>COUNTIF(Invoices!$I:$I,C5)</f>
        <v>0</v>
      </c>
      <c r="D4" s="128"/>
      <c r="E4" s="1"/>
      <c r="F4" s="134"/>
      <c r="G4" s="138">
        <f>COUNTIF(Invoices!$I:$I,G5)</f>
        <v>0</v>
      </c>
      <c r="H4" s="128"/>
      <c r="I4" s="1"/>
      <c r="J4" s="134"/>
      <c r="K4" s="138">
        <f>COUNTIF(Invoices!$I:$I,K5)</f>
        <v>0</v>
      </c>
      <c r="L4" s="128"/>
      <c r="M4" s="1"/>
      <c r="N4" s="134"/>
      <c r="O4" s="138">
        <f>COUNTIF(Invoices!$I:$I,O5)</f>
        <v>0</v>
      </c>
      <c r="P4" s="128"/>
      <c r="Q4" s="1"/>
      <c r="R4" s="134"/>
      <c r="S4" s="138">
        <f>COUNTIF(Invoices!$I:$I,S5)</f>
        <v>0</v>
      </c>
      <c r="T4" s="128"/>
      <c r="V4" s="1"/>
    </row>
    <row r="5" spans="1:22" s="133" customFormat="1" ht="25.5" x14ac:dyDescent="0.2">
      <c r="B5" s="53" t="s">
        <v>126</v>
      </c>
      <c r="C5" s="54" t="str">
        <f>'Eligible Costs'!A2</f>
        <v>Remodeling</v>
      </c>
      <c r="D5" s="55" t="s">
        <v>26</v>
      </c>
      <c r="E5" s="3"/>
      <c r="F5" s="53" t="s">
        <v>126</v>
      </c>
      <c r="G5" s="54" t="str">
        <f>'Eligible Costs'!A3</f>
        <v>Deferred Maintenance</v>
      </c>
      <c r="H5" s="55" t="s">
        <v>26</v>
      </c>
      <c r="I5" s="3"/>
      <c r="J5" s="56" t="s">
        <v>126</v>
      </c>
      <c r="K5" s="54" t="str">
        <f>'Eligible Costs'!A4</f>
        <v>Installation</v>
      </c>
      <c r="L5" s="55" t="s">
        <v>26</v>
      </c>
      <c r="M5" s="3"/>
      <c r="N5" s="53" t="s">
        <v>126</v>
      </c>
      <c r="O5" s="54" t="str">
        <f>'Eligible Costs'!A5</f>
        <v>Materials</v>
      </c>
      <c r="P5" s="55" t="s">
        <v>26</v>
      </c>
      <c r="Q5" s="3"/>
      <c r="R5" s="53" t="s">
        <v>126</v>
      </c>
      <c r="S5" s="54" t="str">
        <f>'Eligible Costs'!A6</f>
        <v>Maintaining/Repairing Common Areas</v>
      </c>
      <c r="T5" s="55" t="s">
        <v>26</v>
      </c>
    </row>
    <row r="6" spans="1:22" ht="13.5" x14ac:dyDescent="0.25">
      <c r="B6" s="145" t="str">
        <f t="array" ref="B6">IF(ROWS(B$6:B6)&lt;=C$4,INDEX(Invoices!$C$5:$C$304,SMALL(IF(Invoices!$I$5:$I$304=C$5,ROW(Invoices!$C$5:$C$304)-ROW(Invoices!$C$5)+1),ROWS(B$6:B6))),"")</f>
        <v/>
      </c>
      <c r="C6" s="135" t="str">
        <f>IFERROR(VLOOKUP(B6,Invoices!$C:$L,5,FALSE),"")</f>
        <v/>
      </c>
      <c r="D6" s="129" t="str">
        <f>IFERROR(VLOOKUP(B6,Invoices!$C:$L,9,FALSE),"")</f>
        <v/>
      </c>
      <c r="E6" s="9"/>
      <c r="F6" s="145" t="str">
        <f t="array" ref="F6">IF(ROWS(F$6:F6)&lt;=G$4,INDEX(Invoices!$C$5:$C$304,SMALL(IF(Invoices!$I$5:$I$304=G$5,ROW(Invoices!$C$5:$C$304)-ROW(Invoices!$C$5)+1),ROWS(F$6:F6))),"")</f>
        <v/>
      </c>
      <c r="G6" s="135" t="str">
        <f>IFERROR(VLOOKUP(F6,Invoices!$C:$L,5,FALSE),"")</f>
        <v/>
      </c>
      <c r="H6" s="129" t="str">
        <f>IFERROR(VLOOKUP(F6,Invoices!$C:$L,9,FALSE),"")</f>
        <v/>
      </c>
      <c r="I6" s="4"/>
      <c r="J6" s="145" t="str">
        <f t="array" ref="J6">IF(ROWS(J$6:J6)&lt;=K$4,INDEX(Invoices!$C$5:$C$304,SMALL(IF(Invoices!$I$5:$I$304=K$5,ROW(Invoices!$C$5:$C$304)-ROW(Invoices!$C$5)+1),ROWS(J$6:J6))),"")</f>
        <v/>
      </c>
      <c r="K6" s="135" t="str">
        <f>IFERROR(VLOOKUP(J6,Invoices!$C:$L,5,FALSE),"")</f>
        <v/>
      </c>
      <c r="L6" s="129" t="str">
        <f>IFERROR(VLOOKUP(J6,Invoices!$C:$L,9,FALSE),"")</f>
        <v/>
      </c>
      <c r="M6" s="9"/>
      <c r="N6" s="145" t="str">
        <f t="array" ref="N6">IF(ROWS(N$6:N6)&lt;=O$4,INDEX(Invoices!$C$5:$C$304,SMALL(IF(Invoices!$I$5:$I$304=O$5,ROW(Invoices!$C$5:$C$304)-ROW(Invoices!$C$5)+1),ROWS(N$6:N6))),"")</f>
        <v/>
      </c>
      <c r="O6" s="135" t="str">
        <f>IFERROR(VLOOKUP(N6,Invoices!$C:$L,5,FALSE),"")</f>
        <v/>
      </c>
      <c r="P6" s="129" t="str">
        <f>IFERROR(VLOOKUP(N6,Invoices!$C:$L,9,FALSE),"")</f>
        <v/>
      </c>
      <c r="Q6" s="8"/>
      <c r="R6" s="145" t="str">
        <f t="array" ref="R6">IF(ROWS(R$6:R6)&lt;=S$4,INDEX(Invoices!$C$5:$C$304,SMALL(IF(Invoices!$I$5:$I$304=S$5,ROW(Invoices!$C$5:$C$304)-ROW(Invoices!$C$5)+1),ROWS(R$6:R6))),"")</f>
        <v/>
      </c>
      <c r="S6" s="135" t="str">
        <f>IFERROR(VLOOKUP(R6,Invoices!$C:$L,5,FALSE),"")</f>
        <v/>
      </c>
      <c r="T6" s="129" t="str">
        <f>IFERROR(VLOOKUP(R6,Invoices!$C:$L,9,FALSE),"")</f>
        <v/>
      </c>
    </row>
    <row r="7" spans="1:22" ht="13.5" x14ac:dyDescent="0.25">
      <c r="B7" s="145" t="str">
        <f t="array" ref="B7">IF(ROWS(B$6:B7)&lt;=C$4,INDEX(Invoices!$C$5:$C$304,SMALL(IF(Invoices!$I$5:$I$304=C$5,ROW(Invoices!$C$5:$C$304)-ROW(Invoices!$C$5)+1),ROWS(B$6:B7))),"")</f>
        <v/>
      </c>
      <c r="C7" s="135" t="str">
        <f>IFERROR(VLOOKUP(B7,Invoices!$C:$L,5,FALSE),"")</f>
        <v/>
      </c>
      <c r="D7" s="129" t="str">
        <f>IFERROR(VLOOKUP(B7,Invoices!$C:$L,9,FALSE),"")</f>
        <v/>
      </c>
      <c r="E7" s="6"/>
      <c r="F7" s="145" t="str">
        <f t="array" ref="F7">IF(ROWS(F$6:F7)&lt;=G$4,INDEX(Invoices!$C$5:$C$304,SMALL(IF(Invoices!$I$5:$I$304=G$5,ROW(Invoices!$C$5:$C$304)-ROW(Invoices!$C$5)+1),ROWS(F$6:F7))),"")</f>
        <v/>
      </c>
      <c r="G7" s="135" t="str">
        <f>IFERROR(VLOOKUP(F7,Invoices!$C:$L,5,FALSE),"")</f>
        <v/>
      </c>
      <c r="H7" s="129" t="str">
        <f>IFERROR(VLOOKUP(F7,Invoices!$C:$L,9,FALSE),"")</f>
        <v/>
      </c>
      <c r="I7" s="5"/>
      <c r="J7" s="145" t="str">
        <f t="array" ref="J7">IF(ROWS(J$6:J7)&lt;=K$4,INDEX(Invoices!$C$5:$C$304,SMALL(IF(Invoices!$I$5:$I$304=K$5,ROW(Invoices!$C$5:$C$304)-ROW(Invoices!$C$5)+1),ROWS(J$6:J7))),"")</f>
        <v/>
      </c>
      <c r="K7" s="135" t="str">
        <f>IFERROR(VLOOKUP(J7,Invoices!$C:$L,5,FALSE),"")</f>
        <v/>
      </c>
      <c r="L7" s="129" t="str">
        <f>IFERROR(VLOOKUP(J7,Invoices!$C:$L,9,FALSE),"")</f>
        <v/>
      </c>
      <c r="M7" s="9"/>
      <c r="N7" s="145" t="str">
        <f t="array" ref="N7">IF(ROWS(N$6:N7)&lt;=O$4,INDEX(Invoices!$C$5:$C$304,SMALL(IF(Invoices!$I$5:$I$304=O$5,ROW(Invoices!$C$5:$C$304)-ROW(Invoices!$C$5)+1),ROWS(N$6:N7))),"")</f>
        <v/>
      </c>
      <c r="O7" s="135" t="str">
        <f>IFERROR(VLOOKUP(N7,Invoices!$C:$L,5,FALSE),"")</f>
        <v/>
      </c>
      <c r="P7" s="129" t="str">
        <f>IFERROR(VLOOKUP(N7,Invoices!$C:$L,9,FALSE),"")</f>
        <v/>
      </c>
      <c r="Q7" s="1"/>
      <c r="R7" s="145" t="str">
        <f t="array" ref="R7">IF(ROWS(R$6:R7)&lt;=S$4,INDEX(Invoices!$C$5:$C$304,SMALL(IF(Invoices!$I$5:$I$304=S$5,ROW(Invoices!$C$5:$C$304)-ROW(Invoices!$C$5)+1),ROWS(R$6:R7))),"")</f>
        <v/>
      </c>
      <c r="S7" s="135" t="str">
        <f>IFERROR(VLOOKUP(R7,Invoices!$C:$L,5,FALSE),"")</f>
        <v/>
      </c>
      <c r="T7" s="129" t="str">
        <f>IFERROR(VLOOKUP(R7,Invoices!$C:$L,9,FALSE),"")</f>
        <v/>
      </c>
    </row>
    <row r="8" spans="1:22" ht="13.5" x14ac:dyDescent="0.25">
      <c r="B8" s="145" t="str">
        <f t="array" ref="B8">IF(ROWS(B$6:B8)&lt;=C$4,INDEX(Invoices!$C$5:$C$304,SMALL(IF(Invoices!$I$5:$I$304=C$5,ROW(Invoices!$C$5:$C$304)-ROW(Invoices!$C$5)+1),ROWS(B$6:B8))),"")</f>
        <v/>
      </c>
      <c r="C8" s="135" t="str">
        <f>IFERROR(VLOOKUP(B8,Invoices!$C:$L,5,FALSE),"")</f>
        <v/>
      </c>
      <c r="D8" s="129" t="str">
        <f>IFERROR(VLOOKUP(B8,Invoices!$C:$L,9,FALSE),"")</f>
        <v/>
      </c>
      <c r="E8" s="8"/>
      <c r="F8" s="145" t="str">
        <f t="array" ref="F8">IF(ROWS(F$6:F8)&lt;=G$4,INDEX(Invoices!$C$5:$C$304,SMALL(IF(Invoices!$I$5:$I$304=G$5,ROW(Invoices!$C$5:$C$304)-ROW(Invoices!$C$5)+1),ROWS(F$6:F8))),"")</f>
        <v/>
      </c>
      <c r="G8" s="135" t="str">
        <f>IFERROR(VLOOKUP(F8,Invoices!$C:$L,5,FALSE),"")</f>
        <v/>
      </c>
      <c r="H8" s="129" t="str">
        <f>IFERROR(VLOOKUP(F8,Invoices!$C:$L,9,FALSE),"")</f>
        <v/>
      </c>
      <c r="I8" s="5"/>
      <c r="J8" s="145" t="str">
        <f t="array" ref="J8">IF(ROWS(J$6:J8)&lt;=K$4,INDEX(Invoices!$C$5:$C$304,SMALL(IF(Invoices!$I$5:$I$304=K$5,ROW(Invoices!$C$5:$C$304)-ROW(Invoices!$C$5)+1),ROWS(J$6:J8))),"")</f>
        <v/>
      </c>
      <c r="K8" s="135" t="str">
        <f>IFERROR(VLOOKUP(J8,Invoices!$C:$L,5,FALSE),"")</f>
        <v/>
      </c>
      <c r="L8" s="129" t="str">
        <f>IFERROR(VLOOKUP(J8,Invoices!$C:$L,9,FALSE),"")</f>
        <v/>
      </c>
      <c r="M8" s="9"/>
      <c r="N8" s="145" t="str">
        <f t="array" ref="N8">IF(ROWS(N$6:N8)&lt;=O$4,INDEX(Invoices!$C$5:$C$304,SMALL(IF(Invoices!$I$5:$I$304=O$5,ROW(Invoices!$C$5:$C$304)-ROW(Invoices!$C$5)+1),ROWS(N$6:N8))),"")</f>
        <v/>
      </c>
      <c r="O8" s="135" t="str">
        <f>IFERROR(VLOOKUP(N8,Invoices!$C:$L,5,FALSE),"")</f>
        <v/>
      </c>
      <c r="P8" s="129" t="str">
        <f>IFERROR(VLOOKUP(N8,Invoices!$C:$L,9,FALSE),"")</f>
        <v/>
      </c>
      <c r="Q8" s="1"/>
      <c r="R8" s="145" t="str">
        <f t="array" ref="R8">IF(ROWS(R$6:R8)&lt;=S$4,INDEX(Invoices!$C$5:$C$304,SMALL(IF(Invoices!$I$5:$I$304=S$5,ROW(Invoices!$C$5:$C$304)-ROW(Invoices!$C$5)+1),ROWS(R$6:R8))),"")</f>
        <v/>
      </c>
      <c r="S8" s="135" t="str">
        <f>IFERROR(VLOOKUP(R8,Invoices!$C:$L,5,FALSE),"")</f>
        <v/>
      </c>
      <c r="T8" s="129" t="str">
        <f>IFERROR(VLOOKUP(R8,Invoices!$C:$L,9,FALSE),"")</f>
        <v/>
      </c>
    </row>
    <row r="9" spans="1:22" ht="13.5" x14ac:dyDescent="0.25">
      <c r="B9" s="145" t="str">
        <f t="array" ref="B9">IF(ROWS(B$6:B9)&lt;=C$4,INDEX(Invoices!$C$5:$C$304,SMALL(IF(Invoices!$I$5:$I$304=C$5,ROW(Invoices!$C$5:$C$304)-ROW(Invoices!$C$5)+1),ROWS(B$6:B9))),"")</f>
        <v/>
      </c>
      <c r="C9" s="135" t="str">
        <f>IFERROR(VLOOKUP(B9,Invoices!$C:$L,5,FALSE),"")</f>
        <v/>
      </c>
      <c r="D9" s="129" t="str">
        <f>IFERROR(VLOOKUP(B9,Invoices!$C:$L,9,FALSE),"")</f>
        <v/>
      </c>
      <c r="E9" s="8"/>
      <c r="F9" s="145" t="str">
        <f t="array" ref="F9">IF(ROWS(F$6:F9)&lt;=G$4,INDEX(Invoices!$C$5:$C$304,SMALL(IF(Invoices!$I$5:$I$304=G$5,ROW(Invoices!$C$5:$C$304)-ROW(Invoices!$C$5)+1),ROWS(F$6:F9))),"")</f>
        <v/>
      </c>
      <c r="G9" s="135" t="str">
        <f>IFERROR(VLOOKUP(F9,Invoices!$C:$L,5,FALSE),"")</f>
        <v/>
      </c>
      <c r="H9" s="129" t="str">
        <f>IFERROR(VLOOKUP(F9,Invoices!$C:$L,9,FALSE),"")</f>
        <v/>
      </c>
      <c r="I9" s="5"/>
      <c r="J9" s="145" t="str">
        <f t="array" ref="J9">IF(ROWS(J$6:J9)&lt;=K$4,INDEX(Invoices!$C$5:$C$304,SMALL(IF(Invoices!$I$5:$I$304=K$5,ROW(Invoices!$C$5:$C$304)-ROW(Invoices!$C$5)+1),ROWS(J$6:J9))),"")</f>
        <v/>
      </c>
      <c r="K9" s="135" t="str">
        <f>IFERROR(VLOOKUP(J9,Invoices!$C:$L,5,FALSE),"")</f>
        <v/>
      </c>
      <c r="L9" s="129" t="str">
        <f>IFERROR(VLOOKUP(J9,Invoices!$C:$L,9,FALSE),"")</f>
        <v/>
      </c>
      <c r="M9" s="6"/>
      <c r="N9" s="145" t="str">
        <f t="array" ref="N9">IF(ROWS(N$6:N9)&lt;=O$4,INDEX(Invoices!$C$5:$C$304,SMALL(IF(Invoices!$I$5:$I$304=O$5,ROW(Invoices!$C$5:$C$304)-ROW(Invoices!$C$5)+1),ROWS(N$6:N9))),"")</f>
        <v/>
      </c>
      <c r="O9" s="135" t="str">
        <f>IFERROR(VLOOKUP(N9,Invoices!$C:$L,5,FALSE),"")</f>
        <v/>
      </c>
      <c r="P9" s="129" t="str">
        <f>IFERROR(VLOOKUP(N9,Invoices!$C:$L,9,FALSE),"")</f>
        <v/>
      </c>
      <c r="Q9" s="1"/>
      <c r="R9" s="145" t="str">
        <f t="array" ref="R9">IF(ROWS(R$6:R9)&lt;=S$4,INDEX(Invoices!$C$5:$C$304,SMALL(IF(Invoices!$I$5:$I$304=S$5,ROW(Invoices!$C$5:$C$304)-ROW(Invoices!$C$5)+1),ROWS(R$6:R9))),"")</f>
        <v/>
      </c>
      <c r="S9" s="135" t="str">
        <f>IFERROR(VLOOKUP(R9,Invoices!$C:$L,5,FALSE),"")</f>
        <v/>
      </c>
      <c r="T9" s="129" t="str">
        <f>IFERROR(VLOOKUP(R9,Invoices!$C:$L,9,FALSE),"")</f>
        <v/>
      </c>
    </row>
    <row r="10" spans="1:22" ht="13.5" x14ac:dyDescent="0.25">
      <c r="B10" s="145" t="str">
        <f t="array" ref="B10">IF(ROWS(B$6:B10)&lt;=C$4,INDEX(Invoices!$C$5:$C$304,SMALL(IF(Invoices!$I$5:$I$304=C$5,ROW(Invoices!$C$5:$C$304)-ROW(Invoices!$C$5)+1),ROWS(B$6:B10))),"")</f>
        <v/>
      </c>
      <c r="C10" s="135" t="str">
        <f>IFERROR(VLOOKUP(B10,Invoices!$C:$L,5,FALSE),"")</f>
        <v/>
      </c>
      <c r="D10" s="129" t="str">
        <f>IFERROR(VLOOKUP(B10,Invoices!$C:$L,9,FALSE),"")</f>
        <v/>
      </c>
      <c r="E10" s="8"/>
      <c r="F10" s="145" t="str">
        <f t="array" ref="F10">IF(ROWS(F$6:F10)&lt;=G$4,INDEX(Invoices!$C$5:$C$304,SMALL(IF(Invoices!$I$5:$I$304=G$5,ROW(Invoices!$C$5:$C$304)-ROW(Invoices!$C$5)+1),ROWS(F$6:F10))),"")</f>
        <v/>
      </c>
      <c r="G10" s="135" t="str">
        <f>IFERROR(VLOOKUP(F10,Invoices!$C:$L,5,FALSE),"")</f>
        <v/>
      </c>
      <c r="H10" s="129" t="str">
        <f>IFERROR(VLOOKUP(F10,Invoices!$C:$L,9,FALSE),"")</f>
        <v/>
      </c>
      <c r="I10" s="5"/>
      <c r="J10" s="145" t="str">
        <f t="array" ref="J10">IF(ROWS(J$6:J10)&lt;=K$4,INDEX(Invoices!$C$5:$C$304,SMALL(IF(Invoices!$I$5:$I$304=K$5,ROW(Invoices!$C$5:$C$304)-ROW(Invoices!$C$5)+1),ROWS(J$6:J10))),"")</f>
        <v/>
      </c>
      <c r="K10" s="135" t="str">
        <f>IFERROR(VLOOKUP(J10,Invoices!$C:$L,5,FALSE),"")</f>
        <v/>
      </c>
      <c r="L10" s="129" t="str">
        <f>IFERROR(VLOOKUP(J10,Invoices!$C:$L,9,FALSE),"")</f>
        <v/>
      </c>
      <c r="M10" s="6"/>
      <c r="N10" s="145" t="str">
        <f t="array" ref="N10">IF(ROWS(N$6:N10)&lt;=O$4,INDEX(Invoices!$C$5:$C$304,SMALL(IF(Invoices!$I$5:$I$304=O$5,ROW(Invoices!$C$5:$C$304)-ROW(Invoices!$C$5)+1),ROWS(N$6:N10))),"")</f>
        <v/>
      </c>
      <c r="O10" s="135" t="str">
        <f>IFERROR(VLOOKUP(N10,Invoices!$C:$L,5,FALSE),"")</f>
        <v/>
      </c>
      <c r="P10" s="129" t="str">
        <f>IFERROR(VLOOKUP(N10,Invoices!$C:$L,9,FALSE),"")</f>
        <v/>
      </c>
      <c r="Q10" s="1"/>
      <c r="R10" s="145" t="str">
        <f t="array" ref="R10">IF(ROWS(R$6:R10)&lt;=S$4,INDEX(Invoices!$C$5:$C$304,SMALL(IF(Invoices!$I$5:$I$304=S$5,ROW(Invoices!$C$5:$C$304)-ROW(Invoices!$C$5)+1),ROWS(R$6:R10))),"")</f>
        <v/>
      </c>
      <c r="S10" s="135" t="str">
        <f>IFERROR(VLOOKUP(R10,Invoices!$C:$L,5,FALSE),"")</f>
        <v/>
      </c>
      <c r="T10" s="129" t="str">
        <f>IFERROR(VLOOKUP(R10,Invoices!$C:$L,9,FALSE),"")</f>
        <v/>
      </c>
    </row>
    <row r="11" spans="1:22" ht="13.5" x14ac:dyDescent="0.25">
      <c r="B11" s="145" t="str">
        <f t="array" ref="B11">IF(ROWS(B$6:B11)&lt;=C$4,INDEX(Invoices!$C$5:$C$304,SMALL(IF(Invoices!$I$5:$I$304=C$5,ROW(Invoices!$C$5:$C$304)-ROW(Invoices!$C$5)+1),ROWS(B$6:B11))),"")</f>
        <v/>
      </c>
      <c r="C11" s="135" t="str">
        <f>IFERROR(VLOOKUP(B11,Invoices!$C:$L,5,FALSE),"")</f>
        <v/>
      </c>
      <c r="D11" s="129" t="str">
        <f>IFERROR(VLOOKUP(B11,Invoices!$C:$L,9,FALSE),"")</f>
        <v/>
      </c>
      <c r="E11" s="8"/>
      <c r="F11" s="145" t="str">
        <f t="array" ref="F11">IF(ROWS(F$6:F11)&lt;=G$4,INDEX(Invoices!$C$5:$C$304,SMALL(IF(Invoices!$I$5:$I$304=G$5,ROW(Invoices!$C$5:$C$304)-ROW(Invoices!$C$5)+1),ROWS(F$6:F11))),"")</f>
        <v/>
      </c>
      <c r="G11" s="135" t="str">
        <f>IFERROR(VLOOKUP(F11,Invoices!$C:$L,5,FALSE),"")</f>
        <v/>
      </c>
      <c r="H11" s="129" t="str">
        <f>IFERROR(VLOOKUP(F11,Invoices!$C:$L,9,FALSE),"")</f>
        <v/>
      </c>
      <c r="I11" s="5"/>
      <c r="J11" s="145" t="str">
        <f t="array" ref="J11">IF(ROWS(J$6:J11)&lt;=K$4,INDEX(Invoices!$C$5:$C$304,SMALL(IF(Invoices!$I$5:$I$304=K$5,ROW(Invoices!$C$5:$C$304)-ROW(Invoices!$C$5)+1),ROWS(J$6:J11))),"")</f>
        <v/>
      </c>
      <c r="K11" s="135" t="str">
        <f>IFERROR(VLOOKUP(J11,Invoices!$C:$L,5,FALSE),"")</f>
        <v/>
      </c>
      <c r="L11" s="129" t="str">
        <f>IFERROR(VLOOKUP(J11,Invoices!$C:$L,9,FALSE),"")</f>
        <v/>
      </c>
      <c r="M11" s="6"/>
      <c r="N11" s="145" t="str">
        <f t="array" ref="N11">IF(ROWS(N$6:N11)&lt;=O$4,INDEX(Invoices!$C$5:$C$304,SMALL(IF(Invoices!$I$5:$I$304=O$5,ROW(Invoices!$C$5:$C$304)-ROW(Invoices!$C$5)+1),ROWS(N$6:N11))),"")</f>
        <v/>
      </c>
      <c r="O11" s="135" t="str">
        <f>IFERROR(VLOOKUP(N11,Invoices!$C:$L,5,FALSE),"")</f>
        <v/>
      </c>
      <c r="P11" s="129" t="str">
        <f>IFERROR(VLOOKUP(N11,Invoices!$C:$L,9,FALSE),"")</f>
        <v/>
      </c>
      <c r="Q11" s="1"/>
      <c r="R11" s="145" t="str">
        <f t="array" ref="R11">IF(ROWS(R$6:R11)&lt;=S$4,INDEX(Invoices!$C$5:$C$304,SMALL(IF(Invoices!$I$5:$I$304=S$5,ROW(Invoices!$C$5:$C$304)-ROW(Invoices!$C$5)+1),ROWS(R$6:R11))),"")</f>
        <v/>
      </c>
      <c r="S11" s="135" t="str">
        <f>IFERROR(VLOOKUP(R11,Invoices!$C:$L,5,FALSE),"")</f>
        <v/>
      </c>
      <c r="T11" s="129" t="str">
        <f>IFERROR(VLOOKUP(R11,Invoices!$C:$L,9,FALSE),"")</f>
        <v/>
      </c>
    </row>
    <row r="12" spans="1:22" ht="13.5" x14ac:dyDescent="0.25">
      <c r="B12" s="145" t="str">
        <f t="array" ref="B12">IF(ROWS(B$6:B12)&lt;=C$4,INDEX(Invoices!$C$5:$C$304,SMALL(IF(Invoices!$I$5:$I$304=C$5,ROW(Invoices!$C$5:$C$304)-ROW(Invoices!$C$5)+1),ROWS(B$6:B12))),"")</f>
        <v/>
      </c>
      <c r="C12" s="135" t="str">
        <f>IFERROR(VLOOKUP(B12,Invoices!$C:$L,5,FALSE),"")</f>
        <v/>
      </c>
      <c r="D12" s="129" t="str">
        <f>IFERROR(VLOOKUP(B12,Invoices!$C:$L,9,FALSE),"")</f>
        <v/>
      </c>
      <c r="E12" s="8"/>
      <c r="F12" s="145" t="str">
        <f t="array" ref="F12">IF(ROWS(F$6:F12)&lt;=G$4,INDEX(Invoices!$C$5:$C$304,SMALL(IF(Invoices!$I$5:$I$304=G$5,ROW(Invoices!$C$5:$C$304)-ROW(Invoices!$C$5)+1),ROWS(F$6:F12))),"")</f>
        <v/>
      </c>
      <c r="G12" s="135" t="str">
        <f>IFERROR(VLOOKUP(F12,Invoices!$C:$L,5,FALSE),"")</f>
        <v/>
      </c>
      <c r="H12" s="129" t="str">
        <f>IFERROR(VLOOKUP(F12,Invoices!$C:$L,9,FALSE),"")</f>
        <v/>
      </c>
      <c r="I12" s="5"/>
      <c r="J12" s="145" t="str">
        <f t="array" ref="J12">IF(ROWS(J$6:J12)&lt;=K$4,INDEX(Invoices!$C$5:$C$304,SMALL(IF(Invoices!$I$5:$I$304=K$5,ROW(Invoices!$C$5:$C$304)-ROW(Invoices!$C$5)+1),ROWS(J$6:J12))),"")</f>
        <v/>
      </c>
      <c r="K12" s="135" t="str">
        <f>IFERROR(VLOOKUP(J12,Invoices!$C:$L,5,FALSE),"")</f>
        <v/>
      </c>
      <c r="L12" s="129" t="str">
        <f>IFERROR(VLOOKUP(J12,Invoices!$C:$L,9,FALSE),"")</f>
        <v/>
      </c>
      <c r="M12" s="6"/>
      <c r="N12" s="145" t="str">
        <f t="array" ref="N12">IF(ROWS(N$6:N12)&lt;=O$4,INDEX(Invoices!$C$5:$C$304,SMALL(IF(Invoices!$I$5:$I$304=O$5,ROW(Invoices!$C$5:$C$304)-ROW(Invoices!$C$5)+1),ROWS(N$6:N12))),"")</f>
        <v/>
      </c>
      <c r="O12" s="135" t="str">
        <f>IFERROR(VLOOKUP(N12,Invoices!$C:$L,5,FALSE),"")</f>
        <v/>
      </c>
      <c r="P12" s="129" t="str">
        <f>IFERROR(VLOOKUP(N12,Invoices!$C:$L,9,FALSE),"")</f>
        <v/>
      </c>
      <c r="Q12" s="1"/>
      <c r="R12" s="145" t="str">
        <f t="array" ref="R12">IF(ROWS(R$6:R12)&lt;=S$4,INDEX(Invoices!$C$5:$C$304,SMALL(IF(Invoices!$I$5:$I$304=S$5,ROW(Invoices!$C$5:$C$304)-ROW(Invoices!$C$5)+1),ROWS(R$6:R12))),"")</f>
        <v/>
      </c>
      <c r="S12" s="135" t="str">
        <f>IFERROR(VLOOKUP(R12,Invoices!$C:$L,5,FALSE),"")</f>
        <v/>
      </c>
      <c r="T12" s="129" t="str">
        <f>IFERROR(VLOOKUP(R12,Invoices!$C:$L,9,FALSE),"")</f>
        <v/>
      </c>
    </row>
    <row r="13" spans="1:22" ht="13.5" x14ac:dyDescent="0.25">
      <c r="B13" s="145" t="str">
        <f t="array" ref="B13">IF(ROWS(B$6:B13)&lt;=C$4,INDEX(Invoices!$C$5:$C$304,SMALL(IF(Invoices!$I$5:$I$304=C$5,ROW(Invoices!$C$5:$C$304)-ROW(Invoices!$C$5)+1),ROWS(B$6:B13))),"")</f>
        <v/>
      </c>
      <c r="C13" s="135" t="str">
        <f>IFERROR(VLOOKUP(B13,Invoices!$C:$L,5,FALSE),"")</f>
        <v/>
      </c>
      <c r="D13" s="129" t="str">
        <f>IFERROR(VLOOKUP(B13,Invoices!$C:$L,9,FALSE),"")</f>
        <v/>
      </c>
      <c r="E13" s="8"/>
      <c r="F13" s="145" t="str">
        <f t="array" ref="F13">IF(ROWS(F$6:F13)&lt;=G$4,INDEX(Invoices!$C$5:$C$304,SMALL(IF(Invoices!$I$5:$I$304=G$5,ROW(Invoices!$C$5:$C$304)-ROW(Invoices!$C$5)+1),ROWS(F$6:F13))),"")</f>
        <v/>
      </c>
      <c r="G13" s="135" t="str">
        <f>IFERROR(VLOOKUP(F13,Invoices!$C:$L,5,FALSE),"")</f>
        <v/>
      </c>
      <c r="H13" s="129" t="str">
        <f>IFERROR(VLOOKUP(F13,Invoices!$C:$L,9,FALSE),"")</f>
        <v/>
      </c>
      <c r="I13" s="5"/>
      <c r="J13" s="145" t="str">
        <f t="array" ref="J13">IF(ROWS(J$6:J13)&lt;=K$4,INDEX(Invoices!$C$5:$C$304,SMALL(IF(Invoices!$I$5:$I$304=K$5,ROW(Invoices!$C$5:$C$304)-ROW(Invoices!$C$5)+1),ROWS(J$6:J13))),"")</f>
        <v/>
      </c>
      <c r="K13" s="135" t="str">
        <f>IFERROR(VLOOKUP(J13,Invoices!$C:$L,5,FALSE),"")</f>
        <v/>
      </c>
      <c r="L13" s="129" t="str">
        <f>IFERROR(VLOOKUP(J13,Invoices!$C:$L,9,FALSE),"")</f>
        <v/>
      </c>
      <c r="M13" s="6"/>
      <c r="N13" s="145" t="str">
        <f t="array" ref="N13">IF(ROWS(N$6:N13)&lt;=O$4,INDEX(Invoices!$C$5:$C$304,SMALL(IF(Invoices!$I$5:$I$304=O$5,ROW(Invoices!$C$5:$C$304)-ROW(Invoices!$C$5)+1),ROWS(N$6:N13))),"")</f>
        <v/>
      </c>
      <c r="O13" s="135" t="str">
        <f>IFERROR(VLOOKUP(N13,Invoices!$C:$L,5,FALSE),"")</f>
        <v/>
      </c>
      <c r="P13" s="129" t="str">
        <f>IFERROR(VLOOKUP(N13,Invoices!$C:$L,9,FALSE),"")</f>
        <v/>
      </c>
      <c r="Q13" s="1"/>
      <c r="R13" s="145" t="str">
        <f t="array" ref="R13">IF(ROWS(R$6:R13)&lt;=S$4,INDEX(Invoices!$C$5:$C$304,SMALL(IF(Invoices!$I$5:$I$304=S$5,ROW(Invoices!$C$5:$C$304)-ROW(Invoices!$C$5)+1),ROWS(R$6:R13))),"")</f>
        <v/>
      </c>
      <c r="S13" s="135" t="str">
        <f>IFERROR(VLOOKUP(R13,Invoices!$C:$L,5,FALSE),"")</f>
        <v/>
      </c>
      <c r="T13" s="129" t="str">
        <f>IFERROR(VLOOKUP(R13,Invoices!$C:$L,9,FALSE),"")</f>
        <v/>
      </c>
    </row>
    <row r="14" spans="1:22" ht="13.5" x14ac:dyDescent="0.25">
      <c r="B14" s="145" t="str">
        <f t="array" ref="B14">IF(ROWS(B$6:B14)&lt;=C$4,INDEX(Invoices!$C$5:$C$304,SMALL(IF(Invoices!$I$5:$I$304=C$5,ROW(Invoices!$C$5:$C$304)-ROW(Invoices!$C$5)+1),ROWS(B$6:B14))),"")</f>
        <v/>
      </c>
      <c r="C14" s="135" t="str">
        <f>IFERROR(VLOOKUP(B14,Invoices!$C:$L,5,FALSE),"")</f>
        <v/>
      </c>
      <c r="D14" s="129" t="str">
        <f>IFERROR(VLOOKUP(B14,Invoices!$C:$L,9,FALSE),"")</f>
        <v/>
      </c>
      <c r="E14" s="1"/>
      <c r="F14" s="145" t="str">
        <f t="array" ref="F14">IF(ROWS(F$6:F14)&lt;=G$4,INDEX(Invoices!$C$5:$C$304,SMALL(IF(Invoices!$I$5:$I$304=G$5,ROW(Invoices!$C$5:$C$304)-ROW(Invoices!$C$5)+1),ROWS(F$6:F14))),"")</f>
        <v/>
      </c>
      <c r="G14" s="135" t="str">
        <f>IFERROR(VLOOKUP(F14,Invoices!$C:$L,5,FALSE),"")</f>
        <v/>
      </c>
      <c r="H14" s="129" t="str">
        <f>IFERROR(VLOOKUP(F14,Invoices!$C:$L,9,FALSE),"")</f>
        <v/>
      </c>
      <c r="I14" s="5"/>
      <c r="J14" s="145" t="str">
        <f t="array" ref="J14">IF(ROWS(J$6:J14)&lt;=K$4,INDEX(Invoices!$C$5:$C$304,SMALL(IF(Invoices!$I$5:$I$304=K$5,ROW(Invoices!$C$5:$C$304)-ROW(Invoices!$C$5)+1),ROWS(J$6:J14))),"")</f>
        <v/>
      </c>
      <c r="K14" s="135" t="str">
        <f>IFERROR(VLOOKUP(J14,Invoices!$C:$L,5,FALSE),"")</f>
        <v/>
      </c>
      <c r="L14" s="129" t="str">
        <f>IFERROR(VLOOKUP(J14,Invoices!$C:$L,9,FALSE),"")</f>
        <v/>
      </c>
      <c r="M14" s="6"/>
      <c r="N14" s="145" t="str">
        <f t="array" ref="N14">IF(ROWS(N$6:N14)&lt;=O$4,INDEX(Invoices!$C$5:$C$304,SMALL(IF(Invoices!$I$5:$I$304=O$5,ROW(Invoices!$C$5:$C$304)-ROW(Invoices!$C$5)+1),ROWS(N$6:N14))),"")</f>
        <v/>
      </c>
      <c r="O14" s="135" t="str">
        <f>IFERROR(VLOOKUP(N14,Invoices!$C:$L,5,FALSE),"")</f>
        <v/>
      </c>
      <c r="P14" s="129" t="str">
        <f>IFERROR(VLOOKUP(N14,Invoices!$C:$L,9,FALSE),"")</f>
        <v/>
      </c>
      <c r="Q14" s="1"/>
      <c r="R14" s="145" t="str">
        <f t="array" ref="R14">IF(ROWS(R$6:R14)&lt;=S$4,INDEX(Invoices!$C$5:$C$304,SMALL(IF(Invoices!$I$5:$I$304=S$5,ROW(Invoices!$C$5:$C$304)-ROW(Invoices!$C$5)+1),ROWS(R$6:R14))),"")</f>
        <v/>
      </c>
      <c r="S14" s="135" t="str">
        <f>IFERROR(VLOOKUP(R14,Invoices!$C:$L,5,FALSE),"")</f>
        <v/>
      </c>
      <c r="T14" s="129" t="str">
        <f>IFERROR(VLOOKUP(R14,Invoices!$C:$L,9,FALSE),"")</f>
        <v/>
      </c>
    </row>
    <row r="15" spans="1:22" ht="13.5" x14ac:dyDescent="0.25">
      <c r="B15" s="145" t="str">
        <f t="array" ref="B15">IF(ROWS(B$6:B15)&lt;=C$4,INDEX(Invoices!$C$5:$C$304,SMALL(IF(Invoices!$I$5:$I$304=C$5,ROW(Invoices!$C$5:$C$304)-ROW(Invoices!$C$5)+1),ROWS(B$6:B15))),"")</f>
        <v/>
      </c>
      <c r="C15" s="135" t="str">
        <f>IFERROR(VLOOKUP(B15,Invoices!$C:$L,5,FALSE),"")</f>
        <v/>
      </c>
      <c r="D15" s="129" t="str">
        <f>IFERROR(VLOOKUP(B15,Invoices!$C:$L,9,FALSE),"")</f>
        <v/>
      </c>
      <c r="E15" s="1"/>
      <c r="F15" s="145" t="str">
        <f t="array" ref="F15">IF(ROWS(F$6:F15)&lt;=G$4,INDEX(Invoices!$C$5:$C$304,SMALL(IF(Invoices!$I$5:$I$304=G$5,ROW(Invoices!$C$5:$C$304)-ROW(Invoices!$C$5)+1),ROWS(F$6:F15))),"")</f>
        <v/>
      </c>
      <c r="G15" s="135" t="str">
        <f>IFERROR(VLOOKUP(F15,Invoices!$C:$L,5,FALSE),"")</f>
        <v/>
      </c>
      <c r="H15" s="129" t="str">
        <f>IFERROR(VLOOKUP(F15,Invoices!$C:$L,9,FALSE),"")</f>
        <v/>
      </c>
      <c r="I15" s="5"/>
      <c r="J15" s="145" t="str">
        <f t="array" ref="J15">IF(ROWS(J$6:J15)&lt;=K$4,INDEX(Invoices!$C$5:$C$304,SMALL(IF(Invoices!$I$5:$I$304=K$5,ROW(Invoices!$C$5:$C$304)-ROW(Invoices!$C$5)+1),ROWS(J$6:J15))),"")</f>
        <v/>
      </c>
      <c r="K15" s="135" t="str">
        <f>IFERROR(VLOOKUP(J15,Invoices!$C:$L,5,FALSE),"")</f>
        <v/>
      </c>
      <c r="L15" s="129" t="str">
        <f>IFERROR(VLOOKUP(J15,Invoices!$C:$L,9,FALSE),"")</f>
        <v/>
      </c>
      <c r="M15" s="6"/>
      <c r="N15" s="145" t="str">
        <f t="array" ref="N15">IF(ROWS(N$6:N15)&lt;=O$4,INDEX(Invoices!$C$5:$C$304,SMALL(IF(Invoices!$I$5:$I$304=O$5,ROW(Invoices!$C$5:$C$304)-ROW(Invoices!$C$5)+1),ROWS(N$6:N15))),"")</f>
        <v/>
      </c>
      <c r="O15" s="135" t="str">
        <f>IFERROR(VLOOKUP(N15,Invoices!$C:$L,5,FALSE),"")</f>
        <v/>
      </c>
      <c r="P15" s="129" t="str">
        <f>IFERROR(VLOOKUP(N15,Invoices!$C:$L,9,FALSE),"")</f>
        <v/>
      </c>
      <c r="Q15" s="1"/>
      <c r="R15" s="145" t="str">
        <f t="array" ref="R15">IF(ROWS(R$6:R15)&lt;=S$4,INDEX(Invoices!$C$5:$C$304,SMALL(IF(Invoices!$I$5:$I$304=S$5,ROW(Invoices!$C$5:$C$304)-ROW(Invoices!$C$5)+1),ROWS(R$6:R15))),"")</f>
        <v/>
      </c>
      <c r="S15" s="135" t="str">
        <f>IFERROR(VLOOKUP(R15,Invoices!$C:$L,5,FALSE),"")</f>
        <v/>
      </c>
      <c r="T15" s="129" t="str">
        <f>IFERROR(VLOOKUP(R15,Invoices!$C:$L,9,FALSE),"")</f>
        <v/>
      </c>
    </row>
    <row r="16" spans="1:22" ht="13.5" x14ac:dyDescent="0.25">
      <c r="B16" s="145" t="str">
        <f t="array" ref="B16">IF(ROWS(B$6:B16)&lt;=C$4,INDEX(Invoices!$C$5:$C$304,SMALL(IF(Invoices!$I$5:$I$304=C$5,ROW(Invoices!$C$5:$C$304)-ROW(Invoices!$C$5)+1),ROWS(B$6:B16))),"")</f>
        <v/>
      </c>
      <c r="C16" s="135" t="str">
        <f>IFERROR(VLOOKUP(B16,Invoices!$C:$L,5,FALSE),"")</f>
        <v/>
      </c>
      <c r="D16" s="129" t="str">
        <f>IFERROR(VLOOKUP(B16,Invoices!$C:$L,9,FALSE),"")</f>
        <v/>
      </c>
      <c r="E16" s="1"/>
      <c r="F16" s="145" t="str">
        <f t="array" ref="F16">IF(ROWS(F$6:F16)&lt;=G$4,INDEX(Invoices!$C$5:$C$304,SMALL(IF(Invoices!$I$5:$I$304=G$5,ROW(Invoices!$C$5:$C$304)-ROW(Invoices!$C$5)+1),ROWS(F$6:F16))),"")</f>
        <v/>
      </c>
      <c r="G16" s="135" t="str">
        <f>IFERROR(VLOOKUP(F16,Invoices!$C:$L,5,FALSE),"")</f>
        <v/>
      </c>
      <c r="H16" s="129" t="str">
        <f>IFERROR(VLOOKUP(F16,Invoices!$C:$L,9,FALSE),"")</f>
        <v/>
      </c>
      <c r="I16" s="5"/>
      <c r="J16" s="145" t="str">
        <f t="array" ref="J16">IF(ROWS(J$6:J16)&lt;=K$4,INDEX(Invoices!$C$5:$C$304,SMALL(IF(Invoices!$I$5:$I$304=K$5,ROW(Invoices!$C$5:$C$304)-ROW(Invoices!$C$5)+1),ROWS(J$6:J16))),"")</f>
        <v/>
      </c>
      <c r="K16" s="135" t="str">
        <f>IFERROR(VLOOKUP(J16,Invoices!$C:$L,5,FALSE),"")</f>
        <v/>
      </c>
      <c r="L16" s="129" t="str">
        <f>IFERROR(VLOOKUP(J16,Invoices!$C:$L,9,FALSE),"")</f>
        <v/>
      </c>
      <c r="M16" s="6"/>
      <c r="N16" s="145" t="str">
        <f t="array" ref="N16">IF(ROWS(N$6:N16)&lt;=O$4,INDEX(Invoices!$C$5:$C$304,SMALL(IF(Invoices!$I$5:$I$304=O$5,ROW(Invoices!$C$5:$C$304)-ROW(Invoices!$C$5)+1),ROWS(N$6:N16))),"")</f>
        <v/>
      </c>
      <c r="O16" s="135" t="str">
        <f>IFERROR(VLOOKUP(N16,Invoices!$C:$L,5,FALSE),"")</f>
        <v/>
      </c>
      <c r="P16" s="129" t="str">
        <f>IFERROR(VLOOKUP(N16,Invoices!$C:$L,9,FALSE),"")</f>
        <v/>
      </c>
      <c r="Q16" s="1"/>
      <c r="R16" s="145" t="str">
        <f t="array" ref="R16">IF(ROWS(R$6:R16)&lt;=S$4,INDEX(Invoices!$C$5:$C$304,SMALL(IF(Invoices!$I$5:$I$304=S$5,ROW(Invoices!$C$5:$C$304)-ROW(Invoices!$C$5)+1),ROWS(R$6:R16))),"")</f>
        <v/>
      </c>
      <c r="S16" s="135" t="str">
        <f>IFERROR(VLOOKUP(R16,Invoices!$C:$L,5,FALSE),"")</f>
        <v/>
      </c>
      <c r="T16" s="129" t="str">
        <f>IFERROR(VLOOKUP(R16,Invoices!$C:$L,9,FALSE),"")</f>
        <v/>
      </c>
    </row>
    <row r="17" spans="2:20" ht="13.5" x14ac:dyDescent="0.25">
      <c r="B17" s="145" t="str">
        <f t="array" ref="B17">IF(ROWS(B$6:B17)&lt;=C$4,INDEX(Invoices!$C$5:$C$304,SMALL(IF(Invoices!$I$5:$I$304=C$5,ROW(Invoices!$C$5:$C$304)-ROW(Invoices!$C$5)+1),ROWS(B$6:B17))),"")</f>
        <v/>
      </c>
      <c r="C17" s="135" t="str">
        <f>IFERROR(VLOOKUP(B17,Invoices!$C:$L,5,FALSE),"")</f>
        <v/>
      </c>
      <c r="D17" s="129" t="str">
        <f>IFERROR(VLOOKUP(B17,Invoices!$C:$L,9,FALSE),"")</f>
        <v/>
      </c>
      <c r="E17" s="1"/>
      <c r="F17" s="145" t="str">
        <f t="array" ref="F17">IF(ROWS(F$6:F17)&lt;=G$4,INDEX(Invoices!$C$5:$C$304,SMALL(IF(Invoices!$I$5:$I$304=G$5,ROW(Invoices!$C$5:$C$304)-ROW(Invoices!$C$5)+1),ROWS(F$6:F17))),"")</f>
        <v/>
      </c>
      <c r="G17" s="135" t="str">
        <f>IFERROR(VLOOKUP(F17,Invoices!$C:$L,5,FALSE),"")</f>
        <v/>
      </c>
      <c r="H17" s="129" t="str">
        <f>IFERROR(VLOOKUP(F17,Invoices!$C:$L,9,FALSE),"")</f>
        <v/>
      </c>
      <c r="I17" s="5"/>
      <c r="J17" s="145" t="str">
        <f t="array" ref="J17">IF(ROWS(J$6:J17)&lt;=K$4,INDEX(Invoices!$C$5:$C$304,SMALL(IF(Invoices!$I$5:$I$304=K$5,ROW(Invoices!$C$5:$C$304)-ROW(Invoices!$C$5)+1),ROWS(J$6:J17))),"")</f>
        <v/>
      </c>
      <c r="K17" s="135" t="str">
        <f>IFERROR(VLOOKUP(J17,Invoices!$C:$L,5,FALSE),"")</f>
        <v/>
      </c>
      <c r="L17" s="129" t="str">
        <f>IFERROR(VLOOKUP(J17,Invoices!$C:$L,9,FALSE),"")</f>
        <v/>
      </c>
      <c r="M17" s="6"/>
      <c r="N17" s="145" t="str">
        <f t="array" ref="N17">IF(ROWS(N$6:N17)&lt;=O$4,INDEX(Invoices!$C$5:$C$304,SMALL(IF(Invoices!$I$5:$I$304=O$5,ROW(Invoices!$C$5:$C$304)-ROW(Invoices!$C$5)+1),ROWS(N$6:N17))),"")</f>
        <v/>
      </c>
      <c r="O17" s="135" t="str">
        <f>IFERROR(VLOOKUP(N17,Invoices!$C:$L,5,FALSE),"")</f>
        <v/>
      </c>
      <c r="P17" s="129" t="str">
        <f>IFERROR(VLOOKUP(N17,Invoices!$C:$L,9,FALSE),"")</f>
        <v/>
      </c>
      <c r="Q17" s="1"/>
      <c r="R17" s="145" t="str">
        <f t="array" ref="R17">IF(ROWS(R$6:R17)&lt;=S$4,INDEX(Invoices!$C$5:$C$304,SMALL(IF(Invoices!$I$5:$I$304=S$5,ROW(Invoices!$C$5:$C$304)-ROW(Invoices!$C$5)+1),ROWS(R$6:R17))),"")</f>
        <v/>
      </c>
      <c r="S17" s="135" t="str">
        <f>IFERROR(VLOOKUP(R17,Invoices!$C:$L,5,FALSE),"")</f>
        <v/>
      </c>
      <c r="T17" s="129" t="str">
        <f>IFERROR(VLOOKUP(R17,Invoices!$C:$L,9,FALSE),"")</f>
        <v/>
      </c>
    </row>
    <row r="18" spans="2:20" ht="13.5" x14ac:dyDescent="0.25">
      <c r="B18" s="145" t="str">
        <f t="array" ref="B18">IF(ROWS(B$6:B18)&lt;=C$4,INDEX(Invoices!$C$5:$C$304,SMALL(IF(Invoices!$I$5:$I$304=C$5,ROW(Invoices!$C$5:$C$304)-ROW(Invoices!$C$5)+1),ROWS(B$6:B18))),"")</f>
        <v/>
      </c>
      <c r="C18" s="135" t="str">
        <f>IFERROR(VLOOKUP(B18,Invoices!$C:$L,5,FALSE),"")</f>
        <v/>
      </c>
      <c r="D18" s="129" t="str">
        <f>IFERROR(VLOOKUP(B18,Invoices!$C:$L,9,FALSE),"")</f>
        <v/>
      </c>
      <c r="E18" s="1"/>
      <c r="F18" s="145" t="str">
        <f t="array" ref="F18">IF(ROWS(F$6:F18)&lt;=G$4,INDEX(Invoices!$C$5:$C$304,SMALL(IF(Invoices!$I$5:$I$304=G$5,ROW(Invoices!$C$5:$C$304)-ROW(Invoices!$C$5)+1),ROWS(F$6:F18))),"")</f>
        <v/>
      </c>
      <c r="G18" s="135" t="str">
        <f>IFERROR(VLOOKUP(F18,Invoices!$C:$L,5,FALSE),"")</f>
        <v/>
      </c>
      <c r="H18" s="129" t="str">
        <f>IFERROR(VLOOKUP(F18,Invoices!$C:$L,9,FALSE),"")</f>
        <v/>
      </c>
      <c r="I18" s="5"/>
      <c r="J18" s="145" t="str">
        <f t="array" ref="J18">IF(ROWS(J$6:J18)&lt;=K$4,INDEX(Invoices!$C$5:$C$304,SMALL(IF(Invoices!$I$5:$I$304=K$5,ROW(Invoices!$C$5:$C$304)-ROW(Invoices!$C$5)+1),ROWS(J$6:J18))),"")</f>
        <v/>
      </c>
      <c r="K18" s="135" t="str">
        <f>IFERROR(VLOOKUP(J18,Invoices!$C:$L,5,FALSE),"")</f>
        <v/>
      </c>
      <c r="L18" s="129" t="str">
        <f>IFERROR(VLOOKUP(J18,Invoices!$C:$L,9,FALSE),"")</f>
        <v/>
      </c>
      <c r="M18" s="6"/>
      <c r="N18" s="145" t="str">
        <f t="array" ref="N18">IF(ROWS(N$6:N18)&lt;=O$4,INDEX(Invoices!$C$5:$C$304,SMALL(IF(Invoices!$I$5:$I$304=O$5,ROW(Invoices!$C$5:$C$304)-ROW(Invoices!$C$5)+1),ROWS(N$6:N18))),"")</f>
        <v/>
      </c>
      <c r="O18" s="135" t="str">
        <f>IFERROR(VLOOKUP(N18,Invoices!$C:$L,5,FALSE),"")</f>
        <v/>
      </c>
      <c r="P18" s="129" t="str">
        <f>IFERROR(VLOOKUP(N18,Invoices!$C:$L,9,FALSE),"")</f>
        <v/>
      </c>
      <c r="Q18" s="1"/>
      <c r="R18" s="145" t="str">
        <f t="array" ref="R18">IF(ROWS(R$6:R18)&lt;=S$4,INDEX(Invoices!$C$5:$C$304,SMALL(IF(Invoices!$I$5:$I$304=S$5,ROW(Invoices!$C$5:$C$304)-ROW(Invoices!$C$5)+1),ROWS(R$6:R18))),"")</f>
        <v/>
      </c>
      <c r="S18" s="135" t="str">
        <f>IFERROR(VLOOKUP(R18,Invoices!$C:$L,5,FALSE),"")</f>
        <v/>
      </c>
      <c r="T18" s="129" t="str">
        <f>IFERROR(VLOOKUP(R18,Invoices!$C:$L,9,FALSE),"")</f>
        <v/>
      </c>
    </row>
    <row r="19" spans="2:20" ht="13.5" x14ac:dyDescent="0.25">
      <c r="B19" s="145" t="str">
        <f t="array" ref="B19">IF(ROWS(B$6:B19)&lt;=C$4,INDEX(Invoices!$C$5:$C$304,SMALL(IF(Invoices!$I$5:$I$304=C$5,ROW(Invoices!$C$5:$C$304)-ROW(Invoices!$C$5)+1),ROWS(B$6:B19))),"")</f>
        <v/>
      </c>
      <c r="C19" s="135" t="str">
        <f>IFERROR(VLOOKUP(B19,Invoices!$C:$L,5,FALSE),"")</f>
        <v/>
      </c>
      <c r="D19" s="129" t="str">
        <f>IFERROR(VLOOKUP(B19,Invoices!$C:$L,9,FALSE),"")</f>
        <v/>
      </c>
      <c r="E19" s="1"/>
      <c r="F19" s="145" t="str">
        <f t="array" ref="F19">IF(ROWS(F$6:F19)&lt;=G$4,INDEX(Invoices!$C$5:$C$304,SMALL(IF(Invoices!$I$5:$I$304=G$5,ROW(Invoices!$C$5:$C$304)-ROW(Invoices!$C$5)+1),ROWS(F$6:F19))),"")</f>
        <v/>
      </c>
      <c r="G19" s="135" t="str">
        <f>IFERROR(VLOOKUP(F19,Invoices!$C:$L,5,FALSE),"")</f>
        <v/>
      </c>
      <c r="H19" s="129" t="str">
        <f>IFERROR(VLOOKUP(F19,Invoices!$C:$L,9,FALSE),"")</f>
        <v/>
      </c>
      <c r="I19" s="5"/>
      <c r="J19" s="145" t="str">
        <f t="array" ref="J19">IF(ROWS(J$6:J19)&lt;=K$4,INDEX(Invoices!$C$5:$C$304,SMALL(IF(Invoices!$I$5:$I$304=K$5,ROW(Invoices!$C$5:$C$304)-ROW(Invoices!$C$5)+1),ROWS(J$6:J19))),"")</f>
        <v/>
      </c>
      <c r="K19" s="135" t="str">
        <f>IFERROR(VLOOKUP(J19,Invoices!$C:$L,5,FALSE),"")</f>
        <v/>
      </c>
      <c r="L19" s="129" t="str">
        <f>IFERROR(VLOOKUP(J19,Invoices!$C:$L,9,FALSE),"")</f>
        <v/>
      </c>
      <c r="M19" s="6"/>
      <c r="N19" s="145" t="str">
        <f t="array" ref="N19">IF(ROWS(N$6:N19)&lt;=O$4,INDEX(Invoices!$C$5:$C$304,SMALL(IF(Invoices!$I$5:$I$304=O$5,ROW(Invoices!$C$5:$C$304)-ROW(Invoices!$C$5)+1),ROWS(N$6:N19))),"")</f>
        <v/>
      </c>
      <c r="O19" s="135" t="str">
        <f>IFERROR(VLOOKUP(N19,Invoices!$C:$L,5,FALSE),"")</f>
        <v/>
      </c>
      <c r="P19" s="129" t="str">
        <f>IFERROR(VLOOKUP(N19,Invoices!$C:$L,9,FALSE),"")</f>
        <v/>
      </c>
      <c r="Q19" s="1"/>
      <c r="R19" s="145" t="str">
        <f t="array" ref="R19">IF(ROWS(R$6:R19)&lt;=S$4,INDEX(Invoices!$C$5:$C$304,SMALL(IF(Invoices!$I$5:$I$304=S$5,ROW(Invoices!$C$5:$C$304)-ROW(Invoices!$C$5)+1),ROWS(R$6:R19))),"")</f>
        <v/>
      </c>
      <c r="S19" s="135" t="str">
        <f>IFERROR(VLOOKUP(R19,Invoices!$C:$L,5,FALSE),"")</f>
        <v/>
      </c>
      <c r="T19" s="129" t="str">
        <f>IFERROR(VLOOKUP(R19,Invoices!$C:$L,9,FALSE),"")</f>
        <v/>
      </c>
    </row>
    <row r="20" spans="2:20" ht="13.5" x14ac:dyDescent="0.25">
      <c r="B20" s="145" t="str">
        <f t="array" ref="B20">IF(ROWS(B$6:B20)&lt;=C$4,INDEX(Invoices!$C$5:$C$304,SMALL(IF(Invoices!$I$5:$I$304=C$5,ROW(Invoices!$C$5:$C$304)-ROW(Invoices!$C$5)+1),ROWS(B$6:B20))),"")</f>
        <v/>
      </c>
      <c r="C20" s="135" t="str">
        <f>IFERROR(VLOOKUP(B20,Invoices!$C:$L,5,FALSE),"")</f>
        <v/>
      </c>
      <c r="D20" s="129" t="str">
        <f>IFERROR(VLOOKUP(B20,Invoices!$C:$L,9,FALSE),"")</f>
        <v/>
      </c>
      <c r="E20" s="1"/>
      <c r="F20" s="145" t="str">
        <f t="array" ref="F20">IF(ROWS(F$6:F20)&lt;=G$4,INDEX(Invoices!$C$5:$C$304,SMALL(IF(Invoices!$I$5:$I$304=G$5,ROW(Invoices!$C$5:$C$304)-ROW(Invoices!$C$5)+1),ROWS(F$6:F20))),"")</f>
        <v/>
      </c>
      <c r="G20" s="135" t="str">
        <f>IFERROR(VLOOKUP(F20,Invoices!$C:$L,5,FALSE),"")</f>
        <v/>
      </c>
      <c r="H20" s="129" t="str">
        <f>IFERROR(VLOOKUP(F20,Invoices!$C:$L,9,FALSE),"")</f>
        <v/>
      </c>
      <c r="I20" s="5"/>
      <c r="J20" s="145" t="str">
        <f t="array" ref="J20">IF(ROWS(J$6:J20)&lt;=K$4,INDEX(Invoices!$C$5:$C$304,SMALL(IF(Invoices!$I$5:$I$304=K$5,ROW(Invoices!$C$5:$C$304)-ROW(Invoices!$C$5)+1),ROWS(J$6:J20))),"")</f>
        <v/>
      </c>
      <c r="K20" s="135" t="str">
        <f>IFERROR(VLOOKUP(J20,Invoices!$C:$L,5,FALSE),"")</f>
        <v/>
      </c>
      <c r="L20" s="129" t="str">
        <f>IFERROR(VLOOKUP(J20,Invoices!$C:$L,9,FALSE),"")</f>
        <v/>
      </c>
      <c r="M20" s="6"/>
      <c r="N20" s="145" t="str">
        <f t="array" ref="N20">IF(ROWS(N$6:N20)&lt;=O$4,INDEX(Invoices!$C$5:$C$304,SMALL(IF(Invoices!$I$5:$I$304=O$5,ROW(Invoices!$C$5:$C$304)-ROW(Invoices!$C$5)+1),ROWS(N$6:N20))),"")</f>
        <v/>
      </c>
      <c r="O20" s="135" t="str">
        <f>IFERROR(VLOOKUP(N20,Invoices!$C:$L,5,FALSE),"")</f>
        <v/>
      </c>
      <c r="P20" s="129" t="str">
        <f>IFERROR(VLOOKUP(N20,Invoices!$C:$L,9,FALSE),"")</f>
        <v/>
      </c>
      <c r="Q20" s="1"/>
      <c r="R20" s="145" t="str">
        <f t="array" ref="R20">IF(ROWS(R$6:R20)&lt;=S$4,INDEX(Invoices!$C$5:$C$304,SMALL(IF(Invoices!$I$5:$I$304=S$5,ROW(Invoices!$C$5:$C$304)-ROW(Invoices!$C$5)+1),ROWS(R$6:R20))),"")</f>
        <v/>
      </c>
      <c r="S20" s="135" t="str">
        <f>IFERROR(VLOOKUP(R20,Invoices!$C:$L,5,FALSE),"")</f>
        <v/>
      </c>
      <c r="T20" s="129" t="str">
        <f>IFERROR(VLOOKUP(R20,Invoices!$C:$L,9,FALSE),"")</f>
        <v/>
      </c>
    </row>
    <row r="21" spans="2:20" ht="13.5" x14ac:dyDescent="0.25">
      <c r="B21" s="145" t="str">
        <f t="array" ref="B21">IF(ROWS(B$6:B21)&lt;=C$4,INDEX(Invoices!$C$5:$C$304,SMALL(IF(Invoices!$I$5:$I$304=C$5,ROW(Invoices!$C$5:$C$304)-ROW(Invoices!$C$5)+1),ROWS(B$6:B21))),"")</f>
        <v/>
      </c>
      <c r="C21" s="135" t="str">
        <f>IFERROR(VLOOKUP(B21,Invoices!$C:$L,5,FALSE),"")</f>
        <v/>
      </c>
      <c r="D21" s="129" t="str">
        <f>IFERROR(VLOOKUP(B21,Invoices!$C:$L,9,FALSE),"")</f>
        <v/>
      </c>
      <c r="E21" s="1"/>
      <c r="F21" s="145" t="str">
        <f t="array" ref="F21">IF(ROWS(F$6:F21)&lt;=G$4,INDEX(Invoices!$C$5:$C$304,SMALL(IF(Invoices!$I$5:$I$304=G$5,ROW(Invoices!$C$5:$C$304)-ROW(Invoices!$C$5)+1),ROWS(F$6:F21))),"")</f>
        <v/>
      </c>
      <c r="G21" s="135" t="str">
        <f>IFERROR(VLOOKUP(F21,Invoices!$C:$L,5,FALSE),"")</f>
        <v/>
      </c>
      <c r="H21" s="129" t="str">
        <f>IFERROR(VLOOKUP(F21,Invoices!$C:$L,9,FALSE),"")</f>
        <v/>
      </c>
      <c r="I21" s="5"/>
      <c r="J21" s="145" t="str">
        <f t="array" ref="J21">IF(ROWS(J$6:J21)&lt;=K$4,INDEX(Invoices!$C$5:$C$304,SMALL(IF(Invoices!$I$5:$I$304=K$5,ROW(Invoices!$C$5:$C$304)-ROW(Invoices!$C$5)+1),ROWS(J$6:J21))),"")</f>
        <v/>
      </c>
      <c r="K21" s="135" t="str">
        <f>IFERROR(VLOOKUP(J21,Invoices!$C:$L,5,FALSE),"")</f>
        <v/>
      </c>
      <c r="L21" s="129" t="str">
        <f>IFERROR(VLOOKUP(J21,Invoices!$C:$L,9,FALSE),"")</f>
        <v/>
      </c>
      <c r="M21" s="6"/>
      <c r="N21" s="145" t="str">
        <f t="array" ref="N21">IF(ROWS(N$6:N21)&lt;=O$4,INDEX(Invoices!$C$5:$C$304,SMALL(IF(Invoices!$I$5:$I$304=O$5,ROW(Invoices!$C$5:$C$304)-ROW(Invoices!$C$5)+1),ROWS(N$6:N21))),"")</f>
        <v/>
      </c>
      <c r="O21" s="135" t="str">
        <f>IFERROR(VLOOKUP(N21,Invoices!$C:$L,5,FALSE),"")</f>
        <v/>
      </c>
      <c r="P21" s="129" t="str">
        <f>IFERROR(VLOOKUP(N21,Invoices!$C:$L,9,FALSE),"")</f>
        <v/>
      </c>
      <c r="Q21" s="1"/>
      <c r="R21" s="145" t="str">
        <f t="array" ref="R21">IF(ROWS(R$6:R21)&lt;=S$4,INDEX(Invoices!$C$5:$C$304,SMALL(IF(Invoices!$I$5:$I$304=S$5,ROW(Invoices!$C$5:$C$304)-ROW(Invoices!$C$5)+1),ROWS(R$6:R21))),"")</f>
        <v/>
      </c>
      <c r="S21" s="135" t="str">
        <f>IFERROR(VLOOKUP(R21,Invoices!$C:$L,5,FALSE),"")</f>
        <v/>
      </c>
      <c r="T21" s="129" t="str">
        <f>IFERROR(VLOOKUP(R21,Invoices!$C:$L,9,FALSE),"")</f>
        <v/>
      </c>
    </row>
    <row r="22" spans="2:20" ht="13.5" x14ac:dyDescent="0.25">
      <c r="B22" s="145" t="str">
        <f t="array" ref="B22">IF(ROWS(B$6:B22)&lt;=C$4,INDEX(Invoices!$C$5:$C$304,SMALL(IF(Invoices!$I$5:$I$304=C$5,ROW(Invoices!$C$5:$C$304)-ROW(Invoices!$C$5)+1),ROWS(B$6:B22))),"")</f>
        <v/>
      </c>
      <c r="C22" s="135" t="str">
        <f>IFERROR(VLOOKUP(B22,Invoices!$C:$L,5,FALSE),"")</f>
        <v/>
      </c>
      <c r="D22" s="129" t="str">
        <f>IFERROR(VLOOKUP(B22,Invoices!$C:$L,9,FALSE),"")</f>
        <v/>
      </c>
      <c r="E22" s="1"/>
      <c r="F22" s="145" t="str">
        <f t="array" ref="F22">IF(ROWS(F$6:F22)&lt;=G$4,INDEX(Invoices!$C$5:$C$304,SMALL(IF(Invoices!$I$5:$I$304=G$5,ROW(Invoices!$C$5:$C$304)-ROW(Invoices!$C$5)+1),ROWS(F$6:F22))),"")</f>
        <v/>
      </c>
      <c r="G22" s="135" t="str">
        <f>IFERROR(VLOOKUP(F22,Invoices!$C:$L,5,FALSE),"")</f>
        <v/>
      </c>
      <c r="H22" s="129" t="str">
        <f>IFERROR(VLOOKUP(F22,Invoices!$C:$L,9,FALSE),"")</f>
        <v/>
      </c>
      <c r="I22" s="5"/>
      <c r="J22" s="145" t="str">
        <f t="array" ref="J22">IF(ROWS(J$6:J22)&lt;=K$4,INDEX(Invoices!$C$5:$C$304,SMALL(IF(Invoices!$I$5:$I$304=K$5,ROW(Invoices!$C$5:$C$304)-ROW(Invoices!$C$5)+1),ROWS(J$6:J22))),"")</f>
        <v/>
      </c>
      <c r="K22" s="135" t="str">
        <f>IFERROR(VLOOKUP(J22,Invoices!$C:$L,5,FALSE),"")</f>
        <v/>
      </c>
      <c r="L22" s="129" t="str">
        <f>IFERROR(VLOOKUP(J22,Invoices!$C:$L,9,FALSE),"")</f>
        <v/>
      </c>
      <c r="M22" s="6"/>
      <c r="N22" s="145" t="str">
        <f t="array" ref="N22">IF(ROWS(N$6:N22)&lt;=O$4,INDEX(Invoices!$C$5:$C$304,SMALL(IF(Invoices!$I$5:$I$304=O$5,ROW(Invoices!$C$5:$C$304)-ROW(Invoices!$C$5)+1),ROWS(N$6:N22))),"")</f>
        <v/>
      </c>
      <c r="O22" s="135" t="str">
        <f>IFERROR(VLOOKUP(N22,Invoices!$C:$L,5,FALSE),"")</f>
        <v/>
      </c>
      <c r="P22" s="129" t="str">
        <f>IFERROR(VLOOKUP(N22,Invoices!$C:$L,9,FALSE),"")</f>
        <v/>
      </c>
      <c r="Q22" s="1"/>
      <c r="R22" s="145" t="str">
        <f t="array" ref="R22">IF(ROWS(R$6:R22)&lt;=S$4,INDEX(Invoices!$C$5:$C$304,SMALL(IF(Invoices!$I$5:$I$304=S$5,ROW(Invoices!$C$5:$C$304)-ROW(Invoices!$C$5)+1),ROWS(R$6:R22))),"")</f>
        <v/>
      </c>
      <c r="S22" s="135" t="str">
        <f>IFERROR(VLOOKUP(R22,Invoices!$C:$L,5,FALSE),"")</f>
        <v/>
      </c>
      <c r="T22" s="129" t="str">
        <f>IFERROR(VLOOKUP(R22,Invoices!$C:$L,9,FALSE),"")</f>
        <v/>
      </c>
    </row>
    <row r="23" spans="2:20" ht="13.5" x14ac:dyDescent="0.25">
      <c r="B23" s="145" t="str">
        <f t="array" ref="B23">IF(ROWS(B$6:B23)&lt;=C$4,INDEX(Invoices!$C$5:$C$304,SMALL(IF(Invoices!$I$5:$I$304=C$5,ROW(Invoices!$C$5:$C$304)-ROW(Invoices!$C$5)+1),ROWS(B$6:B23))),"")</f>
        <v/>
      </c>
      <c r="C23" s="135" t="str">
        <f>IFERROR(VLOOKUP(B23,Invoices!$C:$L,5,FALSE),"")</f>
        <v/>
      </c>
      <c r="D23" s="129" t="str">
        <f>IFERROR(VLOOKUP(B23,Invoices!$C:$L,9,FALSE),"")</f>
        <v/>
      </c>
      <c r="E23" s="1"/>
      <c r="F23" s="145" t="str">
        <f t="array" ref="F23">IF(ROWS(F$6:F23)&lt;=G$4,INDEX(Invoices!$C$5:$C$304,SMALL(IF(Invoices!$I$5:$I$304=G$5,ROW(Invoices!$C$5:$C$304)-ROW(Invoices!$C$5)+1),ROWS(F$6:F23))),"")</f>
        <v/>
      </c>
      <c r="G23" s="135" t="str">
        <f>IFERROR(VLOOKUP(F23,Invoices!$C:$L,5,FALSE),"")</f>
        <v/>
      </c>
      <c r="H23" s="129" t="str">
        <f>IFERROR(VLOOKUP(F23,Invoices!$C:$L,9,FALSE),"")</f>
        <v/>
      </c>
      <c r="I23" s="5"/>
      <c r="J23" s="145" t="str">
        <f t="array" ref="J23">IF(ROWS(J$6:J23)&lt;=K$4,INDEX(Invoices!$C$5:$C$304,SMALL(IF(Invoices!$I$5:$I$304=K$5,ROW(Invoices!$C$5:$C$304)-ROW(Invoices!$C$5)+1),ROWS(J$6:J23))),"")</f>
        <v/>
      </c>
      <c r="K23" s="135" t="str">
        <f>IFERROR(VLOOKUP(J23,Invoices!$C:$L,5,FALSE),"")</f>
        <v/>
      </c>
      <c r="L23" s="129" t="str">
        <f>IFERROR(VLOOKUP(J23,Invoices!$C:$L,9,FALSE),"")</f>
        <v/>
      </c>
      <c r="M23" s="6"/>
      <c r="N23" s="145" t="str">
        <f t="array" ref="N23">IF(ROWS(N$6:N23)&lt;=O$4,INDEX(Invoices!$C$5:$C$304,SMALL(IF(Invoices!$I$5:$I$304=O$5,ROW(Invoices!$C$5:$C$304)-ROW(Invoices!$C$5)+1),ROWS(N$6:N23))),"")</f>
        <v/>
      </c>
      <c r="O23" s="135" t="str">
        <f>IFERROR(VLOOKUP(N23,Invoices!$C:$L,5,FALSE),"")</f>
        <v/>
      </c>
      <c r="P23" s="129" t="str">
        <f>IFERROR(VLOOKUP(N23,Invoices!$C:$L,9,FALSE),"")</f>
        <v/>
      </c>
      <c r="Q23" s="1"/>
      <c r="R23" s="145" t="str">
        <f t="array" ref="R23">IF(ROWS(R$6:R23)&lt;=S$4,INDEX(Invoices!$C$5:$C$304,SMALL(IF(Invoices!$I$5:$I$304=S$5,ROW(Invoices!$C$5:$C$304)-ROW(Invoices!$C$5)+1),ROWS(R$6:R23))),"")</f>
        <v/>
      </c>
      <c r="S23" s="135" t="str">
        <f>IFERROR(VLOOKUP(R23,Invoices!$C:$L,5,FALSE),"")</f>
        <v/>
      </c>
      <c r="T23" s="129" t="str">
        <f>IFERROR(VLOOKUP(R23,Invoices!$C:$L,9,FALSE),"")</f>
        <v/>
      </c>
    </row>
    <row r="24" spans="2:20" ht="13.5" x14ac:dyDescent="0.25">
      <c r="B24" s="145" t="str">
        <f t="array" ref="B24">IF(ROWS(B$6:B24)&lt;=C$4,INDEX(Invoices!$C$5:$C$304,SMALL(IF(Invoices!$I$5:$I$304=C$5,ROW(Invoices!$C$5:$C$304)-ROW(Invoices!$C$5)+1),ROWS(B$6:B24))),"")</f>
        <v/>
      </c>
      <c r="C24" s="135" t="str">
        <f>IFERROR(VLOOKUP(B24,Invoices!$C:$L,5,FALSE),"")</f>
        <v/>
      </c>
      <c r="D24" s="129" t="str">
        <f>IFERROR(VLOOKUP(B24,Invoices!$C:$L,9,FALSE),"")</f>
        <v/>
      </c>
      <c r="E24" s="1"/>
      <c r="F24" s="145" t="str">
        <f t="array" ref="F24">IF(ROWS(F$6:F24)&lt;=G$4,INDEX(Invoices!$C$5:$C$304,SMALL(IF(Invoices!$I$5:$I$304=G$5,ROW(Invoices!$C$5:$C$304)-ROW(Invoices!$C$5)+1),ROWS(F$6:F24))),"")</f>
        <v/>
      </c>
      <c r="G24" s="135" t="str">
        <f>IFERROR(VLOOKUP(F24,Invoices!$C:$L,5,FALSE),"")</f>
        <v/>
      </c>
      <c r="H24" s="129" t="str">
        <f>IFERROR(VLOOKUP(F24,Invoices!$C:$L,9,FALSE),"")</f>
        <v/>
      </c>
      <c r="I24" s="5"/>
      <c r="J24" s="145" t="str">
        <f t="array" ref="J24">IF(ROWS(J$6:J24)&lt;=K$4,INDEX(Invoices!$C$5:$C$304,SMALL(IF(Invoices!$I$5:$I$304=K$5,ROW(Invoices!$C$5:$C$304)-ROW(Invoices!$C$5)+1),ROWS(J$6:J24))),"")</f>
        <v/>
      </c>
      <c r="K24" s="135" t="str">
        <f>IFERROR(VLOOKUP(J24,Invoices!$C:$L,5,FALSE),"")</f>
        <v/>
      </c>
      <c r="L24" s="129" t="str">
        <f>IFERROR(VLOOKUP(J24,Invoices!$C:$L,9,FALSE),"")</f>
        <v/>
      </c>
      <c r="M24" s="6"/>
      <c r="N24" s="145" t="str">
        <f t="array" ref="N24">IF(ROWS(N$6:N24)&lt;=O$4,INDEX(Invoices!$C$5:$C$304,SMALL(IF(Invoices!$I$5:$I$304=O$5,ROW(Invoices!$C$5:$C$304)-ROW(Invoices!$C$5)+1),ROWS(N$6:N24))),"")</f>
        <v/>
      </c>
      <c r="O24" s="135" t="str">
        <f>IFERROR(VLOOKUP(N24,Invoices!$C:$L,5,FALSE),"")</f>
        <v/>
      </c>
      <c r="P24" s="129" t="str">
        <f>IFERROR(VLOOKUP(N24,Invoices!$C:$L,9,FALSE),"")</f>
        <v/>
      </c>
      <c r="Q24" s="1"/>
      <c r="R24" s="145" t="str">
        <f t="array" ref="R24">IF(ROWS(R$6:R24)&lt;=S$4,INDEX(Invoices!$C$5:$C$304,SMALL(IF(Invoices!$I$5:$I$304=S$5,ROW(Invoices!$C$5:$C$304)-ROW(Invoices!$C$5)+1),ROWS(R$6:R24))),"")</f>
        <v/>
      </c>
      <c r="S24" s="135" t="str">
        <f>IFERROR(VLOOKUP(R24,Invoices!$C:$L,5,FALSE),"")</f>
        <v/>
      </c>
      <c r="T24" s="129" t="str">
        <f>IFERROR(VLOOKUP(R24,Invoices!$C:$L,9,FALSE),"")</f>
        <v/>
      </c>
    </row>
    <row r="25" spans="2:20" ht="13.5" x14ac:dyDescent="0.25">
      <c r="B25" s="145" t="str">
        <f t="array" ref="B25">IF(ROWS(B$6:B25)&lt;=C$4,INDEX(Invoices!$C$5:$C$304,SMALL(IF(Invoices!$I$5:$I$304=C$5,ROW(Invoices!$C$5:$C$304)-ROW(Invoices!$C$5)+1),ROWS(B$6:B25))),"")</f>
        <v/>
      </c>
      <c r="C25" s="135" t="str">
        <f>IFERROR(VLOOKUP(B25,Invoices!$C:$L,5,FALSE),"")</f>
        <v/>
      </c>
      <c r="D25" s="129" t="str">
        <f>IFERROR(VLOOKUP(B25,Invoices!$C:$L,9,FALSE),"")</f>
        <v/>
      </c>
      <c r="E25" s="1"/>
      <c r="F25" s="145" t="str">
        <f t="array" ref="F25">IF(ROWS(F$6:F25)&lt;=G$4,INDEX(Invoices!$C$5:$C$304,SMALL(IF(Invoices!$I$5:$I$304=G$5,ROW(Invoices!$C$5:$C$304)-ROW(Invoices!$C$5)+1),ROWS(F$6:F25))),"")</f>
        <v/>
      </c>
      <c r="G25" s="135" t="str">
        <f>IFERROR(VLOOKUP(F25,Invoices!$C:$L,5,FALSE),"")</f>
        <v/>
      </c>
      <c r="H25" s="129" t="str">
        <f>IFERROR(VLOOKUP(F25,Invoices!$C:$L,9,FALSE),"")</f>
        <v/>
      </c>
      <c r="I25" s="5"/>
      <c r="J25" s="145" t="str">
        <f t="array" ref="J25">IF(ROWS(J$6:J25)&lt;=K$4,INDEX(Invoices!$C$5:$C$304,SMALL(IF(Invoices!$I$5:$I$304=K$5,ROW(Invoices!$C$5:$C$304)-ROW(Invoices!$C$5)+1),ROWS(J$6:J25))),"")</f>
        <v/>
      </c>
      <c r="K25" s="135" t="str">
        <f>IFERROR(VLOOKUP(J25,Invoices!$C:$L,5,FALSE),"")</f>
        <v/>
      </c>
      <c r="L25" s="129" t="str">
        <f>IFERROR(VLOOKUP(J25,Invoices!$C:$L,9,FALSE),"")</f>
        <v/>
      </c>
      <c r="M25" s="6"/>
      <c r="N25" s="145" t="str">
        <f t="array" ref="N25">IF(ROWS(N$6:N25)&lt;=O$4,INDEX(Invoices!$C$5:$C$304,SMALL(IF(Invoices!$I$5:$I$304=O$5,ROW(Invoices!$C$5:$C$304)-ROW(Invoices!$C$5)+1),ROWS(N$6:N25))),"")</f>
        <v/>
      </c>
      <c r="O25" s="135" t="str">
        <f>IFERROR(VLOOKUP(N25,Invoices!$C:$L,5,FALSE),"")</f>
        <v/>
      </c>
      <c r="P25" s="129" t="str">
        <f>IFERROR(VLOOKUP(N25,Invoices!$C:$L,9,FALSE),"")</f>
        <v/>
      </c>
      <c r="Q25" s="1"/>
      <c r="R25" s="145" t="str">
        <f t="array" ref="R25">IF(ROWS(R$6:R25)&lt;=S$4,INDEX(Invoices!$C$5:$C$304,SMALL(IF(Invoices!$I$5:$I$304=S$5,ROW(Invoices!$C$5:$C$304)-ROW(Invoices!$C$5)+1),ROWS(R$6:R25))),"")</f>
        <v/>
      </c>
      <c r="S25" s="135" t="str">
        <f>IFERROR(VLOOKUP(R25,Invoices!$C:$L,5,FALSE),"")</f>
        <v/>
      </c>
      <c r="T25" s="129" t="str">
        <f>IFERROR(VLOOKUP(R25,Invoices!$C:$L,9,FALSE),"")</f>
        <v/>
      </c>
    </row>
    <row r="26" spans="2:20" ht="13.5" x14ac:dyDescent="0.25">
      <c r="B26" s="145" t="str">
        <f t="array" ref="B26">IF(ROWS(B$6:B26)&lt;=C$4,INDEX(Invoices!$C$5:$C$304,SMALL(IF(Invoices!$I$5:$I$304=C$5,ROW(Invoices!$C$5:$C$304)-ROW(Invoices!$C$5)+1),ROWS(B$6:B26))),"")</f>
        <v/>
      </c>
      <c r="C26" s="135" t="str">
        <f>IFERROR(VLOOKUP(B26,Invoices!$C:$L,5,FALSE),"")</f>
        <v/>
      </c>
      <c r="D26" s="129" t="str">
        <f>IFERROR(VLOOKUP(B26,Invoices!$C:$L,9,FALSE),"")</f>
        <v/>
      </c>
      <c r="E26" s="1"/>
      <c r="F26" s="145" t="str">
        <f t="array" ref="F26">IF(ROWS(F$6:F26)&lt;=G$4,INDEX(Invoices!$C$5:$C$304,SMALL(IF(Invoices!$I$5:$I$304=G$5,ROW(Invoices!$C$5:$C$304)-ROW(Invoices!$C$5)+1),ROWS(F$6:F26))),"")</f>
        <v/>
      </c>
      <c r="G26" s="135" t="str">
        <f>IFERROR(VLOOKUP(F26,Invoices!$C:$L,5,FALSE),"")</f>
        <v/>
      </c>
      <c r="H26" s="129" t="str">
        <f>IFERROR(VLOOKUP(F26,Invoices!$C:$L,9,FALSE),"")</f>
        <v/>
      </c>
      <c r="I26" s="5"/>
      <c r="J26" s="145" t="str">
        <f t="array" ref="J26">IF(ROWS(J$6:J26)&lt;=K$4,INDEX(Invoices!$C$5:$C$304,SMALL(IF(Invoices!$I$5:$I$304=K$5,ROW(Invoices!$C$5:$C$304)-ROW(Invoices!$C$5)+1),ROWS(J$6:J26))),"")</f>
        <v/>
      </c>
      <c r="K26" s="135" t="str">
        <f>IFERROR(VLOOKUP(J26,Invoices!$C:$L,5,FALSE),"")</f>
        <v/>
      </c>
      <c r="L26" s="129" t="str">
        <f>IFERROR(VLOOKUP(J26,Invoices!$C:$L,9,FALSE),"")</f>
        <v/>
      </c>
      <c r="M26" s="6"/>
      <c r="N26" s="145" t="str">
        <f t="array" ref="N26">IF(ROWS(N$6:N26)&lt;=O$4,INDEX(Invoices!$C$5:$C$304,SMALL(IF(Invoices!$I$5:$I$304=O$5,ROW(Invoices!$C$5:$C$304)-ROW(Invoices!$C$5)+1),ROWS(N$6:N26))),"")</f>
        <v/>
      </c>
      <c r="O26" s="135" t="str">
        <f>IFERROR(VLOOKUP(N26,Invoices!$C:$L,5,FALSE),"")</f>
        <v/>
      </c>
      <c r="P26" s="129" t="str">
        <f>IFERROR(VLOOKUP(N26,Invoices!$C:$L,9,FALSE),"")</f>
        <v/>
      </c>
      <c r="Q26" s="1"/>
      <c r="R26" s="145" t="str">
        <f t="array" ref="R26">IF(ROWS(R$6:R26)&lt;=S$4,INDEX(Invoices!$C$5:$C$304,SMALL(IF(Invoices!$I$5:$I$304=S$5,ROW(Invoices!$C$5:$C$304)-ROW(Invoices!$C$5)+1),ROWS(R$6:R26))),"")</f>
        <v/>
      </c>
      <c r="S26" s="135" t="str">
        <f>IFERROR(VLOOKUP(R26,Invoices!$C:$L,5,FALSE),"")</f>
        <v/>
      </c>
      <c r="T26" s="129" t="str">
        <f>IFERROR(VLOOKUP(R26,Invoices!$C:$L,9,FALSE),"")</f>
        <v/>
      </c>
    </row>
    <row r="27" spans="2:20" ht="13.5" x14ac:dyDescent="0.25">
      <c r="B27" s="145" t="str">
        <f t="array" ref="B27">IF(ROWS(B$6:B27)&lt;=C$4,INDEX(Invoices!$C$5:$C$304,SMALL(IF(Invoices!$I$5:$I$304=C$5,ROW(Invoices!$C$5:$C$304)-ROW(Invoices!$C$5)+1),ROWS(B$6:B27))),"")</f>
        <v/>
      </c>
      <c r="C27" s="135" t="str">
        <f>IFERROR(VLOOKUP(B27,Invoices!$C:$L,5,FALSE),"")</f>
        <v/>
      </c>
      <c r="D27" s="129" t="str">
        <f>IFERROR(VLOOKUP(B27,Invoices!$C:$L,9,FALSE),"")</f>
        <v/>
      </c>
      <c r="E27" s="1"/>
      <c r="F27" s="145" t="str">
        <f t="array" ref="F27">IF(ROWS(F$6:F27)&lt;=G$4,INDEX(Invoices!$C$5:$C$304,SMALL(IF(Invoices!$I$5:$I$304=G$5,ROW(Invoices!$C$5:$C$304)-ROW(Invoices!$C$5)+1),ROWS(F$6:F27))),"")</f>
        <v/>
      </c>
      <c r="G27" s="135" t="str">
        <f>IFERROR(VLOOKUP(F27,Invoices!$C:$L,5,FALSE),"")</f>
        <v/>
      </c>
      <c r="H27" s="129" t="str">
        <f>IFERROR(VLOOKUP(F27,Invoices!$C:$L,9,FALSE),"")</f>
        <v/>
      </c>
      <c r="I27" s="5"/>
      <c r="J27" s="145" t="str">
        <f t="array" ref="J27">IF(ROWS(J$6:J27)&lt;=K$4,INDEX(Invoices!$C$5:$C$304,SMALL(IF(Invoices!$I$5:$I$304=K$5,ROW(Invoices!$C$5:$C$304)-ROW(Invoices!$C$5)+1),ROWS(J$6:J27))),"")</f>
        <v/>
      </c>
      <c r="K27" s="135" t="str">
        <f>IFERROR(VLOOKUP(J27,Invoices!$C:$L,5,FALSE),"")</f>
        <v/>
      </c>
      <c r="L27" s="129" t="str">
        <f>IFERROR(VLOOKUP(J27,Invoices!$C:$L,9,FALSE),"")</f>
        <v/>
      </c>
      <c r="M27" s="6"/>
      <c r="N27" s="145" t="str">
        <f t="array" ref="N27">IF(ROWS(N$6:N27)&lt;=O$4,INDEX(Invoices!$C$5:$C$304,SMALL(IF(Invoices!$I$5:$I$304=O$5,ROW(Invoices!$C$5:$C$304)-ROW(Invoices!$C$5)+1),ROWS(N$6:N27))),"")</f>
        <v/>
      </c>
      <c r="O27" s="135" t="str">
        <f>IFERROR(VLOOKUP(N27,Invoices!$C:$L,5,FALSE),"")</f>
        <v/>
      </c>
      <c r="P27" s="129" t="str">
        <f>IFERROR(VLOOKUP(N27,Invoices!$C:$L,9,FALSE),"")</f>
        <v/>
      </c>
      <c r="Q27" s="1"/>
      <c r="R27" s="145" t="str">
        <f t="array" ref="R27">IF(ROWS(R$6:R27)&lt;=S$4,INDEX(Invoices!$C$5:$C$304,SMALL(IF(Invoices!$I$5:$I$304=S$5,ROW(Invoices!$C$5:$C$304)-ROW(Invoices!$C$5)+1),ROWS(R$6:R27))),"")</f>
        <v/>
      </c>
      <c r="S27" s="135" t="str">
        <f>IFERROR(VLOOKUP(R27,Invoices!$C:$L,5,FALSE),"")</f>
        <v/>
      </c>
      <c r="T27" s="129" t="str">
        <f>IFERROR(VLOOKUP(R27,Invoices!$C:$L,9,FALSE),"")</f>
        <v/>
      </c>
    </row>
    <row r="28" spans="2:20" ht="13.5" x14ac:dyDescent="0.25">
      <c r="B28" s="145" t="str">
        <f t="array" ref="B28">IF(ROWS(B$6:B28)&lt;=C$4,INDEX(Invoices!$C$5:$C$304,SMALL(IF(Invoices!$I$5:$I$304=C$5,ROW(Invoices!$C$5:$C$304)-ROW(Invoices!$C$5)+1),ROWS(B$6:B28))),"")</f>
        <v/>
      </c>
      <c r="C28" s="135" t="str">
        <f>IFERROR(VLOOKUP(B28,Invoices!$C:$L,5,FALSE),"")</f>
        <v/>
      </c>
      <c r="D28" s="129" t="str">
        <f>IFERROR(VLOOKUP(B28,Invoices!$C:$L,9,FALSE),"")</f>
        <v/>
      </c>
      <c r="E28" s="1"/>
      <c r="F28" s="145" t="str">
        <f t="array" ref="F28">IF(ROWS(F$6:F28)&lt;=G$4,INDEX(Invoices!$C$5:$C$304,SMALL(IF(Invoices!$I$5:$I$304=G$5,ROW(Invoices!$C$5:$C$304)-ROW(Invoices!$C$5)+1),ROWS(F$6:F28))),"")</f>
        <v/>
      </c>
      <c r="G28" s="135" t="str">
        <f>IFERROR(VLOOKUP(F28,Invoices!$C:$L,5,FALSE),"")</f>
        <v/>
      </c>
      <c r="H28" s="129" t="str">
        <f>IFERROR(VLOOKUP(F28,Invoices!$C:$L,9,FALSE),"")</f>
        <v/>
      </c>
      <c r="I28" s="5"/>
      <c r="J28" s="145" t="str">
        <f t="array" ref="J28">IF(ROWS(J$6:J28)&lt;=K$4,INDEX(Invoices!$C$5:$C$304,SMALL(IF(Invoices!$I$5:$I$304=K$5,ROW(Invoices!$C$5:$C$304)-ROW(Invoices!$C$5)+1),ROWS(J$6:J28))),"")</f>
        <v/>
      </c>
      <c r="K28" s="135" t="str">
        <f>IFERROR(VLOOKUP(J28,Invoices!$C:$L,5,FALSE),"")</f>
        <v/>
      </c>
      <c r="L28" s="129" t="str">
        <f>IFERROR(VLOOKUP(J28,Invoices!$C:$L,9,FALSE),"")</f>
        <v/>
      </c>
      <c r="M28" s="6"/>
      <c r="N28" s="145" t="str">
        <f t="array" ref="N28">IF(ROWS(N$6:N28)&lt;=O$4,INDEX(Invoices!$C$5:$C$304,SMALL(IF(Invoices!$I$5:$I$304=O$5,ROW(Invoices!$C$5:$C$304)-ROW(Invoices!$C$5)+1),ROWS(N$6:N28))),"")</f>
        <v/>
      </c>
      <c r="O28" s="135" t="str">
        <f>IFERROR(VLOOKUP(N28,Invoices!$C:$L,5,FALSE),"")</f>
        <v/>
      </c>
      <c r="P28" s="129" t="str">
        <f>IFERROR(VLOOKUP(N28,Invoices!$C:$L,9,FALSE),"")</f>
        <v/>
      </c>
      <c r="Q28" s="1"/>
      <c r="R28" s="145" t="str">
        <f t="array" ref="R28">IF(ROWS(R$6:R28)&lt;=S$4,INDEX(Invoices!$C$5:$C$304,SMALL(IF(Invoices!$I$5:$I$304=S$5,ROW(Invoices!$C$5:$C$304)-ROW(Invoices!$C$5)+1),ROWS(R$6:R28))),"")</f>
        <v/>
      </c>
      <c r="S28" s="135" t="str">
        <f>IFERROR(VLOOKUP(R28,Invoices!$C:$L,5,FALSE),"")</f>
        <v/>
      </c>
      <c r="T28" s="129" t="str">
        <f>IFERROR(VLOOKUP(R28,Invoices!$C:$L,9,FALSE),"")</f>
        <v/>
      </c>
    </row>
    <row r="29" spans="2:20" ht="13.5" x14ac:dyDescent="0.25">
      <c r="B29" s="145" t="str">
        <f t="array" ref="B29">IF(ROWS(B$6:B29)&lt;=C$4,INDEX(Invoices!$C$5:$C$304,SMALL(IF(Invoices!$I$5:$I$304=C$5,ROW(Invoices!$C$5:$C$304)-ROW(Invoices!$C$5)+1),ROWS(B$6:B29))),"")</f>
        <v/>
      </c>
      <c r="C29" s="135" t="str">
        <f>IFERROR(VLOOKUP(B29,Invoices!$C:$L,5,FALSE),"")</f>
        <v/>
      </c>
      <c r="D29" s="129" t="str">
        <f>IFERROR(VLOOKUP(B29,Invoices!$C:$L,9,FALSE),"")</f>
        <v/>
      </c>
      <c r="E29" s="1"/>
      <c r="F29" s="145" t="str">
        <f t="array" ref="F29">IF(ROWS(F$6:F29)&lt;=G$4,INDEX(Invoices!$C$5:$C$304,SMALL(IF(Invoices!$I$5:$I$304=G$5,ROW(Invoices!$C$5:$C$304)-ROW(Invoices!$C$5)+1),ROWS(F$6:F29))),"")</f>
        <v/>
      </c>
      <c r="G29" s="135" t="str">
        <f>IFERROR(VLOOKUP(F29,Invoices!$C:$L,5,FALSE),"")</f>
        <v/>
      </c>
      <c r="H29" s="129" t="str">
        <f>IFERROR(VLOOKUP(F29,Invoices!$C:$L,9,FALSE),"")</f>
        <v/>
      </c>
      <c r="I29" s="5"/>
      <c r="J29" s="145" t="str">
        <f t="array" ref="J29">IF(ROWS(J$6:J29)&lt;=K$4,INDEX(Invoices!$C$5:$C$304,SMALL(IF(Invoices!$I$5:$I$304=K$5,ROW(Invoices!$C$5:$C$304)-ROW(Invoices!$C$5)+1),ROWS(J$6:J29))),"")</f>
        <v/>
      </c>
      <c r="K29" s="135" t="str">
        <f>IFERROR(VLOOKUP(J29,Invoices!$C:$L,5,FALSE),"")</f>
        <v/>
      </c>
      <c r="L29" s="129" t="str">
        <f>IFERROR(VLOOKUP(J29,Invoices!$C:$L,9,FALSE),"")</f>
        <v/>
      </c>
      <c r="M29" s="6"/>
      <c r="N29" s="145" t="str">
        <f t="array" ref="N29">IF(ROWS(N$6:N29)&lt;=O$4,INDEX(Invoices!$C$5:$C$304,SMALL(IF(Invoices!$I$5:$I$304=O$5,ROW(Invoices!$C$5:$C$304)-ROW(Invoices!$C$5)+1),ROWS(N$6:N29))),"")</f>
        <v/>
      </c>
      <c r="O29" s="135" t="str">
        <f>IFERROR(VLOOKUP(N29,Invoices!$C:$L,5,FALSE),"")</f>
        <v/>
      </c>
      <c r="P29" s="129" t="str">
        <f>IFERROR(VLOOKUP(N29,Invoices!$C:$L,9,FALSE),"")</f>
        <v/>
      </c>
      <c r="Q29" s="1"/>
      <c r="R29" s="145" t="str">
        <f t="array" ref="R29">IF(ROWS(R$6:R29)&lt;=S$4,INDEX(Invoices!$C$5:$C$304,SMALL(IF(Invoices!$I$5:$I$304=S$5,ROW(Invoices!$C$5:$C$304)-ROW(Invoices!$C$5)+1),ROWS(R$6:R29))),"")</f>
        <v/>
      </c>
      <c r="S29" s="135" t="str">
        <f>IFERROR(VLOOKUP(R29,Invoices!$C:$L,5,FALSE),"")</f>
        <v/>
      </c>
      <c r="T29" s="129" t="str">
        <f>IFERROR(VLOOKUP(R29,Invoices!$C:$L,9,FALSE),"")</f>
        <v/>
      </c>
    </row>
    <row r="30" spans="2:20" ht="13.5" x14ac:dyDescent="0.25">
      <c r="B30" s="145" t="str">
        <f t="array" ref="B30">IF(ROWS(B$6:B30)&lt;=C$4,INDEX(Invoices!$C$5:$C$304,SMALL(IF(Invoices!$I$5:$I$304=C$5,ROW(Invoices!$C$5:$C$304)-ROW(Invoices!$C$5)+1),ROWS(B$6:B30))),"")</f>
        <v/>
      </c>
      <c r="C30" s="135" t="str">
        <f>IFERROR(VLOOKUP(B30,Invoices!$C:$L,5,FALSE),"")</f>
        <v/>
      </c>
      <c r="D30" s="129" t="str">
        <f>IFERROR(VLOOKUP(B30,Invoices!$C:$L,9,FALSE),"")</f>
        <v/>
      </c>
      <c r="E30" s="1"/>
      <c r="F30" s="145" t="str">
        <f t="array" ref="F30">IF(ROWS(F$6:F30)&lt;=G$4,INDEX(Invoices!$C$5:$C$304,SMALL(IF(Invoices!$I$5:$I$304=G$5,ROW(Invoices!$C$5:$C$304)-ROW(Invoices!$C$5)+1),ROWS(F$6:F30))),"")</f>
        <v/>
      </c>
      <c r="G30" s="135" t="str">
        <f>IFERROR(VLOOKUP(F30,Invoices!$C:$L,5,FALSE),"")</f>
        <v/>
      </c>
      <c r="H30" s="129" t="str">
        <f>IFERROR(VLOOKUP(F30,Invoices!$C:$L,9,FALSE),"")</f>
        <v/>
      </c>
      <c r="I30" s="5"/>
      <c r="J30" s="145" t="str">
        <f t="array" ref="J30">IF(ROWS(J$6:J30)&lt;=K$4,INDEX(Invoices!$C$5:$C$304,SMALL(IF(Invoices!$I$5:$I$304=K$5,ROW(Invoices!$C$5:$C$304)-ROW(Invoices!$C$5)+1),ROWS(J$6:J30))),"")</f>
        <v/>
      </c>
      <c r="K30" s="135" t="str">
        <f>IFERROR(VLOOKUP(J30,Invoices!$C:$L,5,FALSE),"")</f>
        <v/>
      </c>
      <c r="L30" s="129" t="str">
        <f>IFERROR(VLOOKUP(J30,Invoices!$C:$L,9,FALSE),"")</f>
        <v/>
      </c>
      <c r="M30" s="6"/>
      <c r="N30" s="145" t="str">
        <f t="array" ref="N30">IF(ROWS(N$6:N30)&lt;=O$4,INDEX(Invoices!$C$5:$C$304,SMALL(IF(Invoices!$I$5:$I$304=O$5,ROW(Invoices!$C$5:$C$304)-ROW(Invoices!$C$5)+1),ROWS(N$6:N30))),"")</f>
        <v/>
      </c>
      <c r="O30" s="135" t="str">
        <f>IFERROR(VLOOKUP(N30,Invoices!$C:$L,5,FALSE),"")</f>
        <v/>
      </c>
      <c r="P30" s="129" t="str">
        <f>IFERROR(VLOOKUP(N30,Invoices!$C:$L,9,FALSE),"")</f>
        <v/>
      </c>
      <c r="Q30" s="1"/>
      <c r="R30" s="145" t="str">
        <f t="array" ref="R30">IF(ROWS(R$6:R30)&lt;=S$4,INDEX(Invoices!$C$5:$C$304,SMALL(IF(Invoices!$I$5:$I$304=S$5,ROW(Invoices!$C$5:$C$304)-ROW(Invoices!$C$5)+1),ROWS(R$6:R30))),"")</f>
        <v/>
      </c>
      <c r="S30" s="135" t="str">
        <f>IFERROR(VLOOKUP(R30,Invoices!$C:$L,5,FALSE),"")</f>
        <v/>
      </c>
      <c r="T30" s="129" t="str">
        <f>IFERROR(VLOOKUP(R30,Invoices!$C:$L,9,FALSE),"")</f>
        <v/>
      </c>
    </row>
    <row r="31" spans="2:20" ht="13.5" x14ac:dyDescent="0.25">
      <c r="B31" s="145" t="str">
        <f t="array" ref="B31">IF(ROWS(B$6:B31)&lt;=C$4,INDEX(Invoices!$C$5:$C$304,SMALL(IF(Invoices!$I$5:$I$304=C$5,ROW(Invoices!$C$5:$C$304)-ROW(Invoices!$C$5)+1),ROWS(B$6:B31))),"")</f>
        <v/>
      </c>
      <c r="C31" s="135" t="str">
        <f>IFERROR(VLOOKUP(B31,Invoices!$C:$L,5,FALSE),"")</f>
        <v/>
      </c>
      <c r="D31" s="129" t="str">
        <f>IFERROR(VLOOKUP(B31,Invoices!$C:$L,9,FALSE),"")</f>
        <v/>
      </c>
      <c r="E31" s="1"/>
      <c r="F31" s="145" t="str">
        <f t="array" ref="F31">IF(ROWS(F$6:F31)&lt;=G$4,INDEX(Invoices!$C$5:$C$304,SMALL(IF(Invoices!$I$5:$I$304=G$5,ROW(Invoices!$C$5:$C$304)-ROW(Invoices!$C$5)+1),ROWS(F$6:F31))),"")</f>
        <v/>
      </c>
      <c r="G31" s="135" t="str">
        <f>IFERROR(VLOOKUP(F31,Invoices!$C:$L,5,FALSE),"")</f>
        <v/>
      </c>
      <c r="H31" s="129" t="str">
        <f>IFERROR(VLOOKUP(F31,Invoices!$C:$L,9,FALSE),"")</f>
        <v/>
      </c>
      <c r="I31" s="5"/>
      <c r="J31" s="145" t="str">
        <f t="array" ref="J31">IF(ROWS(J$6:J31)&lt;=K$4,INDEX(Invoices!$C$5:$C$304,SMALL(IF(Invoices!$I$5:$I$304=K$5,ROW(Invoices!$C$5:$C$304)-ROW(Invoices!$C$5)+1),ROWS(J$6:J31))),"")</f>
        <v/>
      </c>
      <c r="K31" s="135" t="str">
        <f>IFERROR(VLOOKUP(J31,Invoices!$C:$L,5,FALSE),"")</f>
        <v/>
      </c>
      <c r="L31" s="129" t="str">
        <f>IFERROR(VLOOKUP(J31,Invoices!$C:$L,9,FALSE),"")</f>
        <v/>
      </c>
      <c r="M31" s="6"/>
      <c r="N31" s="145" t="str">
        <f t="array" ref="N31">IF(ROWS(N$6:N31)&lt;=O$4,INDEX(Invoices!$C$5:$C$304,SMALL(IF(Invoices!$I$5:$I$304=O$5,ROW(Invoices!$C$5:$C$304)-ROW(Invoices!$C$5)+1),ROWS(N$6:N31))),"")</f>
        <v/>
      </c>
      <c r="O31" s="135" t="str">
        <f>IFERROR(VLOOKUP(N31,Invoices!$C:$L,5,FALSE),"")</f>
        <v/>
      </c>
      <c r="P31" s="129" t="str">
        <f>IFERROR(VLOOKUP(N31,Invoices!$C:$L,9,FALSE),"")</f>
        <v/>
      </c>
      <c r="Q31" s="1"/>
      <c r="R31" s="145" t="str">
        <f t="array" ref="R31">IF(ROWS(R$6:R31)&lt;=S$4,INDEX(Invoices!$C$5:$C$304,SMALL(IF(Invoices!$I$5:$I$304=S$5,ROW(Invoices!$C$5:$C$304)-ROW(Invoices!$C$5)+1),ROWS(R$6:R31))),"")</f>
        <v/>
      </c>
      <c r="S31" s="135" t="str">
        <f>IFERROR(VLOOKUP(R31,Invoices!$C:$L,5,FALSE),"")</f>
        <v/>
      </c>
      <c r="T31" s="129" t="str">
        <f>IFERROR(VLOOKUP(R31,Invoices!$C:$L,9,FALSE),"")</f>
        <v/>
      </c>
    </row>
    <row r="32" spans="2:20" ht="13.5" x14ac:dyDescent="0.25">
      <c r="B32" s="145" t="str">
        <f t="array" ref="B32">IF(ROWS(B$6:B32)&lt;=C$4,INDEX(Invoices!$C$5:$C$304,SMALL(IF(Invoices!$I$5:$I$304=C$5,ROW(Invoices!$C$5:$C$304)-ROW(Invoices!$C$5)+1),ROWS(B$6:B32))),"")</f>
        <v/>
      </c>
      <c r="C32" s="135" t="str">
        <f>IFERROR(VLOOKUP(B32,Invoices!$C:$L,5,FALSE),"")</f>
        <v/>
      </c>
      <c r="D32" s="129" t="str">
        <f>IFERROR(VLOOKUP(B32,Invoices!$C:$L,9,FALSE),"")</f>
        <v/>
      </c>
      <c r="E32" s="1"/>
      <c r="F32" s="145" t="str">
        <f t="array" ref="F32">IF(ROWS(F$6:F32)&lt;=G$4,INDEX(Invoices!$C$5:$C$304,SMALL(IF(Invoices!$I$5:$I$304=G$5,ROW(Invoices!$C$5:$C$304)-ROW(Invoices!$C$5)+1),ROWS(F$6:F32))),"")</f>
        <v/>
      </c>
      <c r="G32" s="135" t="str">
        <f>IFERROR(VLOOKUP(F32,Invoices!$C:$L,5,FALSE),"")</f>
        <v/>
      </c>
      <c r="H32" s="129" t="str">
        <f>IFERROR(VLOOKUP(F32,Invoices!$C:$L,9,FALSE),"")</f>
        <v/>
      </c>
      <c r="I32" s="5"/>
      <c r="J32" s="145" t="str">
        <f t="array" ref="J32">IF(ROWS(J$6:J32)&lt;=K$4,INDEX(Invoices!$C$5:$C$304,SMALL(IF(Invoices!$I$5:$I$304=K$5,ROW(Invoices!$C$5:$C$304)-ROW(Invoices!$C$5)+1),ROWS(J$6:J32))),"")</f>
        <v/>
      </c>
      <c r="K32" s="135" t="str">
        <f>IFERROR(VLOOKUP(J32,Invoices!$C:$L,5,FALSE),"")</f>
        <v/>
      </c>
      <c r="L32" s="129" t="str">
        <f>IFERROR(VLOOKUP(J32,Invoices!$C:$L,9,FALSE),"")</f>
        <v/>
      </c>
      <c r="M32" s="6"/>
      <c r="N32" s="145" t="str">
        <f t="array" ref="N32">IF(ROWS(N$6:N32)&lt;=O$4,INDEX(Invoices!$C$5:$C$304,SMALL(IF(Invoices!$I$5:$I$304=O$5,ROW(Invoices!$C$5:$C$304)-ROW(Invoices!$C$5)+1),ROWS(N$6:N32))),"")</f>
        <v/>
      </c>
      <c r="O32" s="135" t="str">
        <f>IFERROR(VLOOKUP(N32,Invoices!$C:$L,5,FALSE),"")</f>
        <v/>
      </c>
      <c r="P32" s="129" t="str">
        <f>IFERROR(VLOOKUP(N32,Invoices!$C:$L,9,FALSE),"")</f>
        <v/>
      </c>
      <c r="Q32" s="1"/>
      <c r="R32" s="145" t="str">
        <f t="array" ref="R32">IF(ROWS(R$6:R32)&lt;=S$4,INDEX(Invoices!$C$5:$C$304,SMALL(IF(Invoices!$I$5:$I$304=S$5,ROW(Invoices!$C$5:$C$304)-ROW(Invoices!$C$5)+1),ROWS(R$6:R32))),"")</f>
        <v/>
      </c>
      <c r="S32" s="135" t="str">
        <f>IFERROR(VLOOKUP(R32,Invoices!$C:$L,5,FALSE),"")</f>
        <v/>
      </c>
      <c r="T32" s="129" t="str">
        <f>IFERROR(VLOOKUP(R32,Invoices!$C:$L,9,FALSE),"")</f>
        <v/>
      </c>
    </row>
    <row r="33" spans="2:20" ht="13.5" x14ac:dyDescent="0.25">
      <c r="B33" s="145" t="str">
        <f t="array" ref="B33">IF(ROWS(B$6:B33)&lt;=C$4,INDEX(Invoices!$C$5:$C$304,SMALL(IF(Invoices!$I$5:$I$304=C$5,ROW(Invoices!$C$5:$C$304)-ROW(Invoices!$C$5)+1),ROWS(B$6:B33))),"")</f>
        <v/>
      </c>
      <c r="C33" s="135" t="str">
        <f>IFERROR(VLOOKUP(B33,Invoices!$C:$L,5,FALSE),"")</f>
        <v/>
      </c>
      <c r="D33" s="129" t="str">
        <f>IFERROR(VLOOKUP(B33,Invoices!$C:$L,9,FALSE),"")</f>
        <v/>
      </c>
      <c r="E33" s="1"/>
      <c r="F33" s="145" t="str">
        <f t="array" ref="F33">IF(ROWS(F$6:F33)&lt;=G$4,INDEX(Invoices!$C$5:$C$304,SMALL(IF(Invoices!$I$5:$I$304=G$5,ROW(Invoices!$C$5:$C$304)-ROW(Invoices!$C$5)+1),ROWS(F$6:F33))),"")</f>
        <v/>
      </c>
      <c r="G33" s="135" t="str">
        <f>IFERROR(VLOOKUP(F33,Invoices!$C:$L,5,FALSE),"")</f>
        <v/>
      </c>
      <c r="H33" s="129" t="str">
        <f>IFERROR(VLOOKUP(F33,Invoices!$C:$L,9,FALSE),"")</f>
        <v/>
      </c>
      <c r="I33" s="5"/>
      <c r="J33" s="145" t="str">
        <f t="array" ref="J33">IF(ROWS(J$6:J33)&lt;=K$4,INDEX(Invoices!$C$5:$C$304,SMALL(IF(Invoices!$I$5:$I$304=K$5,ROW(Invoices!$C$5:$C$304)-ROW(Invoices!$C$5)+1),ROWS(J$6:J33))),"")</f>
        <v/>
      </c>
      <c r="K33" s="135" t="str">
        <f>IFERROR(VLOOKUP(J33,Invoices!$C:$L,5,FALSE),"")</f>
        <v/>
      </c>
      <c r="L33" s="129" t="str">
        <f>IFERROR(VLOOKUP(J33,Invoices!$C:$L,9,FALSE),"")</f>
        <v/>
      </c>
      <c r="M33" s="6"/>
      <c r="N33" s="145" t="str">
        <f t="array" ref="N33">IF(ROWS(N$6:N33)&lt;=O$4,INDEX(Invoices!$C$5:$C$304,SMALL(IF(Invoices!$I$5:$I$304=O$5,ROW(Invoices!$C$5:$C$304)-ROW(Invoices!$C$5)+1),ROWS(N$6:N33))),"")</f>
        <v/>
      </c>
      <c r="O33" s="135" t="str">
        <f>IFERROR(VLOOKUP(N33,Invoices!$C:$L,5,FALSE),"")</f>
        <v/>
      </c>
      <c r="P33" s="129" t="str">
        <f>IFERROR(VLOOKUP(N33,Invoices!$C:$L,9,FALSE),"")</f>
        <v/>
      </c>
      <c r="Q33" s="1"/>
      <c r="R33" s="145" t="str">
        <f t="array" ref="R33">IF(ROWS(R$6:R33)&lt;=S$4,INDEX(Invoices!$C$5:$C$304,SMALL(IF(Invoices!$I$5:$I$304=S$5,ROW(Invoices!$C$5:$C$304)-ROW(Invoices!$C$5)+1),ROWS(R$6:R33))),"")</f>
        <v/>
      </c>
      <c r="S33" s="135" t="str">
        <f>IFERROR(VLOOKUP(R33,Invoices!$C:$L,5,FALSE),"")</f>
        <v/>
      </c>
      <c r="T33" s="129" t="str">
        <f>IFERROR(VLOOKUP(R33,Invoices!$C:$L,9,FALSE),"")</f>
        <v/>
      </c>
    </row>
    <row r="34" spans="2:20" ht="13.5" x14ac:dyDescent="0.25">
      <c r="B34" s="145" t="str">
        <f t="array" ref="B34">IF(ROWS(B$6:B34)&lt;=C$4,INDEX(Invoices!$C$5:$C$304,SMALL(IF(Invoices!$I$5:$I$304=C$5,ROW(Invoices!$C$5:$C$304)-ROW(Invoices!$C$5)+1),ROWS(B$6:B34))),"")</f>
        <v/>
      </c>
      <c r="C34" s="135" t="str">
        <f>IFERROR(VLOOKUP(B34,Invoices!$C:$L,5,FALSE),"")</f>
        <v/>
      </c>
      <c r="D34" s="129" t="str">
        <f>IFERROR(VLOOKUP(B34,Invoices!$C:$L,9,FALSE),"")</f>
        <v/>
      </c>
      <c r="E34" s="1"/>
      <c r="F34" s="145" t="str">
        <f t="array" ref="F34">IF(ROWS(F$6:F34)&lt;=G$4,INDEX(Invoices!$C$5:$C$304,SMALL(IF(Invoices!$I$5:$I$304=G$5,ROW(Invoices!$C$5:$C$304)-ROW(Invoices!$C$5)+1),ROWS(F$6:F34))),"")</f>
        <v/>
      </c>
      <c r="G34" s="135" t="str">
        <f>IFERROR(VLOOKUP(F34,Invoices!$C:$L,5,FALSE),"")</f>
        <v/>
      </c>
      <c r="H34" s="129" t="str">
        <f>IFERROR(VLOOKUP(F34,Invoices!$C:$L,9,FALSE),"")</f>
        <v/>
      </c>
      <c r="I34" s="5"/>
      <c r="J34" s="145" t="str">
        <f t="array" ref="J34">IF(ROWS(J$6:J34)&lt;=K$4,INDEX(Invoices!$C$5:$C$304,SMALL(IF(Invoices!$I$5:$I$304=K$5,ROW(Invoices!$C$5:$C$304)-ROW(Invoices!$C$5)+1),ROWS(J$6:J34))),"")</f>
        <v/>
      </c>
      <c r="K34" s="135" t="str">
        <f>IFERROR(VLOOKUP(J34,Invoices!$C:$L,5,FALSE),"")</f>
        <v/>
      </c>
      <c r="L34" s="129" t="str">
        <f>IFERROR(VLOOKUP(J34,Invoices!$C:$L,9,FALSE),"")</f>
        <v/>
      </c>
      <c r="M34" s="6"/>
      <c r="N34" s="145" t="str">
        <f t="array" ref="N34">IF(ROWS(N$6:N34)&lt;=O$4,INDEX(Invoices!$C$5:$C$304,SMALL(IF(Invoices!$I$5:$I$304=O$5,ROW(Invoices!$C$5:$C$304)-ROW(Invoices!$C$5)+1),ROWS(N$6:N34))),"")</f>
        <v/>
      </c>
      <c r="O34" s="135" t="str">
        <f>IFERROR(VLOOKUP(N34,Invoices!$C:$L,5,FALSE),"")</f>
        <v/>
      </c>
      <c r="P34" s="129" t="str">
        <f>IFERROR(VLOOKUP(N34,Invoices!$C:$L,9,FALSE),"")</f>
        <v/>
      </c>
      <c r="Q34" s="1"/>
      <c r="R34" s="145" t="str">
        <f t="array" ref="R34">IF(ROWS(R$6:R34)&lt;=S$4,INDEX(Invoices!$C$5:$C$304,SMALL(IF(Invoices!$I$5:$I$304=S$5,ROW(Invoices!$C$5:$C$304)-ROW(Invoices!$C$5)+1),ROWS(R$6:R34))),"")</f>
        <v/>
      </c>
      <c r="S34" s="135" t="str">
        <f>IFERROR(VLOOKUP(R34,Invoices!$C:$L,5,FALSE),"")</f>
        <v/>
      </c>
      <c r="T34" s="129" t="str">
        <f>IFERROR(VLOOKUP(R34,Invoices!$C:$L,9,FALSE),"")</f>
        <v/>
      </c>
    </row>
    <row r="35" spans="2:20" ht="13.5" x14ac:dyDescent="0.25">
      <c r="B35" s="145" t="str">
        <f t="array" ref="B35">IF(ROWS(B$6:B35)&lt;=C$4,INDEX(Invoices!$C$5:$C$304,SMALL(IF(Invoices!$I$5:$I$304=C$5,ROW(Invoices!$C$5:$C$304)-ROW(Invoices!$C$5)+1),ROWS(B$6:B35))),"")</f>
        <v/>
      </c>
      <c r="C35" s="135" t="str">
        <f>IFERROR(VLOOKUP(B35,Invoices!$C:$L,5,FALSE),"")</f>
        <v/>
      </c>
      <c r="D35" s="129" t="str">
        <f>IFERROR(VLOOKUP(B35,Invoices!$C:$L,9,FALSE),"")</f>
        <v/>
      </c>
      <c r="E35" s="1"/>
      <c r="F35" s="145" t="str">
        <f t="array" ref="F35">IF(ROWS(F$6:F35)&lt;=G$4,INDEX(Invoices!$C$5:$C$304,SMALL(IF(Invoices!$I$5:$I$304=G$5,ROW(Invoices!$C$5:$C$304)-ROW(Invoices!$C$5)+1),ROWS(F$6:F35))),"")</f>
        <v/>
      </c>
      <c r="G35" s="135" t="str">
        <f>IFERROR(VLOOKUP(F35,Invoices!$C:$L,5,FALSE),"")</f>
        <v/>
      </c>
      <c r="H35" s="129" t="str">
        <f>IFERROR(VLOOKUP(F35,Invoices!$C:$L,9,FALSE),"")</f>
        <v/>
      </c>
      <c r="I35" s="5"/>
      <c r="J35" s="145" t="str">
        <f t="array" ref="J35">IF(ROWS(J$6:J35)&lt;=K$4,INDEX(Invoices!$C$5:$C$304,SMALL(IF(Invoices!$I$5:$I$304=K$5,ROW(Invoices!$C$5:$C$304)-ROW(Invoices!$C$5)+1),ROWS(J$6:J35))),"")</f>
        <v/>
      </c>
      <c r="K35" s="135" t="str">
        <f>IFERROR(VLOOKUP(J35,Invoices!$C:$L,5,FALSE),"")</f>
        <v/>
      </c>
      <c r="L35" s="129" t="str">
        <f>IFERROR(VLOOKUP(J35,Invoices!$C:$L,9,FALSE),"")</f>
        <v/>
      </c>
      <c r="M35" s="6"/>
      <c r="N35" s="145" t="str">
        <f t="array" ref="N35">IF(ROWS(N$6:N35)&lt;=O$4,INDEX(Invoices!$C$5:$C$304,SMALL(IF(Invoices!$I$5:$I$304=O$5,ROW(Invoices!$C$5:$C$304)-ROW(Invoices!$C$5)+1),ROWS(N$6:N35))),"")</f>
        <v/>
      </c>
      <c r="O35" s="135" t="str">
        <f>IFERROR(VLOOKUP(N35,Invoices!$C:$L,5,FALSE),"")</f>
        <v/>
      </c>
      <c r="P35" s="129" t="str">
        <f>IFERROR(VLOOKUP(N35,Invoices!$C:$L,9,FALSE),"")</f>
        <v/>
      </c>
      <c r="Q35" s="1"/>
      <c r="R35" s="145" t="str">
        <f t="array" ref="R35">IF(ROWS(R$6:R35)&lt;=S$4,INDEX(Invoices!$C$5:$C$304,SMALL(IF(Invoices!$I$5:$I$304=S$5,ROW(Invoices!$C$5:$C$304)-ROW(Invoices!$C$5)+1),ROWS(R$6:R35))),"")</f>
        <v/>
      </c>
      <c r="S35" s="135" t="str">
        <f>IFERROR(VLOOKUP(R35,Invoices!$C:$L,5,FALSE),"")</f>
        <v/>
      </c>
      <c r="T35" s="129" t="str">
        <f>IFERROR(VLOOKUP(R35,Invoices!$C:$L,9,FALSE),"")</f>
        <v/>
      </c>
    </row>
    <row r="36" spans="2:20" ht="13.5" x14ac:dyDescent="0.25">
      <c r="B36" s="145" t="str">
        <f t="array" ref="B36">IF(ROWS(B$6:B36)&lt;=C$4,INDEX(Invoices!$C$5:$C$304,SMALL(IF(Invoices!$I$5:$I$304=C$5,ROW(Invoices!$C$5:$C$304)-ROW(Invoices!$C$5)+1),ROWS(B$6:B36))),"")</f>
        <v/>
      </c>
      <c r="C36" s="135" t="str">
        <f>IFERROR(VLOOKUP(B36,Invoices!$C:$L,5,FALSE),"")</f>
        <v/>
      </c>
      <c r="D36" s="129" t="str">
        <f>IFERROR(VLOOKUP(B36,Invoices!$C:$L,9,FALSE),"")</f>
        <v/>
      </c>
      <c r="E36" s="1"/>
      <c r="F36" s="145" t="str">
        <f t="array" ref="F36">IF(ROWS(F$6:F36)&lt;=G$4,INDEX(Invoices!$C$5:$C$304,SMALL(IF(Invoices!$I$5:$I$304=G$5,ROW(Invoices!$C$5:$C$304)-ROW(Invoices!$C$5)+1),ROWS(F$6:F36))),"")</f>
        <v/>
      </c>
      <c r="G36" s="135" t="str">
        <f>IFERROR(VLOOKUP(F36,Invoices!$C:$L,5,FALSE),"")</f>
        <v/>
      </c>
      <c r="H36" s="129" t="str">
        <f>IFERROR(VLOOKUP(F36,Invoices!$C:$L,9,FALSE),"")</f>
        <v/>
      </c>
      <c r="I36" s="1"/>
      <c r="J36" s="145" t="str">
        <f t="array" ref="J36">IF(ROWS(J$6:J36)&lt;=K$4,INDEX(Invoices!$C$5:$C$304,SMALL(IF(Invoices!$I$5:$I$304=K$5,ROW(Invoices!$C$5:$C$304)-ROW(Invoices!$C$5)+1),ROWS(J$6:J36))),"")</f>
        <v/>
      </c>
      <c r="K36" s="135" t="str">
        <f>IFERROR(VLOOKUP(J36,Invoices!$C:$L,5,FALSE),"")</f>
        <v/>
      </c>
      <c r="L36" s="129" t="str">
        <f>IFERROR(VLOOKUP(J36,Invoices!$C:$L,9,FALSE),"")</f>
        <v/>
      </c>
      <c r="M36" s="6"/>
      <c r="N36" s="145" t="str">
        <f t="array" ref="N36">IF(ROWS(N$6:N36)&lt;=O$4,INDEX(Invoices!$C$5:$C$304,SMALL(IF(Invoices!$I$5:$I$304=O$5,ROW(Invoices!$C$5:$C$304)-ROW(Invoices!$C$5)+1),ROWS(N$6:N36))),"")</f>
        <v/>
      </c>
      <c r="O36" s="135" t="str">
        <f>IFERROR(VLOOKUP(N36,Invoices!$C:$L,5,FALSE),"")</f>
        <v/>
      </c>
      <c r="P36" s="129" t="str">
        <f>IFERROR(VLOOKUP(N36,Invoices!$C:$L,9,FALSE),"")</f>
        <v/>
      </c>
      <c r="Q36" s="1"/>
      <c r="R36" s="145" t="str">
        <f t="array" ref="R36">IF(ROWS(R$6:R36)&lt;=S$4,INDEX(Invoices!$C$5:$C$304,SMALL(IF(Invoices!$I$5:$I$304=S$5,ROW(Invoices!$C$5:$C$304)-ROW(Invoices!$C$5)+1),ROWS(R$6:R36))),"")</f>
        <v/>
      </c>
      <c r="S36" s="135" t="str">
        <f>IFERROR(VLOOKUP(R36,Invoices!$C:$L,5,FALSE),"")</f>
        <v/>
      </c>
      <c r="T36" s="129" t="str">
        <f>IFERROR(VLOOKUP(R36,Invoices!$C:$L,9,FALSE),"")</f>
        <v/>
      </c>
    </row>
    <row r="37" spans="2:20" ht="13.5" x14ac:dyDescent="0.25">
      <c r="B37" s="145" t="str">
        <f t="array" ref="B37">IF(ROWS(B$6:B37)&lt;=C$4,INDEX(Invoices!$C$5:$C$304,SMALL(IF(Invoices!$I$5:$I$304=C$5,ROW(Invoices!$C$5:$C$304)-ROW(Invoices!$C$5)+1),ROWS(B$6:B37))),"")</f>
        <v/>
      </c>
      <c r="C37" s="135" t="str">
        <f>IFERROR(VLOOKUP(B37,Invoices!$C:$L,5,FALSE),"")</f>
        <v/>
      </c>
      <c r="D37" s="129" t="str">
        <f>IFERROR(VLOOKUP(B37,Invoices!$C:$L,9,FALSE),"")</f>
        <v/>
      </c>
      <c r="E37" s="1"/>
      <c r="F37" s="145" t="str">
        <f t="array" ref="F37">IF(ROWS(F$6:F37)&lt;=G$4,INDEX(Invoices!$C$5:$C$304,SMALL(IF(Invoices!$I$5:$I$304=G$5,ROW(Invoices!$C$5:$C$304)-ROW(Invoices!$C$5)+1),ROWS(F$6:F37))),"")</f>
        <v/>
      </c>
      <c r="G37" s="135" t="str">
        <f>IFERROR(VLOOKUP(F37,Invoices!$C:$L,5,FALSE),"")</f>
        <v/>
      </c>
      <c r="H37" s="129" t="str">
        <f>IFERROR(VLOOKUP(F37,Invoices!$C:$L,9,FALSE),"")</f>
        <v/>
      </c>
      <c r="I37" s="1"/>
      <c r="J37" s="145" t="str">
        <f t="array" ref="J37">IF(ROWS(J$6:J37)&lt;=K$4,INDEX(Invoices!$C$5:$C$304,SMALL(IF(Invoices!$I$5:$I$304=K$5,ROW(Invoices!$C$5:$C$304)-ROW(Invoices!$C$5)+1),ROWS(J$6:J37))),"")</f>
        <v/>
      </c>
      <c r="K37" s="135" t="str">
        <f>IFERROR(VLOOKUP(J37,Invoices!$C:$L,5,FALSE),"")</f>
        <v/>
      </c>
      <c r="L37" s="129" t="str">
        <f>IFERROR(VLOOKUP(J37,Invoices!$C:$L,9,FALSE),"")</f>
        <v/>
      </c>
      <c r="M37" s="6"/>
      <c r="N37" s="145" t="str">
        <f t="array" ref="N37">IF(ROWS(N$6:N37)&lt;=O$4,INDEX(Invoices!$C$5:$C$304,SMALL(IF(Invoices!$I$5:$I$304=O$5,ROW(Invoices!$C$5:$C$304)-ROW(Invoices!$C$5)+1),ROWS(N$6:N37))),"")</f>
        <v/>
      </c>
      <c r="O37" s="135" t="str">
        <f>IFERROR(VLOOKUP(N37,Invoices!$C:$L,5,FALSE),"")</f>
        <v/>
      </c>
      <c r="P37" s="129" t="str">
        <f>IFERROR(VLOOKUP(N37,Invoices!$C:$L,9,FALSE),"")</f>
        <v/>
      </c>
      <c r="Q37" s="1"/>
      <c r="R37" s="145" t="str">
        <f t="array" ref="R37">IF(ROWS(R$6:R37)&lt;=S$4,INDEX(Invoices!$C$5:$C$304,SMALL(IF(Invoices!$I$5:$I$304=S$5,ROW(Invoices!$C$5:$C$304)-ROW(Invoices!$C$5)+1),ROWS(R$6:R37))),"")</f>
        <v/>
      </c>
      <c r="S37" s="135" t="str">
        <f>IFERROR(VLOOKUP(R37,Invoices!$C:$L,5,FALSE),"")</f>
        <v/>
      </c>
      <c r="T37" s="129" t="str">
        <f>IFERROR(VLOOKUP(R37,Invoices!$C:$L,9,FALSE),"")</f>
        <v/>
      </c>
    </row>
    <row r="38" spans="2:20" ht="13.5" x14ac:dyDescent="0.25">
      <c r="B38" s="145" t="str">
        <f t="array" ref="B38">IF(ROWS(B$6:B38)&lt;=C$4,INDEX(Invoices!$C$5:$C$304,SMALL(IF(Invoices!$I$5:$I$304=C$5,ROW(Invoices!$C$5:$C$304)-ROW(Invoices!$C$5)+1),ROWS(B$6:B38))),"")</f>
        <v/>
      </c>
      <c r="C38" s="135" t="str">
        <f>IFERROR(VLOOKUP(B38,Invoices!$C:$L,5,FALSE),"")</f>
        <v/>
      </c>
      <c r="D38" s="129" t="str">
        <f>IFERROR(VLOOKUP(B38,Invoices!$C:$L,9,FALSE),"")</f>
        <v/>
      </c>
      <c r="E38" s="1"/>
      <c r="F38" s="145" t="str">
        <f t="array" ref="F38">IF(ROWS(F$6:F38)&lt;=G$4,INDEX(Invoices!$C$5:$C$304,SMALL(IF(Invoices!$I$5:$I$304=G$5,ROW(Invoices!$C$5:$C$304)-ROW(Invoices!$C$5)+1),ROWS(F$6:F38))),"")</f>
        <v/>
      </c>
      <c r="G38" s="135" t="str">
        <f>IFERROR(VLOOKUP(F38,Invoices!$C:$L,5,FALSE),"")</f>
        <v/>
      </c>
      <c r="H38" s="129" t="str">
        <f>IFERROR(VLOOKUP(F38,Invoices!$C:$L,9,FALSE),"")</f>
        <v/>
      </c>
      <c r="I38" s="1"/>
      <c r="J38" s="145" t="str">
        <f t="array" ref="J38">IF(ROWS(J$6:J38)&lt;=K$4,INDEX(Invoices!$C$5:$C$304,SMALL(IF(Invoices!$I$5:$I$304=K$5,ROW(Invoices!$C$5:$C$304)-ROW(Invoices!$C$5)+1),ROWS(J$6:J38))),"")</f>
        <v/>
      </c>
      <c r="K38" s="135" t="str">
        <f>IFERROR(VLOOKUP(J38,Invoices!$C:$L,5,FALSE),"")</f>
        <v/>
      </c>
      <c r="L38" s="129" t="str">
        <f>IFERROR(VLOOKUP(J38,Invoices!$C:$L,9,FALSE),"")</f>
        <v/>
      </c>
      <c r="M38" s="6"/>
      <c r="N38" s="145" t="str">
        <f t="array" ref="N38">IF(ROWS(N$6:N38)&lt;=O$4,INDEX(Invoices!$C$5:$C$304,SMALL(IF(Invoices!$I$5:$I$304=O$5,ROW(Invoices!$C$5:$C$304)-ROW(Invoices!$C$5)+1),ROWS(N$6:N38))),"")</f>
        <v/>
      </c>
      <c r="O38" s="135" t="str">
        <f>IFERROR(VLOOKUP(N38,Invoices!$C:$L,5,FALSE),"")</f>
        <v/>
      </c>
      <c r="P38" s="129" t="str">
        <f>IFERROR(VLOOKUP(N38,Invoices!$C:$L,9,FALSE),"")</f>
        <v/>
      </c>
      <c r="Q38" s="1"/>
      <c r="R38" s="145" t="str">
        <f t="array" ref="R38">IF(ROWS(R$6:R38)&lt;=S$4,INDEX(Invoices!$C$5:$C$304,SMALL(IF(Invoices!$I$5:$I$304=S$5,ROW(Invoices!$C$5:$C$304)-ROW(Invoices!$C$5)+1),ROWS(R$6:R38))),"")</f>
        <v/>
      </c>
      <c r="S38" s="135" t="str">
        <f>IFERROR(VLOOKUP(R38,Invoices!$C:$L,5,FALSE),"")</f>
        <v/>
      </c>
      <c r="T38" s="129" t="str">
        <f>IFERROR(VLOOKUP(R38,Invoices!$C:$L,9,FALSE),"")</f>
        <v/>
      </c>
    </row>
    <row r="39" spans="2:20" ht="13.5" x14ac:dyDescent="0.25">
      <c r="B39" s="145" t="str">
        <f t="array" ref="B39">IF(ROWS(B$6:B39)&lt;=C$4,INDEX(Invoices!$C$5:$C$304,SMALL(IF(Invoices!$I$5:$I$304=C$5,ROW(Invoices!$C$5:$C$304)-ROW(Invoices!$C$5)+1),ROWS(B$6:B39))),"")</f>
        <v/>
      </c>
      <c r="C39" s="135" t="str">
        <f>IFERROR(VLOOKUP(B39,Invoices!$C:$L,5,FALSE),"")</f>
        <v/>
      </c>
      <c r="D39" s="129" t="str">
        <f>IFERROR(VLOOKUP(B39,Invoices!$C:$L,9,FALSE),"")</f>
        <v/>
      </c>
      <c r="E39" s="1"/>
      <c r="F39" s="145" t="str">
        <f t="array" ref="F39">IF(ROWS(F$6:F39)&lt;=G$4,INDEX(Invoices!$C$5:$C$304,SMALL(IF(Invoices!$I$5:$I$304=G$5,ROW(Invoices!$C$5:$C$304)-ROW(Invoices!$C$5)+1),ROWS(F$6:F39))),"")</f>
        <v/>
      </c>
      <c r="G39" s="135" t="str">
        <f>IFERROR(VLOOKUP(F39,Invoices!$C:$L,5,FALSE),"")</f>
        <v/>
      </c>
      <c r="H39" s="129" t="str">
        <f>IFERROR(VLOOKUP(F39,Invoices!$C:$L,9,FALSE),"")</f>
        <v/>
      </c>
      <c r="I39" s="1"/>
      <c r="J39" s="145" t="str">
        <f t="array" ref="J39">IF(ROWS(J$6:J39)&lt;=K$4,INDEX(Invoices!$C$5:$C$304,SMALL(IF(Invoices!$I$5:$I$304=K$5,ROW(Invoices!$C$5:$C$304)-ROW(Invoices!$C$5)+1),ROWS(J$6:J39))),"")</f>
        <v/>
      </c>
      <c r="K39" s="135" t="str">
        <f>IFERROR(VLOOKUP(J39,Invoices!$C:$L,5,FALSE),"")</f>
        <v/>
      </c>
      <c r="L39" s="129" t="str">
        <f>IFERROR(VLOOKUP(J39,Invoices!$C:$L,9,FALSE),"")</f>
        <v/>
      </c>
      <c r="M39" s="6"/>
      <c r="N39" s="145" t="str">
        <f t="array" ref="N39">IF(ROWS(N$6:N39)&lt;=O$4,INDEX(Invoices!$C$5:$C$304,SMALL(IF(Invoices!$I$5:$I$304=O$5,ROW(Invoices!$C$5:$C$304)-ROW(Invoices!$C$5)+1),ROWS(N$6:N39))),"")</f>
        <v/>
      </c>
      <c r="O39" s="135" t="str">
        <f>IFERROR(VLOOKUP(N39,Invoices!$C:$L,5,FALSE),"")</f>
        <v/>
      </c>
      <c r="P39" s="129" t="str">
        <f>IFERROR(VLOOKUP(N39,Invoices!$C:$L,9,FALSE),"")</f>
        <v/>
      </c>
      <c r="Q39" s="1"/>
      <c r="R39" s="145" t="str">
        <f t="array" ref="R39">IF(ROWS(R$6:R39)&lt;=S$4,INDEX(Invoices!$C$5:$C$304,SMALL(IF(Invoices!$I$5:$I$304=S$5,ROW(Invoices!$C$5:$C$304)-ROW(Invoices!$C$5)+1),ROWS(R$6:R39))),"")</f>
        <v/>
      </c>
      <c r="S39" s="135" t="str">
        <f>IFERROR(VLOOKUP(R39,Invoices!$C:$L,5,FALSE),"")</f>
        <v/>
      </c>
      <c r="T39" s="129" t="str">
        <f>IFERROR(VLOOKUP(R39,Invoices!$C:$L,9,FALSE),"")</f>
        <v/>
      </c>
    </row>
    <row r="40" spans="2:20" ht="13.5" x14ac:dyDescent="0.25">
      <c r="B40" s="145" t="str">
        <f t="array" ref="B40">IF(ROWS(B$6:B40)&lt;=C$4,INDEX(Invoices!$C$5:$C$304,SMALL(IF(Invoices!$I$5:$I$304=C$5,ROW(Invoices!$C$5:$C$304)-ROW(Invoices!$C$5)+1),ROWS(B$6:B40))),"")</f>
        <v/>
      </c>
      <c r="C40" s="135" t="str">
        <f>IFERROR(VLOOKUP(B40,Invoices!$C:$L,5,FALSE),"")</f>
        <v/>
      </c>
      <c r="D40" s="129" t="str">
        <f>IFERROR(VLOOKUP(B40,Invoices!$C:$L,9,FALSE),"")</f>
        <v/>
      </c>
      <c r="E40" s="1"/>
      <c r="F40" s="145" t="str">
        <f t="array" ref="F40">IF(ROWS(F$6:F40)&lt;=G$4,INDEX(Invoices!$C$5:$C$304,SMALL(IF(Invoices!$I$5:$I$304=G$5,ROW(Invoices!$C$5:$C$304)-ROW(Invoices!$C$5)+1),ROWS(F$6:F40))),"")</f>
        <v/>
      </c>
      <c r="G40" s="135" t="str">
        <f>IFERROR(VLOOKUP(F40,Invoices!$C:$L,5,FALSE),"")</f>
        <v/>
      </c>
      <c r="H40" s="129" t="str">
        <f>IFERROR(VLOOKUP(F40,Invoices!$C:$L,9,FALSE),"")</f>
        <v/>
      </c>
      <c r="I40" s="1"/>
      <c r="J40" s="145" t="str">
        <f t="array" ref="J40">IF(ROWS(J$6:J40)&lt;=K$4,INDEX(Invoices!$C$5:$C$304,SMALL(IF(Invoices!$I$5:$I$304=K$5,ROW(Invoices!$C$5:$C$304)-ROW(Invoices!$C$5)+1),ROWS(J$6:J40))),"")</f>
        <v/>
      </c>
      <c r="K40" s="135" t="str">
        <f>IFERROR(VLOOKUP(J40,Invoices!$C:$L,5,FALSE),"")</f>
        <v/>
      </c>
      <c r="L40" s="129" t="str">
        <f>IFERROR(VLOOKUP(J40,Invoices!$C:$L,9,FALSE),"")</f>
        <v/>
      </c>
      <c r="M40" s="6"/>
      <c r="N40" s="145" t="str">
        <f t="array" ref="N40">IF(ROWS(N$6:N40)&lt;=O$4,INDEX(Invoices!$C$5:$C$304,SMALL(IF(Invoices!$I$5:$I$304=O$5,ROW(Invoices!$C$5:$C$304)-ROW(Invoices!$C$5)+1),ROWS(N$6:N40))),"")</f>
        <v/>
      </c>
      <c r="O40" s="135" t="str">
        <f>IFERROR(VLOOKUP(N40,Invoices!$C:$L,5,FALSE),"")</f>
        <v/>
      </c>
      <c r="P40" s="129" t="str">
        <f>IFERROR(VLOOKUP(N40,Invoices!$C:$L,9,FALSE),"")</f>
        <v/>
      </c>
      <c r="Q40" s="1"/>
      <c r="R40" s="145" t="str">
        <f t="array" ref="R40">IF(ROWS(R$6:R40)&lt;=S$4,INDEX(Invoices!$C$5:$C$304,SMALL(IF(Invoices!$I$5:$I$304=S$5,ROW(Invoices!$C$5:$C$304)-ROW(Invoices!$C$5)+1),ROWS(R$6:R40))),"")</f>
        <v/>
      </c>
      <c r="S40" s="135" t="str">
        <f>IFERROR(VLOOKUP(R40,Invoices!$C:$L,5,FALSE),"")</f>
        <v/>
      </c>
      <c r="T40" s="129" t="str">
        <f>IFERROR(VLOOKUP(R40,Invoices!$C:$L,9,FALSE),"")</f>
        <v/>
      </c>
    </row>
    <row r="41" spans="2:20" ht="13.5" x14ac:dyDescent="0.25">
      <c r="B41" s="145" t="str">
        <f t="array" ref="B41">IF(ROWS(B$6:B41)&lt;=C$4,INDEX(Invoices!$C$5:$C$304,SMALL(IF(Invoices!$I$5:$I$304=C$5,ROW(Invoices!$C$5:$C$304)-ROW(Invoices!$C$5)+1),ROWS(B$6:B41))),"")</f>
        <v/>
      </c>
      <c r="C41" s="135" t="str">
        <f>IFERROR(VLOOKUP(B41,Invoices!$C:$L,5,FALSE),"")</f>
        <v/>
      </c>
      <c r="D41" s="129" t="str">
        <f>IFERROR(VLOOKUP(B41,Invoices!$C:$L,9,FALSE),"")</f>
        <v/>
      </c>
      <c r="E41" s="1"/>
      <c r="F41" s="145" t="str">
        <f t="array" ref="F41">IF(ROWS(F$6:F41)&lt;=G$4,INDEX(Invoices!$C$5:$C$304,SMALL(IF(Invoices!$I$5:$I$304=G$5,ROW(Invoices!$C$5:$C$304)-ROW(Invoices!$C$5)+1),ROWS(F$6:F41))),"")</f>
        <v/>
      </c>
      <c r="G41" s="135" t="str">
        <f>IFERROR(VLOOKUP(F41,Invoices!$C:$L,5,FALSE),"")</f>
        <v/>
      </c>
      <c r="H41" s="129" t="str">
        <f>IFERROR(VLOOKUP(F41,Invoices!$C:$L,9,FALSE),"")</f>
        <v/>
      </c>
      <c r="I41" s="1"/>
      <c r="J41" s="145" t="str">
        <f t="array" ref="J41">IF(ROWS(J$6:J41)&lt;=K$4,INDEX(Invoices!$C$5:$C$304,SMALL(IF(Invoices!$I$5:$I$304=K$5,ROW(Invoices!$C$5:$C$304)-ROW(Invoices!$C$5)+1),ROWS(J$6:J41))),"")</f>
        <v/>
      </c>
      <c r="K41" s="135" t="str">
        <f>IFERROR(VLOOKUP(J41,Invoices!$C:$L,5,FALSE),"")</f>
        <v/>
      </c>
      <c r="L41" s="129" t="str">
        <f>IFERROR(VLOOKUP(J41,Invoices!$C:$L,9,FALSE),"")</f>
        <v/>
      </c>
      <c r="M41" s="6"/>
      <c r="N41" s="145" t="str">
        <f t="array" ref="N41">IF(ROWS(N$6:N41)&lt;=O$4,INDEX(Invoices!$C$5:$C$304,SMALL(IF(Invoices!$I$5:$I$304=O$5,ROW(Invoices!$C$5:$C$304)-ROW(Invoices!$C$5)+1),ROWS(N$6:N41))),"")</f>
        <v/>
      </c>
      <c r="O41" s="135" t="str">
        <f>IFERROR(VLOOKUP(N41,Invoices!$C:$L,5,FALSE),"")</f>
        <v/>
      </c>
      <c r="P41" s="129" t="str">
        <f>IFERROR(VLOOKUP(N41,Invoices!$C:$L,9,FALSE),"")</f>
        <v/>
      </c>
      <c r="Q41" s="1"/>
      <c r="R41" s="145" t="str">
        <f t="array" ref="R41">IF(ROWS(R$6:R41)&lt;=S$4,INDEX(Invoices!$C$5:$C$304,SMALL(IF(Invoices!$I$5:$I$304=S$5,ROW(Invoices!$C$5:$C$304)-ROW(Invoices!$C$5)+1),ROWS(R$6:R41))),"")</f>
        <v/>
      </c>
      <c r="S41" s="135" t="str">
        <f>IFERROR(VLOOKUP(R41,Invoices!$C:$L,5,FALSE),"")</f>
        <v/>
      </c>
      <c r="T41" s="129" t="str">
        <f>IFERROR(VLOOKUP(R41,Invoices!$C:$L,9,FALSE),"")</f>
        <v/>
      </c>
    </row>
    <row r="42" spans="2:20" ht="13.5" x14ac:dyDescent="0.25">
      <c r="B42" s="145" t="str">
        <f t="array" ref="B42">IF(ROWS(B$6:B42)&lt;=C$4,INDEX(Invoices!$C$5:$C$304,SMALL(IF(Invoices!$I$5:$I$304=C$5,ROW(Invoices!$C$5:$C$304)-ROW(Invoices!$C$5)+1),ROWS(B$6:B42))),"")</f>
        <v/>
      </c>
      <c r="C42" s="135" t="str">
        <f>IFERROR(VLOOKUP(B42,Invoices!$C:$L,5,FALSE),"")</f>
        <v/>
      </c>
      <c r="D42" s="129" t="str">
        <f>IFERROR(VLOOKUP(B42,Invoices!$C:$L,9,FALSE),"")</f>
        <v/>
      </c>
      <c r="E42" s="1"/>
      <c r="F42" s="145" t="str">
        <f t="array" ref="F42">IF(ROWS(F$6:F42)&lt;=G$4,INDEX(Invoices!$C$5:$C$304,SMALL(IF(Invoices!$I$5:$I$304=G$5,ROW(Invoices!$C$5:$C$304)-ROW(Invoices!$C$5)+1),ROWS(F$6:F42))),"")</f>
        <v/>
      </c>
      <c r="G42" s="135" t="str">
        <f>IFERROR(VLOOKUP(F42,Invoices!$C:$L,5,FALSE),"")</f>
        <v/>
      </c>
      <c r="H42" s="129" t="str">
        <f>IFERROR(VLOOKUP(F42,Invoices!$C:$L,9,FALSE),"")</f>
        <v/>
      </c>
      <c r="I42" s="1"/>
      <c r="J42" s="145" t="str">
        <f t="array" ref="J42">IF(ROWS(J$6:J42)&lt;=K$4,INDEX(Invoices!$C$5:$C$304,SMALL(IF(Invoices!$I$5:$I$304=K$5,ROW(Invoices!$C$5:$C$304)-ROW(Invoices!$C$5)+1),ROWS(J$6:J42))),"")</f>
        <v/>
      </c>
      <c r="K42" s="135" t="str">
        <f>IFERROR(VLOOKUP(J42,Invoices!$C:$L,5,FALSE),"")</f>
        <v/>
      </c>
      <c r="L42" s="129" t="str">
        <f>IFERROR(VLOOKUP(J42,Invoices!$C:$L,9,FALSE),"")</f>
        <v/>
      </c>
      <c r="M42" s="6"/>
      <c r="N42" s="145" t="str">
        <f t="array" ref="N42">IF(ROWS(N$6:N42)&lt;=O$4,INDEX(Invoices!$C$5:$C$304,SMALL(IF(Invoices!$I$5:$I$304=O$5,ROW(Invoices!$C$5:$C$304)-ROW(Invoices!$C$5)+1),ROWS(N$6:N42))),"")</f>
        <v/>
      </c>
      <c r="O42" s="135" t="str">
        <f>IFERROR(VLOOKUP(N42,Invoices!$C:$L,5,FALSE),"")</f>
        <v/>
      </c>
      <c r="P42" s="129" t="str">
        <f>IFERROR(VLOOKUP(N42,Invoices!$C:$L,9,FALSE),"")</f>
        <v/>
      </c>
      <c r="Q42" s="1"/>
      <c r="R42" s="145" t="str">
        <f t="array" ref="R42">IF(ROWS(R$6:R42)&lt;=S$4,INDEX(Invoices!$C$5:$C$304,SMALL(IF(Invoices!$I$5:$I$304=S$5,ROW(Invoices!$C$5:$C$304)-ROW(Invoices!$C$5)+1),ROWS(R$6:R42))),"")</f>
        <v/>
      </c>
      <c r="S42" s="135" t="str">
        <f>IFERROR(VLOOKUP(R42,Invoices!$C:$L,5,FALSE),"")</f>
        <v/>
      </c>
      <c r="T42" s="129" t="str">
        <f>IFERROR(VLOOKUP(R42,Invoices!$C:$L,9,FALSE),"")</f>
        <v/>
      </c>
    </row>
    <row r="43" spans="2:20" ht="13.5" x14ac:dyDescent="0.25">
      <c r="B43" s="145" t="str">
        <f t="array" ref="B43">IF(ROWS(B$6:B43)&lt;=C$4,INDEX(Invoices!$C$5:$C$304,SMALL(IF(Invoices!$I$5:$I$304=C$5,ROW(Invoices!$C$5:$C$304)-ROW(Invoices!$C$5)+1),ROWS(B$6:B43))),"")</f>
        <v/>
      </c>
      <c r="C43" s="135" t="str">
        <f>IFERROR(VLOOKUP(B43,Invoices!$C:$L,5,FALSE),"")</f>
        <v/>
      </c>
      <c r="D43" s="129" t="str">
        <f>IFERROR(VLOOKUP(B43,Invoices!$C:$L,9,FALSE),"")</f>
        <v/>
      </c>
      <c r="E43" s="1"/>
      <c r="F43" s="145" t="str">
        <f t="array" ref="F43">IF(ROWS(F$6:F43)&lt;=G$4,INDEX(Invoices!$C$5:$C$304,SMALL(IF(Invoices!$I$5:$I$304=G$5,ROW(Invoices!$C$5:$C$304)-ROW(Invoices!$C$5)+1),ROWS(F$6:F43))),"")</f>
        <v/>
      </c>
      <c r="G43" s="135" t="str">
        <f>IFERROR(VLOOKUP(F43,Invoices!$C:$L,5,FALSE),"")</f>
        <v/>
      </c>
      <c r="H43" s="129" t="str">
        <f>IFERROR(VLOOKUP(F43,Invoices!$C:$L,9,FALSE),"")</f>
        <v/>
      </c>
      <c r="I43" s="1"/>
      <c r="J43" s="145" t="str">
        <f t="array" ref="J43">IF(ROWS(J$6:J43)&lt;=K$4,INDEX(Invoices!$C$5:$C$304,SMALL(IF(Invoices!$I$5:$I$304=K$5,ROW(Invoices!$C$5:$C$304)-ROW(Invoices!$C$5)+1),ROWS(J$6:J43))),"")</f>
        <v/>
      </c>
      <c r="K43" s="135" t="str">
        <f>IFERROR(VLOOKUP(J43,Invoices!$C:$L,5,FALSE),"")</f>
        <v/>
      </c>
      <c r="L43" s="129" t="str">
        <f>IFERROR(VLOOKUP(J43,Invoices!$C:$L,9,FALSE),"")</f>
        <v/>
      </c>
      <c r="M43" s="6"/>
      <c r="N43" s="145" t="str">
        <f t="array" ref="N43">IF(ROWS(N$6:N43)&lt;=O$4,INDEX(Invoices!$C$5:$C$304,SMALL(IF(Invoices!$I$5:$I$304=O$5,ROW(Invoices!$C$5:$C$304)-ROW(Invoices!$C$5)+1),ROWS(N$6:N43))),"")</f>
        <v/>
      </c>
      <c r="O43" s="135" t="str">
        <f>IFERROR(VLOOKUP(N43,Invoices!$C:$L,5,FALSE),"")</f>
        <v/>
      </c>
      <c r="P43" s="129" t="str">
        <f>IFERROR(VLOOKUP(N43,Invoices!$C:$L,9,FALSE),"")</f>
        <v/>
      </c>
      <c r="Q43" s="1"/>
      <c r="R43" s="145" t="str">
        <f t="array" ref="R43">IF(ROWS(R$6:R43)&lt;=S$4,INDEX(Invoices!$C$5:$C$304,SMALL(IF(Invoices!$I$5:$I$304=S$5,ROW(Invoices!$C$5:$C$304)-ROW(Invoices!$C$5)+1),ROWS(R$6:R43))),"")</f>
        <v/>
      </c>
      <c r="S43" s="135" t="str">
        <f>IFERROR(VLOOKUP(R43,Invoices!$C:$L,5,FALSE),"")</f>
        <v/>
      </c>
      <c r="T43" s="129" t="str">
        <f>IFERROR(VLOOKUP(R43,Invoices!$C:$L,9,FALSE),"")</f>
        <v/>
      </c>
    </row>
    <row r="44" spans="2:20" ht="13.5" x14ac:dyDescent="0.25">
      <c r="B44" s="145" t="str">
        <f t="array" ref="B44">IF(ROWS(B$6:B44)&lt;=C$4,INDEX(Invoices!$C$5:$C$304,SMALL(IF(Invoices!$I$5:$I$304=C$5,ROW(Invoices!$C$5:$C$304)-ROW(Invoices!$C$5)+1),ROWS(B$6:B44))),"")</f>
        <v/>
      </c>
      <c r="C44" s="135" t="str">
        <f>IFERROR(VLOOKUP(B44,Invoices!$C:$L,5,FALSE),"")</f>
        <v/>
      </c>
      <c r="D44" s="129" t="str">
        <f>IFERROR(VLOOKUP(B44,Invoices!$C:$L,9,FALSE),"")</f>
        <v/>
      </c>
      <c r="E44" s="1"/>
      <c r="F44" s="145" t="str">
        <f t="array" ref="F44">IF(ROWS(F$6:F44)&lt;=G$4,INDEX(Invoices!$C$5:$C$304,SMALL(IF(Invoices!$I$5:$I$304=G$5,ROW(Invoices!$C$5:$C$304)-ROW(Invoices!$C$5)+1),ROWS(F$6:F44))),"")</f>
        <v/>
      </c>
      <c r="G44" s="135" t="str">
        <f>IFERROR(VLOOKUP(F44,Invoices!$C:$L,5,FALSE),"")</f>
        <v/>
      </c>
      <c r="H44" s="129" t="str">
        <f>IFERROR(VLOOKUP(F44,Invoices!$C:$L,9,FALSE),"")</f>
        <v/>
      </c>
      <c r="I44" s="1"/>
      <c r="J44" s="145" t="str">
        <f t="array" ref="J44">IF(ROWS(J$6:J44)&lt;=K$4,INDEX(Invoices!$C$5:$C$304,SMALL(IF(Invoices!$I$5:$I$304=K$5,ROW(Invoices!$C$5:$C$304)-ROW(Invoices!$C$5)+1),ROWS(J$6:J44))),"")</f>
        <v/>
      </c>
      <c r="K44" s="135" t="str">
        <f>IFERROR(VLOOKUP(J44,Invoices!$C:$L,5,FALSE),"")</f>
        <v/>
      </c>
      <c r="L44" s="129" t="str">
        <f>IFERROR(VLOOKUP(J44,Invoices!$C:$L,9,FALSE),"")</f>
        <v/>
      </c>
      <c r="M44" s="6"/>
      <c r="N44" s="145" t="str">
        <f t="array" ref="N44">IF(ROWS(N$6:N44)&lt;=O$4,INDEX(Invoices!$C$5:$C$304,SMALL(IF(Invoices!$I$5:$I$304=O$5,ROW(Invoices!$C$5:$C$304)-ROW(Invoices!$C$5)+1),ROWS(N$6:N44))),"")</f>
        <v/>
      </c>
      <c r="O44" s="135" t="str">
        <f>IFERROR(VLOOKUP(N44,Invoices!$C:$L,5,FALSE),"")</f>
        <v/>
      </c>
      <c r="P44" s="129" t="str">
        <f>IFERROR(VLOOKUP(N44,Invoices!$C:$L,9,FALSE),"")</f>
        <v/>
      </c>
      <c r="Q44" s="1"/>
      <c r="R44" s="145" t="str">
        <f t="array" ref="R44">IF(ROWS(R$6:R44)&lt;=S$4,INDEX(Invoices!$C$5:$C$304,SMALL(IF(Invoices!$I$5:$I$304=S$5,ROW(Invoices!$C$5:$C$304)-ROW(Invoices!$C$5)+1),ROWS(R$6:R44))),"")</f>
        <v/>
      </c>
      <c r="S44" s="135" t="str">
        <f>IFERROR(VLOOKUP(R44,Invoices!$C:$L,5,FALSE),"")</f>
        <v/>
      </c>
      <c r="T44" s="129" t="str">
        <f>IFERROR(VLOOKUP(R44,Invoices!$C:$L,9,FALSE),"")</f>
        <v/>
      </c>
    </row>
    <row r="45" spans="2:20" ht="13.5" x14ac:dyDescent="0.25">
      <c r="B45" s="145" t="str">
        <f t="array" ref="B45">IF(ROWS(B$6:B45)&lt;=C$4,INDEX(Invoices!$C$5:$C$304,SMALL(IF(Invoices!$I$5:$I$304=C$5,ROW(Invoices!$C$5:$C$304)-ROW(Invoices!$C$5)+1),ROWS(B$6:B45))),"")</f>
        <v/>
      </c>
      <c r="C45" s="135" t="str">
        <f>IFERROR(VLOOKUP(B45,Invoices!$C:$L,5,FALSE),"")</f>
        <v/>
      </c>
      <c r="D45" s="129" t="str">
        <f>IFERROR(VLOOKUP(B45,Invoices!$C:$L,9,FALSE),"")</f>
        <v/>
      </c>
      <c r="E45" s="1"/>
      <c r="F45" s="145" t="str">
        <f t="array" ref="F45">IF(ROWS(F$6:F45)&lt;=G$4,INDEX(Invoices!$C$5:$C$304,SMALL(IF(Invoices!$I$5:$I$304=G$5,ROW(Invoices!$C$5:$C$304)-ROW(Invoices!$C$5)+1),ROWS(F$6:F45))),"")</f>
        <v/>
      </c>
      <c r="G45" s="135" t="str">
        <f>IFERROR(VLOOKUP(F45,Invoices!$C:$L,5,FALSE),"")</f>
        <v/>
      </c>
      <c r="H45" s="129" t="str">
        <f>IFERROR(VLOOKUP(F45,Invoices!$C:$L,9,FALSE),"")</f>
        <v/>
      </c>
      <c r="I45" s="1"/>
      <c r="J45" s="145" t="str">
        <f t="array" ref="J45">IF(ROWS(J$6:J45)&lt;=K$4,INDEX(Invoices!$C$5:$C$304,SMALL(IF(Invoices!$I$5:$I$304=K$5,ROW(Invoices!$C$5:$C$304)-ROW(Invoices!$C$5)+1),ROWS(J$6:J45))),"")</f>
        <v/>
      </c>
      <c r="K45" s="135" t="str">
        <f>IFERROR(VLOOKUP(J45,Invoices!$C:$L,5,FALSE),"")</f>
        <v/>
      </c>
      <c r="L45" s="129" t="str">
        <f>IFERROR(VLOOKUP(J45,Invoices!$C:$L,9,FALSE),"")</f>
        <v/>
      </c>
      <c r="M45" s="6"/>
      <c r="N45" s="145" t="str">
        <f t="array" ref="N45">IF(ROWS(N$6:N45)&lt;=O$4,INDEX(Invoices!$C$5:$C$304,SMALL(IF(Invoices!$I$5:$I$304=O$5,ROW(Invoices!$C$5:$C$304)-ROW(Invoices!$C$5)+1),ROWS(N$6:N45))),"")</f>
        <v/>
      </c>
      <c r="O45" s="135" t="str">
        <f>IFERROR(VLOOKUP(N45,Invoices!$C:$L,5,FALSE),"")</f>
        <v/>
      </c>
      <c r="P45" s="129" t="str">
        <f>IFERROR(VLOOKUP(N45,Invoices!$C:$L,9,FALSE),"")</f>
        <v/>
      </c>
      <c r="Q45" s="1"/>
      <c r="R45" s="145" t="str">
        <f t="array" ref="R45">IF(ROWS(R$6:R45)&lt;=S$4,INDEX(Invoices!$C$5:$C$304,SMALL(IF(Invoices!$I$5:$I$304=S$5,ROW(Invoices!$C$5:$C$304)-ROW(Invoices!$C$5)+1),ROWS(R$6:R45))),"")</f>
        <v/>
      </c>
      <c r="S45" s="135" t="str">
        <f>IFERROR(VLOOKUP(R45,Invoices!$C:$L,5,FALSE),"")</f>
        <v/>
      </c>
      <c r="T45" s="129" t="str">
        <f>IFERROR(VLOOKUP(R45,Invoices!$C:$L,9,FALSE),"")</f>
        <v/>
      </c>
    </row>
    <row r="46" spans="2:20" ht="13.5" x14ac:dyDescent="0.25">
      <c r="B46" s="145" t="str">
        <f t="array" ref="B46">IF(ROWS(B$6:B46)&lt;=C$4,INDEX(Invoices!$C$5:$C$304,SMALL(IF(Invoices!$I$5:$I$304=C$5,ROW(Invoices!$C$5:$C$304)-ROW(Invoices!$C$5)+1),ROWS(B$6:B46))),"")</f>
        <v/>
      </c>
      <c r="C46" s="135" t="str">
        <f>IFERROR(VLOOKUP(B46,Invoices!$C:$L,5,FALSE),"")</f>
        <v/>
      </c>
      <c r="D46" s="129" t="str">
        <f>IFERROR(VLOOKUP(B46,Invoices!$C:$L,9,FALSE),"")</f>
        <v/>
      </c>
      <c r="E46" s="1"/>
      <c r="F46" s="145" t="str">
        <f t="array" ref="F46">IF(ROWS(F$6:F46)&lt;=G$4,INDEX(Invoices!$C$5:$C$304,SMALL(IF(Invoices!$I$5:$I$304=G$5,ROW(Invoices!$C$5:$C$304)-ROW(Invoices!$C$5)+1),ROWS(F$6:F46))),"")</f>
        <v/>
      </c>
      <c r="G46" s="135" t="str">
        <f>IFERROR(VLOOKUP(F46,Invoices!$C:$L,5,FALSE),"")</f>
        <v/>
      </c>
      <c r="H46" s="129" t="str">
        <f>IFERROR(VLOOKUP(F46,Invoices!$C:$L,9,FALSE),"")</f>
        <v/>
      </c>
      <c r="I46" s="1"/>
      <c r="J46" s="145" t="str">
        <f t="array" ref="J46">IF(ROWS(J$6:J46)&lt;=K$4,INDEX(Invoices!$C$5:$C$304,SMALL(IF(Invoices!$I$5:$I$304=K$5,ROW(Invoices!$C$5:$C$304)-ROW(Invoices!$C$5)+1),ROWS(J$6:J46))),"")</f>
        <v/>
      </c>
      <c r="K46" s="135" t="str">
        <f>IFERROR(VLOOKUP(J46,Invoices!$C:$L,5,FALSE),"")</f>
        <v/>
      </c>
      <c r="L46" s="129" t="str">
        <f>IFERROR(VLOOKUP(J46,Invoices!$C:$L,9,FALSE),"")</f>
        <v/>
      </c>
      <c r="M46" s="6"/>
      <c r="N46" s="145" t="str">
        <f t="array" ref="N46">IF(ROWS(N$6:N46)&lt;=O$4,INDEX(Invoices!$C$5:$C$304,SMALL(IF(Invoices!$I$5:$I$304=O$5,ROW(Invoices!$C$5:$C$304)-ROW(Invoices!$C$5)+1),ROWS(N$6:N46))),"")</f>
        <v/>
      </c>
      <c r="O46" s="135" t="str">
        <f>IFERROR(VLOOKUP(N46,Invoices!$C:$L,5,FALSE),"")</f>
        <v/>
      </c>
      <c r="P46" s="129" t="str">
        <f>IFERROR(VLOOKUP(N46,Invoices!$C:$L,9,FALSE),"")</f>
        <v/>
      </c>
      <c r="Q46" s="1"/>
      <c r="R46" s="145" t="str">
        <f t="array" ref="R46">IF(ROWS(R$6:R46)&lt;=S$4,INDEX(Invoices!$C$5:$C$304,SMALL(IF(Invoices!$I$5:$I$304=S$5,ROW(Invoices!$C$5:$C$304)-ROW(Invoices!$C$5)+1),ROWS(R$6:R46))),"")</f>
        <v/>
      </c>
      <c r="S46" s="135" t="str">
        <f>IFERROR(VLOOKUP(R46,Invoices!$C:$L,5,FALSE),"")</f>
        <v/>
      </c>
      <c r="T46" s="129" t="str">
        <f>IFERROR(VLOOKUP(R46,Invoices!$C:$L,9,FALSE),"")</f>
        <v/>
      </c>
    </row>
    <row r="47" spans="2:20" ht="13.5" x14ac:dyDescent="0.25">
      <c r="B47" s="145" t="str">
        <f t="array" ref="B47">IF(ROWS(B$6:B47)&lt;=C$4,INDEX(Invoices!$C$5:$C$304,SMALL(IF(Invoices!$I$5:$I$304=C$5,ROW(Invoices!$C$5:$C$304)-ROW(Invoices!$C$5)+1),ROWS(B$6:B47))),"")</f>
        <v/>
      </c>
      <c r="C47" s="135" t="str">
        <f>IFERROR(VLOOKUP(B47,Invoices!$C:$L,5,FALSE),"")</f>
        <v/>
      </c>
      <c r="D47" s="129" t="str">
        <f>IFERROR(VLOOKUP(B47,Invoices!$C:$L,9,FALSE),"")</f>
        <v/>
      </c>
      <c r="E47" s="1"/>
      <c r="F47" s="145" t="str">
        <f t="array" ref="F47">IF(ROWS(F$6:F47)&lt;=G$4,INDEX(Invoices!$C$5:$C$304,SMALL(IF(Invoices!$I$5:$I$304=G$5,ROW(Invoices!$C$5:$C$304)-ROW(Invoices!$C$5)+1),ROWS(F$6:F47))),"")</f>
        <v/>
      </c>
      <c r="G47" s="135" t="str">
        <f>IFERROR(VLOOKUP(F47,Invoices!$C:$L,5,FALSE),"")</f>
        <v/>
      </c>
      <c r="H47" s="129" t="str">
        <f>IFERROR(VLOOKUP(F47,Invoices!$C:$L,9,FALSE),"")</f>
        <v/>
      </c>
      <c r="I47" s="1"/>
      <c r="J47" s="145" t="str">
        <f t="array" ref="J47">IF(ROWS(J$6:J47)&lt;=K$4,INDEX(Invoices!$C$5:$C$304,SMALL(IF(Invoices!$I$5:$I$304=K$5,ROW(Invoices!$C$5:$C$304)-ROW(Invoices!$C$5)+1),ROWS(J$6:J47))),"")</f>
        <v/>
      </c>
      <c r="K47" s="135" t="str">
        <f>IFERROR(VLOOKUP(J47,Invoices!$C:$L,5,FALSE),"")</f>
        <v/>
      </c>
      <c r="L47" s="129" t="str">
        <f>IFERROR(VLOOKUP(J47,Invoices!$C:$L,9,FALSE),"")</f>
        <v/>
      </c>
      <c r="M47" s="6"/>
      <c r="N47" s="145" t="str">
        <f t="array" ref="N47">IF(ROWS(N$6:N47)&lt;=O$4,INDEX(Invoices!$C$5:$C$304,SMALL(IF(Invoices!$I$5:$I$304=O$5,ROW(Invoices!$C$5:$C$304)-ROW(Invoices!$C$5)+1),ROWS(N$6:N47))),"")</f>
        <v/>
      </c>
      <c r="O47" s="135" t="str">
        <f>IFERROR(VLOOKUP(N47,Invoices!$C:$L,5,FALSE),"")</f>
        <v/>
      </c>
      <c r="P47" s="129" t="str">
        <f>IFERROR(VLOOKUP(N47,Invoices!$C:$L,9,FALSE),"")</f>
        <v/>
      </c>
      <c r="Q47" s="1"/>
      <c r="R47" s="145" t="str">
        <f t="array" ref="R47">IF(ROWS(R$6:R47)&lt;=S$4,INDEX(Invoices!$C$5:$C$304,SMALL(IF(Invoices!$I$5:$I$304=S$5,ROW(Invoices!$C$5:$C$304)-ROW(Invoices!$C$5)+1),ROWS(R$6:R47))),"")</f>
        <v/>
      </c>
      <c r="S47" s="135" t="str">
        <f>IFERROR(VLOOKUP(R47,Invoices!$C:$L,5,FALSE),"")</f>
        <v/>
      </c>
      <c r="T47" s="129" t="str">
        <f>IFERROR(VLOOKUP(R47,Invoices!$C:$L,9,FALSE),"")</f>
        <v/>
      </c>
    </row>
    <row r="48" spans="2:20" ht="13.5" x14ac:dyDescent="0.25">
      <c r="B48" s="145" t="str">
        <f t="array" ref="B48">IF(ROWS(B$6:B48)&lt;=C$4,INDEX(Invoices!$C$5:$C$304,SMALL(IF(Invoices!$I$5:$I$304=C$5,ROW(Invoices!$C$5:$C$304)-ROW(Invoices!$C$5)+1),ROWS(B$6:B48))),"")</f>
        <v/>
      </c>
      <c r="C48" s="135" t="str">
        <f>IFERROR(VLOOKUP(B48,Invoices!$C:$L,5,FALSE),"")</f>
        <v/>
      </c>
      <c r="D48" s="129" t="str">
        <f>IFERROR(VLOOKUP(B48,Invoices!$C:$L,9,FALSE),"")</f>
        <v/>
      </c>
      <c r="E48" s="1"/>
      <c r="F48" s="145" t="str">
        <f t="array" ref="F48">IF(ROWS(F$6:F48)&lt;=G$4,INDEX(Invoices!$C$5:$C$304,SMALL(IF(Invoices!$I$5:$I$304=G$5,ROW(Invoices!$C$5:$C$304)-ROW(Invoices!$C$5)+1),ROWS(F$6:F48))),"")</f>
        <v/>
      </c>
      <c r="G48" s="135" t="str">
        <f>IFERROR(VLOOKUP(F48,Invoices!$C:$L,5,FALSE),"")</f>
        <v/>
      </c>
      <c r="H48" s="129" t="str">
        <f>IFERROR(VLOOKUP(F48,Invoices!$C:$L,9,FALSE),"")</f>
        <v/>
      </c>
      <c r="I48" s="1"/>
      <c r="J48" s="145" t="str">
        <f t="array" ref="J48">IF(ROWS(J$6:J48)&lt;=K$4,INDEX(Invoices!$C$5:$C$304,SMALL(IF(Invoices!$I$5:$I$304=K$5,ROW(Invoices!$C$5:$C$304)-ROW(Invoices!$C$5)+1),ROWS(J$6:J48))),"")</f>
        <v/>
      </c>
      <c r="K48" s="135" t="str">
        <f>IFERROR(VLOOKUP(J48,Invoices!$C:$L,5,FALSE),"")</f>
        <v/>
      </c>
      <c r="L48" s="129" t="str">
        <f>IFERROR(VLOOKUP(J48,Invoices!$C:$L,9,FALSE),"")</f>
        <v/>
      </c>
      <c r="M48" s="6"/>
      <c r="N48" s="145" t="str">
        <f t="array" ref="N48">IF(ROWS(N$6:N48)&lt;=O$4,INDEX(Invoices!$C$5:$C$304,SMALL(IF(Invoices!$I$5:$I$304=O$5,ROW(Invoices!$C$5:$C$304)-ROW(Invoices!$C$5)+1),ROWS(N$6:N48))),"")</f>
        <v/>
      </c>
      <c r="O48" s="135" t="str">
        <f>IFERROR(VLOOKUP(N48,Invoices!$C:$L,5,FALSE),"")</f>
        <v/>
      </c>
      <c r="P48" s="129" t="str">
        <f>IFERROR(VLOOKUP(N48,Invoices!$C:$L,9,FALSE),"")</f>
        <v/>
      </c>
      <c r="Q48" s="1"/>
      <c r="R48" s="145" t="str">
        <f t="array" ref="R48">IF(ROWS(R$6:R48)&lt;=S$4,INDEX(Invoices!$C$5:$C$304,SMALL(IF(Invoices!$I$5:$I$304=S$5,ROW(Invoices!$C$5:$C$304)-ROW(Invoices!$C$5)+1),ROWS(R$6:R48))),"")</f>
        <v/>
      </c>
      <c r="S48" s="135" t="str">
        <f>IFERROR(VLOOKUP(R48,Invoices!$C:$L,5,FALSE),"")</f>
        <v/>
      </c>
      <c r="T48" s="129" t="str">
        <f>IFERROR(VLOOKUP(R48,Invoices!$C:$L,9,FALSE),"")</f>
        <v/>
      </c>
    </row>
    <row r="49" spans="2:20" ht="13.5" x14ac:dyDescent="0.25">
      <c r="B49" s="145" t="str">
        <f t="array" ref="B49">IF(ROWS(B$6:B49)&lt;=C$4,INDEX(Invoices!$C$5:$C$304,SMALL(IF(Invoices!$I$5:$I$304=C$5,ROW(Invoices!$C$5:$C$304)-ROW(Invoices!$C$5)+1),ROWS(B$6:B49))),"")</f>
        <v/>
      </c>
      <c r="C49" s="135" t="str">
        <f>IFERROR(VLOOKUP(B49,Invoices!$C:$L,5,FALSE),"")</f>
        <v/>
      </c>
      <c r="D49" s="129" t="str">
        <f>IFERROR(VLOOKUP(B49,Invoices!$C:$L,9,FALSE),"")</f>
        <v/>
      </c>
      <c r="E49" s="1"/>
      <c r="F49" s="145" t="str">
        <f t="array" ref="F49">IF(ROWS(F$6:F49)&lt;=G$4,INDEX(Invoices!$C$5:$C$304,SMALL(IF(Invoices!$I$5:$I$304=G$5,ROW(Invoices!$C$5:$C$304)-ROW(Invoices!$C$5)+1),ROWS(F$6:F49))),"")</f>
        <v/>
      </c>
      <c r="G49" s="135" t="str">
        <f>IFERROR(VLOOKUP(F49,Invoices!$C:$L,5,FALSE),"")</f>
        <v/>
      </c>
      <c r="H49" s="129" t="str">
        <f>IFERROR(VLOOKUP(F49,Invoices!$C:$L,9,FALSE),"")</f>
        <v/>
      </c>
      <c r="I49" s="1"/>
      <c r="J49" s="145" t="str">
        <f t="array" ref="J49">IF(ROWS(J$6:J49)&lt;=K$4,INDEX(Invoices!$C$5:$C$304,SMALL(IF(Invoices!$I$5:$I$304=K$5,ROW(Invoices!$C$5:$C$304)-ROW(Invoices!$C$5)+1),ROWS(J$6:J49))),"")</f>
        <v/>
      </c>
      <c r="K49" s="135" t="str">
        <f>IFERROR(VLOOKUP(J49,Invoices!$C:$L,5,FALSE),"")</f>
        <v/>
      </c>
      <c r="L49" s="129" t="str">
        <f>IFERROR(VLOOKUP(J49,Invoices!$C:$L,9,FALSE),"")</f>
        <v/>
      </c>
      <c r="M49" s="6"/>
      <c r="N49" s="145" t="str">
        <f t="array" ref="N49">IF(ROWS(N$6:N49)&lt;=O$4,INDEX(Invoices!$C$5:$C$304,SMALL(IF(Invoices!$I$5:$I$304=O$5,ROW(Invoices!$C$5:$C$304)-ROW(Invoices!$C$5)+1),ROWS(N$6:N49))),"")</f>
        <v/>
      </c>
      <c r="O49" s="135" t="str">
        <f>IFERROR(VLOOKUP(N49,Invoices!$C:$L,5,FALSE),"")</f>
        <v/>
      </c>
      <c r="P49" s="129" t="str">
        <f>IFERROR(VLOOKUP(N49,Invoices!$C:$L,9,FALSE),"")</f>
        <v/>
      </c>
      <c r="Q49" s="1"/>
      <c r="R49" s="145" t="str">
        <f t="array" ref="R49">IF(ROWS(R$6:R49)&lt;=S$4,INDEX(Invoices!$C$5:$C$304,SMALL(IF(Invoices!$I$5:$I$304=S$5,ROW(Invoices!$C$5:$C$304)-ROW(Invoices!$C$5)+1),ROWS(R$6:R49))),"")</f>
        <v/>
      </c>
      <c r="S49" s="135" t="str">
        <f>IFERROR(VLOOKUP(R49,Invoices!$C:$L,5,FALSE),"")</f>
        <v/>
      </c>
      <c r="T49" s="129" t="str">
        <f>IFERROR(VLOOKUP(R49,Invoices!$C:$L,9,FALSE),"")</f>
        <v/>
      </c>
    </row>
    <row r="50" spans="2:20" ht="13.5" x14ac:dyDescent="0.25">
      <c r="B50" s="145" t="str">
        <f t="array" ref="B50">IF(ROWS(B$6:B50)&lt;=C$4,INDEX(Invoices!$C$5:$C$304,SMALL(IF(Invoices!$I$5:$I$304=C$5,ROW(Invoices!$C$5:$C$304)-ROW(Invoices!$C$5)+1),ROWS(B$6:B50))),"")</f>
        <v/>
      </c>
      <c r="C50" s="135" t="str">
        <f>IFERROR(VLOOKUP(B50,Invoices!$C:$L,5,FALSE),"")</f>
        <v/>
      </c>
      <c r="D50" s="129" t="str">
        <f>IFERROR(VLOOKUP(B50,Invoices!$C:$L,9,FALSE),"")</f>
        <v/>
      </c>
      <c r="E50" s="1"/>
      <c r="F50" s="145" t="str">
        <f t="array" ref="F50">IF(ROWS(F$6:F50)&lt;=G$4,INDEX(Invoices!$C$5:$C$304,SMALL(IF(Invoices!$I$5:$I$304=G$5,ROW(Invoices!$C$5:$C$304)-ROW(Invoices!$C$5)+1),ROWS(F$6:F50))),"")</f>
        <v/>
      </c>
      <c r="G50" s="135" t="str">
        <f>IFERROR(VLOOKUP(F50,Invoices!$C:$L,5,FALSE),"")</f>
        <v/>
      </c>
      <c r="H50" s="129" t="str">
        <f>IFERROR(VLOOKUP(F50,Invoices!$C:$L,9,FALSE),"")</f>
        <v/>
      </c>
      <c r="I50" s="1"/>
      <c r="J50" s="145" t="str">
        <f t="array" ref="J50">IF(ROWS(J$6:J50)&lt;=K$4,INDEX(Invoices!$C$5:$C$304,SMALL(IF(Invoices!$I$5:$I$304=K$5,ROW(Invoices!$C$5:$C$304)-ROW(Invoices!$C$5)+1),ROWS(J$6:J50))),"")</f>
        <v/>
      </c>
      <c r="K50" s="135" t="str">
        <f>IFERROR(VLOOKUP(J50,Invoices!$C:$L,5,FALSE),"")</f>
        <v/>
      </c>
      <c r="L50" s="129" t="str">
        <f>IFERROR(VLOOKUP(J50,Invoices!$C:$L,9,FALSE),"")</f>
        <v/>
      </c>
      <c r="M50" s="6"/>
      <c r="N50" s="145" t="str">
        <f t="array" ref="N50">IF(ROWS(N$6:N50)&lt;=O$4,INDEX(Invoices!$C$5:$C$304,SMALL(IF(Invoices!$I$5:$I$304=O$5,ROW(Invoices!$C$5:$C$304)-ROW(Invoices!$C$5)+1),ROWS(N$6:N50))),"")</f>
        <v/>
      </c>
      <c r="O50" s="135" t="str">
        <f>IFERROR(VLOOKUP(N50,Invoices!$C:$L,5,FALSE),"")</f>
        <v/>
      </c>
      <c r="P50" s="129" t="str">
        <f>IFERROR(VLOOKUP(N50,Invoices!$C:$L,9,FALSE),"")</f>
        <v/>
      </c>
      <c r="Q50" s="1"/>
      <c r="R50" s="145" t="str">
        <f t="array" ref="R50">IF(ROWS(R$6:R50)&lt;=S$4,INDEX(Invoices!$C$5:$C$304,SMALL(IF(Invoices!$I$5:$I$304=S$5,ROW(Invoices!$C$5:$C$304)-ROW(Invoices!$C$5)+1),ROWS(R$6:R50))),"")</f>
        <v/>
      </c>
      <c r="S50" s="135" t="str">
        <f>IFERROR(VLOOKUP(R50,Invoices!$C:$L,5,FALSE),"")</f>
        <v/>
      </c>
      <c r="T50" s="129" t="str">
        <f>IFERROR(VLOOKUP(R50,Invoices!$C:$L,9,FALSE),"")</f>
        <v/>
      </c>
    </row>
    <row r="51" spans="2:20" ht="13.5" x14ac:dyDescent="0.25">
      <c r="B51" s="145" t="str">
        <f t="array" ref="B51">IF(ROWS(B$6:B51)&lt;=C$4,INDEX(Invoices!$C$5:$C$304,SMALL(IF(Invoices!$I$5:$I$304=C$5,ROW(Invoices!$C$5:$C$304)-ROW(Invoices!$C$5)+1),ROWS(B$6:B51))),"")</f>
        <v/>
      </c>
      <c r="C51" s="135" t="str">
        <f>IFERROR(VLOOKUP(B51,Invoices!$C:$L,5,FALSE),"")</f>
        <v/>
      </c>
      <c r="D51" s="129" t="str">
        <f>IFERROR(VLOOKUP(B51,Invoices!$C:$L,9,FALSE),"")</f>
        <v/>
      </c>
      <c r="E51" s="1"/>
      <c r="F51" s="145" t="str">
        <f t="array" ref="F51">IF(ROWS(F$6:F51)&lt;=G$4,INDEX(Invoices!$C$5:$C$304,SMALL(IF(Invoices!$I$5:$I$304=G$5,ROW(Invoices!$C$5:$C$304)-ROW(Invoices!$C$5)+1),ROWS(F$6:F51))),"")</f>
        <v/>
      </c>
      <c r="G51" s="135" t="str">
        <f>IFERROR(VLOOKUP(F51,Invoices!$C:$L,5,FALSE),"")</f>
        <v/>
      </c>
      <c r="H51" s="129" t="str">
        <f>IFERROR(VLOOKUP(F51,Invoices!$C:$L,9,FALSE),"")</f>
        <v/>
      </c>
      <c r="I51" s="1"/>
      <c r="J51" s="145" t="str">
        <f t="array" ref="J51">IF(ROWS(J$6:J51)&lt;=K$4,INDEX(Invoices!$C$5:$C$304,SMALL(IF(Invoices!$I$5:$I$304=K$5,ROW(Invoices!$C$5:$C$304)-ROW(Invoices!$C$5)+1),ROWS(J$6:J51))),"")</f>
        <v/>
      </c>
      <c r="K51" s="135" t="str">
        <f>IFERROR(VLOOKUP(J51,Invoices!$C:$L,5,FALSE),"")</f>
        <v/>
      </c>
      <c r="L51" s="129" t="str">
        <f>IFERROR(VLOOKUP(J51,Invoices!$C:$L,9,FALSE),"")</f>
        <v/>
      </c>
      <c r="M51" s="6"/>
      <c r="N51" s="145" t="str">
        <f t="array" ref="N51">IF(ROWS(N$6:N51)&lt;=O$4,INDEX(Invoices!$C$5:$C$304,SMALL(IF(Invoices!$I$5:$I$304=O$5,ROW(Invoices!$C$5:$C$304)-ROW(Invoices!$C$5)+1),ROWS(N$6:N51))),"")</f>
        <v/>
      </c>
      <c r="O51" s="135" t="str">
        <f>IFERROR(VLOOKUP(N51,Invoices!$C:$L,5,FALSE),"")</f>
        <v/>
      </c>
      <c r="P51" s="129" t="str">
        <f>IFERROR(VLOOKUP(N51,Invoices!$C:$L,9,FALSE),"")</f>
        <v/>
      </c>
      <c r="Q51" s="1"/>
      <c r="R51" s="145" t="str">
        <f t="array" ref="R51">IF(ROWS(R$6:R51)&lt;=S$4,INDEX(Invoices!$C$5:$C$304,SMALL(IF(Invoices!$I$5:$I$304=S$5,ROW(Invoices!$C$5:$C$304)-ROW(Invoices!$C$5)+1),ROWS(R$6:R51))),"")</f>
        <v/>
      </c>
      <c r="S51" s="135" t="str">
        <f>IFERROR(VLOOKUP(R51,Invoices!$C:$L,5,FALSE),"")</f>
        <v/>
      </c>
      <c r="T51" s="129" t="str">
        <f>IFERROR(VLOOKUP(R51,Invoices!$C:$L,9,FALSE),"")</f>
        <v/>
      </c>
    </row>
    <row r="52" spans="2:20" ht="13.5" x14ac:dyDescent="0.25">
      <c r="B52" s="145" t="str">
        <f t="array" ref="B52">IF(ROWS(B$6:B52)&lt;=C$4,INDEX(Invoices!$C$5:$C$304,SMALL(IF(Invoices!$I$5:$I$304=C$5,ROW(Invoices!$C$5:$C$304)-ROW(Invoices!$C$5)+1),ROWS(B$6:B52))),"")</f>
        <v/>
      </c>
      <c r="C52" s="135" t="str">
        <f>IFERROR(VLOOKUP(B52,Invoices!$C:$L,5,FALSE),"")</f>
        <v/>
      </c>
      <c r="D52" s="129" t="str">
        <f>IFERROR(VLOOKUP(B52,Invoices!$C:$L,9,FALSE),"")</f>
        <v/>
      </c>
      <c r="E52" s="1"/>
      <c r="F52" s="145" t="str">
        <f t="array" ref="F52">IF(ROWS(F$6:F52)&lt;=G$4,INDEX(Invoices!$C$5:$C$304,SMALL(IF(Invoices!$I$5:$I$304=G$5,ROW(Invoices!$C$5:$C$304)-ROW(Invoices!$C$5)+1),ROWS(F$6:F52))),"")</f>
        <v/>
      </c>
      <c r="G52" s="135" t="str">
        <f>IFERROR(VLOOKUP(F52,Invoices!$C:$L,5,FALSE),"")</f>
        <v/>
      </c>
      <c r="H52" s="129" t="str">
        <f>IFERROR(VLOOKUP(F52,Invoices!$C:$L,9,FALSE),"")</f>
        <v/>
      </c>
      <c r="I52" s="1"/>
      <c r="J52" s="145" t="str">
        <f t="array" ref="J52">IF(ROWS(J$6:J52)&lt;=K$4,INDEX(Invoices!$C$5:$C$304,SMALL(IF(Invoices!$I$5:$I$304=K$5,ROW(Invoices!$C$5:$C$304)-ROW(Invoices!$C$5)+1),ROWS(J$6:J52))),"")</f>
        <v/>
      </c>
      <c r="K52" s="135" t="str">
        <f>IFERROR(VLOOKUP(J52,Invoices!$C:$L,5,FALSE),"")</f>
        <v/>
      </c>
      <c r="L52" s="129" t="str">
        <f>IFERROR(VLOOKUP(J52,Invoices!$C:$L,9,FALSE),"")</f>
        <v/>
      </c>
      <c r="M52" s="6"/>
      <c r="N52" s="145" t="str">
        <f t="array" ref="N52">IF(ROWS(N$6:N52)&lt;=O$4,INDEX(Invoices!$C$5:$C$304,SMALL(IF(Invoices!$I$5:$I$304=O$5,ROW(Invoices!$C$5:$C$304)-ROW(Invoices!$C$5)+1),ROWS(N$6:N52))),"")</f>
        <v/>
      </c>
      <c r="O52" s="135" t="str">
        <f>IFERROR(VLOOKUP(N52,Invoices!$C:$L,5,FALSE),"")</f>
        <v/>
      </c>
      <c r="P52" s="129" t="str">
        <f>IFERROR(VLOOKUP(N52,Invoices!$C:$L,9,FALSE),"")</f>
        <v/>
      </c>
      <c r="Q52" s="1"/>
      <c r="R52" s="145" t="str">
        <f t="array" ref="R52">IF(ROWS(R$6:R52)&lt;=S$4,INDEX(Invoices!$C$5:$C$304,SMALL(IF(Invoices!$I$5:$I$304=S$5,ROW(Invoices!$C$5:$C$304)-ROW(Invoices!$C$5)+1),ROWS(R$6:R52))),"")</f>
        <v/>
      </c>
      <c r="S52" s="135" t="str">
        <f>IFERROR(VLOOKUP(R52,Invoices!$C:$L,5,FALSE),"")</f>
        <v/>
      </c>
      <c r="T52" s="129" t="str">
        <f>IFERROR(VLOOKUP(R52,Invoices!$C:$L,9,FALSE),"")</f>
        <v/>
      </c>
    </row>
    <row r="53" spans="2:20" ht="13.5" x14ac:dyDescent="0.25">
      <c r="B53" s="145" t="str">
        <f t="array" ref="B53">IF(ROWS(B$6:B53)&lt;=C$4,INDEX(Invoices!$C$5:$C$304,SMALL(IF(Invoices!$I$5:$I$304=C$5,ROW(Invoices!$C$5:$C$304)-ROW(Invoices!$C$5)+1),ROWS(B$6:B53))),"")</f>
        <v/>
      </c>
      <c r="C53" s="135" t="str">
        <f>IFERROR(VLOOKUP(B53,Invoices!$C:$L,5,FALSE),"")</f>
        <v/>
      </c>
      <c r="D53" s="129" t="str">
        <f>IFERROR(VLOOKUP(B53,Invoices!$C:$L,9,FALSE),"")</f>
        <v/>
      </c>
      <c r="E53" s="1"/>
      <c r="F53" s="145" t="str">
        <f t="array" ref="F53">IF(ROWS(F$6:F53)&lt;=G$4,INDEX(Invoices!$C$5:$C$304,SMALL(IF(Invoices!$I$5:$I$304=G$5,ROW(Invoices!$C$5:$C$304)-ROW(Invoices!$C$5)+1),ROWS(F$6:F53))),"")</f>
        <v/>
      </c>
      <c r="G53" s="135" t="str">
        <f>IFERROR(VLOOKUP(F53,Invoices!$C:$L,5,FALSE),"")</f>
        <v/>
      </c>
      <c r="H53" s="129" t="str">
        <f>IFERROR(VLOOKUP(F53,Invoices!$C:$L,9,FALSE),"")</f>
        <v/>
      </c>
      <c r="I53" s="1"/>
      <c r="J53" s="145" t="str">
        <f t="array" ref="J53">IF(ROWS(J$6:J53)&lt;=K$4,INDEX(Invoices!$C$5:$C$304,SMALL(IF(Invoices!$I$5:$I$304=K$5,ROW(Invoices!$C$5:$C$304)-ROW(Invoices!$C$5)+1),ROWS(J$6:J53))),"")</f>
        <v/>
      </c>
      <c r="K53" s="135" t="str">
        <f>IFERROR(VLOOKUP(J53,Invoices!$C:$L,5,FALSE),"")</f>
        <v/>
      </c>
      <c r="L53" s="129" t="str">
        <f>IFERROR(VLOOKUP(J53,Invoices!$C:$L,9,FALSE),"")</f>
        <v/>
      </c>
      <c r="M53" s="6"/>
      <c r="N53" s="145" t="str">
        <f t="array" ref="N53">IF(ROWS(N$6:N53)&lt;=O$4,INDEX(Invoices!$C$5:$C$304,SMALL(IF(Invoices!$I$5:$I$304=O$5,ROW(Invoices!$C$5:$C$304)-ROW(Invoices!$C$5)+1),ROWS(N$6:N53))),"")</f>
        <v/>
      </c>
      <c r="O53" s="135" t="str">
        <f>IFERROR(VLOOKUP(N53,Invoices!$C:$L,5,FALSE),"")</f>
        <v/>
      </c>
      <c r="P53" s="129" t="str">
        <f>IFERROR(VLOOKUP(N53,Invoices!$C:$L,9,FALSE),"")</f>
        <v/>
      </c>
      <c r="Q53" s="1"/>
      <c r="R53" s="145" t="str">
        <f t="array" ref="R53">IF(ROWS(R$6:R53)&lt;=S$4,INDEX(Invoices!$C$5:$C$304,SMALL(IF(Invoices!$I$5:$I$304=S$5,ROW(Invoices!$C$5:$C$304)-ROW(Invoices!$C$5)+1),ROWS(R$6:R53))),"")</f>
        <v/>
      </c>
      <c r="S53" s="135" t="str">
        <f>IFERROR(VLOOKUP(R53,Invoices!$C:$L,5,FALSE),"")</f>
        <v/>
      </c>
      <c r="T53" s="129" t="str">
        <f>IFERROR(VLOOKUP(R53,Invoices!$C:$L,9,FALSE),"")</f>
        <v/>
      </c>
    </row>
    <row r="54" spans="2:20" ht="13.5" x14ac:dyDescent="0.25">
      <c r="B54" s="145" t="str">
        <f t="array" ref="B54">IF(ROWS(B$6:B54)&lt;=C$4,INDEX(Invoices!$C$5:$C$304,SMALL(IF(Invoices!$I$5:$I$304=C$5,ROW(Invoices!$C$5:$C$304)-ROW(Invoices!$C$5)+1),ROWS(B$6:B54))),"")</f>
        <v/>
      </c>
      <c r="C54" s="135" t="str">
        <f>IFERROR(VLOOKUP(B54,Invoices!$C:$L,5,FALSE),"")</f>
        <v/>
      </c>
      <c r="D54" s="129" t="str">
        <f>IFERROR(VLOOKUP(B54,Invoices!$C:$L,9,FALSE),"")</f>
        <v/>
      </c>
      <c r="E54" s="1"/>
      <c r="F54" s="145" t="str">
        <f t="array" ref="F54">IF(ROWS(F$6:F54)&lt;=G$4,INDEX(Invoices!$C$5:$C$304,SMALL(IF(Invoices!$I$5:$I$304=G$5,ROW(Invoices!$C$5:$C$304)-ROW(Invoices!$C$5)+1),ROWS(F$6:F54))),"")</f>
        <v/>
      </c>
      <c r="G54" s="135" t="str">
        <f>IFERROR(VLOOKUP(F54,Invoices!$C:$L,5,FALSE),"")</f>
        <v/>
      </c>
      <c r="H54" s="129" t="str">
        <f>IFERROR(VLOOKUP(F54,Invoices!$C:$L,9,FALSE),"")</f>
        <v/>
      </c>
      <c r="I54" s="1"/>
      <c r="J54" s="145" t="str">
        <f t="array" ref="J54">IF(ROWS(J$6:J54)&lt;=K$4,INDEX(Invoices!$C$5:$C$304,SMALL(IF(Invoices!$I$5:$I$304=K$5,ROW(Invoices!$C$5:$C$304)-ROW(Invoices!$C$5)+1),ROWS(J$6:J54))),"")</f>
        <v/>
      </c>
      <c r="K54" s="135" t="str">
        <f>IFERROR(VLOOKUP(J54,Invoices!$C:$L,5,FALSE),"")</f>
        <v/>
      </c>
      <c r="L54" s="129" t="str">
        <f>IFERROR(VLOOKUP(J54,Invoices!$C:$L,9,FALSE),"")</f>
        <v/>
      </c>
      <c r="M54" s="6"/>
      <c r="N54" s="145" t="str">
        <f t="array" ref="N54">IF(ROWS(N$6:N54)&lt;=O$4,INDEX(Invoices!$C$5:$C$304,SMALL(IF(Invoices!$I$5:$I$304=O$5,ROW(Invoices!$C$5:$C$304)-ROW(Invoices!$C$5)+1),ROWS(N$6:N54))),"")</f>
        <v/>
      </c>
      <c r="O54" s="135" t="str">
        <f>IFERROR(VLOOKUP(N54,Invoices!$C:$L,5,FALSE),"")</f>
        <v/>
      </c>
      <c r="P54" s="129" t="str">
        <f>IFERROR(VLOOKUP(N54,Invoices!$C:$L,9,FALSE),"")</f>
        <v/>
      </c>
      <c r="Q54" s="1"/>
      <c r="R54" s="145" t="str">
        <f t="array" ref="R54">IF(ROWS(R$6:R54)&lt;=S$4,INDEX(Invoices!$C$5:$C$304,SMALL(IF(Invoices!$I$5:$I$304=S$5,ROW(Invoices!$C$5:$C$304)-ROW(Invoices!$C$5)+1),ROWS(R$6:R54))),"")</f>
        <v/>
      </c>
      <c r="S54" s="135" t="str">
        <f>IFERROR(VLOOKUP(R54,Invoices!$C:$L,5,FALSE),"")</f>
        <v/>
      </c>
      <c r="T54" s="129" t="str">
        <f>IFERROR(VLOOKUP(R54,Invoices!$C:$L,9,FALSE),"")</f>
        <v/>
      </c>
    </row>
    <row r="55" spans="2:20" ht="13.5" x14ac:dyDescent="0.25">
      <c r="B55" s="145" t="str">
        <f t="array" ref="B55">IF(ROWS(B$6:B55)&lt;=C$4,INDEX(Invoices!$C$5:$C$304,SMALL(IF(Invoices!$I$5:$I$304=C$5,ROW(Invoices!$C$5:$C$304)-ROW(Invoices!$C$5)+1),ROWS(B$6:B55))),"")</f>
        <v/>
      </c>
      <c r="C55" s="135" t="str">
        <f>IFERROR(VLOOKUP(B55,Invoices!$C:$L,5,FALSE),"")</f>
        <v/>
      </c>
      <c r="D55" s="129" t="str">
        <f>IFERROR(VLOOKUP(B55,Invoices!$C:$L,9,FALSE),"")</f>
        <v/>
      </c>
      <c r="E55" s="1"/>
      <c r="F55" s="145" t="str">
        <f t="array" ref="F55">IF(ROWS(F$6:F55)&lt;=G$4,INDEX(Invoices!$C$5:$C$304,SMALL(IF(Invoices!$I$5:$I$304=G$5,ROW(Invoices!$C$5:$C$304)-ROW(Invoices!$C$5)+1),ROWS(F$6:F55))),"")</f>
        <v/>
      </c>
      <c r="G55" s="135" t="str">
        <f>IFERROR(VLOOKUP(F55,Invoices!$C:$L,5,FALSE),"")</f>
        <v/>
      </c>
      <c r="H55" s="129" t="str">
        <f>IFERROR(VLOOKUP(F55,Invoices!$C:$L,9,FALSE),"")</f>
        <v/>
      </c>
      <c r="I55" s="1"/>
      <c r="J55" s="145" t="str">
        <f t="array" ref="J55">IF(ROWS(J$6:J55)&lt;=K$4,INDEX(Invoices!$C$5:$C$304,SMALL(IF(Invoices!$I$5:$I$304=K$5,ROW(Invoices!$C$5:$C$304)-ROW(Invoices!$C$5)+1),ROWS(J$6:J55))),"")</f>
        <v/>
      </c>
      <c r="K55" s="135" t="str">
        <f>IFERROR(VLOOKUP(J55,Invoices!$C:$L,5,FALSE),"")</f>
        <v/>
      </c>
      <c r="L55" s="129" t="str">
        <f>IFERROR(VLOOKUP(J55,Invoices!$C:$L,9,FALSE),"")</f>
        <v/>
      </c>
      <c r="M55" s="6"/>
      <c r="N55" s="145" t="str">
        <f t="array" ref="N55">IF(ROWS(N$6:N55)&lt;=O$4,INDEX(Invoices!$C$5:$C$304,SMALL(IF(Invoices!$I$5:$I$304=O$5,ROW(Invoices!$C$5:$C$304)-ROW(Invoices!$C$5)+1),ROWS(N$6:N55))),"")</f>
        <v/>
      </c>
      <c r="O55" s="135" t="str">
        <f>IFERROR(VLOOKUP(N55,Invoices!$C:$L,5,FALSE),"")</f>
        <v/>
      </c>
      <c r="P55" s="129" t="str">
        <f>IFERROR(VLOOKUP(N55,Invoices!$C:$L,9,FALSE),"")</f>
        <v/>
      </c>
      <c r="Q55" s="1"/>
      <c r="R55" s="145" t="str">
        <f t="array" ref="R55">IF(ROWS(R$6:R55)&lt;=S$4,INDEX(Invoices!$C$5:$C$304,SMALL(IF(Invoices!$I$5:$I$304=S$5,ROW(Invoices!$C$5:$C$304)-ROW(Invoices!$C$5)+1),ROWS(R$6:R55))),"")</f>
        <v/>
      </c>
      <c r="S55" s="135" t="str">
        <f>IFERROR(VLOOKUP(R55,Invoices!$C:$L,5,FALSE),"")</f>
        <v/>
      </c>
      <c r="T55" s="129" t="str">
        <f>IFERROR(VLOOKUP(R55,Invoices!$C:$L,9,FALSE),"")</f>
        <v/>
      </c>
    </row>
    <row r="56" spans="2:20" ht="13.5" x14ac:dyDescent="0.25">
      <c r="B56" s="145" t="str">
        <f t="array" ref="B56">IF(ROWS(B$6:B56)&lt;=C$4,INDEX(Invoices!$C$5:$C$304,SMALL(IF(Invoices!$I$5:$I$304=C$5,ROW(Invoices!$C$5:$C$304)-ROW(Invoices!$C$5)+1),ROWS(B$6:B56))),"")</f>
        <v/>
      </c>
      <c r="C56" s="135" t="str">
        <f>IFERROR(VLOOKUP(B56,Invoices!$C:$L,5,FALSE),"")</f>
        <v/>
      </c>
      <c r="D56" s="129" t="str">
        <f>IFERROR(VLOOKUP(B56,Invoices!$C:$L,9,FALSE),"")</f>
        <v/>
      </c>
      <c r="E56" s="1"/>
      <c r="F56" s="145" t="str">
        <f t="array" ref="F56">IF(ROWS(F$6:F56)&lt;=G$4,INDEX(Invoices!$C$5:$C$304,SMALL(IF(Invoices!$I$5:$I$304=G$5,ROW(Invoices!$C$5:$C$304)-ROW(Invoices!$C$5)+1),ROWS(F$6:F56))),"")</f>
        <v/>
      </c>
      <c r="G56" s="135" t="str">
        <f>IFERROR(VLOOKUP(F56,Invoices!$C:$L,5,FALSE),"")</f>
        <v/>
      </c>
      <c r="H56" s="129" t="str">
        <f>IFERROR(VLOOKUP(F56,Invoices!$C:$L,9,FALSE),"")</f>
        <v/>
      </c>
      <c r="I56" s="1"/>
      <c r="J56" s="145" t="str">
        <f t="array" ref="J56">IF(ROWS(J$6:J56)&lt;=K$4,INDEX(Invoices!$C$5:$C$304,SMALL(IF(Invoices!$I$5:$I$304=K$5,ROW(Invoices!$C$5:$C$304)-ROW(Invoices!$C$5)+1),ROWS(J$6:J56))),"")</f>
        <v/>
      </c>
      <c r="K56" s="135" t="str">
        <f>IFERROR(VLOOKUP(J56,Invoices!$C:$L,5,FALSE),"")</f>
        <v/>
      </c>
      <c r="L56" s="129" t="str">
        <f>IFERROR(VLOOKUP(J56,Invoices!$C:$L,9,FALSE),"")</f>
        <v/>
      </c>
      <c r="M56" s="6"/>
      <c r="N56" s="145" t="str">
        <f t="array" ref="N56">IF(ROWS(N$6:N56)&lt;=O$4,INDEX(Invoices!$C$5:$C$304,SMALL(IF(Invoices!$I$5:$I$304=O$5,ROW(Invoices!$C$5:$C$304)-ROW(Invoices!$C$5)+1),ROWS(N$6:N56))),"")</f>
        <v/>
      </c>
      <c r="O56" s="135" t="str">
        <f>IFERROR(VLOOKUP(N56,Invoices!$C:$L,5,FALSE),"")</f>
        <v/>
      </c>
      <c r="P56" s="129" t="str">
        <f>IFERROR(VLOOKUP(N56,Invoices!$C:$L,9,FALSE),"")</f>
        <v/>
      </c>
      <c r="Q56" s="1"/>
      <c r="R56" s="145" t="str">
        <f t="array" ref="R56">IF(ROWS(R$6:R56)&lt;=S$4,INDEX(Invoices!$C$5:$C$304,SMALL(IF(Invoices!$I$5:$I$304=S$5,ROW(Invoices!$C$5:$C$304)-ROW(Invoices!$C$5)+1),ROWS(R$6:R56))),"")</f>
        <v/>
      </c>
      <c r="S56" s="135" t="str">
        <f>IFERROR(VLOOKUP(R56,Invoices!$C:$L,5,FALSE),"")</f>
        <v/>
      </c>
      <c r="T56" s="129" t="str">
        <f>IFERROR(VLOOKUP(R56,Invoices!$C:$L,9,FALSE),"")</f>
        <v/>
      </c>
    </row>
    <row r="57" spans="2:20" ht="13.5" x14ac:dyDescent="0.25">
      <c r="B57" s="145" t="str">
        <f t="array" ref="B57">IF(ROWS(B$6:B57)&lt;=C$4,INDEX(Invoices!$C$5:$C$304,SMALL(IF(Invoices!$I$5:$I$304=C$5,ROW(Invoices!$C$5:$C$304)-ROW(Invoices!$C$5)+1),ROWS(B$6:B57))),"")</f>
        <v/>
      </c>
      <c r="C57" s="135" t="str">
        <f>IFERROR(VLOOKUP(B57,Invoices!$C:$L,5,FALSE),"")</f>
        <v/>
      </c>
      <c r="D57" s="129" t="str">
        <f>IFERROR(VLOOKUP(B57,Invoices!$C:$L,9,FALSE),"")</f>
        <v/>
      </c>
      <c r="E57" s="1"/>
      <c r="F57" s="145" t="str">
        <f t="array" ref="F57">IF(ROWS(F$6:F57)&lt;=G$4,INDEX(Invoices!$C$5:$C$304,SMALL(IF(Invoices!$I$5:$I$304=G$5,ROW(Invoices!$C$5:$C$304)-ROW(Invoices!$C$5)+1),ROWS(F$6:F57))),"")</f>
        <v/>
      </c>
      <c r="G57" s="135" t="str">
        <f>IFERROR(VLOOKUP(F57,Invoices!$C:$L,5,FALSE),"")</f>
        <v/>
      </c>
      <c r="H57" s="129" t="str">
        <f>IFERROR(VLOOKUP(F57,Invoices!$C:$L,9,FALSE),"")</f>
        <v/>
      </c>
      <c r="I57" s="1"/>
      <c r="J57" s="145" t="str">
        <f t="array" ref="J57">IF(ROWS(J$6:J57)&lt;=K$4,INDEX(Invoices!$C$5:$C$304,SMALL(IF(Invoices!$I$5:$I$304=K$5,ROW(Invoices!$C$5:$C$304)-ROW(Invoices!$C$5)+1),ROWS(J$6:J57))),"")</f>
        <v/>
      </c>
      <c r="K57" s="135" t="str">
        <f>IFERROR(VLOOKUP(J57,Invoices!$C:$L,5,FALSE),"")</f>
        <v/>
      </c>
      <c r="L57" s="129" t="str">
        <f>IFERROR(VLOOKUP(J57,Invoices!$C:$L,9,FALSE),"")</f>
        <v/>
      </c>
      <c r="M57" s="6"/>
      <c r="N57" s="145" t="str">
        <f t="array" ref="N57">IF(ROWS(N$6:N57)&lt;=O$4,INDEX(Invoices!$C$5:$C$304,SMALL(IF(Invoices!$I$5:$I$304=O$5,ROW(Invoices!$C$5:$C$304)-ROW(Invoices!$C$5)+1),ROWS(N$6:N57))),"")</f>
        <v/>
      </c>
      <c r="O57" s="135" t="str">
        <f>IFERROR(VLOOKUP(N57,Invoices!$C:$L,5,FALSE),"")</f>
        <v/>
      </c>
      <c r="P57" s="129" t="str">
        <f>IFERROR(VLOOKUP(N57,Invoices!$C:$L,9,FALSE),"")</f>
        <v/>
      </c>
      <c r="Q57" s="1"/>
      <c r="R57" s="145" t="str">
        <f t="array" ref="R57">IF(ROWS(R$6:R57)&lt;=S$4,INDEX(Invoices!$C$5:$C$304,SMALL(IF(Invoices!$I$5:$I$304=S$5,ROW(Invoices!$C$5:$C$304)-ROW(Invoices!$C$5)+1),ROWS(R$6:R57))),"")</f>
        <v/>
      </c>
      <c r="S57" s="135" t="str">
        <f>IFERROR(VLOOKUP(R57,Invoices!$C:$L,5,FALSE),"")</f>
        <v/>
      </c>
      <c r="T57" s="129" t="str">
        <f>IFERROR(VLOOKUP(R57,Invoices!$C:$L,9,FALSE),"")</f>
        <v/>
      </c>
    </row>
    <row r="58" spans="2:20" ht="13.5" x14ac:dyDescent="0.25">
      <c r="B58" s="145" t="str">
        <f t="array" ref="B58">IF(ROWS(B$6:B58)&lt;=C$4,INDEX(Invoices!$C$5:$C$304,SMALL(IF(Invoices!$I$5:$I$304=C$5,ROW(Invoices!$C$5:$C$304)-ROW(Invoices!$C$5)+1),ROWS(B$6:B58))),"")</f>
        <v/>
      </c>
      <c r="C58" s="135" t="str">
        <f>IFERROR(VLOOKUP(B58,Invoices!$C:$L,5,FALSE),"")</f>
        <v/>
      </c>
      <c r="D58" s="129" t="str">
        <f>IFERROR(VLOOKUP(B58,Invoices!$C:$L,9,FALSE),"")</f>
        <v/>
      </c>
      <c r="E58" s="1"/>
      <c r="F58" s="145" t="str">
        <f t="array" ref="F58">IF(ROWS(F$6:F58)&lt;=G$4,INDEX(Invoices!$C$5:$C$304,SMALL(IF(Invoices!$I$5:$I$304=G$5,ROW(Invoices!$C$5:$C$304)-ROW(Invoices!$C$5)+1),ROWS(F$6:F58))),"")</f>
        <v/>
      </c>
      <c r="G58" s="135" t="str">
        <f>IFERROR(VLOOKUP(F58,Invoices!$C:$L,5,FALSE),"")</f>
        <v/>
      </c>
      <c r="H58" s="129" t="str">
        <f>IFERROR(VLOOKUP(F58,Invoices!$C:$L,9,FALSE),"")</f>
        <v/>
      </c>
      <c r="I58" s="1"/>
      <c r="J58" s="145" t="str">
        <f t="array" ref="J58">IF(ROWS(J$6:J58)&lt;=K$4,INDEX(Invoices!$C$5:$C$304,SMALL(IF(Invoices!$I$5:$I$304=K$5,ROW(Invoices!$C$5:$C$304)-ROW(Invoices!$C$5)+1),ROWS(J$6:J58))),"")</f>
        <v/>
      </c>
      <c r="K58" s="135" t="str">
        <f>IFERROR(VLOOKUP(J58,Invoices!$C:$L,5,FALSE),"")</f>
        <v/>
      </c>
      <c r="L58" s="129" t="str">
        <f>IFERROR(VLOOKUP(J58,Invoices!$C:$L,9,FALSE),"")</f>
        <v/>
      </c>
      <c r="M58" s="6"/>
      <c r="N58" s="145" t="str">
        <f t="array" ref="N58">IF(ROWS(N$6:N58)&lt;=O$4,INDEX(Invoices!$C$5:$C$304,SMALL(IF(Invoices!$I$5:$I$304=O$5,ROW(Invoices!$C$5:$C$304)-ROW(Invoices!$C$5)+1),ROWS(N$6:N58))),"")</f>
        <v/>
      </c>
      <c r="O58" s="135" t="str">
        <f>IFERROR(VLOOKUP(N58,Invoices!$C:$L,5,FALSE),"")</f>
        <v/>
      </c>
      <c r="P58" s="129" t="str">
        <f>IFERROR(VLOOKUP(N58,Invoices!$C:$L,9,FALSE),"")</f>
        <v/>
      </c>
      <c r="Q58" s="1"/>
      <c r="R58" s="145" t="str">
        <f t="array" ref="R58">IF(ROWS(R$6:R58)&lt;=S$4,INDEX(Invoices!$C$5:$C$304,SMALL(IF(Invoices!$I$5:$I$304=S$5,ROW(Invoices!$C$5:$C$304)-ROW(Invoices!$C$5)+1),ROWS(R$6:R58))),"")</f>
        <v/>
      </c>
      <c r="S58" s="135" t="str">
        <f>IFERROR(VLOOKUP(R58,Invoices!$C:$L,5,FALSE),"")</f>
        <v/>
      </c>
      <c r="T58" s="129" t="str">
        <f>IFERROR(VLOOKUP(R58,Invoices!$C:$L,9,FALSE),"")</f>
        <v/>
      </c>
    </row>
    <row r="59" spans="2:20" ht="13.5" x14ac:dyDescent="0.25">
      <c r="B59" s="145" t="str">
        <f t="array" ref="B59">IF(ROWS(B$6:B59)&lt;=C$4,INDEX(Invoices!$C$5:$C$304,SMALL(IF(Invoices!$I$5:$I$304=C$5,ROW(Invoices!$C$5:$C$304)-ROW(Invoices!$C$5)+1),ROWS(B$6:B59))),"")</f>
        <v/>
      </c>
      <c r="C59" s="135" t="str">
        <f>IFERROR(VLOOKUP(B59,Invoices!$C:$L,5,FALSE),"")</f>
        <v/>
      </c>
      <c r="D59" s="129" t="str">
        <f>IFERROR(VLOOKUP(B59,Invoices!$C:$L,9,FALSE),"")</f>
        <v/>
      </c>
      <c r="E59" s="1"/>
      <c r="F59" s="145" t="str">
        <f t="array" ref="F59">IF(ROWS(F$6:F59)&lt;=G$4,INDEX(Invoices!$C$5:$C$304,SMALL(IF(Invoices!$I$5:$I$304=G$5,ROW(Invoices!$C$5:$C$304)-ROW(Invoices!$C$5)+1),ROWS(F$6:F59))),"")</f>
        <v/>
      </c>
      <c r="G59" s="135" t="str">
        <f>IFERROR(VLOOKUP(F59,Invoices!$C:$L,5,FALSE),"")</f>
        <v/>
      </c>
      <c r="H59" s="129" t="str">
        <f>IFERROR(VLOOKUP(F59,Invoices!$C:$L,9,FALSE),"")</f>
        <v/>
      </c>
      <c r="I59" s="1"/>
      <c r="J59" s="145" t="str">
        <f t="array" ref="J59">IF(ROWS(J$6:J59)&lt;=K$4,INDEX(Invoices!$C$5:$C$304,SMALL(IF(Invoices!$I$5:$I$304=K$5,ROW(Invoices!$C$5:$C$304)-ROW(Invoices!$C$5)+1),ROWS(J$6:J59))),"")</f>
        <v/>
      </c>
      <c r="K59" s="135" t="str">
        <f>IFERROR(VLOOKUP(J59,Invoices!$C:$L,5,FALSE),"")</f>
        <v/>
      </c>
      <c r="L59" s="129" t="str">
        <f>IFERROR(VLOOKUP(J59,Invoices!$C:$L,9,FALSE),"")</f>
        <v/>
      </c>
      <c r="M59" s="6"/>
      <c r="N59" s="145" t="str">
        <f t="array" ref="N59">IF(ROWS(N$6:N59)&lt;=O$4,INDEX(Invoices!$C$5:$C$304,SMALL(IF(Invoices!$I$5:$I$304=O$5,ROW(Invoices!$C$5:$C$304)-ROW(Invoices!$C$5)+1),ROWS(N$6:N59))),"")</f>
        <v/>
      </c>
      <c r="O59" s="135" t="str">
        <f>IFERROR(VLOOKUP(N59,Invoices!$C:$L,5,FALSE),"")</f>
        <v/>
      </c>
      <c r="P59" s="129" t="str">
        <f>IFERROR(VLOOKUP(N59,Invoices!$C:$L,9,FALSE),"")</f>
        <v/>
      </c>
      <c r="Q59" s="1"/>
      <c r="R59" s="145" t="str">
        <f t="array" ref="R59">IF(ROWS(R$6:R59)&lt;=S$4,INDEX(Invoices!$C$5:$C$304,SMALL(IF(Invoices!$I$5:$I$304=S$5,ROW(Invoices!$C$5:$C$304)-ROW(Invoices!$C$5)+1),ROWS(R$6:R59))),"")</f>
        <v/>
      </c>
      <c r="S59" s="135" t="str">
        <f>IFERROR(VLOOKUP(R59,Invoices!$C:$L,5,FALSE),"")</f>
        <v/>
      </c>
      <c r="T59" s="129" t="str">
        <f>IFERROR(VLOOKUP(R59,Invoices!$C:$L,9,FALSE),"")</f>
        <v/>
      </c>
    </row>
    <row r="60" spans="2:20" ht="13.5" x14ac:dyDescent="0.25">
      <c r="B60" s="145" t="str">
        <f t="array" ref="B60">IF(ROWS(B$6:B60)&lt;=C$4,INDEX(Invoices!$C$5:$C$304,SMALL(IF(Invoices!$I$5:$I$304=C$5,ROW(Invoices!$C$5:$C$304)-ROW(Invoices!$C$5)+1),ROWS(B$6:B60))),"")</f>
        <v/>
      </c>
      <c r="C60" s="135" t="str">
        <f>IFERROR(VLOOKUP(B60,Invoices!$C:$L,5,FALSE),"")</f>
        <v/>
      </c>
      <c r="D60" s="129" t="str">
        <f>IFERROR(VLOOKUP(B60,Invoices!$C:$L,9,FALSE),"")</f>
        <v/>
      </c>
      <c r="E60" s="1"/>
      <c r="F60" s="145" t="str">
        <f t="array" ref="F60">IF(ROWS(F$6:F60)&lt;=G$4,INDEX(Invoices!$C$5:$C$304,SMALL(IF(Invoices!$I$5:$I$304=G$5,ROW(Invoices!$C$5:$C$304)-ROW(Invoices!$C$5)+1),ROWS(F$6:F60))),"")</f>
        <v/>
      </c>
      <c r="G60" s="135" t="str">
        <f>IFERROR(VLOOKUP(F60,Invoices!$C:$L,5,FALSE),"")</f>
        <v/>
      </c>
      <c r="H60" s="129" t="str">
        <f>IFERROR(VLOOKUP(F60,Invoices!$C:$L,9,FALSE),"")</f>
        <v/>
      </c>
      <c r="I60" s="1"/>
      <c r="J60" s="145" t="str">
        <f t="array" ref="J60">IF(ROWS(J$6:J60)&lt;=K$4,INDEX(Invoices!$C$5:$C$304,SMALL(IF(Invoices!$I$5:$I$304=K$5,ROW(Invoices!$C$5:$C$304)-ROW(Invoices!$C$5)+1),ROWS(J$6:J60))),"")</f>
        <v/>
      </c>
      <c r="K60" s="135" t="str">
        <f>IFERROR(VLOOKUP(J60,Invoices!$C:$L,5,FALSE),"")</f>
        <v/>
      </c>
      <c r="L60" s="129" t="str">
        <f>IFERROR(VLOOKUP(J60,Invoices!$C:$L,9,FALSE),"")</f>
        <v/>
      </c>
      <c r="M60" s="6"/>
      <c r="N60" s="145" t="str">
        <f t="array" ref="N60">IF(ROWS(N$6:N60)&lt;=O$4,INDEX(Invoices!$C$5:$C$304,SMALL(IF(Invoices!$I$5:$I$304=O$5,ROW(Invoices!$C$5:$C$304)-ROW(Invoices!$C$5)+1),ROWS(N$6:N60))),"")</f>
        <v/>
      </c>
      <c r="O60" s="135" t="str">
        <f>IFERROR(VLOOKUP(N60,Invoices!$C:$L,5,FALSE),"")</f>
        <v/>
      </c>
      <c r="P60" s="129" t="str">
        <f>IFERROR(VLOOKUP(N60,Invoices!$C:$L,9,FALSE),"")</f>
        <v/>
      </c>
      <c r="Q60" s="1"/>
      <c r="R60" s="145" t="str">
        <f t="array" ref="R60">IF(ROWS(R$6:R60)&lt;=S$4,INDEX(Invoices!$C$5:$C$304,SMALL(IF(Invoices!$I$5:$I$304=S$5,ROW(Invoices!$C$5:$C$304)-ROW(Invoices!$C$5)+1),ROWS(R$6:R60))),"")</f>
        <v/>
      </c>
      <c r="S60" s="135" t="str">
        <f>IFERROR(VLOOKUP(R60,Invoices!$C:$L,5,FALSE),"")</f>
        <v/>
      </c>
      <c r="T60" s="129" t="str">
        <f>IFERROR(VLOOKUP(R60,Invoices!$C:$L,9,FALSE),"")</f>
        <v/>
      </c>
    </row>
    <row r="61" spans="2:20" ht="13.5" x14ac:dyDescent="0.25">
      <c r="B61" s="145" t="str">
        <f t="array" ref="B61">IF(ROWS(B$6:B61)&lt;=C$4,INDEX(Invoices!$C$5:$C$304,SMALL(IF(Invoices!$I$5:$I$304=C$5,ROW(Invoices!$C$5:$C$304)-ROW(Invoices!$C$5)+1),ROWS(B$6:B61))),"")</f>
        <v/>
      </c>
      <c r="C61" s="135" t="str">
        <f>IFERROR(VLOOKUP(B61,Invoices!$C:$L,5,FALSE),"")</f>
        <v/>
      </c>
      <c r="D61" s="129" t="str">
        <f>IFERROR(VLOOKUP(B61,Invoices!$C:$L,9,FALSE),"")</f>
        <v/>
      </c>
      <c r="E61" s="1"/>
      <c r="F61" s="145" t="str">
        <f t="array" ref="F61">IF(ROWS(F$6:F61)&lt;=G$4,INDEX(Invoices!$C$5:$C$304,SMALL(IF(Invoices!$I$5:$I$304=G$5,ROW(Invoices!$C$5:$C$304)-ROW(Invoices!$C$5)+1),ROWS(F$6:F61))),"")</f>
        <v/>
      </c>
      <c r="G61" s="135" t="str">
        <f>IFERROR(VLOOKUP(F61,Invoices!$C:$L,5,FALSE),"")</f>
        <v/>
      </c>
      <c r="H61" s="129" t="str">
        <f>IFERROR(VLOOKUP(F61,Invoices!$C:$L,9,FALSE),"")</f>
        <v/>
      </c>
      <c r="I61" s="1"/>
      <c r="J61" s="145" t="str">
        <f t="array" ref="J61">IF(ROWS(J$6:J61)&lt;=K$4,INDEX(Invoices!$C$5:$C$304,SMALL(IF(Invoices!$I$5:$I$304=K$5,ROW(Invoices!$C$5:$C$304)-ROW(Invoices!$C$5)+1),ROWS(J$6:J61))),"")</f>
        <v/>
      </c>
      <c r="K61" s="135" t="str">
        <f>IFERROR(VLOOKUP(J61,Invoices!$C:$L,5,FALSE),"")</f>
        <v/>
      </c>
      <c r="L61" s="129" t="str">
        <f>IFERROR(VLOOKUP(J61,Invoices!$C:$L,9,FALSE),"")</f>
        <v/>
      </c>
      <c r="M61" s="6"/>
      <c r="N61" s="145" t="str">
        <f t="array" ref="N61">IF(ROWS(N$6:N61)&lt;=O$4,INDEX(Invoices!$C$5:$C$304,SMALL(IF(Invoices!$I$5:$I$304=O$5,ROW(Invoices!$C$5:$C$304)-ROW(Invoices!$C$5)+1),ROWS(N$6:N61))),"")</f>
        <v/>
      </c>
      <c r="O61" s="135" t="str">
        <f>IFERROR(VLOOKUP(N61,Invoices!$C:$L,5,FALSE),"")</f>
        <v/>
      </c>
      <c r="P61" s="129" t="str">
        <f>IFERROR(VLOOKUP(N61,Invoices!$C:$L,9,FALSE),"")</f>
        <v/>
      </c>
      <c r="Q61" s="1"/>
      <c r="R61" s="145" t="str">
        <f t="array" ref="R61">IF(ROWS(R$6:R61)&lt;=S$4,INDEX(Invoices!$C$5:$C$304,SMALL(IF(Invoices!$I$5:$I$304=S$5,ROW(Invoices!$C$5:$C$304)-ROW(Invoices!$C$5)+1),ROWS(R$6:R61))),"")</f>
        <v/>
      </c>
      <c r="S61" s="135" t="str">
        <f>IFERROR(VLOOKUP(R61,Invoices!$C:$L,5,FALSE),"")</f>
        <v/>
      </c>
      <c r="T61" s="129" t="str">
        <f>IFERROR(VLOOKUP(R61,Invoices!$C:$L,9,FALSE),"")</f>
        <v/>
      </c>
    </row>
    <row r="62" spans="2:20" ht="13.5" x14ac:dyDescent="0.25">
      <c r="B62" s="145" t="str">
        <f t="array" ref="B62">IF(ROWS(B$6:B62)&lt;=C$4,INDEX(Invoices!$C$5:$C$304,SMALL(IF(Invoices!$I$5:$I$304=C$5,ROW(Invoices!$C$5:$C$304)-ROW(Invoices!$C$5)+1),ROWS(B$6:B62))),"")</f>
        <v/>
      </c>
      <c r="C62" s="135" t="str">
        <f>IFERROR(VLOOKUP(B62,Invoices!$C:$L,5,FALSE),"")</f>
        <v/>
      </c>
      <c r="D62" s="129" t="str">
        <f>IFERROR(VLOOKUP(B62,Invoices!$C:$L,9,FALSE),"")</f>
        <v/>
      </c>
      <c r="E62" s="1"/>
      <c r="F62" s="145" t="str">
        <f t="array" ref="F62">IF(ROWS(F$6:F62)&lt;=G$4,INDEX(Invoices!$C$5:$C$304,SMALL(IF(Invoices!$I$5:$I$304=G$5,ROW(Invoices!$C$5:$C$304)-ROW(Invoices!$C$5)+1),ROWS(F$6:F62))),"")</f>
        <v/>
      </c>
      <c r="G62" s="135" t="str">
        <f>IFERROR(VLOOKUP(F62,Invoices!$C:$L,5,FALSE),"")</f>
        <v/>
      </c>
      <c r="H62" s="129" t="str">
        <f>IFERROR(VLOOKUP(F62,Invoices!$C:$L,9,FALSE),"")</f>
        <v/>
      </c>
      <c r="I62" s="1"/>
      <c r="J62" s="145" t="str">
        <f t="array" ref="J62">IF(ROWS(J$6:J62)&lt;=K$4,INDEX(Invoices!$C$5:$C$304,SMALL(IF(Invoices!$I$5:$I$304=K$5,ROW(Invoices!$C$5:$C$304)-ROW(Invoices!$C$5)+1),ROWS(J$6:J62))),"")</f>
        <v/>
      </c>
      <c r="K62" s="135" t="str">
        <f>IFERROR(VLOOKUP(J62,Invoices!$C:$L,5,FALSE),"")</f>
        <v/>
      </c>
      <c r="L62" s="129" t="str">
        <f>IFERROR(VLOOKUP(J62,Invoices!$C:$L,9,FALSE),"")</f>
        <v/>
      </c>
      <c r="M62" s="6"/>
      <c r="N62" s="145" t="str">
        <f t="array" ref="N62">IF(ROWS(N$6:N62)&lt;=O$4,INDEX(Invoices!$C$5:$C$304,SMALL(IF(Invoices!$I$5:$I$304=O$5,ROW(Invoices!$C$5:$C$304)-ROW(Invoices!$C$5)+1),ROWS(N$6:N62))),"")</f>
        <v/>
      </c>
      <c r="O62" s="135" t="str">
        <f>IFERROR(VLOOKUP(N62,Invoices!$C:$L,5,FALSE),"")</f>
        <v/>
      </c>
      <c r="P62" s="129" t="str">
        <f>IFERROR(VLOOKUP(N62,Invoices!$C:$L,9,FALSE),"")</f>
        <v/>
      </c>
      <c r="Q62" s="1"/>
      <c r="R62" s="145" t="str">
        <f t="array" ref="R62">IF(ROWS(R$6:R62)&lt;=S$4,INDEX(Invoices!$C$5:$C$304,SMALL(IF(Invoices!$I$5:$I$304=S$5,ROW(Invoices!$C$5:$C$304)-ROW(Invoices!$C$5)+1),ROWS(R$6:R62))),"")</f>
        <v/>
      </c>
      <c r="S62" s="135" t="str">
        <f>IFERROR(VLOOKUP(R62,Invoices!$C:$L,5,FALSE),"")</f>
        <v/>
      </c>
      <c r="T62" s="129" t="str">
        <f>IFERROR(VLOOKUP(R62,Invoices!$C:$L,9,FALSE),"")</f>
        <v/>
      </c>
    </row>
    <row r="63" spans="2:20" ht="13.5" x14ac:dyDescent="0.25">
      <c r="B63" s="145" t="str">
        <f t="array" ref="B63">IF(ROWS(B$6:B63)&lt;=C$4,INDEX(Invoices!$C$5:$C$304,SMALL(IF(Invoices!$I$5:$I$304=C$5,ROW(Invoices!$C$5:$C$304)-ROW(Invoices!$C$5)+1),ROWS(B$6:B63))),"")</f>
        <v/>
      </c>
      <c r="C63" s="135" t="str">
        <f>IFERROR(VLOOKUP(B63,Invoices!$C:$L,5,FALSE),"")</f>
        <v/>
      </c>
      <c r="D63" s="129" t="str">
        <f>IFERROR(VLOOKUP(B63,Invoices!$C:$L,9,FALSE),"")</f>
        <v/>
      </c>
      <c r="E63" s="1"/>
      <c r="F63" s="145" t="str">
        <f t="array" ref="F63">IF(ROWS(F$6:F63)&lt;=G$4,INDEX(Invoices!$C$5:$C$304,SMALL(IF(Invoices!$I$5:$I$304=G$5,ROW(Invoices!$C$5:$C$304)-ROW(Invoices!$C$5)+1),ROWS(F$6:F63))),"")</f>
        <v/>
      </c>
      <c r="G63" s="135" t="str">
        <f>IFERROR(VLOOKUP(F63,Invoices!$C:$L,5,FALSE),"")</f>
        <v/>
      </c>
      <c r="H63" s="129" t="str">
        <f>IFERROR(VLOOKUP(F63,Invoices!$C:$L,9,FALSE),"")</f>
        <v/>
      </c>
      <c r="I63" s="1"/>
      <c r="J63" s="145" t="str">
        <f t="array" ref="J63">IF(ROWS(J$6:J63)&lt;=K$4,INDEX(Invoices!$C$5:$C$304,SMALL(IF(Invoices!$I$5:$I$304=K$5,ROW(Invoices!$C$5:$C$304)-ROW(Invoices!$C$5)+1),ROWS(J$6:J63))),"")</f>
        <v/>
      </c>
      <c r="K63" s="135" t="str">
        <f>IFERROR(VLOOKUP(J63,Invoices!$C:$L,5,FALSE),"")</f>
        <v/>
      </c>
      <c r="L63" s="129" t="str">
        <f>IFERROR(VLOOKUP(J63,Invoices!$C:$L,9,FALSE),"")</f>
        <v/>
      </c>
      <c r="M63" s="6"/>
      <c r="N63" s="145" t="str">
        <f t="array" ref="N63">IF(ROWS(N$6:N63)&lt;=O$4,INDEX(Invoices!$C$5:$C$304,SMALL(IF(Invoices!$I$5:$I$304=O$5,ROW(Invoices!$C$5:$C$304)-ROW(Invoices!$C$5)+1),ROWS(N$6:N63))),"")</f>
        <v/>
      </c>
      <c r="O63" s="135" t="str">
        <f>IFERROR(VLOOKUP(N63,Invoices!$C:$L,5,FALSE),"")</f>
        <v/>
      </c>
      <c r="P63" s="129" t="str">
        <f>IFERROR(VLOOKUP(N63,Invoices!$C:$L,9,FALSE),"")</f>
        <v/>
      </c>
      <c r="Q63" s="1"/>
      <c r="R63" s="145" t="str">
        <f t="array" ref="R63">IF(ROWS(R$6:R63)&lt;=S$4,INDEX(Invoices!$C$5:$C$304,SMALL(IF(Invoices!$I$5:$I$304=S$5,ROW(Invoices!$C$5:$C$304)-ROW(Invoices!$C$5)+1),ROWS(R$6:R63))),"")</f>
        <v/>
      </c>
      <c r="S63" s="135" t="str">
        <f>IFERROR(VLOOKUP(R63,Invoices!$C:$L,5,FALSE),"")</f>
        <v/>
      </c>
      <c r="T63" s="129" t="str">
        <f>IFERROR(VLOOKUP(R63,Invoices!$C:$L,9,FALSE),"")</f>
        <v/>
      </c>
    </row>
    <row r="64" spans="2:20" ht="13.5" x14ac:dyDescent="0.25">
      <c r="B64" s="145" t="str">
        <f t="array" ref="B64">IF(ROWS(B$6:B64)&lt;=C$4,INDEX(Invoices!$C$5:$C$304,SMALL(IF(Invoices!$I$5:$I$304=C$5,ROW(Invoices!$C$5:$C$304)-ROW(Invoices!$C$5)+1),ROWS(B$6:B64))),"")</f>
        <v/>
      </c>
      <c r="C64" s="135" t="str">
        <f>IFERROR(VLOOKUP(B64,Invoices!$C:$L,5,FALSE),"")</f>
        <v/>
      </c>
      <c r="D64" s="129" t="str">
        <f>IFERROR(VLOOKUP(B64,Invoices!$C:$L,9,FALSE),"")</f>
        <v/>
      </c>
      <c r="E64" s="1"/>
      <c r="F64" s="145" t="str">
        <f t="array" ref="F64">IF(ROWS(F$6:F64)&lt;=G$4,INDEX(Invoices!$C$5:$C$304,SMALL(IF(Invoices!$I$5:$I$304=G$5,ROW(Invoices!$C$5:$C$304)-ROW(Invoices!$C$5)+1),ROWS(F$6:F64))),"")</f>
        <v/>
      </c>
      <c r="G64" s="135" t="str">
        <f>IFERROR(VLOOKUP(F64,Invoices!$C:$L,5,FALSE),"")</f>
        <v/>
      </c>
      <c r="H64" s="129" t="str">
        <f>IFERROR(VLOOKUP(F64,Invoices!$C:$L,9,FALSE),"")</f>
        <v/>
      </c>
      <c r="I64" s="1"/>
      <c r="J64" s="145" t="str">
        <f t="array" ref="J64">IF(ROWS(J$6:J64)&lt;=K$4,INDEX(Invoices!$C$5:$C$304,SMALL(IF(Invoices!$I$5:$I$304=K$5,ROW(Invoices!$C$5:$C$304)-ROW(Invoices!$C$5)+1),ROWS(J$6:J64))),"")</f>
        <v/>
      </c>
      <c r="K64" s="135" t="str">
        <f>IFERROR(VLOOKUP(J64,Invoices!$C:$L,5,FALSE),"")</f>
        <v/>
      </c>
      <c r="L64" s="129" t="str">
        <f>IFERROR(VLOOKUP(J64,Invoices!$C:$L,9,FALSE),"")</f>
        <v/>
      </c>
      <c r="M64" s="6"/>
      <c r="N64" s="145" t="str">
        <f t="array" ref="N64">IF(ROWS(N$6:N64)&lt;=O$4,INDEX(Invoices!$C$5:$C$304,SMALL(IF(Invoices!$I$5:$I$304=O$5,ROW(Invoices!$C$5:$C$304)-ROW(Invoices!$C$5)+1),ROWS(N$6:N64))),"")</f>
        <v/>
      </c>
      <c r="O64" s="135" t="str">
        <f>IFERROR(VLOOKUP(N64,Invoices!$C:$L,5,FALSE),"")</f>
        <v/>
      </c>
      <c r="P64" s="129" t="str">
        <f>IFERROR(VLOOKUP(N64,Invoices!$C:$L,9,FALSE),"")</f>
        <v/>
      </c>
      <c r="Q64" s="1"/>
      <c r="R64" s="145" t="str">
        <f t="array" ref="R64">IF(ROWS(R$6:R64)&lt;=S$4,INDEX(Invoices!$C$5:$C$304,SMALL(IF(Invoices!$I$5:$I$304=S$5,ROW(Invoices!$C$5:$C$304)-ROW(Invoices!$C$5)+1),ROWS(R$6:R64))),"")</f>
        <v/>
      </c>
      <c r="S64" s="135" t="str">
        <f>IFERROR(VLOOKUP(R64,Invoices!$C:$L,5,FALSE),"")</f>
        <v/>
      </c>
      <c r="T64" s="129" t="str">
        <f>IFERROR(VLOOKUP(R64,Invoices!$C:$L,9,FALSE),"")</f>
        <v/>
      </c>
    </row>
    <row r="65" spans="2:20" ht="13.5" x14ac:dyDescent="0.25">
      <c r="B65" s="145" t="str">
        <f t="array" ref="B65">IF(ROWS(B$6:B65)&lt;=C$4,INDEX(Invoices!$C$5:$C$304,SMALL(IF(Invoices!$I$5:$I$304=C$5,ROW(Invoices!$C$5:$C$304)-ROW(Invoices!$C$5)+1),ROWS(B$6:B65))),"")</f>
        <v/>
      </c>
      <c r="C65" s="135" t="str">
        <f>IFERROR(VLOOKUP(B65,Invoices!$C:$L,5,FALSE),"")</f>
        <v/>
      </c>
      <c r="D65" s="129" t="str">
        <f>IFERROR(VLOOKUP(B65,Invoices!$C:$L,9,FALSE),"")</f>
        <v/>
      </c>
      <c r="E65" s="1"/>
      <c r="F65" s="145" t="str">
        <f t="array" ref="F65">IF(ROWS(F$6:F65)&lt;=G$4,INDEX(Invoices!$C$5:$C$304,SMALL(IF(Invoices!$I$5:$I$304=G$5,ROW(Invoices!$C$5:$C$304)-ROW(Invoices!$C$5)+1),ROWS(F$6:F65))),"")</f>
        <v/>
      </c>
      <c r="G65" s="135" t="str">
        <f>IFERROR(VLOOKUP(F65,Invoices!$C:$L,5,FALSE),"")</f>
        <v/>
      </c>
      <c r="H65" s="129" t="str">
        <f>IFERROR(VLOOKUP(F65,Invoices!$C:$L,9,FALSE),"")</f>
        <v/>
      </c>
      <c r="I65" s="1"/>
      <c r="J65" s="145" t="str">
        <f t="array" ref="J65">IF(ROWS(J$6:J65)&lt;=K$4,INDEX(Invoices!$C$5:$C$304,SMALL(IF(Invoices!$I$5:$I$304=K$5,ROW(Invoices!$C$5:$C$304)-ROW(Invoices!$C$5)+1),ROWS(J$6:J65))),"")</f>
        <v/>
      </c>
      <c r="K65" s="135" t="str">
        <f>IFERROR(VLOOKUP(J65,Invoices!$C:$L,5,FALSE),"")</f>
        <v/>
      </c>
      <c r="L65" s="129" t="str">
        <f>IFERROR(VLOOKUP(J65,Invoices!$C:$L,9,FALSE),"")</f>
        <v/>
      </c>
      <c r="M65" s="6"/>
      <c r="N65" s="145" t="str">
        <f t="array" ref="N65">IF(ROWS(N$6:N65)&lt;=O$4,INDEX(Invoices!$C$5:$C$304,SMALL(IF(Invoices!$I$5:$I$304=O$5,ROW(Invoices!$C$5:$C$304)-ROW(Invoices!$C$5)+1),ROWS(N$6:N65))),"")</f>
        <v/>
      </c>
      <c r="O65" s="135" t="str">
        <f>IFERROR(VLOOKUP(N65,Invoices!$C:$L,5,FALSE),"")</f>
        <v/>
      </c>
      <c r="P65" s="129" t="str">
        <f>IFERROR(VLOOKUP(N65,Invoices!$C:$L,9,FALSE),"")</f>
        <v/>
      </c>
      <c r="Q65" s="1"/>
      <c r="R65" s="145" t="str">
        <f t="array" ref="R65">IF(ROWS(R$6:R65)&lt;=S$4,INDEX(Invoices!$C$5:$C$304,SMALL(IF(Invoices!$I$5:$I$304=S$5,ROW(Invoices!$C$5:$C$304)-ROW(Invoices!$C$5)+1),ROWS(R$6:R65))),"")</f>
        <v/>
      </c>
      <c r="S65" s="135" t="str">
        <f>IFERROR(VLOOKUP(R65,Invoices!$C:$L,5,FALSE),"")</f>
        <v/>
      </c>
      <c r="T65" s="129" t="str">
        <f>IFERROR(VLOOKUP(R65,Invoices!$C:$L,9,FALSE),"")</f>
        <v/>
      </c>
    </row>
    <row r="66" spans="2:20" ht="13.5" x14ac:dyDescent="0.25">
      <c r="B66" s="145" t="str">
        <f t="array" ref="B66">IF(ROWS(B$6:B66)&lt;=C$4,INDEX(Invoices!$C$5:$C$304,SMALL(IF(Invoices!$I$5:$I$304=C$5,ROW(Invoices!$C$5:$C$304)-ROW(Invoices!$C$5)+1),ROWS(B$6:B66))),"")</f>
        <v/>
      </c>
      <c r="C66" s="135" t="str">
        <f>IFERROR(VLOOKUP(B66,Invoices!$C:$L,5,FALSE),"")</f>
        <v/>
      </c>
      <c r="D66" s="129" t="str">
        <f>IFERROR(VLOOKUP(B66,Invoices!$C:$L,9,FALSE),"")</f>
        <v/>
      </c>
      <c r="E66" s="1"/>
      <c r="F66" s="145" t="str">
        <f t="array" ref="F66">IF(ROWS(F$6:F66)&lt;=G$4,INDEX(Invoices!$C$5:$C$304,SMALL(IF(Invoices!$I$5:$I$304=G$5,ROW(Invoices!$C$5:$C$304)-ROW(Invoices!$C$5)+1),ROWS(F$6:F66))),"")</f>
        <v/>
      </c>
      <c r="G66" s="135" t="str">
        <f>IFERROR(VLOOKUP(F66,Invoices!$C:$L,5,FALSE),"")</f>
        <v/>
      </c>
      <c r="H66" s="129" t="str">
        <f>IFERROR(VLOOKUP(F66,Invoices!$C:$L,9,FALSE),"")</f>
        <v/>
      </c>
      <c r="I66" s="1"/>
      <c r="J66" s="145" t="str">
        <f t="array" ref="J66">IF(ROWS(J$6:J66)&lt;=K$4,INDEX(Invoices!$C$5:$C$304,SMALL(IF(Invoices!$I$5:$I$304=K$5,ROW(Invoices!$C$5:$C$304)-ROW(Invoices!$C$5)+1),ROWS(J$6:J66))),"")</f>
        <v/>
      </c>
      <c r="K66" s="135" t="str">
        <f>IFERROR(VLOOKUP(J66,Invoices!$C:$L,5,FALSE),"")</f>
        <v/>
      </c>
      <c r="L66" s="129" t="str">
        <f>IFERROR(VLOOKUP(J66,Invoices!$C:$L,9,FALSE),"")</f>
        <v/>
      </c>
      <c r="M66" s="6"/>
      <c r="N66" s="145" t="str">
        <f t="array" ref="N66">IF(ROWS(N$6:N66)&lt;=O$4,INDEX(Invoices!$C$5:$C$304,SMALL(IF(Invoices!$I$5:$I$304=O$5,ROW(Invoices!$C$5:$C$304)-ROW(Invoices!$C$5)+1),ROWS(N$6:N66))),"")</f>
        <v/>
      </c>
      <c r="O66" s="135" t="str">
        <f>IFERROR(VLOOKUP(N66,Invoices!$C:$L,5,FALSE),"")</f>
        <v/>
      </c>
      <c r="P66" s="129" t="str">
        <f>IFERROR(VLOOKUP(N66,Invoices!$C:$L,9,FALSE),"")</f>
        <v/>
      </c>
      <c r="Q66" s="1"/>
      <c r="R66" s="145" t="str">
        <f t="array" ref="R66">IF(ROWS(R$6:R66)&lt;=S$4,INDEX(Invoices!$C$5:$C$304,SMALL(IF(Invoices!$I$5:$I$304=S$5,ROW(Invoices!$C$5:$C$304)-ROW(Invoices!$C$5)+1),ROWS(R$6:R66))),"")</f>
        <v/>
      </c>
      <c r="S66" s="135" t="str">
        <f>IFERROR(VLOOKUP(R66,Invoices!$C:$L,5,FALSE),"")</f>
        <v/>
      </c>
      <c r="T66" s="129" t="str">
        <f>IFERROR(VLOOKUP(R66,Invoices!$C:$L,9,FALSE),"")</f>
        <v/>
      </c>
    </row>
    <row r="67" spans="2:20" ht="13.5" x14ac:dyDescent="0.25">
      <c r="B67" s="145" t="str">
        <f t="array" ref="B67">IF(ROWS(B$6:B67)&lt;=C$4,INDEX(Invoices!$C$5:$C$304,SMALL(IF(Invoices!$I$5:$I$304=C$5,ROW(Invoices!$C$5:$C$304)-ROW(Invoices!$C$5)+1),ROWS(B$6:B67))),"")</f>
        <v/>
      </c>
      <c r="C67" s="135" t="str">
        <f>IFERROR(VLOOKUP(B67,Invoices!$C:$L,5,FALSE),"")</f>
        <v/>
      </c>
      <c r="D67" s="129" t="str">
        <f>IFERROR(VLOOKUP(B67,Invoices!$C:$L,9,FALSE),"")</f>
        <v/>
      </c>
      <c r="E67" s="1"/>
      <c r="F67" s="145" t="str">
        <f t="array" ref="F67">IF(ROWS(F$6:F67)&lt;=G$4,INDEX(Invoices!$C$5:$C$304,SMALL(IF(Invoices!$I$5:$I$304=G$5,ROW(Invoices!$C$5:$C$304)-ROW(Invoices!$C$5)+1),ROWS(F$6:F67))),"")</f>
        <v/>
      </c>
      <c r="G67" s="135" t="str">
        <f>IFERROR(VLOOKUP(F67,Invoices!$C:$L,5,FALSE),"")</f>
        <v/>
      </c>
      <c r="H67" s="129" t="str">
        <f>IFERROR(VLOOKUP(F67,Invoices!$C:$L,9,FALSE),"")</f>
        <v/>
      </c>
      <c r="I67" s="1"/>
      <c r="J67" s="145" t="str">
        <f t="array" ref="J67">IF(ROWS(J$6:J67)&lt;=K$4,INDEX(Invoices!$C$5:$C$304,SMALL(IF(Invoices!$I$5:$I$304=K$5,ROW(Invoices!$C$5:$C$304)-ROW(Invoices!$C$5)+1),ROWS(J$6:J67))),"")</f>
        <v/>
      </c>
      <c r="K67" s="135" t="str">
        <f>IFERROR(VLOOKUP(J67,Invoices!$C:$L,5,FALSE),"")</f>
        <v/>
      </c>
      <c r="L67" s="129" t="str">
        <f>IFERROR(VLOOKUP(J67,Invoices!$C:$L,9,FALSE),"")</f>
        <v/>
      </c>
      <c r="M67" s="6"/>
      <c r="N67" s="145" t="str">
        <f t="array" ref="N67">IF(ROWS(N$6:N67)&lt;=O$4,INDEX(Invoices!$C$5:$C$304,SMALL(IF(Invoices!$I$5:$I$304=O$5,ROW(Invoices!$C$5:$C$304)-ROW(Invoices!$C$5)+1),ROWS(N$6:N67))),"")</f>
        <v/>
      </c>
      <c r="O67" s="135" t="str">
        <f>IFERROR(VLOOKUP(N67,Invoices!$C:$L,5,FALSE),"")</f>
        <v/>
      </c>
      <c r="P67" s="129" t="str">
        <f>IFERROR(VLOOKUP(N67,Invoices!$C:$L,9,FALSE),"")</f>
        <v/>
      </c>
      <c r="Q67" s="1"/>
      <c r="R67" s="145" t="str">
        <f t="array" ref="R67">IF(ROWS(R$6:R67)&lt;=S$4,INDEX(Invoices!$C$5:$C$304,SMALL(IF(Invoices!$I$5:$I$304=S$5,ROW(Invoices!$C$5:$C$304)-ROW(Invoices!$C$5)+1),ROWS(R$6:R67))),"")</f>
        <v/>
      </c>
      <c r="S67" s="135" t="str">
        <f>IFERROR(VLOOKUP(R67,Invoices!$C:$L,5,FALSE),"")</f>
        <v/>
      </c>
      <c r="T67" s="129" t="str">
        <f>IFERROR(VLOOKUP(R67,Invoices!$C:$L,9,FALSE),"")</f>
        <v/>
      </c>
    </row>
    <row r="68" spans="2:20" ht="13.5" x14ac:dyDescent="0.25">
      <c r="B68" s="145" t="str">
        <f t="array" ref="B68">IF(ROWS(B$6:B68)&lt;=C$4,INDEX(Invoices!$C$5:$C$304,SMALL(IF(Invoices!$I$5:$I$304=C$5,ROW(Invoices!$C$5:$C$304)-ROW(Invoices!$C$5)+1),ROWS(B$6:B68))),"")</f>
        <v/>
      </c>
      <c r="C68" s="135" t="str">
        <f>IFERROR(VLOOKUP(B68,Invoices!$C:$L,5,FALSE),"")</f>
        <v/>
      </c>
      <c r="D68" s="129" t="str">
        <f>IFERROR(VLOOKUP(B68,Invoices!$C:$L,9,FALSE),"")</f>
        <v/>
      </c>
      <c r="E68" s="1"/>
      <c r="F68" s="145" t="str">
        <f t="array" ref="F68">IF(ROWS(F$6:F68)&lt;=G$4,INDEX(Invoices!$C$5:$C$304,SMALL(IF(Invoices!$I$5:$I$304=G$5,ROW(Invoices!$C$5:$C$304)-ROW(Invoices!$C$5)+1),ROWS(F$6:F68))),"")</f>
        <v/>
      </c>
      <c r="G68" s="135" t="str">
        <f>IFERROR(VLOOKUP(F68,Invoices!$C:$L,5,FALSE),"")</f>
        <v/>
      </c>
      <c r="H68" s="129" t="str">
        <f>IFERROR(VLOOKUP(F68,Invoices!$C:$L,9,FALSE),"")</f>
        <v/>
      </c>
      <c r="I68" s="1"/>
      <c r="J68" s="145" t="str">
        <f t="array" ref="J68">IF(ROWS(J$6:J68)&lt;=K$4,INDEX(Invoices!$C$5:$C$304,SMALL(IF(Invoices!$I$5:$I$304=K$5,ROW(Invoices!$C$5:$C$304)-ROW(Invoices!$C$5)+1),ROWS(J$6:J68))),"")</f>
        <v/>
      </c>
      <c r="K68" s="135" t="str">
        <f>IFERROR(VLOOKUP(J68,Invoices!$C:$L,5,FALSE),"")</f>
        <v/>
      </c>
      <c r="L68" s="129" t="str">
        <f>IFERROR(VLOOKUP(J68,Invoices!$C:$L,9,FALSE),"")</f>
        <v/>
      </c>
      <c r="M68" s="6"/>
      <c r="N68" s="145" t="str">
        <f t="array" ref="N68">IF(ROWS(N$6:N68)&lt;=O$4,INDEX(Invoices!$C$5:$C$304,SMALL(IF(Invoices!$I$5:$I$304=O$5,ROW(Invoices!$C$5:$C$304)-ROW(Invoices!$C$5)+1),ROWS(N$6:N68))),"")</f>
        <v/>
      </c>
      <c r="O68" s="135" t="str">
        <f>IFERROR(VLOOKUP(N68,Invoices!$C:$L,5,FALSE),"")</f>
        <v/>
      </c>
      <c r="P68" s="129" t="str">
        <f>IFERROR(VLOOKUP(N68,Invoices!$C:$L,9,FALSE),"")</f>
        <v/>
      </c>
      <c r="Q68" s="1"/>
      <c r="R68" s="145" t="str">
        <f t="array" ref="R68">IF(ROWS(R$6:R68)&lt;=S$4,INDEX(Invoices!$C$5:$C$304,SMALL(IF(Invoices!$I$5:$I$304=S$5,ROW(Invoices!$C$5:$C$304)-ROW(Invoices!$C$5)+1),ROWS(R$6:R68))),"")</f>
        <v/>
      </c>
      <c r="S68" s="135" t="str">
        <f>IFERROR(VLOOKUP(R68,Invoices!$C:$L,5,FALSE),"")</f>
        <v/>
      </c>
      <c r="T68" s="129" t="str">
        <f>IFERROR(VLOOKUP(R68,Invoices!$C:$L,9,FALSE),"")</f>
        <v/>
      </c>
    </row>
    <row r="69" spans="2:20" ht="13.5" x14ac:dyDescent="0.25">
      <c r="B69" s="145" t="str">
        <f t="array" ref="B69">IF(ROWS(B$6:B69)&lt;=C$4,INDEX(Invoices!$C$5:$C$304,SMALL(IF(Invoices!$I$5:$I$304=C$5,ROW(Invoices!$C$5:$C$304)-ROW(Invoices!$C$5)+1),ROWS(B$6:B69))),"")</f>
        <v/>
      </c>
      <c r="C69" s="135" t="str">
        <f>IFERROR(VLOOKUP(B69,Invoices!$C:$L,5,FALSE),"")</f>
        <v/>
      </c>
      <c r="D69" s="129" t="str">
        <f>IFERROR(VLOOKUP(B69,Invoices!$C:$L,9,FALSE),"")</f>
        <v/>
      </c>
      <c r="E69" s="1"/>
      <c r="F69" s="145" t="str">
        <f t="array" ref="F69">IF(ROWS(F$6:F69)&lt;=G$4,INDEX(Invoices!$C$5:$C$304,SMALL(IF(Invoices!$I$5:$I$304=G$5,ROW(Invoices!$C$5:$C$304)-ROW(Invoices!$C$5)+1),ROWS(F$6:F69))),"")</f>
        <v/>
      </c>
      <c r="G69" s="135" t="str">
        <f>IFERROR(VLOOKUP(F69,Invoices!$C:$L,5,FALSE),"")</f>
        <v/>
      </c>
      <c r="H69" s="129" t="str">
        <f>IFERROR(VLOOKUP(F69,Invoices!$C:$L,9,FALSE),"")</f>
        <v/>
      </c>
      <c r="I69" s="1"/>
      <c r="J69" s="145" t="str">
        <f t="array" ref="J69">IF(ROWS(J$6:J69)&lt;=K$4,INDEX(Invoices!$C$5:$C$304,SMALL(IF(Invoices!$I$5:$I$304=K$5,ROW(Invoices!$C$5:$C$304)-ROW(Invoices!$C$5)+1),ROWS(J$6:J69))),"")</f>
        <v/>
      </c>
      <c r="K69" s="135" t="str">
        <f>IFERROR(VLOOKUP(J69,Invoices!$C:$L,5,FALSE),"")</f>
        <v/>
      </c>
      <c r="L69" s="129" t="str">
        <f>IFERROR(VLOOKUP(J69,Invoices!$C:$L,9,FALSE),"")</f>
        <v/>
      </c>
      <c r="M69" s="6"/>
      <c r="N69" s="145" t="str">
        <f t="array" ref="N69">IF(ROWS(N$6:N69)&lt;=O$4,INDEX(Invoices!$C$5:$C$304,SMALL(IF(Invoices!$I$5:$I$304=O$5,ROW(Invoices!$C$5:$C$304)-ROW(Invoices!$C$5)+1),ROWS(N$6:N69))),"")</f>
        <v/>
      </c>
      <c r="O69" s="135" t="str">
        <f>IFERROR(VLOOKUP(N69,Invoices!$C:$L,5,FALSE),"")</f>
        <v/>
      </c>
      <c r="P69" s="129" t="str">
        <f>IFERROR(VLOOKUP(N69,Invoices!$C:$L,9,FALSE),"")</f>
        <v/>
      </c>
      <c r="Q69" s="1"/>
      <c r="R69" s="145" t="str">
        <f t="array" ref="R69">IF(ROWS(R$6:R69)&lt;=S$4,INDEX(Invoices!$C$5:$C$304,SMALL(IF(Invoices!$I$5:$I$304=S$5,ROW(Invoices!$C$5:$C$304)-ROW(Invoices!$C$5)+1),ROWS(R$6:R69))),"")</f>
        <v/>
      </c>
      <c r="S69" s="135" t="str">
        <f>IFERROR(VLOOKUP(R69,Invoices!$C:$L,5,FALSE),"")</f>
        <v/>
      </c>
      <c r="T69" s="129" t="str">
        <f>IFERROR(VLOOKUP(R69,Invoices!$C:$L,9,FALSE),"")</f>
        <v/>
      </c>
    </row>
    <row r="70" spans="2:20" ht="13.5" x14ac:dyDescent="0.25">
      <c r="B70" s="145" t="str">
        <f t="array" ref="B70">IF(ROWS(B$6:B70)&lt;=C$4,INDEX(Invoices!$C$5:$C$304,SMALL(IF(Invoices!$I$5:$I$304=C$5,ROW(Invoices!$C$5:$C$304)-ROW(Invoices!$C$5)+1),ROWS(B$6:B70))),"")</f>
        <v/>
      </c>
      <c r="C70" s="135" t="str">
        <f>IFERROR(VLOOKUP(B70,Invoices!$C:$L,5,FALSE),"")</f>
        <v/>
      </c>
      <c r="D70" s="129" t="str">
        <f>IFERROR(VLOOKUP(B70,Invoices!$C:$L,9,FALSE),"")</f>
        <v/>
      </c>
      <c r="E70" s="1"/>
      <c r="F70" s="145" t="str">
        <f t="array" ref="F70">IF(ROWS(F$6:F70)&lt;=G$4,INDEX(Invoices!$C$5:$C$304,SMALL(IF(Invoices!$I$5:$I$304=G$5,ROW(Invoices!$C$5:$C$304)-ROW(Invoices!$C$5)+1),ROWS(F$6:F70))),"")</f>
        <v/>
      </c>
      <c r="G70" s="135" t="str">
        <f>IFERROR(VLOOKUP(F70,Invoices!$C:$L,5,FALSE),"")</f>
        <v/>
      </c>
      <c r="H70" s="129" t="str">
        <f>IFERROR(VLOOKUP(F70,Invoices!$C:$L,9,FALSE),"")</f>
        <v/>
      </c>
      <c r="I70" s="1"/>
      <c r="J70" s="145" t="str">
        <f t="array" ref="J70">IF(ROWS(J$6:J70)&lt;=K$4,INDEX(Invoices!$C$5:$C$304,SMALL(IF(Invoices!$I$5:$I$304=K$5,ROW(Invoices!$C$5:$C$304)-ROW(Invoices!$C$5)+1),ROWS(J$6:J70))),"")</f>
        <v/>
      </c>
      <c r="K70" s="135" t="str">
        <f>IFERROR(VLOOKUP(J70,Invoices!$C:$L,5,FALSE),"")</f>
        <v/>
      </c>
      <c r="L70" s="129" t="str">
        <f>IFERROR(VLOOKUP(J70,Invoices!$C:$L,9,FALSE),"")</f>
        <v/>
      </c>
      <c r="M70" s="6"/>
      <c r="N70" s="145" t="str">
        <f t="array" ref="N70">IF(ROWS(N$6:N70)&lt;=O$4,INDEX(Invoices!$C$5:$C$304,SMALL(IF(Invoices!$I$5:$I$304=O$5,ROW(Invoices!$C$5:$C$304)-ROW(Invoices!$C$5)+1),ROWS(N$6:N70))),"")</f>
        <v/>
      </c>
      <c r="O70" s="135" t="str">
        <f>IFERROR(VLOOKUP(N70,Invoices!$C:$L,5,FALSE),"")</f>
        <v/>
      </c>
      <c r="P70" s="129" t="str">
        <f>IFERROR(VLOOKUP(N70,Invoices!$C:$L,9,FALSE),"")</f>
        <v/>
      </c>
      <c r="Q70" s="1"/>
      <c r="R70" s="145" t="str">
        <f t="array" ref="R70">IF(ROWS(R$6:R70)&lt;=S$4,INDEX(Invoices!$C$5:$C$304,SMALL(IF(Invoices!$I$5:$I$304=S$5,ROW(Invoices!$C$5:$C$304)-ROW(Invoices!$C$5)+1),ROWS(R$6:R70))),"")</f>
        <v/>
      </c>
      <c r="S70" s="135" t="str">
        <f>IFERROR(VLOOKUP(R70,Invoices!$C:$L,5,FALSE),"")</f>
        <v/>
      </c>
      <c r="T70" s="129" t="str">
        <f>IFERROR(VLOOKUP(R70,Invoices!$C:$L,9,FALSE),"")</f>
        <v/>
      </c>
    </row>
    <row r="71" spans="2:20" ht="13.5" x14ac:dyDescent="0.25">
      <c r="B71" s="145" t="str">
        <f t="array" ref="B71">IF(ROWS(B$6:B71)&lt;=C$4,INDEX(Invoices!$C$5:$C$304,SMALL(IF(Invoices!$I$5:$I$304=C$5,ROW(Invoices!$C$5:$C$304)-ROW(Invoices!$C$5)+1),ROWS(B$6:B71))),"")</f>
        <v/>
      </c>
      <c r="C71" s="135" t="str">
        <f>IFERROR(VLOOKUP(B71,Invoices!$C:$L,5,FALSE),"")</f>
        <v/>
      </c>
      <c r="D71" s="129" t="str">
        <f>IFERROR(VLOOKUP(B71,Invoices!$C:$L,9,FALSE),"")</f>
        <v/>
      </c>
      <c r="E71" s="1"/>
      <c r="F71" s="145" t="str">
        <f t="array" ref="F71">IF(ROWS(F$6:F71)&lt;=G$4,INDEX(Invoices!$C$5:$C$304,SMALL(IF(Invoices!$I$5:$I$304=G$5,ROW(Invoices!$C$5:$C$304)-ROW(Invoices!$C$5)+1),ROWS(F$6:F71))),"")</f>
        <v/>
      </c>
      <c r="G71" s="135" t="str">
        <f>IFERROR(VLOOKUP(F71,Invoices!$C:$L,5,FALSE),"")</f>
        <v/>
      </c>
      <c r="H71" s="129" t="str">
        <f>IFERROR(VLOOKUP(F71,Invoices!$C:$L,9,FALSE),"")</f>
        <v/>
      </c>
      <c r="I71" s="1"/>
      <c r="J71" s="145" t="str">
        <f t="array" ref="J71">IF(ROWS(J$6:J71)&lt;=K$4,INDEX(Invoices!$C$5:$C$304,SMALL(IF(Invoices!$I$5:$I$304=K$5,ROW(Invoices!$C$5:$C$304)-ROW(Invoices!$C$5)+1),ROWS(J$6:J71))),"")</f>
        <v/>
      </c>
      <c r="K71" s="135" t="str">
        <f>IFERROR(VLOOKUP(J71,Invoices!$C:$L,5,FALSE),"")</f>
        <v/>
      </c>
      <c r="L71" s="129" t="str">
        <f>IFERROR(VLOOKUP(J71,Invoices!$C:$L,9,FALSE),"")</f>
        <v/>
      </c>
      <c r="M71" s="6"/>
      <c r="N71" s="145" t="str">
        <f t="array" ref="N71">IF(ROWS(N$6:N71)&lt;=O$4,INDEX(Invoices!$C$5:$C$304,SMALL(IF(Invoices!$I$5:$I$304=O$5,ROW(Invoices!$C$5:$C$304)-ROW(Invoices!$C$5)+1),ROWS(N$6:N71))),"")</f>
        <v/>
      </c>
      <c r="O71" s="135" t="str">
        <f>IFERROR(VLOOKUP(N71,Invoices!$C:$L,5,FALSE),"")</f>
        <v/>
      </c>
      <c r="P71" s="129" t="str">
        <f>IFERROR(VLOOKUP(N71,Invoices!$C:$L,9,FALSE),"")</f>
        <v/>
      </c>
      <c r="Q71" s="1"/>
      <c r="R71" s="145" t="str">
        <f t="array" ref="R71">IF(ROWS(R$6:R71)&lt;=S$4,INDEX(Invoices!$C$5:$C$304,SMALL(IF(Invoices!$I$5:$I$304=S$5,ROW(Invoices!$C$5:$C$304)-ROW(Invoices!$C$5)+1),ROWS(R$6:R71))),"")</f>
        <v/>
      </c>
      <c r="S71" s="135" t="str">
        <f>IFERROR(VLOOKUP(R71,Invoices!$C:$L,5,FALSE),"")</f>
        <v/>
      </c>
      <c r="T71" s="129" t="str">
        <f>IFERROR(VLOOKUP(R71,Invoices!$C:$L,9,FALSE),"")</f>
        <v/>
      </c>
    </row>
    <row r="72" spans="2:20" ht="13.5" x14ac:dyDescent="0.25">
      <c r="B72" s="145" t="str">
        <f t="array" ref="B72">IF(ROWS(B$6:B72)&lt;=C$4,INDEX(Invoices!$C$5:$C$304,SMALL(IF(Invoices!$I$5:$I$304=C$5,ROW(Invoices!$C$5:$C$304)-ROW(Invoices!$C$5)+1),ROWS(B$6:B72))),"")</f>
        <v/>
      </c>
      <c r="C72" s="135" t="str">
        <f>IFERROR(VLOOKUP(B72,Invoices!$C:$L,5,FALSE),"")</f>
        <v/>
      </c>
      <c r="D72" s="129" t="str">
        <f>IFERROR(VLOOKUP(B72,Invoices!$C:$L,9,FALSE),"")</f>
        <v/>
      </c>
      <c r="E72" s="1"/>
      <c r="F72" s="145" t="str">
        <f t="array" ref="F72">IF(ROWS(F$6:F72)&lt;=G$4,INDEX(Invoices!$C$5:$C$304,SMALL(IF(Invoices!$I$5:$I$304=G$5,ROW(Invoices!$C$5:$C$304)-ROW(Invoices!$C$5)+1),ROWS(F$6:F72))),"")</f>
        <v/>
      </c>
      <c r="G72" s="135" t="str">
        <f>IFERROR(VLOOKUP(F72,Invoices!$C:$L,5,FALSE),"")</f>
        <v/>
      </c>
      <c r="H72" s="129" t="str">
        <f>IFERROR(VLOOKUP(F72,Invoices!$C:$L,9,FALSE),"")</f>
        <v/>
      </c>
      <c r="I72" s="1"/>
      <c r="J72" s="145" t="str">
        <f t="array" ref="J72">IF(ROWS(J$6:J72)&lt;=K$4,INDEX(Invoices!$C$5:$C$304,SMALL(IF(Invoices!$I$5:$I$304=K$5,ROW(Invoices!$C$5:$C$304)-ROW(Invoices!$C$5)+1),ROWS(J$6:J72))),"")</f>
        <v/>
      </c>
      <c r="K72" s="135" t="str">
        <f>IFERROR(VLOOKUP(J72,Invoices!$C:$L,5,FALSE),"")</f>
        <v/>
      </c>
      <c r="L72" s="129" t="str">
        <f>IFERROR(VLOOKUP(J72,Invoices!$C:$L,9,FALSE),"")</f>
        <v/>
      </c>
      <c r="M72" s="6"/>
      <c r="N72" s="145" t="str">
        <f t="array" ref="N72">IF(ROWS(N$6:N72)&lt;=O$4,INDEX(Invoices!$C$5:$C$304,SMALL(IF(Invoices!$I$5:$I$304=O$5,ROW(Invoices!$C$5:$C$304)-ROW(Invoices!$C$5)+1),ROWS(N$6:N72))),"")</f>
        <v/>
      </c>
      <c r="O72" s="135" t="str">
        <f>IFERROR(VLOOKUP(N72,Invoices!$C:$L,5,FALSE),"")</f>
        <v/>
      </c>
      <c r="P72" s="129" t="str">
        <f>IFERROR(VLOOKUP(N72,Invoices!$C:$L,9,FALSE),"")</f>
        <v/>
      </c>
      <c r="Q72" s="1"/>
      <c r="R72" s="145" t="str">
        <f t="array" ref="R72">IF(ROWS(R$6:R72)&lt;=S$4,INDEX(Invoices!$C$5:$C$304,SMALL(IF(Invoices!$I$5:$I$304=S$5,ROW(Invoices!$C$5:$C$304)-ROW(Invoices!$C$5)+1),ROWS(R$6:R72))),"")</f>
        <v/>
      </c>
      <c r="S72" s="135" t="str">
        <f>IFERROR(VLOOKUP(R72,Invoices!$C:$L,5,FALSE),"")</f>
        <v/>
      </c>
      <c r="T72" s="129" t="str">
        <f>IFERROR(VLOOKUP(R72,Invoices!$C:$L,9,FALSE),"")</f>
        <v/>
      </c>
    </row>
    <row r="73" spans="2:20" ht="13.5" x14ac:dyDescent="0.25">
      <c r="B73" s="145" t="str">
        <f t="array" ref="B73">IF(ROWS(B$6:B73)&lt;=C$4,INDEX(Invoices!$C$5:$C$304,SMALL(IF(Invoices!$I$5:$I$304=C$5,ROW(Invoices!$C$5:$C$304)-ROW(Invoices!$C$5)+1),ROWS(B$6:B73))),"")</f>
        <v/>
      </c>
      <c r="C73" s="135" t="str">
        <f>IFERROR(VLOOKUP(B73,Invoices!$C:$L,5,FALSE),"")</f>
        <v/>
      </c>
      <c r="D73" s="129" t="str">
        <f>IFERROR(VLOOKUP(B73,Invoices!$C:$L,9,FALSE),"")</f>
        <v/>
      </c>
      <c r="E73" s="1"/>
      <c r="F73" s="145" t="str">
        <f t="array" ref="F73">IF(ROWS(F$6:F73)&lt;=G$4,INDEX(Invoices!$C$5:$C$304,SMALL(IF(Invoices!$I$5:$I$304=G$5,ROW(Invoices!$C$5:$C$304)-ROW(Invoices!$C$5)+1),ROWS(F$6:F73))),"")</f>
        <v/>
      </c>
      <c r="G73" s="135" t="str">
        <f>IFERROR(VLOOKUP(F73,Invoices!$C:$L,5,FALSE),"")</f>
        <v/>
      </c>
      <c r="H73" s="129" t="str">
        <f>IFERROR(VLOOKUP(F73,Invoices!$C:$L,9,FALSE),"")</f>
        <v/>
      </c>
      <c r="I73" s="1"/>
      <c r="J73" s="145" t="str">
        <f t="array" ref="J73">IF(ROWS(J$6:J73)&lt;=K$4,INDEX(Invoices!$C$5:$C$304,SMALL(IF(Invoices!$I$5:$I$304=K$5,ROW(Invoices!$C$5:$C$304)-ROW(Invoices!$C$5)+1),ROWS(J$6:J73))),"")</f>
        <v/>
      </c>
      <c r="K73" s="135" t="str">
        <f>IFERROR(VLOOKUP(J73,Invoices!$C:$L,5,FALSE),"")</f>
        <v/>
      </c>
      <c r="L73" s="129" t="str">
        <f>IFERROR(VLOOKUP(J73,Invoices!$C:$L,9,FALSE),"")</f>
        <v/>
      </c>
      <c r="M73" s="6"/>
      <c r="N73" s="145" t="str">
        <f t="array" ref="N73">IF(ROWS(N$6:N73)&lt;=O$4,INDEX(Invoices!$C$5:$C$304,SMALL(IF(Invoices!$I$5:$I$304=O$5,ROW(Invoices!$C$5:$C$304)-ROW(Invoices!$C$5)+1),ROWS(N$6:N73))),"")</f>
        <v/>
      </c>
      <c r="O73" s="135" t="str">
        <f>IFERROR(VLOOKUP(N73,Invoices!$C:$L,5,FALSE),"")</f>
        <v/>
      </c>
      <c r="P73" s="129" t="str">
        <f>IFERROR(VLOOKUP(N73,Invoices!$C:$L,9,FALSE),"")</f>
        <v/>
      </c>
      <c r="Q73" s="1"/>
      <c r="R73" s="145" t="str">
        <f t="array" ref="R73">IF(ROWS(R$6:R73)&lt;=S$4,INDEX(Invoices!$C$5:$C$304,SMALL(IF(Invoices!$I$5:$I$304=S$5,ROW(Invoices!$C$5:$C$304)-ROW(Invoices!$C$5)+1),ROWS(R$6:R73))),"")</f>
        <v/>
      </c>
      <c r="S73" s="135" t="str">
        <f>IFERROR(VLOOKUP(R73,Invoices!$C:$L,5,FALSE),"")</f>
        <v/>
      </c>
      <c r="T73" s="129" t="str">
        <f>IFERROR(VLOOKUP(R73,Invoices!$C:$L,9,FALSE),"")</f>
        <v/>
      </c>
    </row>
    <row r="74" spans="2:20" ht="13.5" x14ac:dyDescent="0.25">
      <c r="B74" s="145" t="str">
        <f t="array" ref="B74">IF(ROWS(B$6:B74)&lt;=C$4,INDEX(Invoices!$C$5:$C$304,SMALL(IF(Invoices!$I$5:$I$304=C$5,ROW(Invoices!$C$5:$C$304)-ROW(Invoices!$C$5)+1),ROWS(B$6:B74))),"")</f>
        <v/>
      </c>
      <c r="C74" s="135" t="str">
        <f>IFERROR(VLOOKUP(B74,Invoices!$C:$L,5,FALSE),"")</f>
        <v/>
      </c>
      <c r="D74" s="129" t="str">
        <f>IFERROR(VLOOKUP(B74,Invoices!$C:$L,9,FALSE),"")</f>
        <v/>
      </c>
      <c r="E74" s="1"/>
      <c r="F74" s="145" t="str">
        <f t="array" ref="F74">IF(ROWS(F$6:F74)&lt;=G$4,INDEX(Invoices!$C$5:$C$304,SMALL(IF(Invoices!$I$5:$I$304=G$5,ROW(Invoices!$C$5:$C$304)-ROW(Invoices!$C$5)+1),ROWS(F$6:F74))),"")</f>
        <v/>
      </c>
      <c r="G74" s="135" t="str">
        <f>IFERROR(VLOOKUP(F74,Invoices!$C:$L,5,FALSE),"")</f>
        <v/>
      </c>
      <c r="H74" s="129" t="str">
        <f>IFERROR(VLOOKUP(F74,Invoices!$C:$L,9,FALSE),"")</f>
        <v/>
      </c>
      <c r="I74" s="1"/>
      <c r="J74" s="145" t="str">
        <f t="array" ref="J74">IF(ROWS(J$6:J74)&lt;=K$4,INDEX(Invoices!$C$5:$C$304,SMALL(IF(Invoices!$I$5:$I$304=K$5,ROW(Invoices!$C$5:$C$304)-ROW(Invoices!$C$5)+1),ROWS(J$6:J74))),"")</f>
        <v/>
      </c>
      <c r="K74" s="135" t="str">
        <f>IFERROR(VLOOKUP(J74,Invoices!$C:$L,5,FALSE),"")</f>
        <v/>
      </c>
      <c r="L74" s="129" t="str">
        <f>IFERROR(VLOOKUP(J74,Invoices!$C:$L,9,FALSE),"")</f>
        <v/>
      </c>
      <c r="M74" s="6"/>
      <c r="N74" s="145" t="str">
        <f t="array" ref="N74">IF(ROWS(N$6:N74)&lt;=O$4,INDEX(Invoices!$C$5:$C$304,SMALL(IF(Invoices!$I$5:$I$304=O$5,ROW(Invoices!$C$5:$C$304)-ROW(Invoices!$C$5)+1),ROWS(N$6:N74))),"")</f>
        <v/>
      </c>
      <c r="O74" s="135" t="str">
        <f>IFERROR(VLOOKUP(N74,Invoices!$C:$L,5,FALSE),"")</f>
        <v/>
      </c>
      <c r="P74" s="129" t="str">
        <f>IFERROR(VLOOKUP(N74,Invoices!$C:$L,9,FALSE),"")</f>
        <v/>
      </c>
      <c r="Q74" s="1"/>
      <c r="R74" s="145" t="str">
        <f t="array" ref="R74">IF(ROWS(R$6:R74)&lt;=S$4,INDEX(Invoices!$C$5:$C$304,SMALL(IF(Invoices!$I$5:$I$304=S$5,ROW(Invoices!$C$5:$C$304)-ROW(Invoices!$C$5)+1),ROWS(R$6:R74))),"")</f>
        <v/>
      </c>
      <c r="S74" s="135" t="str">
        <f>IFERROR(VLOOKUP(R74,Invoices!$C:$L,5,FALSE),"")</f>
        <v/>
      </c>
      <c r="T74" s="129" t="str">
        <f>IFERROR(VLOOKUP(R74,Invoices!$C:$L,9,FALSE),"")</f>
        <v/>
      </c>
    </row>
    <row r="75" spans="2:20" ht="13.5" x14ac:dyDescent="0.25">
      <c r="B75" s="145" t="str">
        <f t="array" ref="B75">IF(ROWS(B$6:B75)&lt;=C$4,INDEX(Invoices!$C$5:$C$304,SMALL(IF(Invoices!$I$5:$I$304=C$5,ROW(Invoices!$C$5:$C$304)-ROW(Invoices!$C$5)+1),ROWS(B$6:B75))),"")</f>
        <v/>
      </c>
      <c r="C75" s="135" t="str">
        <f>IFERROR(VLOOKUP(B75,Invoices!$C:$L,5,FALSE),"")</f>
        <v/>
      </c>
      <c r="D75" s="129" t="str">
        <f>IFERROR(VLOOKUP(B75,Invoices!$C:$L,9,FALSE),"")</f>
        <v/>
      </c>
      <c r="E75" s="1"/>
      <c r="F75" s="145" t="str">
        <f t="array" ref="F75">IF(ROWS(F$6:F75)&lt;=G$4,INDEX(Invoices!$C$5:$C$304,SMALL(IF(Invoices!$I$5:$I$304=G$5,ROW(Invoices!$C$5:$C$304)-ROW(Invoices!$C$5)+1),ROWS(F$6:F75))),"")</f>
        <v/>
      </c>
      <c r="G75" s="135" t="str">
        <f>IFERROR(VLOOKUP(F75,Invoices!$C:$L,5,FALSE),"")</f>
        <v/>
      </c>
      <c r="H75" s="129" t="str">
        <f>IFERROR(VLOOKUP(F75,Invoices!$C:$L,9,FALSE),"")</f>
        <v/>
      </c>
      <c r="I75" s="1"/>
      <c r="J75" s="145" t="str">
        <f t="array" ref="J75">IF(ROWS(J$6:J75)&lt;=K$4,INDEX(Invoices!$C$5:$C$304,SMALL(IF(Invoices!$I$5:$I$304=K$5,ROW(Invoices!$C$5:$C$304)-ROW(Invoices!$C$5)+1),ROWS(J$6:J75))),"")</f>
        <v/>
      </c>
      <c r="K75" s="135" t="str">
        <f>IFERROR(VLOOKUP(J75,Invoices!$C:$L,5,FALSE),"")</f>
        <v/>
      </c>
      <c r="L75" s="129" t="str">
        <f>IFERROR(VLOOKUP(J75,Invoices!$C:$L,9,FALSE),"")</f>
        <v/>
      </c>
      <c r="M75" s="6"/>
      <c r="N75" s="145" t="str">
        <f t="array" ref="N75">IF(ROWS(N$6:N75)&lt;=O$4,INDEX(Invoices!$C$5:$C$304,SMALL(IF(Invoices!$I$5:$I$304=O$5,ROW(Invoices!$C$5:$C$304)-ROW(Invoices!$C$5)+1),ROWS(N$6:N75))),"")</f>
        <v/>
      </c>
      <c r="O75" s="135" t="str">
        <f>IFERROR(VLOOKUP(N75,Invoices!$C:$L,5,FALSE),"")</f>
        <v/>
      </c>
      <c r="P75" s="129" t="str">
        <f>IFERROR(VLOOKUP(N75,Invoices!$C:$L,9,FALSE),"")</f>
        <v/>
      </c>
      <c r="Q75" s="1"/>
      <c r="R75" s="145" t="str">
        <f t="array" ref="R75">IF(ROWS(R$6:R75)&lt;=S$4,INDEX(Invoices!$C$5:$C$304,SMALL(IF(Invoices!$I$5:$I$304=S$5,ROW(Invoices!$C$5:$C$304)-ROW(Invoices!$C$5)+1),ROWS(R$6:R75))),"")</f>
        <v/>
      </c>
      <c r="S75" s="135" t="str">
        <f>IFERROR(VLOOKUP(R75,Invoices!$C:$L,5,FALSE),"")</f>
        <v/>
      </c>
      <c r="T75" s="129" t="str">
        <f>IFERROR(VLOOKUP(R75,Invoices!$C:$L,9,FALSE),"")</f>
        <v/>
      </c>
    </row>
    <row r="76" spans="2:20" ht="13.5" x14ac:dyDescent="0.25">
      <c r="B76" s="145" t="str">
        <f t="array" ref="B76">IF(ROWS(B$6:B76)&lt;=C$4,INDEX(Invoices!$C$5:$C$304,SMALL(IF(Invoices!$I$5:$I$304=C$5,ROW(Invoices!$C$5:$C$304)-ROW(Invoices!$C$5)+1),ROWS(B$6:B76))),"")</f>
        <v/>
      </c>
      <c r="C76" s="135" t="str">
        <f>IFERROR(VLOOKUP(B76,Invoices!$C:$L,5,FALSE),"")</f>
        <v/>
      </c>
      <c r="D76" s="129" t="str">
        <f>IFERROR(VLOOKUP(B76,Invoices!$C:$L,9,FALSE),"")</f>
        <v/>
      </c>
      <c r="E76" s="1"/>
      <c r="F76" s="145" t="str">
        <f t="array" ref="F76">IF(ROWS(F$6:F76)&lt;=G$4,INDEX(Invoices!$C$5:$C$304,SMALL(IF(Invoices!$I$5:$I$304=G$5,ROW(Invoices!$C$5:$C$304)-ROW(Invoices!$C$5)+1),ROWS(F$6:F76))),"")</f>
        <v/>
      </c>
      <c r="G76" s="135" t="str">
        <f>IFERROR(VLOOKUP(F76,Invoices!$C:$L,5,FALSE),"")</f>
        <v/>
      </c>
      <c r="H76" s="129" t="str">
        <f>IFERROR(VLOOKUP(F76,Invoices!$C:$L,9,FALSE),"")</f>
        <v/>
      </c>
      <c r="I76" s="1"/>
      <c r="J76" s="145" t="str">
        <f t="array" ref="J76">IF(ROWS(J$6:J76)&lt;=K$4,INDEX(Invoices!$C$5:$C$304,SMALL(IF(Invoices!$I$5:$I$304=K$5,ROW(Invoices!$C$5:$C$304)-ROW(Invoices!$C$5)+1),ROWS(J$6:J76))),"")</f>
        <v/>
      </c>
      <c r="K76" s="135" t="str">
        <f>IFERROR(VLOOKUP(J76,Invoices!$C:$L,5,FALSE),"")</f>
        <v/>
      </c>
      <c r="L76" s="129" t="str">
        <f>IFERROR(VLOOKUP(J76,Invoices!$C:$L,9,FALSE),"")</f>
        <v/>
      </c>
      <c r="M76" s="6"/>
      <c r="N76" s="145" t="str">
        <f t="array" ref="N76">IF(ROWS(N$6:N76)&lt;=O$4,INDEX(Invoices!$C$5:$C$304,SMALL(IF(Invoices!$I$5:$I$304=O$5,ROW(Invoices!$C$5:$C$304)-ROW(Invoices!$C$5)+1),ROWS(N$6:N76))),"")</f>
        <v/>
      </c>
      <c r="O76" s="135" t="str">
        <f>IFERROR(VLOOKUP(N76,Invoices!$C:$L,5,FALSE),"")</f>
        <v/>
      </c>
      <c r="P76" s="129" t="str">
        <f>IFERROR(VLOOKUP(N76,Invoices!$C:$L,9,FALSE),"")</f>
        <v/>
      </c>
      <c r="Q76" s="1"/>
      <c r="R76" s="145" t="str">
        <f t="array" ref="R76">IF(ROWS(R$6:R76)&lt;=S$4,INDEX(Invoices!$C$5:$C$304,SMALL(IF(Invoices!$I$5:$I$304=S$5,ROW(Invoices!$C$5:$C$304)-ROW(Invoices!$C$5)+1),ROWS(R$6:R76))),"")</f>
        <v/>
      </c>
      <c r="S76" s="135" t="str">
        <f>IFERROR(VLOOKUP(R76,Invoices!$C:$L,5,FALSE),"")</f>
        <v/>
      </c>
      <c r="T76" s="129" t="str">
        <f>IFERROR(VLOOKUP(R76,Invoices!$C:$L,9,FALSE),"")</f>
        <v/>
      </c>
    </row>
    <row r="77" spans="2:20" ht="13.5" x14ac:dyDescent="0.25">
      <c r="B77" s="145" t="str">
        <f t="array" ref="B77">IF(ROWS(B$6:B77)&lt;=C$4,INDEX(Invoices!$C$5:$C$304,SMALL(IF(Invoices!$I$5:$I$304=C$5,ROW(Invoices!$C$5:$C$304)-ROW(Invoices!$C$5)+1),ROWS(B$6:B77))),"")</f>
        <v/>
      </c>
      <c r="C77" s="135" t="str">
        <f>IFERROR(VLOOKUP(B77,Invoices!$C:$L,5,FALSE),"")</f>
        <v/>
      </c>
      <c r="D77" s="129" t="str">
        <f>IFERROR(VLOOKUP(B77,Invoices!$C:$L,9,FALSE),"")</f>
        <v/>
      </c>
      <c r="E77" s="1"/>
      <c r="F77" s="145" t="str">
        <f t="array" ref="F77">IF(ROWS(F$6:F77)&lt;=G$4,INDEX(Invoices!$C$5:$C$304,SMALL(IF(Invoices!$I$5:$I$304=G$5,ROW(Invoices!$C$5:$C$304)-ROW(Invoices!$C$5)+1),ROWS(F$6:F77))),"")</f>
        <v/>
      </c>
      <c r="G77" s="135" t="str">
        <f>IFERROR(VLOOKUP(F77,Invoices!$C:$L,5,FALSE),"")</f>
        <v/>
      </c>
      <c r="H77" s="129" t="str">
        <f>IFERROR(VLOOKUP(F77,Invoices!$C:$L,9,FALSE),"")</f>
        <v/>
      </c>
      <c r="I77" s="1"/>
      <c r="J77" s="145" t="str">
        <f t="array" ref="J77">IF(ROWS(J$6:J77)&lt;=K$4,INDEX(Invoices!$C$5:$C$304,SMALL(IF(Invoices!$I$5:$I$304=K$5,ROW(Invoices!$C$5:$C$304)-ROW(Invoices!$C$5)+1),ROWS(J$6:J77))),"")</f>
        <v/>
      </c>
      <c r="K77" s="135" t="str">
        <f>IFERROR(VLOOKUP(J77,Invoices!$C:$L,5,FALSE),"")</f>
        <v/>
      </c>
      <c r="L77" s="129" t="str">
        <f>IFERROR(VLOOKUP(J77,Invoices!$C:$L,9,FALSE),"")</f>
        <v/>
      </c>
      <c r="M77" s="6"/>
      <c r="N77" s="145" t="str">
        <f t="array" ref="N77">IF(ROWS(N$6:N77)&lt;=O$4,INDEX(Invoices!$C$5:$C$304,SMALL(IF(Invoices!$I$5:$I$304=O$5,ROW(Invoices!$C$5:$C$304)-ROW(Invoices!$C$5)+1),ROWS(N$6:N77))),"")</f>
        <v/>
      </c>
      <c r="O77" s="135" t="str">
        <f>IFERROR(VLOOKUP(N77,Invoices!$C:$L,5,FALSE),"")</f>
        <v/>
      </c>
      <c r="P77" s="129" t="str">
        <f>IFERROR(VLOOKUP(N77,Invoices!$C:$L,9,FALSE),"")</f>
        <v/>
      </c>
      <c r="Q77" s="1"/>
      <c r="R77" s="145" t="str">
        <f t="array" ref="R77">IF(ROWS(R$6:R77)&lt;=S$4,INDEX(Invoices!$C$5:$C$304,SMALL(IF(Invoices!$I$5:$I$304=S$5,ROW(Invoices!$C$5:$C$304)-ROW(Invoices!$C$5)+1),ROWS(R$6:R77))),"")</f>
        <v/>
      </c>
      <c r="S77" s="135" t="str">
        <f>IFERROR(VLOOKUP(R77,Invoices!$C:$L,5,FALSE),"")</f>
        <v/>
      </c>
      <c r="T77" s="129" t="str">
        <f>IFERROR(VLOOKUP(R77,Invoices!$C:$L,9,FALSE),"")</f>
        <v/>
      </c>
    </row>
    <row r="78" spans="2:20" ht="13.5" x14ac:dyDescent="0.25">
      <c r="B78" s="145" t="str">
        <f t="array" ref="B78">IF(ROWS(B$6:B78)&lt;=C$4,INDEX(Invoices!$C$5:$C$304,SMALL(IF(Invoices!$I$5:$I$304=C$5,ROW(Invoices!$C$5:$C$304)-ROW(Invoices!$C$5)+1),ROWS(B$6:B78))),"")</f>
        <v/>
      </c>
      <c r="C78" s="135" t="str">
        <f>IFERROR(VLOOKUP(B78,Invoices!$C:$L,5,FALSE),"")</f>
        <v/>
      </c>
      <c r="D78" s="129" t="str">
        <f>IFERROR(VLOOKUP(B78,Invoices!$C:$L,9,FALSE),"")</f>
        <v/>
      </c>
      <c r="E78" s="1"/>
      <c r="F78" s="145" t="str">
        <f t="array" ref="F78">IF(ROWS(F$6:F78)&lt;=G$4,INDEX(Invoices!$C$5:$C$304,SMALL(IF(Invoices!$I$5:$I$304=G$5,ROW(Invoices!$C$5:$C$304)-ROW(Invoices!$C$5)+1),ROWS(F$6:F78))),"")</f>
        <v/>
      </c>
      <c r="G78" s="135" t="str">
        <f>IFERROR(VLOOKUP(F78,Invoices!$C:$L,5,FALSE),"")</f>
        <v/>
      </c>
      <c r="H78" s="129" t="str">
        <f>IFERROR(VLOOKUP(F78,Invoices!$C:$L,9,FALSE),"")</f>
        <v/>
      </c>
      <c r="I78" s="1"/>
      <c r="J78" s="145" t="str">
        <f t="array" ref="J78">IF(ROWS(J$6:J78)&lt;=K$4,INDEX(Invoices!$C$5:$C$304,SMALL(IF(Invoices!$I$5:$I$304=K$5,ROW(Invoices!$C$5:$C$304)-ROW(Invoices!$C$5)+1),ROWS(J$6:J78))),"")</f>
        <v/>
      </c>
      <c r="K78" s="135" t="str">
        <f>IFERROR(VLOOKUP(J78,Invoices!$C:$L,5,FALSE),"")</f>
        <v/>
      </c>
      <c r="L78" s="129" t="str">
        <f>IFERROR(VLOOKUP(J78,Invoices!$C:$L,9,FALSE),"")</f>
        <v/>
      </c>
      <c r="M78" s="6"/>
      <c r="N78" s="145" t="str">
        <f t="array" ref="N78">IF(ROWS(N$6:N78)&lt;=O$4,INDEX(Invoices!$C$5:$C$304,SMALL(IF(Invoices!$I$5:$I$304=O$5,ROW(Invoices!$C$5:$C$304)-ROW(Invoices!$C$5)+1),ROWS(N$6:N78))),"")</f>
        <v/>
      </c>
      <c r="O78" s="135" t="str">
        <f>IFERROR(VLOOKUP(N78,Invoices!$C:$L,5,FALSE),"")</f>
        <v/>
      </c>
      <c r="P78" s="129" t="str">
        <f>IFERROR(VLOOKUP(N78,Invoices!$C:$L,9,FALSE),"")</f>
        <v/>
      </c>
      <c r="Q78" s="1"/>
      <c r="R78" s="145" t="str">
        <f t="array" ref="R78">IF(ROWS(R$6:R78)&lt;=S$4,INDEX(Invoices!$C$5:$C$304,SMALL(IF(Invoices!$I$5:$I$304=S$5,ROW(Invoices!$C$5:$C$304)-ROW(Invoices!$C$5)+1),ROWS(R$6:R78))),"")</f>
        <v/>
      </c>
      <c r="S78" s="135" t="str">
        <f>IFERROR(VLOOKUP(R78,Invoices!$C:$L,5,FALSE),"")</f>
        <v/>
      </c>
      <c r="T78" s="129" t="str">
        <f>IFERROR(VLOOKUP(R78,Invoices!$C:$L,9,FALSE),"")</f>
        <v/>
      </c>
    </row>
    <row r="79" spans="2:20" ht="13.5" x14ac:dyDescent="0.25">
      <c r="B79" s="145" t="str">
        <f t="array" ref="B79">IF(ROWS(B$6:B79)&lt;=C$4,INDEX(Invoices!$C$5:$C$304,SMALL(IF(Invoices!$I$5:$I$304=C$5,ROW(Invoices!$C$5:$C$304)-ROW(Invoices!$C$5)+1),ROWS(B$6:B79))),"")</f>
        <v/>
      </c>
      <c r="C79" s="135" t="str">
        <f>IFERROR(VLOOKUP(B79,Invoices!$C:$L,5,FALSE),"")</f>
        <v/>
      </c>
      <c r="D79" s="129" t="str">
        <f>IFERROR(VLOOKUP(B79,Invoices!$C:$L,9,FALSE),"")</f>
        <v/>
      </c>
      <c r="E79" s="1"/>
      <c r="F79" s="145" t="str">
        <f t="array" ref="F79">IF(ROWS(F$6:F79)&lt;=G$4,INDEX(Invoices!$C$5:$C$304,SMALL(IF(Invoices!$I$5:$I$304=G$5,ROW(Invoices!$C$5:$C$304)-ROW(Invoices!$C$5)+1),ROWS(F$6:F79))),"")</f>
        <v/>
      </c>
      <c r="G79" s="135" t="str">
        <f>IFERROR(VLOOKUP(F79,Invoices!$C:$L,5,FALSE),"")</f>
        <v/>
      </c>
      <c r="H79" s="129" t="str">
        <f>IFERROR(VLOOKUP(F79,Invoices!$C:$L,9,FALSE),"")</f>
        <v/>
      </c>
      <c r="I79" s="1"/>
      <c r="J79" s="145" t="str">
        <f t="array" ref="J79">IF(ROWS(J$6:J79)&lt;=K$4,INDEX(Invoices!$C$5:$C$304,SMALL(IF(Invoices!$I$5:$I$304=K$5,ROW(Invoices!$C$5:$C$304)-ROW(Invoices!$C$5)+1),ROWS(J$6:J79))),"")</f>
        <v/>
      </c>
      <c r="K79" s="135" t="str">
        <f>IFERROR(VLOOKUP(J79,Invoices!$C:$L,5,FALSE),"")</f>
        <v/>
      </c>
      <c r="L79" s="129" t="str">
        <f>IFERROR(VLOOKUP(J79,Invoices!$C:$L,9,FALSE),"")</f>
        <v/>
      </c>
      <c r="M79" s="6"/>
      <c r="N79" s="145" t="str">
        <f t="array" ref="N79">IF(ROWS(N$6:N79)&lt;=O$4,INDEX(Invoices!$C$5:$C$304,SMALL(IF(Invoices!$I$5:$I$304=O$5,ROW(Invoices!$C$5:$C$304)-ROW(Invoices!$C$5)+1),ROWS(N$6:N79))),"")</f>
        <v/>
      </c>
      <c r="O79" s="135" t="str">
        <f>IFERROR(VLOOKUP(N79,Invoices!$C:$L,5,FALSE),"")</f>
        <v/>
      </c>
      <c r="P79" s="129" t="str">
        <f>IFERROR(VLOOKUP(N79,Invoices!$C:$L,9,FALSE),"")</f>
        <v/>
      </c>
      <c r="Q79" s="1"/>
      <c r="R79" s="145" t="str">
        <f t="array" ref="R79">IF(ROWS(R$6:R79)&lt;=S$4,INDEX(Invoices!$C$5:$C$304,SMALL(IF(Invoices!$I$5:$I$304=S$5,ROW(Invoices!$C$5:$C$304)-ROW(Invoices!$C$5)+1),ROWS(R$6:R79))),"")</f>
        <v/>
      </c>
      <c r="S79" s="135" t="str">
        <f>IFERROR(VLOOKUP(R79,Invoices!$C:$L,5,FALSE),"")</f>
        <v/>
      </c>
      <c r="T79" s="129" t="str">
        <f>IFERROR(VLOOKUP(R79,Invoices!$C:$L,9,FALSE),"")</f>
        <v/>
      </c>
    </row>
    <row r="80" spans="2:20" ht="13.5" x14ac:dyDescent="0.25">
      <c r="B80" s="145" t="str">
        <f t="array" ref="B80">IF(ROWS(B$6:B80)&lt;=C$4,INDEX(Invoices!$C$5:$C$304,SMALL(IF(Invoices!$I$5:$I$304=C$5,ROW(Invoices!$C$5:$C$304)-ROW(Invoices!$C$5)+1),ROWS(B$6:B80))),"")</f>
        <v/>
      </c>
      <c r="C80" s="135" t="str">
        <f>IFERROR(VLOOKUP(B80,Invoices!$C:$L,5,FALSE),"")</f>
        <v/>
      </c>
      <c r="D80" s="129" t="str">
        <f>IFERROR(VLOOKUP(B80,Invoices!$C:$L,9,FALSE),"")</f>
        <v/>
      </c>
      <c r="E80" s="1"/>
      <c r="F80" s="145" t="str">
        <f t="array" ref="F80">IF(ROWS(F$6:F80)&lt;=G$4,INDEX(Invoices!$C$5:$C$304,SMALL(IF(Invoices!$I$5:$I$304=G$5,ROW(Invoices!$C$5:$C$304)-ROW(Invoices!$C$5)+1),ROWS(F$6:F80))),"")</f>
        <v/>
      </c>
      <c r="G80" s="135" t="str">
        <f>IFERROR(VLOOKUP(F80,Invoices!$C:$L,5,FALSE),"")</f>
        <v/>
      </c>
      <c r="H80" s="129" t="str">
        <f>IFERROR(VLOOKUP(F80,Invoices!$C:$L,9,FALSE),"")</f>
        <v/>
      </c>
      <c r="I80" s="1"/>
      <c r="J80" s="145" t="str">
        <f t="array" ref="J80">IF(ROWS(J$6:J80)&lt;=K$4,INDEX(Invoices!$C$5:$C$304,SMALL(IF(Invoices!$I$5:$I$304=K$5,ROW(Invoices!$C$5:$C$304)-ROW(Invoices!$C$5)+1),ROWS(J$6:J80))),"")</f>
        <v/>
      </c>
      <c r="K80" s="135" t="str">
        <f>IFERROR(VLOOKUP(J80,Invoices!$C:$L,5,FALSE),"")</f>
        <v/>
      </c>
      <c r="L80" s="129" t="str">
        <f>IFERROR(VLOOKUP(J80,Invoices!$C:$L,9,FALSE),"")</f>
        <v/>
      </c>
      <c r="M80" s="6"/>
      <c r="N80" s="145" t="str">
        <f t="array" ref="N80">IF(ROWS(N$6:N80)&lt;=O$4,INDEX(Invoices!$C$5:$C$304,SMALL(IF(Invoices!$I$5:$I$304=O$5,ROW(Invoices!$C$5:$C$304)-ROW(Invoices!$C$5)+1),ROWS(N$6:N80))),"")</f>
        <v/>
      </c>
      <c r="O80" s="135" t="str">
        <f>IFERROR(VLOOKUP(N80,Invoices!$C:$L,5,FALSE),"")</f>
        <v/>
      </c>
      <c r="P80" s="129" t="str">
        <f>IFERROR(VLOOKUP(N80,Invoices!$C:$L,9,FALSE),"")</f>
        <v/>
      </c>
      <c r="Q80" s="1"/>
      <c r="R80" s="145" t="str">
        <f t="array" ref="R80">IF(ROWS(R$6:R80)&lt;=S$4,INDEX(Invoices!$C$5:$C$304,SMALL(IF(Invoices!$I$5:$I$304=S$5,ROW(Invoices!$C$5:$C$304)-ROW(Invoices!$C$5)+1),ROWS(R$6:R80))),"")</f>
        <v/>
      </c>
      <c r="S80" s="135" t="str">
        <f>IFERROR(VLOOKUP(R80,Invoices!$C:$L,5,FALSE),"")</f>
        <v/>
      </c>
      <c r="T80" s="129" t="str">
        <f>IFERROR(VLOOKUP(R80,Invoices!$C:$L,9,FALSE),"")</f>
        <v/>
      </c>
    </row>
    <row r="81" spans="2:20" ht="13.5" x14ac:dyDescent="0.25">
      <c r="B81" s="145" t="str">
        <f t="array" ref="B81">IF(ROWS(B$6:B81)&lt;=C$4,INDEX(Invoices!$C$5:$C$304,SMALL(IF(Invoices!$I$5:$I$304=C$5,ROW(Invoices!$C$5:$C$304)-ROW(Invoices!$C$5)+1),ROWS(B$6:B81))),"")</f>
        <v/>
      </c>
      <c r="C81" s="135" t="str">
        <f>IFERROR(VLOOKUP(B81,Invoices!$C:$L,5,FALSE),"")</f>
        <v/>
      </c>
      <c r="D81" s="129" t="str">
        <f>IFERROR(VLOOKUP(B81,Invoices!$C:$L,9,FALSE),"")</f>
        <v/>
      </c>
      <c r="E81" s="1"/>
      <c r="F81" s="145" t="str">
        <f t="array" ref="F81">IF(ROWS(F$6:F81)&lt;=G$4,INDEX(Invoices!$C$5:$C$304,SMALL(IF(Invoices!$I$5:$I$304=G$5,ROW(Invoices!$C$5:$C$304)-ROW(Invoices!$C$5)+1),ROWS(F$6:F81))),"")</f>
        <v/>
      </c>
      <c r="G81" s="135" t="str">
        <f>IFERROR(VLOOKUP(F81,Invoices!$C:$L,5,FALSE),"")</f>
        <v/>
      </c>
      <c r="H81" s="129" t="str">
        <f>IFERROR(VLOOKUP(F81,Invoices!$C:$L,9,FALSE),"")</f>
        <v/>
      </c>
      <c r="I81" s="1"/>
      <c r="J81" s="145" t="str">
        <f t="array" ref="J81">IF(ROWS(J$6:J81)&lt;=K$4,INDEX(Invoices!$C$5:$C$304,SMALL(IF(Invoices!$I$5:$I$304=K$5,ROW(Invoices!$C$5:$C$304)-ROW(Invoices!$C$5)+1),ROWS(J$6:J81))),"")</f>
        <v/>
      </c>
      <c r="K81" s="135" t="str">
        <f>IFERROR(VLOOKUP(J81,Invoices!$C:$L,5,FALSE),"")</f>
        <v/>
      </c>
      <c r="L81" s="129" t="str">
        <f>IFERROR(VLOOKUP(J81,Invoices!$C:$L,9,FALSE),"")</f>
        <v/>
      </c>
      <c r="M81" s="6"/>
      <c r="N81" s="145" t="str">
        <f t="array" ref="N81">IF(ROWS(N$6:N81)&lt;=O$4,INDEX(Invoices!$C$5:$C$304,SMALL(IF(Invoices!$I$5:$I$304=O$5,ROW(Invoices!$C$5:$C$304)-ROW(Invoices!$C$5)+1),ROWS(N$6:N81))),"")</f>
        <v/>
      </c>
      <c r="O81" s="135" t="str">
        <f>IFERROR(VLOOKUP(N81,Invoices!$C:$L,5,FALSE),"")</f>
        <v/>
      </c>
      <c r="P81" s="129" t="str">
        <f>IFERROR(VLOOKUP(N81,Invoices!$C:$L,9,FALSE),"")</f>
        <v/>
      </c>
      <c r="Q81" s="1"/>
      <c r="R81" s="145" t="str">
        <f t="array" ref="R81">IF(ROWS(R$6:R81)&lt;=S$4,INDEX(Invoices!$C$5:$C$304,SMALL(IF(Invoices!$I$5:$I$304=S$5,ROW(Invoices!$C$5:$C$304)-ROW(Invoices!$C$5)+1),ROWS(R$6:R81))),"")</f>
        <v/>
      </c>
      <c r="S81" s="135" t="str">
        <f>IFERROR(VLOOKUP(R81,Invoices!$C:$L,5,FALSE),"")</f>
        <v/>
      </c>
      <c r="T81" s="129" t="str">
        <f>IFERROR(VLOOKUP(R81,Invoices!$C:$L,9,FALSE),"")</f>
        <v/>
      </c>
    </row>
    <row r="82" spans="2:20" ht="13.5" x14ac:dyDescent="0.25">
      <c r="B82" s="145" t="str">
        <f t="array" ref="B82">IF(ROWS(B$6:B82)&lt;=C$4,INDEX(Invoices!$C$5:$C$304,SMALL(IF(Invoices!$I$5:$I$304=C$5,ROW(Invoices!$C$5:$C$304)-ROW(Invoices!$C$5)+1),ROWS(B$6:B82))),"")</f>
        <v/>
      </c>
      <c r="C82" s="135" t="str">
        <f>IFERROR(VLOOKUP(B82,Invoices!$C:$L,5,FALSE),"")</f>
        <v/>
      </c>
      <c r="D82" s="129" t="str">
        <f>IFERROR(VLOOKUP(B82,Invoices!$C:$L,9,FALSE),"")</f>
        <v/>
      </c>
      <c r="E82" s="1"/>
      <c r="F82" s="145" t="str">
        <f t="array" ref="F82">IF(ROWS(F$6:F82)&lt;=G$4,INDEX(Invoices!$C$5:$C$304,SMALL(IF(Invoices!$I$5:$I$304=G$5,ROW(Invoices!$C$5:$C$304)-ROW(Invoices!$C$5)+1),ROWS(F$6:F82))),"")</f>
        <v/>
      </c>
      <c r="G82" s="135" t="str">
        <f>IFERROR(VLOOKUP(F82,Invoices!$C:$L,5,FALSE),"")</f>
        <v/>
      </c>
      <c r="H82" s="129" t="str">
        <f>IFERROR(VLOOKUP(F82,Invoices!$C:$L,9,FALSE),"")</f>
        <v/>
      </c>
      <c r="I82" s="1"/>
      <c r="J82" s="145" t="str">
        <f t="array" ref="J82">IF(ROWS(J$6:J82)&lt;=K$4,INDEX(Invoices!$C$5:$C$304,SMALL(IF(Invoices!$I$5:$I$304=K$5,ROW(Invoices!$C$5:$C$304)-ROW(Invoices!$C$5)+1),ROWS(J$6:J82))),"")</f>
        <v/>
      </c>
      <c r="K82" s="135" t="str">
        <f>IFERROR(VLOOKUP(J82,Invoices!$C:$L,5,FALSE),"")</f>
        <v/>
      </c>
      <c r="L82" s="129" t="str">
        <f>IFERROR(VLOOKUP(J82,Invoices!$C:$L,9,FALSE),"")</f>
        <v/>
      </c>
      <c r="M82" s="6"/>
      <c r="N82" s="145" t="str">
        <f t="array" ref="N82">IF(ROWS(N$6:N82)&lt;=O$4,INDEX(Invoices!$C$5:$C$304,SMALL(IF(Invoices!$I$5:$I$304=O$5,ROW(Invoices!$C$5:$C$304)-ROW(Invoices!$C$5)+1),ROWS(N$6:N82))),"")</f>
        <v/>
      </c>
      <c r="O82" s="135" t="str">
        <f>IFERROR(VLOOKUP(N82,Invoices!$C:$L,5,FALSE),"")</f>
        <v/>
      </c>
      <c r="P82" s="129" t="str">
        <f>IFERROR(VLOOKUP(N82,Invoices!$C:$L,9,FALSE),"")</f>
        <v/>
      </c>
      <c r="Q82" s="1"/>
      <c r="R82" s="145" t="str">
        <f t="array" ref="R82">IF(ROWS(R$6:R82)&lt;=S$4,INDEX(Invoices!$C$5:$C$304,SMALL(IF(Invoices!$I$5:$I$304=S$5,ROW(Invoices!$C$5:$C$304)-ROW(Invoices!$C$5)+1),ROWS(R$6:R82))),"")</f>
        <v/>
      </c>
      <c r="S82" s="135" t="str">
        <f>IFERROR(VLOOKUP(R82,Invoices!$C:$L,5,FALSE),"")</f>
        <v/>
      </c>
      <c r="T82" s="129" t="str">
        <f>IFERROR(VLOOKUP(R82,Invoices!$C:$L,9,FALSE),"")</f>
        <v/>
      </c>
    </row>
    <row r="83" spans="2:20" ht="13.5" x14ac:dyDescent="0.25">
      <c r="B83" s="145" t="str">
        <f t="array" ref="B83">IF(ROWS(B$6:B83)&lt;=C$4,INDEX(Invoices!$C$5:$C$304,SMALL(IF(Invoices!$I$5:$I$304=C$5,ROW(Invoices!$C$5:$C$304)-ROW(Invoices!$C$5)+1),ROWS(B$6:B83))),"")</f>
        <v/>
      </c>
      <c r="C83" s="135" t="str">
        <f>IFERROR(VLOOKUP(B83,Invoices!$C:$L,5,FALSE),"")</f>
        <v/>
      </c>
      <c r="D83" s="129" t="str">
        <f>IFERROR(VLOOKUP(B83,Invoices!$C:$L,9,FALSE),"")</f>
        <v/>
      </c>
      <c r="E83" s="1"/>
      <c r="F83" s="145" t="str">
        <f t="array" ref="F83">IF(ROWS(F$6:F83)&lt;=G$4,INDEX(Invoices!$C$5:$C$304,SMALL(IF(Invoices!$I$5:$I$304=G$5,ROW(Invoices!$C$5:$C$304)-ROW(Invoices!$C$5)+1),ROWS(F$6:F83))),"")</f>
        <v/>
      </c>
      <c r="G83" s="135" t="str">
        <f>IFERROR(VLOOKUP(F83,Invoices!$C:$L,5,FALSE),"")</f>
        <v/>
      </c>
      <c r="H83" s="129" t="str">
        <f>IFERROR(VLOOKUP(F83,Invoices!$C:$L,9,FALSE),"")</f>
        <v/>
      </c>
      <c r="I83" s="1"/>
      <c r="J83" s="145" t="str">
        <f t="array" ref="J83">IF(ROWS(J$6:J83)&lt;=K$4,INDEX(Invoices!$C$5:$C$304,SMALL(IF(Invoices!$I$5:$I$304=K$5,ROW(Invoices!$C$5:$C$304)-ROW(Invoices!$C$5)+1),ROWS(J$6:J83))),"")</f>
        <v/>
      </c>
      <c r="K83" s="135" t="str">
        <f>IFERROR(VLOOKUP(J83,Invoices!$C:$L,5,FALSE),"")</f>
        <v/>
      </c>
      <c r="L83" s="129" t="str">
        <f>IFERROR(VLOOKUP(J83,Invoices!$C:$L,9,FALSE),"")</f>
        <v/>
      </c>
      <c r="M83" s="6"/>
      <c r="N83" s="145" t="str">
        <f t="array" ref="N83">IF(ROWS(N$6:N83)&lt;=O$4,INDEX(Invoices!$C$5:$C$304,SMALL(IF(Invoices!$I$5:$I$304=O$5,ROW(Invoices!$C$5:$C$304)-ROW(Invoices!$C$5)+1),ROWS(N$6:N83))),"")</f>
        <v/>
      </c>
      <c r="O83" s="135" t="str">
        <f>IFERROR(VLOOKUP(N83,Invoices!$C:$L,5,FALSE),"")</f>
        <v/>
      </c>
      <c r="P83" s="129" t="str">
        <f>IFERROR(VLOOKUP(N83,Invoices!$C:$L,9,FALSE),"")</f>
        <v/>
      </c>
      <c r="Q83" s="1"/>
      <c r="R83" s="145" t="str">
        <f t="array" ref="R83">IF(ROWS(R$6:R83)&lt;=S$4,INDEX(Invoices!$C$5:$C$304,SMALL(IF(Invoices!$I$5:$I$304=S$5,ROW(Invoices!$C$5:$C$304)-ROW(Invoices!$C$5)+1),ROWS(R$6:R83))),"")</f>
        <v/>
      </c>
      <c r="S83" s="135" t="str">
        <f>IFERROR(VLOOKUP(R83,Invoices!$C:$L,5,FALSE),"")</f>
        <v/>
      </c>
      <c r="T83" s="129" t="str">
        <f>IFERROR(VLOOKUP(R83,Invoices!$C:$L,9,FALSE),"")</f>
        <v/>
      </c>
    </row>
    <row r="84" spans="2:20" ht="13.5" x14ac:dyDescent="0.25">
      <c r="B84" s="145" t="str">
        <f t="array" ref="B84">IF(ROWS(B$6:B84)&lt;=C$4,INDEX(Invoices!$C$5:$C$304,SMALL(IF(Invoices!$I$5:$I$304=C$5,ROW(Invoices!$C$5:$C$304)-ROW(Invoices!$C$5)+1),ROWS(B$6:B84))),"")</f>
        <v/>
      </c>
      <c r="C84" s="135" t="str">
        <f>IFERROR(VLOOKUP(B84,Invoices!$C:$L,5,FALSE),"")</f>
        <v/>
      </c>
      <c r="D84" s="129" t="str">
        <f>IFERROR(VLOOKUP(B84,Invoices!$C:$L,9,FALSE),"")</f>
        <v/>
      </c>
      <c r="E84" s="1"/>
      <c r="F84" s="145" t="str">
        <f t="array" ref="F84">IF(ROWS(F$6:F84)&lt;=G$4,INDEX(Invoices!$C$5:$C$304,SMALL(IF(Invoices!$I$5:$I$304=G$5,ROW(Invoices!$C$5:$C$304)-ROW(Invoices!$C$5)+1),ROWS(F$6:F84))),"")</f>
        <v/>
      </c>
      <c r="G84" s="135" t="str">
        <f>IFERROR(VLOOKUP(F84,Invoices!$C:$L,5,FALSE),"")</f>
        <v/>
      </c>
      <c r="H84" s="129" t="str">
        <f>IFERROR(VLOOKUP(F84,Invoices!$C:$L,9,FALSE),"")</f>
        <v/>
      </c>
      <c r="I84" s="1"/>
      <c r="J84" s="145" t="str">
        <f t="array" ref="J84">IF(ROWS(J$6:J84)&lt;=K$4,INDEX(Invoices!$C$5:$C$304,SMALL(IF(Invoices!$I$5:$I$304=K$5,ROW(Invoices!$C$5:$C$304)-ROW(Invoices!$C$5)+1),ROWS(J$6:J84))),"")</f>
        <v/>
      </c>
      <c r="K84" s="135" t="str">
        <f>IFERROR(VLOOKUP(J84,Invoices!$C:$L,5,FALSE),"")</f>
        <v/>
      </c>
      <c r="L84" s="129" t="str">
        <f>IFERROR(VLOOKUP(J84,Invoices!$C:$L,9,FALSE),"")</f>
        <v/>
      </c>
      <c r="M84" s="6"/>
      <c r="N84" s="145" t="str">
        <f t="array" ref="N84">IF(ROWS(N$6:N84)&lt;=O$4,INDEX(Invoices!$C$5:$C$304,SMALL(IF(Invoices!$I$5:$I$304=O$5,ROW(Invoices!$C$5:$C$304)-ROW(Invoices!$C$5)+1),ROWS(N$6:N84))),"")</f>
        <v/>
      </c>
      <c r="O84" s="135" t="str">
        <f>IFERROR(VLOOKUP(N84,Invoices!$C:$L,5,FALSE),"")</f>
        <v/>
      </c>
      <c r="P84" s="129" t="str">
        <f>IFERROR(VLOOKUP(N84,Invoices!$C:$L,9,FALSE),"")</f>
        <v/>
      </c>
      <c r="Q84" s="1"/>
      <c r="R84" s="145" t="str">
        <f t="array" ref="R84">IF(ROWS(R$6:R84)&lt;=S$4,INDEX(Invoices!$C$5:$C$304,SMALL(IF(Invoices!$I$5:$I$304=S$5,ROW(Invoices!$C$5:$C$304)-ROW(Invoices!$C$5)+1),ROWS(R$6:R84))),"")</f>
        <v/>
      </c>
      <c r="S84" s="135" t="str">
        <f>IFERROR(VLOOKUP(R84,Invoices!$C:$L,5,FALSE),"")</f>
        <v/>
      </c>
      <c r="T84" s="129" t="str">
        <f>IFERROR(VLOOKUP(R84,Invoices!$C:$L,9,FALSE),"")</f>
        <v/>
      </c>
    </row>
    <row r="85" spans="2:20" ht="13.5" x14ac:dyDescent="0.25">
      <c r="B85" s="145" t="str">
        <f t="array" ref="B85">IF(ROWS(B$6:B85)&lt;=C$4,INDEX(Invoices!$C$5:$C$304,SMALL(IF(Invoices!$I$5:$I$304=C$5,ROW(Invoices!$C$5:$C$304)-ROW(Invoices!$C$5)+1),ROWS(B$6:B85))),"")</f>
        <v/>
      </c>
      <c r="C85" s="135" t="str">
        <f>IFERROR(VLOOKUP(B85,Invoices!$C:$L,5,FALSE),"")</f>
        <v/>
      </c>
      <c r="D85" s="129" t="str">
        <f>IFERROR(VLOOKUP(B85,Invoices!$C:$L,9,FALSE),"")</f>
        <v/>
      </c>
      <c r="E85" s="1"/>
      <c r="F85" s="145" t="str">
        <f t="array" ref="F85">IF(ROWS(F$6:F85)&lt;=G$4,INDEX(Invoices!$C$5:$C$304,SMALL(IF(Invoices!$I$5:$I$304=G$5,ROW(Invoices!$C$5:$C$304)-ROW(Invoices!$C$5)+1),ROWS(F$6:F85))),"")</f>
        <v/>
      </c>
      <c r="G85" s="135" t="str">
        <f>IFERROR(VLOOKUP(F85,Invoices!$C:$L,5,FALSE),"")</f>
        <v/>
      </c>
      <c r="H85" s="129" t="str">
        <f>IFERROR(VLOOKUP(F85,Invoices!$C:$L,9,FALSE),"")</f>
        <v/>
      </c>
      <c r="I85" s="1"/>
      <c r="J85" s="145" t="str">
        <f t="array" ref="J85">IF(ROWS(J$6:J85)&lt;=K$4,INDEX(Invoices!$C$5:$C$304,SMALL(IF(Invoices!$I$5:$I$304=K$5,ROW(Invoices!$C$5:$C$304)-ROW(Invoices!$C$5)+1),ROWS(J$6:J85))),"")</f>
        <v/>
      </c>
      <c r="K85" s="135" t="str">
        <f>IFERROR(VLOOKUP(J85,Invoices!$C:$L,5,FALSE),"")</f>
        <v/>
      </c>
      <c r="L85" s="129" t="str">
        <f>IFERROR(VLOOKUP(J85,Invoices!$C:$L,9,FALSE),"")</f>
        <v/>
      </c>
      <c r="M85" s="6"/>
      <c r="N85" s="145" t="str">
        <f t="array" ref="N85">IF(ROWS(N$6:N85)&lt;=O$4,INDEX(Invoices!$C$5:$C$304,SMALL(IF(Invoices!$I$5:$I$304=O$5,ROW(Invoices!$C$5:$C$304)-ROW(Invoices!$C$5)+1),ROWS(N$6:N85))),"")</f>
        <v/>
      </c>
      <c r="O85" s="135" t="str">
        <f>IFERROR(VLOOKUP(N85,Invoices!$C:$L,5,FALSE),"")</f>
        <v/>
      </c>
      <c r="P85" s="129" t="str">
        <f>IFERROR(VLOOKUP(N85,Invoices!$C:$L,9,FALSE),"")</f>
        <v/>
      </c>
      <c r="Q85" s="1"/>
      <c r="R85" s="145" t="str">
        <f t="array" ref="R85">IF(ROWS(R$6:R85)&lt;=S$4,INDEX(Invoices!$C$5:$C$304,SMALL(IF(Invoices!$I$5:$I$304=S$5,ROW(Invoices!$C$5:$C$304)-ROW(Invoices!$C$5)+1),ROWS(R$6:R85))),"")</f>
        <v/>
      </c>
      <c r="S85" s="135" t="str">
        <f>IFERROR(VLOOKUP(R85,Invoices!$C:$L,5,FALSE),"")</f>
        <v/>
      </c>
      <c r="T85" s="129" t="str">
        <f>IFERROR(VLOOKUP(R85,Invoices!$C:$L,9,FALSE),"")</f>
        <v/>
      </c>
    </row>
    <row r="86" spans="2:20" ht="13.5" x14ac:dyDescent="0.25">
      <c r="B86" s="145" t="str">
        <f t="array" ref="B86">IF(ROWS(B$6:B86)&lt;=C$4,INDEX(Invoices!$C$5:$C$304,SMALL(IF(Invoices!$I$5:$I$304=C$5,ROW(Invoices!$C$5:$C$304)-ROW(Invoices!$C$5)+1),ROWS(B$6:B86))),"")</f>
        <v/>
      </c>
      <c r="C86" s="135" t="str">
        <f>IFERROR(VLOOKUP(B86,Invoices!$C:$L,5,FALSE),"")</f>
        <v/>
      </c>
      <c r="D86" s="129" t="str">
        <f>IFERROR(VLOOKUP(B86,Invoices!$C:$L,9,FALSE),"")</f>
        <v/>
      </c>
      <c r="E86" s="1"/>
      <c r="F86" s="145" t="str">
        <f t="array" ref="F86">IF(ROWS(F$6:F86)&lt;=G$4,INDEX(Invoices!$C$5:$C$304,SMALL(IF(Invoices!$I$5:$I$304=G$5,ROW(Invoices!$C$5:$C$304)-ROW(Invoices!$C$5)+1),ROWS(F$6:F86))),"")</f>
        <v/>
      </c>
      <c r="G86" s="135" t="str">
        <f>IFERROR(VLOOKUP(F86,Invoices!$C:$L,5,FALSE),"")</f>
        <v/>
      </c>
      <c r="H86" s="129" t="str">
        <f>IFERROR(VLOOKUP(F86,Invoices!$C:$L,9,FALSE),"")</f>
        <v/>
      </c>
      <c r="I86" s="1"/>
      <c r="J86" s="145" t="str">
        <f t="array" ref="J86">IF(ROWS(J$6:J86)&lt;=K$4,INDEX(Invoices!$C$5:$C$304,SMALL(IF(Invoices!$I$5:$I$304=K$5,ROW(Invoices!$C$5:$C$304)-ROW(Invoices!$C$5)+1),ROWS(J$6:J86))),"")</f>
        <v/>
      </c>
      <c r="K86" s="135" t="str">
        <f>IFERROR(VLOOKUP(J86,Invoices!$C:$L,5,FALSE),"")</f>
        <v/>
      </c>
      <c r="L86" s="129" t="str">
        <f>IFERROR(VLOOKUP(J86,Invoices!$C:$L,9,FALSE),"")</f>
        <v/>
      </c>
      <c r="M86" s="6"/>
      <c r="N86" s="145" t="str">
        <f t="array" ref="N86">IF(ROWS(N$6:N86)&lt;=O$4,INDEX(Invoices!$C$5:$C$304,SMALL(IF(Invoices!$I$5:$I$304=O$5,ROW(Invoices!$C$5:$C$304)-ROW(Invoices!$C$5)+1),ROWS(N$6:N86))),"")</f>
        <v/>
      </c>
      <c r="O86" s="135" t="str">
        <f>IFERROR(VLOOKUP(N86,Invoices!$C:$L,5,FALSE),"")</f>
        <v/>
      </c>
      <c r="P86" s="129" t="str">
        <f>IFERROR(VLOOKUP(N86,Invoices!$C:$L,9,FALSE),"")</f>
        <v/>
      </c>
      <c r="Q86" s="1"/>
      <c r="R86" s="145" t="str">
        <f t="array" ref="R86">IF(ROWS(R$6:R86)&lt;=S$4,INDEX(Invoices!$C$5:$C$304,SMALL(IF(Invoices!$I$5:$I$304=S$5,ROW(Invoices!$C$5:$C$304)-ROW(Invoices!$C$5)+1),ROWS(R$6:R86))),"")</f>
        <v/>
      </c>
      <c r="S86" s="135" t="str">
        <f>IFERROR(VLOOKUP(R86,Invoices!$C:$L,5,FALSE),"")</f>
        <v/>
      </c>
      <c r="T86" s="129" t="str">
        <f>IFERROR(VLOOKUP(R86,Invoices!$C:$L,9,FALSE),"")</f>
        <v/>
      </c>
    </row>
    <row r="87" spans="2:20" ht="13.5" x14ac:dyDescent="0.25">
      <c r="B87" s="145" t="str">
        <f t="array" ref="B87">IF(ROWS(B$6:B87)&lt;=C$4,INDEX(Invoices!$C$5:$C$304,SMALL(IF(Invoices!$I$5:$I$304=C$5,ROW(Invoices!$C$5:$C$304)-ROW(Invoices!$C$5)+1),ROWS(B$6:B87))),"")</f>
        <v/>
      </c>
      <c r="C87" s="135" t="str">
        <f>IFERROR(VLOOKUP(B87,Invoices!$C:$L,5,FALSE),"")</f>
        <v/>
      </c>
      <c r="D87" s="129" t="str">
        <f>IFERROR(VLOOKUP(B87,Invoices!$C:$L,9,FALSE),"")</f>
        <v/>
      </c>
      <c r="E87" s="1"/>
      <c r="F87" s="145" t="str">
        <f t="array" ref="F87">IF(ROWS(F$6:F87)&lt;=G$4,INDEX(Invoices!$C$5:$C$304,SMALL(IF(Invoices!$I$5:$I$304=G$5,ROW(Invoices!$C$5:$C$304)-ROW(Invoices!$C$5)+1),ROWS(F$6:F87))),"")</f>
        <v/>
      </c>
      <c r="G87" s="135" t="str">
        <f>IFERROR(VLOOKUP(F87,Invoices!$C:$L,5,FALSE),"")</f>
        <v/>
      </c>
      <c r="H87" s="129" t="str">
        <f>IFERROR(VLOOKUP(F87,Invoices!$C:$L,9,FALSE),"")</f>
        <v/>
      </c>
      <c r="I87" s="1"/>
      <c r="J87" s="145" t="str">
        <f t="array" ref="J87">IF(ROWS(J$6:J87)&lt;=K$4,INDEX(Invoices!$C$5:$C$304,SMALL(IF(Invoices!$I$5:$I$304=K$5,ROW(Invoices!$C$5:$C$304)-ROW(Invoices!$C$5)+1),ROWS(J$6:J87))),"")</f>
        <v/>
      </c>
      <c r="K87" s="135" t="str">
        <f>IFERROR(VLOOKUP(J87,Invoices!$C:$L,5,FALSE),"")</f>
        <v/>
      </c>
      <c r="L87" s="129" t="str">
        <f>IFERROR(VLOOKUP(J87,Invoices!$C:$L,9,FALSE),"")</f>
        <v/>
      </c>
      <c r="M87" s="6"/>
      <c r="N87" s="145" t="str">
        <f t="array" ref="N87">IF(ROWS(N$6:N87)&lt;=O$4,INDEX(Invoices!$C$5:$C$304,SMALL(IF(Invoices!$I$5:$I$304=O$5,ROW(Invoices!$C$5:$C$304)-ROW(Invoices!$C$5)+1),ROWS(N$6:N87))),"")</f>
        <v/>
      </c>
      <c r="O87" s="135" t="str">
        <f>IFERROR(VLOOKUP(N87,Invoices!$C:$L,5,FALSE),"")</f>
        <v/>
      </c>
      <c r="P87" s="129" t="str">
        <f>IFERROR(VLOOKUP(N87,Invoices!$C:$L,9,FALSE),"")</f>
        <v/>
      </c>
      <c r="Q87" s="1"/>
      <c r="R87" s="145" t="str">
        <f t="array" ref="R87">IF(ROWS(R$6:R87)&lt;=S$4,INDEX(Invoices!$C$5:$C$304,SMALL(IF(Invoices!$I$5:$I$304=S$5,ROW(Invoices!$C$5:$C$304)-ROW(Invoices!$C$5)+1),ROWS(R$6:R87))),"")</f>
        <v/>
      </c>
      <c r="S87" s="135" t="str">
        <f>IFERROR(VLOOKUP(R87,Invoices!$C:$L,5,FALSE),"")</f>
        <v/>
      </c>
      <c r="T87" s="129" t="str">
        <f>IFERROR(VLOOKUP(R87,Invoices!$C:$L,9,FALSE),"")</f>
        <v/>
      </c>
    </row>
    <row r="88" spans="2:20" ht="13.5" x14ac:dyDescent="0.25">
      <c r="B88" s="145" t="str">
        <f t="array" ref="B88">IF(ROWS(B$6:B88)&lt;=C$4,INDEX(Invoices!$C$5:$C$304,SMALL(IF(Invoices!$I$5:$I$304=C$5,ROW(Invoices!$C$5:$C$304)-ROW(Invoices!$C$5)+1),ROWS(B$6:B88))),"")</f>
        <v/>
      </c>
      <c r="C88" s="135" t="str">
        <f>IFERROR(VLOOKUP(B88,Invoices!$C:$L,5,FALSE),"")</f>
        <v/>
      </c>
      <c r="D88" s="129" t="str">
        <f>IFERROR(VLOOKUP(B88,Invoices!$C:$L,9,FALSE),"")</f>
        <v/>
      </c>
      <c r="E88" s="1"/>
      <c r="F88" s="145" t="str">
        <f t="array" ref="F88">IF(ROWS(F$6:F88)&lt;=G$4,INDEX(Invoices!$C$5:$C$304,SMALL(IF(Invoices!$I$5:$I$304=G$5,ROW(Invoices!$C$5:$C$304)-ROW(Invoices!$C$5)+1),ROWS(F$6:F88))),"")</f>
        <v/>
      </c>
      <c r="G88" s="135" t="str">
        <f>IFERROR(VLOOKUP(F88,Invoices!$C:$L,5,FALSE),"")</f>
        <v/>
      </c>
      <c r="H88" s="129" t="str">
        <f>IFERROR(VLOOKUP(F88,Invoices!$C:$L,9,FALSE),"")</f>
        <v/>
      </c>
      <c r="I88" s="1"/>
      <c r="J88" s="145" t="str">
        <f t="array" ref="J88">IF(ROWS(J$6:J88)&lt;=K$4,INDEX(Invoices!$C$5:$C$304,SMALL(IF(Invoices!$I$5:$I$304=K$5,ROW(Invoices!$C$5:$C$304)-ROW(Invoices!$C$5)+1),ROWS(J$6:J88))),"")</f>
        <v/>
      </c>
      <c r="K88" s="135" t="str">
        <f>IFERROR(VLOOKUP(J88,Invoices!$C:$L,5,FALSE),"")</f>
        <v/>
      </c>
      <c r="L88" s="129" t="str">
        <f>IFERROR(VLOOKUP(J88,Invoices!$C:$L,9,FALSE),"")</f>
        <v/>
      </c>
      <c r="M88" s="6"/>
      <c r="N88" s="145" t="str">
        <f t="array" ref="N88">IF(ROWS(N$6:N88)&lt;=O$4,INDEX(Invoices!$C$5:$C$304,SMALL(IF(Invoices!$I$5:$I$304=O$5,ROW(Invoices!$C$5:$C$304)-ROW(Invoices!$C$5)+1),ROWS(N$6:N88))),"")</f>
        <v/>
      </c>
      <c r="O88" s="135" t="str">
        <f>IFERROR(VLOOKUP(N88,Invoices!$C:$L,5,FALSE),"")</f>
        <v/>
      </c>
      <c r="P88" s="129" t="str">
        <f>IFERROR(VLOOKUP(N88,Invoices!$C:$L,9,FALSE),"")</f>
        <v/>
      </c>
      <c r="Q88" s="1"/>
      <c r="R88" s="145" t="str">
        <f t="array" ref="R88">IF(ROWS(R$6:R88)&lt;=S$4,INDEX(Invoices!$C$5:$C$304,SMALL(IF(Invoices!$I$5:$I$304=S$5,ROW(Invoices!$C$5:$C$304)-ROW(Invoices!$C$5)+1),ROWS(R$6:R88))),"")</f>
        <v/>
      </c>
      <c r="S88" s="135" t="str">
        <f>IFERROR(VLOOKUP(R88,Invoices!$C:$L,5,FALSE),"")</f>
        <v/>
      </c>
      <c r="T88" s="129" t="str">
        <f>IFERROR(VLOOKUP(R88,Invoices!$C:$L,9,FALSE),"")</f>
        <v/>
      </c>
    </row>
    <row r="89" spans="2:20" ht="13.5" x14ac:dyDescent="0.25">
      <c r="B89" s="145" t="str">
        <f t="array" ref="B89">IF(ROWS(B$6:B89)&lt;=C$4,INDEX(Invoices!$C$5:$C$304,SMALL(IF(Invoices!$I$5:$I$304=C$5,ROW(Invoices!$C$5:$C$304)-ROW(Invoices!$C$5)+1),ROWS(B$6:B89))),"")</f>
        <v/>
      </c>
      <c r="C89" s="135" t="str">
        <f>IFERROR(VLOOKUP(B89,Invoices!$C:$L,5,FALSE),"")</f>
        <v/>
      </c>
      <c r="D89" s="129" t="str">
        <f>IFERROR(VLOOKUP(B89,Invoices!$C:$L,9,FALSE),"")</f>
        <v/>
      </c>
      <c r="E89" s="1"/>
      <c r="F89" s="145" t="str">
        <f t="array" ref="F89">IF(ROWS(F$6:F89)&lt;=G$4,INDEX(Invoices!$C$5:$C$304,SMALL(IF(Invoices!$I$5:$I$304=G$5,ROW(Invoices!$C$5:$C$304)-ROW(Invoices!$C$5)+1),ROWS(F$6:F89))),"")</f>
        <v/>
      </c>
      <c r="G89" s="135" t="str">
        <f>IFERROR(VLOOKUP(F89,Invoices!$C:$L,5,FALSE),"")</f>
        <v/>
      </c>
      <c r="H89" s="129" t="str">
        <f>IFERROR(VLOOKUP(F89,Invoices!$C:$L,9,FALSE),"")</f>
        <v/>
      </c>
      <c r="I89" s="1"/>
      <c r="J89" s="145" t="str">
        <f t="array" ref="J89">IF(ROWS(J$6:J89)&lt;=K$4,INDEX(Invoices!$C$5:$C$304,SMALL(IF(Invoices!$I$5:$I$304=K$5,ROW(Invoices!$C$5:$C$304)-ROW(Invoices!$C$5)+1),ROWS(J$6:J89))),"")</f>
        <v/>
      </c>
      <c r="K89" s="135" t="str">
        <f>IFERROR(VLOOKUP(J89,Invoices!$C:$L,5,FALSE),"")</f>
        <v/>
      </c>
      <c r="L89" s="129" t="str">
        <f>IFERROR(VLOOKUP(J89,Invoices!$C:$L,9,FALSE),"")</f>
        <v/>
      </c>
      <c r="M89" s="6"/>
      <c r="N89" s="145" t="str">
        <f t="array" ref="N89">IF(ROWS(N$6:N89)&lt;=O$4,INDEX(Invoices!$C$5:$C$304,SMALL(IF(Invoices!$I$5:$I$304=O$5,ROW(Invoices!$C$5:$C$304)-ROW(Invoices!$C$5)+1),ROWS(N$6:N89))),"")</f>
        <v/>
      </c>
      <c r="O89" s="135" t="str">
        <f>IFERROR(VLOOKUP(N89,Invoices!$C:$L,5,FALSE),"")</f>
        <v/>
      </c>
      <c r="P89" s="129" t="str">
        <f>IFERROR(VLOOKUP(N89,Invoices!$C:$L,9,FALSE),"")</f>
        <v/>
      </c>
      <c r="Q89" s="1"/>
      <c r="R89" s="145" t="str">
        <f t="array" ref="R89">IF(ROWS(R$6:R89)&lt;=S$4,INDEX(Invoices!$C$5:$C$304,SMALL(IF(Invoices!$I$5:$I$304=S$5,ROW(Invoices!$C$5:$C$304)-ROW(Invoices!$C$5)+1),ROWS(R$6:R89))),"")</f>
        <v/>
      </c>
      <c r="S89" s="135" t="str">
        <f>IFERROR(VLOOKUP(R89,Invoices!$C:$L,5,FALSE),"")</f>
        <v/>
      </c>
      <c r="T89" s="129" t="str">
        <f>IFERROR(VLOOKUP(R89,Invoices!$C:$L,9,FALSE),"")</f>
        <v/>
      </c>
    </row>
    <row r="90" spans="2:20" ht="13.5" x14ac:dyDescent="0.25">
      <c r="B90" s="145" t="str">
        <f t="array" ref="B90">IF(ROWS(B$6:B90)&lt;=C$4,INDEX(Invoices!$C$5:$C$304,SMALL(IF(Invoices!$I$5:$I$304=C$5,ROW(Invoices!$C$5:$C$304)-ROW(Invoices!$C$5)+1),ROWS(B$6:B90))),"")</f>
        <v/>
      </c>
      <c r="C90" s="135" t="str">
        <f>IFERROR(VLOOKUP(B90,Invoices!$C:$L,5,FALSE),"")</f>
        <v/>
      </c>
      <c r="D90" s="129" t="str">
        <f>IFERROR(VLOOKUP(B90,Invoices!$C:$L,9,FALSE),"")</f>
        <v/>
      </c>
      <c r="E90" s="1"/>
      <c r="F90" s="145" t="str">
        <f t="array" ref="F90">IF(ROWS(F$6:F90)&lt;=G$4,INDEX(Invoices!$C$5:$C$304,SMALL(IF(Invoices!$I$5:$I$304=G$5,ROW(Invoices!$C$5:$C$304)-ROW(Invoices!$C$5)+1),ROWS(F$6:F90))),"")</f>
        <v/>
      </c>
      <c r="G90" s="135" t="str">
        <f>IFERROR(VLOOKUP(F90,Invoices!$C:$L,5,FALSE),"")</f>
        <v/>
      </c>
      <c r="H90" s="129" t="str">
        <f>IFERROR(VLOOKUP(F90,Invoices!$C:$L,9,FALSE),"")</f>
        <v/>
      </c>
      <c r="I90" s="1"/>
      <c r="J90" s="145" t="str">
        <f t="array" ref="J90">IF(ROWS(J$6:J90)&lt;=K$4,INDEX(Invoices!$C$5:$C$304,SMALL(IF(Invoices!$I$5:$I$304=K$5,ROW(Invoices!$C$5:$C$304)-ROW(Invoices!$C$5)+1),ROWS(J$6:J90))),"")</f>
        <v/>
      </c>
      <c r="K90" s="135" t="str">
        <f>IFERROR(VLOOKUP(J90,Invoices!$C:$L,5,FALSE),"")</f>
        <v/>
      </c>
      <c r="L90" s="129" t="str">
        <f>IFERROR(VLOOKUP(J90,Invoices!$C:$L,9,FALSE),"")</f>
        <v/>
      </c>
      <c r="M90" s="6"/>
      <c r="N90" s="145" t="str">
        <f t="array" ref="N90">IF(ROWS(N$6:N90)&lt;=O$4,INDEX(Invoices!$C$5:$C$304,SMALL(IF(Invoices!$I$5:$I$304=O$5,ROW(Invoices!$C$5:$C$304)-ROW(Invoices!$C$5)+1),ROWS(N$6:N90))),"")</f>
        <v/>
      </c>
      <c r="O90" s="135" t="str">
        <f>IFERROR(VLOOKUP(N90,Invoices!$C:$L,5,FALSE),"")</f>
        <v/>
      </c>
      <c r="P90" s="129" t="str">
        <f>IFERROR(VLOOKUP(N90,Invoices!$C:$L,9,FALSE),"")</f>
        <v/>
      </c>
      <c r="Q90" s="1"/>
      <c r="R90" s="145" t="str">
        <f t="array" ref="R90">IF(ROWS(R$6:R90)&lt;=S$4,INDEX(Invoices!$C$5:$C$304,SMALL(IF(Invoices!$I$5:$I$304=S$5,ROW(Invoices!$C$5:$C$304)-ROW(Invoices!$C$5)+1),ROWS(R$6:R90))),"")</f>
        <v/>
      </c>
      <c r="S90" s="135" t="str">
        <f>IFERROR(VLOOKUP(R90,Invoices!$C:$L,5,FALSE),"")</f>
        <v/>
      </c>
      <c r="T90" s="129" t="str">
        <f>IFERROR(VLOOKUP(R90,Invoices!$C:$L,9,FALSE),"")</f>
        <v/>
      </c>
    </row>
    <row r="91" spans="2:20" ht="13.5" x14ac:dyDescent="0.25">
      <c r="B91" s="145" t="str">
        <f t="array" ref="B91">IF(ROWS(B$6:B91)&lt;=C$4,INDEX(Invoices!$C$5:$C$304,SMALL(IF(Invoices!$I$5:$I$304=C$5,ROW(Invoices!$C$5:$C$304)-ROW(Invoices!$C$5)+1),ROWS(B$6:B91))),"")</f>
        <v/>
      </c>
      <c r="C91" s="135" t="str">
        <f>IFERROR(VLOOKUP(B91,Invoices!$C:$L,5,FALSE),"")</f>
        <v/>
      </c>
      <c r="D91" s="129" t="str">
        <f>IFERROR(VLOOKUP(B91,Invoices!$C:$L,9,FALSE),"")</f>
        <v/>
      </c>
      <c r="E91" s="1"/>
      <c r="F91" s="145" t="str">
        <f t="array" ref="F91">IF(ROWS(F$6:F91)&lt;=G$4,INDEX(Invoices!$C$5:$C$304,SMALL(IF(Invoices!$I$5:$I$304=G$5,ROW(Invoices!$C$5:$C$304)-ROW(Invoices!$C$5)+1),ROWS(F$6:F91))),"")</f>
        <v/>
      </c>
      <c r="G91" s="135" t="str">
        <f>IFERROR(VLOOKUP(F91,Invoices!$C:$L,5,FALSE),"")</f>
        <v/>
      </c>
      <c r="H91" s="129" t="str">
        <f>IFERROR(VLOOKUP(F91,Invoices!$C:$L,9,FALSE),"")</f>
        <v/>
      </c>
      <c r="I91" s="1"/>
      <c r="J91" s="145" t="str">
        <f t="array" ref="J91">IF(ROWS(J$6:J91)&lt;=K$4,INDEX(Invoices!$C$5:$C$304,SMALL(IF(Invoices!$I$5:$I$304=K$5,ROW(Invoices!$C$5:$C$304)-ROW(Invoices!$C$5)+1),ROWS(J$6:J91))),"")</f>
        <v/>
      </c>
      <c r="K91" s="135" t="str">
        <f>IFERROR(VLOOKUP(J91,Invoices!$C:$L,5,FALSE),"")</f>
        <v/>
      </c>
      <c r="L91" s="129" t="str">
        <f>IFERROR(VLOOKUP(J91,Invoices!$C:$L,9,FALSE),"")</f>
        <v/>
      </c>
      <c r="M91" s="6"/>
      <c r="N91" s="145" t="str">
        <f t="array" ref="N91">IF(ROWS(N$6:N91)&lt;=O$4,INDEX(Invoices!$C$5:$C$304,SMALL(IF(Invoices!$I$5:$I$304=O$5,ROW(Invoices!$C$5:$C$304)-ROW(Invoices!$C$5)+1),ROWS(N$6:N91))),"")</f>
        <v/>
      </c>
      <c r="O91" s="135" t="str">
        <f>IFERROR(VLOOKUP(N91,Invoices!$C:$L,5,FALSE),"")</f>
        <v/>
      </c>
      <c r="P91" s="129" t="str">
        <f>IFERROR(VLOOKUP(N91,Invoices!$C:$L,9,FALSE),"")</f>
        <v/>
      </c>
      <c r="Q91" s="1"/>
      <c r="R91" s="145" t="str">
        <f t="array" ref="R91">IF(ROWS(R$6:R91)&lt;=S$4,INDEX(Invoices!$C$5:$C$304,SMALL(IF(Invoices!$I$5:$I$304=S$5,ROW(Invoices!$C$5:$C$304)-ROW(Invoices!$C$5)+1),ROWS(R$6:R91))),"")</f>
        <v/>
      </c>
      <c r="S91" s="135" t="str">
        <f>IFERROR(VLOOKUP(R91,Invoices!$C:$L,5,FALSE),"")</f>
        <v/>
      </c>
      <c r="T91" s="129" t="str">
        <f>IFERROR(VLOOKUP(R91,Invoices!$C:$L,9,FALSE),"")</f>
        <v/>
      </c>
    </row>
    <row r="92" spans="2:20" ht="13.5" x14ac:dyDescent="0.25">
      <c r="B92" s="145" t="str">
        <f t="array" ref="B92">IF(ROWS(B$6:B92)&lt;=C$4,INDEX(Invoices!$C$5:$C$304,SMALL(IF(Invoices!$I$5:$I$304=C$5,ROW(Invoices!$C$5:$C$304)-ROW(Invoices!$C$5)+1),ROWS(B$6:B92))),"")</f>
        <v/>
      </c>
      <c r="C92" s="135" t="str">
        <f>IFERROR(VLOOKUP(B92,Invoices!$C:$L,5,FALSE),"")</f>
        <v/>
      </c>
      <c r="D92" s="129" t="str">
        <f>IFERROR(VLOOKUP(B92,Invoices!$C:$L,9,FALSE),"")</f>
        <v/>
      </c>
      <c r="E92" s="1"/>
      <c r="F92" s="145" t="str">
        <f t="array" ref="F92">IF(ROWS(F$6:F92)&lt;=G$4,INDEX(Invoices!$C$5:$C$304,SMALL(IF(Invoices!$I$5:$I$304=G$5,ROW(Invoices!$C$5:$C$304)-ROW(Invoices!$C$5)+1),ROWS(F$6:F92))),"")</f>
        <v/>
      </c>
      <c r="G92" s="135" t="str">
        <f>IFERROR(VLOOKUP(F92,Invoices!$C:$L,5,FALSE),"")</f>
        <v/>
      </c>
      <c r="H92" s="129" t="str">
        <f>IFERROR(VLOOKUP(F92,Invoices!$C:$L,9,FALSE),"")</f>
        <v/>
      </c>
      <c r="I92" s="1"/>
      <c r="J92" s="145" t="str">
        <f t="array" ref="J92">IF(ROWS(J$6:J92)&lt;=K$4,INDEX(Invoices!$C$5:$C$304,SMALL(IF(Invoices!$I$5:$I$304=K$5,ROW(Invoices!$C$5:$C$304)-ROW(Invoices!$C$5)+1),ROWS(J$6:J92))),"")</f>
        <v/>
      </c>
      <c r="K92" s="135" t="str">
        <f>IFERROR(VLOOKUP(J92,Invoices!$C:$L,5,FALSE),"")</f>
        <v/>
      </c>
      <c r="L92" s="129" t="str">
        <f>IFERROR(VLOOKUP(J92,Invoices!$C:$L,9,FALSE),"")</f>
        <v/>
      </c>
      <c r="M92" s="6"/>
      <c r="N92" s="145" t="str">
        <f t="array" ref="N92">IF(ROWS(N$6:N92)&lt;=O$4,INDEX(Invoices!$C$5:$C$304,SMALL(IF(Invoices!$I$5:$I$304=O$5,ROW(Invoices!$C$5:$C$304)-ROW(Invoices!$C$5)+1),ROWS(N$6:N92))),"")</f>
        <v/>
      </c>
      <c r="O92" s="135" t="str">
        <f>IFERROR(VLOOKUP(N92,Invoices!$C:$L,5,FALSE),"")</f>
        <v/>
      </c>
      <c r="P92" s="129" t="str">
        <f>IFERROR(VLOOKUP(N92,Invoices!$C:$L,9,FALSE),"")</f>
        <v/>
      </c>
      <c r="Q92" s="1"/>
      <c r="R92" s="145" t="str">
        <f t="array" ref="R92">IF(ROWS(R$6:R92)&lt;=S$4,INDEX(Invoices!$C$5:$C$304,SMALL(IF(Invoices!$I$5:$I$304=S$5,ROW(Invoices!$C$5:$C$304)-ROW(Invoices!$C$5)+1),ROWS(R$6:R92))),"")</f>
        <v/>
      </c>
      <c r="S92" s="135" t="str">
        <f>IFERROR(VLOOKUP(R92,Invoices!$C:$L,5,FALSE),"")</f>
        <v/>
      </c>
      <c r="T92" s="129" t="str">
        <f>IFERROR(VLOOKUP(R92,Invoices!$C:$L,9,FALSE),"")</f>
        <v/>
      </c>
    </row>
    <row r="93" spans="2:20" ht="13.5" x14ac:dyDescent="0.25">
      <c r="B93" s="145" t="str">
        <f t="array" ref="B93">IF(ROWS(B$6:B93)&lt;=C$4,INDEX(Invoices!$C$5:$C$304,SMALL(IF(Invoices!$I$5:$I$304=C$5,ROW(Invoices!$C$5:$C$304)-ROW(Invoices!$C$5)+1),ROWS(B$6:B93))),"")</f>
        <v/>
      </c>
      <c r="C93" s="135" t="str">
        <f>IFERROR(VLOOKUP(B93,Invoices!$C:$L,5,FALSE),"")</f>
        <v/>
      </c>
      <c r="D93" s="129" t="str">
        <f>IFERROR(VLOOKUP(B93,Invoices!$C:$L,9,FALSE),"")</f>
        <v/>
      </c>
      <c r="E93" s="1"/>
      <c r="F93" s="145" t="str">
        <f t="array" ref="F93">IF(ROWS(F$6:F93)&lt;=G$4,INDEX(Invoices!$C$5:$C$304,SMALL(IF(Invoices!$I$5:$I$304=G$5,ROW(Invoices!$C$5:$C$304)-ROW(Invoices!$C$5)+1),ROWS(F$6:F93))),"")</f>
        <v/>
      </c>
      <c r="G93" s="135" t="str">
        <f>IFERROR(VLOOKUP(F93,Invoices!$C:$L,5,FALSE),"")</f>
        <v/>
      </c>
      <c r="H93" s="129" t="str">
        <f>IFERROR(VLOOKUP(F93,Invoices!$C:$L,9,FALSE),"")</f>
        <v/>
      </c>
      <c r="I93" s="1"/>
      <c r="J93" s="145" t="str">
        <f t="array" ref="J93">IF(ROWS(J$6:J93)&lt;=K$4,INDEX(Invoices!$C$5:$C$304,SMALL(IF(Invoices!$I$5:$I$304=K$5,ROW(Invoices!$C$5:$C$304)-ROW(Invoices!$C$5)+1),ROWS(J$6:J93))),"")</f>
        <v/>
      </c>
      <c r="K93" s="135" t="str">
        <f>IFERROR(VLOOKUP(J93,Invoices!$C:$L,5,FALSE),"")</f>
        <v/>
      </c>
      <c r="L93" s="129" t="str">
        <f>IFERROR(VLOOKUP(J93,Invoices!$C:$L,9,FALSE),"")</f>
        <v/>
      </c>
      <c r="M93" s="6"/>
      <c r="N93" s="145" t="str">
        <f t="array" ref="N93">IF(ROWS(N$6:N93)&lt;=O$4,INDEX(Invoices!$C$5:$C$304,SMALL(IF(Invoices!$I$5:$I$304=O$5,ROW(Invoices!$C$5:$C$304)-ROW(Invoices!$C$5)+1),ROWS(N$6:N93))),"")</f>
        <v/>
      </c>
      <c r="O93" s="135" t="str">
        <f>IFERROR(VLOOKUP(N93,Invoices!$C:$L,5,FALSE),"")</f>
        <v/>
      </c>
      <c r="P93" s="129" t="str">
        <f>IFERROR(VLOOKUP(N93,Invoices!$C:$L,9,FALSE),"")</f>
        <v/>
      </c>
      <c r="Q93" s="1"/>
      <c r="R93" s="145" t="str">
        <f t="array" ref="R93">IF(ROWS(R$6:R93)&lt;=S$4,INDEX(Invoices!$C$5:$C$304,SMALL(IF(Invoices!$I$5:$I$304=S$5,ROW(Invoices!$C$5:$C$304)-ROW(Invoices!$C$5)+1),ROWS(R$6:R93))),"")</f>
        <v/>
      </c>
      <c r="S93" s="135" t="str">
        <f>IFERROR(VLOOKUP(R93,Invoices!$C:$L,5,FALSE),"")</f>
        <v/>
      </c>
      <c r="T93" s="129" t="str">
        <f>IFERROR(VLOOKUP(R93,Invoices!$C:$L,9,FALSE),"")</f>
        <v/>
      </c>
    </row>
    <row r="94" spans="2:20" ht="13.5" x14ac:dyDescent="0.25">
      <c r="B94" s="145" t="str">
        <f t="array" ref="B94">IF(ROWS(B$6:B94)&lt;=C$4,INDEX(Invoices!$C$5:$C$304,SMALL(IF(Invoices!$I$5:$I$304=C$5,ROW(Invoices!$C$5:$C$304)-ROW(Invoices!$C$5)+1),ROWS(B$6:B94))),"")</f>
        <v/>
      </c>
      <c r="C94" s="135" t="str">
        <f>IFERROR(VLOOKUP(B94,Invoices!$C:$L,5,FALSE),"")</f>
        <v/>
      </c>
      <c r="D94" s="129" t="str">
        <f>IFERROR(VLOOKUP(B94,Invoices!$C:$L,9,FALSE),"")</f>
        <v/>
      </c>
      <c r="E94" s="1"/>
      <c r="F94" s="145" t="str">
        <f t="array" ref="F94">IF(ROWS(F$6:F94)&lt;=G$4,INDEX(Invoices!$C$5:$C$304,SMALL(IF(Invoices!$I$5:$I$304=G$5,ROW(Invoices!$C$5:$C$304)-ROW(Invoices!$C$5)+1),ROWS(F$6:F94))),"")</f>
        <v/>
      </c>
      <c r="G94" s="135" t="str">
        <f>IFERROR(VLOOKUP(F94,Invoices!$C:$L,5,FALSE),"")</f>
        <v/>
      </c>
      <c r="H94" s="129" t="str">
        <f>IFERROR(VLOOKUP(F94,Invoices!$C:$L,9,FALSE),"")</f>
        <v/>
      </c>
      <c r="I94" s="1"/>
      <c r="J94" s="145" t="str">
        <f t="array" ref="J94">IF(ROWS(J$6:J94)&lt;=K$4,INDEX(Invoices!$C$5:$C$304,SMALL(IF(Invoices!$I$5:$I$304=K$5,ROW(Invoices!$C$5:$C$304)-ROW(Invoices!$C$5)+1),ROWS(J$6:J94))),"")</f>
        <v/>
      </c>
      <c r="K94" s="135" t="str">
        <f>IFERROR(VLOOKUP(J94,Invoices!$C:$L,5,FALSE),"")</f>
        <v/>
      </c>
      <c r="L94" s="129" t="str">
        <f>IFERROR(VLOOKUP(J94,Invoices!$C:$L,9,FALSE),"")</f>
        <v/>
      </c>
      <c r="M94" s="6"/>
      <c r="N94" s="145" t="str">
        <f t="array" ref="N94">IF(ROWS(N$6:N94)&lt;=O$4,INDEX(Invoices!$C$5:$C$304,SMALL(IF(Invoices!$I$5:$I$304=O$5,ROW(Invoices!$C$5:$C$304)-ROW(Invoices!$C$5)+1),ROWS(N$6:N94))),"")</f>
        <v/>
      </c>
      <c r="O94" s="135" t="str">
        <f>IFERROR(VLOOKUP(N94,Invoices!$C:$L,5,FALSE),"")</f>
        <v/>
      </c>
      <c r="P94" s="129" t="str">
        <f>IFERROR(VLOOKUP(N94,Invoices!$C:$L,9,FALSE),"")</f>
        <v/>
      </c>
      <c r="Q94" s="1"/>
      <c r="R94" s="145" t="str">
        <f t="array" ref="R94">IF(ROWS(R$6:R94)&lt;=S$4,INDEX(Invoices!$C$5:$C$304,SMALL(IF(Invoices!$I$5:$I$304=S$5,ROW(Invoices!$C$5:$C$304)-ROW(Invoices!$C$5)+1),ROWS(R$6:R94))),"")</f>
        <v/>
      </c>
      <c r="S94" s="135" t="str">
        <f>IFERROR(VLOOKUP(R94,Invoices!$C:$L,5,FALSE),"")</f>
        <v/>
      </c>
      <c r="T94" s="129" t="str">
        <f>IFERROR(VLOOKUP(R94,Invoices!$C:$L,9,FALSE),"")</f>
        <v/>
      </c>
    </row>
    <row r="95" spans="2:20" ht="13.5" x14ac:dyDescent="0.25">
      <c r="B95" s="145" t="str">
        <f t="array" ref="B95">IF(ROWS(B$6:B95)&lt;=C$4,INDEX(Invoices!$C$5:$C$304,SMALL(IF(Invoices!$I$5:$I$304=C$5,ROW(Invoices!$C$5:$C$304)-ROW(Invoices!$C$5)+1),ROWS(B$6:B95))),"")</f>
        <v/>
      </c>
      <c r="C95" s="135" t="str">
        <f>IFERROR(VLOOKUP(B95,Invoices!$C:$L,5,FALSE),"")</f>
        <v/>
      </c>
      <c r="D95" s="129" t="str">
        <f>IFERROR(VLOOKUP(B95,Invoices!$C:$L,9,FALSE),"")</f>
        <v/>
      </c>
      <c r="E95" s="1"/>
      <c r="F95" s="145" t="str">
        <f t="array" ref="F95">IF(ROWS(F$6:F95)&lt;=G$4,INDEX(Invoices!$C$5:$C$304,SMALL(IF(Invoices!$I$5:$I$304=G$5,ROW(Invoices!$C$5:$C$304)-ROW(Invoices!$C$5)+1),ROWS(F$6:F95))),"")</f>
        <v/>
      </c>
      <c r="G95" s="135" t="str">
        <f>IFERROR(VLOOKUP(F95,Invoices!$C:$L,5,FALSE),"")</f>
        <v/>
      </c>
      <c r="H95" s="129" t="str">
        <f>IFERROR(VLOOKUP(F95,Invoices!$C:$L,9,FALSE),"")</f>
        <v/>
      </c>
      <c r="I95" s="1"/>
      <c r="J95" s="145" t="str">
        <f t="array" ref="J95">IF(ROWS(J$6:J95)&lt;=K$4,INDEX(Invoices!$C$5:$C$304,SMALL(IF(Invoices!$I$5:$I$304=K$5,ROW(Invoices!$C$5:$C$304)-ROW(Invoices!$C$5)+1),ROWS(J$6:J95))),"")</f>
        <v/>
      </c>
      <c r="K95" s="135" t="str">
        <f>IFERROR(VLOOKUP(J95,Invoices!$C:$L,5,FALSE),"")</f>
        <v/>
      </c>
      <c r="L95" s="129" t="str">
        <f>IFERROR(VLOOKUP(J95,Invoices!$C:$L,9,FALSE),"")</f>
        <v/>
      </c>
      <c r="M95" s="6"/>
      <c r="N95" s="145" t="str">
        <f t="array" ref="N95">IF(ROWS(N$6:N95)&lt;=O$4,INDEX(Invoices!$C$5:$C$304,SMALL(IF(Invoices!$I$5:$I$304=O$5,ROW(Invoices!$C$5:$C$304)-ROW(Invoices!$C$5)+1),ROWS(N$6:N95))),"")</f>
        <v/>
      </c>
      <c r="O95" s="135" t="str">
        <f>IFERROR(VLOOKUP(N95,Invoices!$C:$L,5,FALSE),"")</f>
        <v/>
      </c>
      <c r="P95" s="129" t="str">
        <f>IFERROR(VLOOKUP(N95,Invoices!$C:$L,9,FALSE),"")</f>
        <v/>
      </c>
      <c r="Q95" s="1"/>
      <c r="R95" s="145" t="str">
        <f t="array" ref="R95">IF(ROWS(R$6:R95)&lt;=S$4,INDEX(Invoices!$C$5:$C$304,SMALL(IF(Invoices!$I$5:$I$304=S$5,ROW(Invoices!$C$5:$C$304)-ROW(Invoices!$C$5)+1),ROWS(R$6:R95))),"")</f>
        <v/>
      </c>
      <c r="S95" s="135" t="str">
        <f>IFERROR(VLOOKUP(R95,Invoices!$C:$L,5,FALSE),"")</f>
        <v/>
      </c>
      <c r="T95" s="129" t="str">
        <f>IFERROR(VLOOKUP(R95,Invoices!$C:$L,9,FALSE),"")</f>
        <v/>
      </c>
    </row>
    <row r="96" spans="2:20" ht="13.5" x14ac:dyDescent="0.25">
      <c r="B96" s="145" t="str">
        <f t="array" ref="B96">IF(ROWS(B$6:B96)&lt;=C$4,INDEX(Invoices!$C$5:$C$304,SMALL(IF(Invoices!$I$5:$I$304=C$5,ROW(Invoices!$C$5:$C$304)-ROW(Invoices!$C$5)+1),ROWS(B$6:B96))),"")</f>
        <v/>
      </c>
      <c r="C96" s="135" t="str">
        <f>IFERROR(VLOOKUP(B96,Invoices!$C:$L,5,FALSE),"")</f>
        <v/>
      </c>
      <c r="D96" s="129" t="str">
        <f>IFERROR(VLOOKUP(B96,Invoices!$C:$L,9,FALSE),"")</f>
        <v/>
      </c>
      <c r="E96" s="1"/>
      <c r="F96" s="145" t="str">
        <f t="array" ref="F96">IF(ROWS(F$6:F96)&lt;=G$4,INDEX(Invoices!$C$5:$C$304,SMALL(IF(Invoices!$I$5:$I$304=G$5,ROW(Invoices!$C$5:$C$304)-ROW(Invoices!$C$5)+1),ROWS(F$6:F96))),"")</f>
        <v/>
      </c>
      <c r="G96" s="135" t="str">
        <f>IFERROR(VLOOKUP(F96,Invoices!$C:$L,5,FALSE),"")</f>
        <v/>
      </c>
      <c r="H96" s="129" t="str">
        <f>IFERROR(VLOOKUP(F96,Invoices!$C:$L,9,FALSE),"")</f>
        <v/>
      </c>
      <c r="I96" s="1"/>
      <c r="J96" s="145" t="str">
        <f t="array" ref="J96">IF(ROWS(J$6:J96)&lt;=K$4,INDEX(Invoices!$C$5:$C$304,SMALL(IF(Invoices!$I$5:$I$304=K$5,ROW(Invoices!$C$5:$C$304)-ROW(Invoices!$C$5)+1),ROWS(J$6:J96))),"")</f>
        <v/>
      </c>
      <c r="K96" s="135" t="str">
        <f>IFERROR(VLOOKUP(J96,Invoices!$C:$L,5,FALSE),"")</f>
        <v/>
      </c>
      <c r="L96" s="129" t="str">
        <f>IFERROR(VLOOKUP(J96,Invoices!$C:$L,9,FALSE),"")</f>
        <v/>
      </c>
      <c r="M96" s="6"/>
      <c r="N96" s="145" t="str">
        <f t="array" ref="N96">IF(ROWS(N$6:N96)&lt;=O$4,INDEX(Invoices!$C$5:$C$304,SMALL(IF(Invoices!$I$5:$I$304=O$5,ROW(Invoices!$C$5:$C$304)-ROW(Invoices!$C$5)+1),ROWS(N$6:N96))),"")</f>
        <v/>
      </c>
      <c r="O96" s="135" t="str">
        <f>IFERROR(VLOOKUP(N96,Invoices!$C:$L,5,FALSE),"")</f>
        <v/>
      </c>
      <c r="P96" s="129" t="str">
        <f>IFERROR(VLOOKUP(N96,Invoices!$C:$L,9,FALSE),"")</f>
        <v/>
      </c>
      <c r="Q96" s="1"/>
      <c r="R96" s="145" t="str">
        <f t="array" ref="R96">IF(ROWS(R$6:R96)&lt;=S$4,INDEX(Invoices!$C$5:$C$304,SMALL(IF(Invoices!$I$5:$I$304=S$5,ROW(Invoices!$C$5:$C$304)-ROW(Invoices!$C$5)+1),ROWS(R$6:R96))),"")</f>
        <v/>
      </c>
      <c r="S96" s="135" t="str">
        <f>IFERROR(VLOOKUP(R96,Invoices!$C:$L,5,FALSE),"")</f>
        <v/>
      </c>
      <c r="T96" s="129" t="str">
        <f>IFERROR(VLOOKUP(R96,Invoices!$C:$L,9,FALSE),"")</f>
        <v/>
      </c>
    </row>
    <row r="97" spans="2:21" ht="13.5" x14ac:dyDescent="0.25">
      <c r="B97" s="145" t="str">
        <f t="array" ref="B97">IF(ROWS(B$6:B97)&lt;=C$4,INDEX(Invoices!$C$5:$C$304,SMALL(IF(Invoices!$I$5:$I$304=C$5,ROW(Invoices!$C$5:$C$304)-ROW(Invoices!$C$5)+1),ROWS(B$6:B97))),"")</f>
        <v/>
      </c>
      <c r="C97" s="135" t="str">
        <f>IFERROR(VLOOKUP(B97,Invoices!$C:$L,5,FALSE),"")</f>
        <v/>
      </c>
      <c r="D97" s="129" t="str">
        <f>IFERROR(VLOOKUP(B97,Invoices!$C:$L,9,FALSE),"")</f>
        <v/>
      </c>
      <c r="E97" s="1"/>
      <c r="F97" s="145" t="str">
        <f t="array" ref="F97">IF(ROWS(F$6:F97)&lt;=G$4,INDEX(Invoices!$C$5:$C$304,SMALL(IF(Invoices!$I$5:$I$304=G$5,ROW(Invoices!$C$5:$C$304)-ROW(Invoices!$C$5)+1),ROWS(F$6:F97))),"")</f>
        <v/>
      </c>
      <c r="G97" s="135" t="str">
        <f>IFERROR(VLOOKUP(F97,Invoices!$C:$L,5,FALSE),"")</f>
        <v/>
      </c>
      <c r="H97" s="129" t="str">
        <f>IFERROR(VLOOKUP(F97,Invoices!$C:$L,9,FALSE),"")</f>
        <v/>
      </c>
      <c r="I97" s="1"/>
      <c r="J97" s="145" t="str">
        <f t="array" ref="J97">IF(ROWS(J$6:J97)&lt;=K$4,INDEX(Invoices!$C$5:$C$304,SMALL(IF(Invoices!$I$5:$I$304=K$5,ROW(Invoices!$C$5:$C$304)-ROW(Invoices!$C$5)+1),ROWS(J$6:J97))),"")</f>
        <v/>
      </c>
      <c r="K97" s="135" t="str">
        <f>IFERROR(VLOOKUP(J97,Invoices!$C:$L,5,FALSE),"")</f>
        <v/>
      </c>
      <c r="L97" s="129" t="str">
        <f>IFERROR(VLOOKUP(J97,Invoices!$C:$L,9,FALSE),"")</f>
        <v/>
      </c>
      <c r="M97" s="6"/>
      <c r="N97" s="145" t="str">
        <f t="array" ref="N97">IF(ROWS(N$6:N97)&lt;=O$4,INDEX(Invoices!$C$5:$C$304,SMALL(IF(Invoices!$I$5:$I$304=O$5,ROW(Invoices!$C$5:$C$304)-ROW(Invoices!$C$5)+1),ROWS(N$6:N97))),"")</f>
        <v/>
      </c>
      <c r="O97" s="135" t="str">
        <f>IFERROR(VLOOKUP(N97,Invoices!$C:$L,5,FALSE),"")</f>
        <v/>
      </c>
      <c r="P97" s="129" t="str">
        <f>IFERROR(VLOOKUP(N97,Invoices!$C:$L,9,FALSE),"")</f>
        <v/>
      </c>
      <c r="Q97" s="1"/>
      <c r="R97" s="145" t="str">
        <f t="array" ref="R97">IF(ROWS(R$6:R97)&lt;=S$4,INDEX(Invoices!$C$5:$C$304,SMALL(IF(Invoices!$I$5:$I$304=S$5,ROW(Invoices!$C$5:$C$304)-ROW(Invoices!$C$5)+1),ROWS(R$6:R97))),"")</f>
        <v/>
      </c>
      <c r="S97" s="135" t="str">
        <f>IFERROR(VLOOKUP(R97,Invoices!$C:$L,5,FALSE),"")</f>
        <v/>
      </c>
      <c r="T97" s="129" t="str">
        <f>IFERROR(VLOOKUP(R97,Invoices!$C:$L,9,FALSE),"")</f>
        <v/>
      </c>
    </row>
    <row r="98" spans="2:21" ht="13.5" x14ac:dyDescent="0.25">
      <c r="B98" s="145" t="str">
        <f t="array" ref="B98">IF(ROWS(B$6:B98)&lt;=C$4,INDEX(Invoices!$C$5:$C$304,SMALL(IF(Invoices!$I$5:$I$304=C$5,ROW(Invoices!$C$5:$C$304)-ROW(Invoices!$C$5)+1),ROWS(B$6:B98))),"")</f>
        <v/>
      </c>
      <c r="C98" s="135" t="str">
        <f>IFERROR(VLOOKUP(B98,Invoices!$C:$L,5,FALSE),"")</f>
        <v/>
      </c>
      <c r="D98" s="129" t="str">
        <f>IFERROR(VLOOKUP(B98,Invoices!$C:$L,9,FALSE),"")</f>
        <v/>
      </c>
      <c r="E98" s="1"/>
      <c r="F98" s="145" t="str">
        <f t="array" ref="F98">IF(ROWS(F$6:F98)&lt;=G$4,INDEX(Invoices!$C$5:$C$304,SMALL(IF(Invoices!$I$5:$I$304=G$5,ROW(Invoices!$C$5:$C$304)-ROW(Invoices!$C$5)+1),ROWS(F$6:F98))),"")</f>
        <v/>
      </c>
      <c r="G98" s="135" t="str">
        <f>IFERROR(VLOOKUP(F98,Invoices!$C:$L,5,FALSE),"")</f>
        <v/>
      </c>
      <c r="H98" s="129" t="str">
        <f>IFERROR(VLOOKUP(F98,Invoices!$C:$L,9,FALSE),"")</f>
        <v/>
      </c>
      <c r="I98" s="1"/>
      <c r="J98" s="145" t="str">
        <f t="array" ref="J98">IF(ROWS(J$6:J98)&lt;=K$4,INDEX(Invoices!$C$5:$C$304,SMALL(IF(Invoices!$I$5:$I$304=K$5,ROW(Invoices!$C$5:$C$304)-ROW(Invoices!$C$5)+1),ROWS(J$6:J98))),"")</f>
        <v/>
      </c>
      <c r="K98" s="135" t="str">
        <f>IFERROR(VLOOKUP(J98,Invoices!$C:$L,5,FALSE),"")</f>
        <v/>
      </c>
      <c r="L98" s="129" t="str">
        <f>IFERROR(VLOOKUP(J98,Invoices!$C:$L,9,FALSE),"")</f>
        <v/>
      </c>
      <c r="M98" s="6"/>
      <c r="N98" s="145" t="str">
        <f t="array" ref="N98">IF(ROWS(N$6:N98)&lt;=O$4,INDEX(Invoices!$C$5:$C$304,SMALL(IF(Invoices!$I$5:$I$304=O$5,ROW(Invoices!$C$5:$C$304)-ROW(Invoices!$C$5)+1),ROWS(N$6:N98))),"")</f>
        <v/>
      </c>
      <c r="O98" s="135" t="str">
        <f>IFERROR(VLOOKUP(N98,Invoices!$C:$L,5,FALSE),"")</f>
        <v/>
      </c>
      <c r="P98" s="129" t="str">
        <f>IFERROR(VLOOKUP(N98,Invoices!$C:$L,9,FALSE),"")</f>
        <v/>
      </c>
      <c r="Q98" s="1"/>
      <c r="R98" s="145" t="str">
        <f t="array" ref="R98">IF(ROWS(R$6:R98)&lt;=S$4,INDEX(Invoices!$C$5:$C$304,SMALL(IF(Invoices!$I$5:$I$304=S$5,ROW(Invoices!$C$5:$C$304)-ROW(Invoices!$C$5)+1),ROWS(R$6:R98))),"")</f>
        <v/>
      </c>
      <c r="S98" s="135" t="str">
        <f>IFERROR(VLOOKUP(R98,Invoices!$C:$L,5,FALSE),"")</f>
        <v/>
      </c>
      <c r="T98" s="129" t="str">
        <f>IFERROR(VLOOKUP(R98,Invoices!$C:$L,9,FALSE),"")</f>
        <v/>
      </c>
    </row>
    <row r="99" spans="2:21" ht="13.5" x14ac:dyDescent="0.25">
      <c r="B99" s="145" t="str">
        <f t="array" ref="B99">IF(ROWS(B$6:B99)&lt;=C$4,INDEX(Invoices!$C$5:$C$304,SMALL(IF(Invoices!$I$5:$I$304=C$5,ROW(Invoices!$C$5:$C$304)-ROW(Invoices!$C$5)+1),ROWS(B$6:B99))),"")</f>
        <v/>
      </c>
      <c r="C99" s="135" t="str">
        <f>IFERROR(VLOOKUP(B99,Invoices!$C:$L,5,FALSE),"")</f>
        <v/>
      </c>
      <c r="D99" s="129" t="str">
        <f>IFERROR(VLOOKUP(B99,Invoices!$C:$L,9,FALSE),"")</f>
        <v/>
      </c>
      <c r="E99" s="1"/>
      <c r="F99" s="145" t="str">
        <f t="array" ref="F99">IF(ROWS(F$6:F99)&lt;=G$4,INDEX(Invoices!$C$5:$C$304,SMALL(IF(Invoices!$I$5:$I$304=G$5,ROW(Invoices!$C$5:$C$304)-ROW(Invoices!$C$5)+1),ROWS(F$6:F99))),"")</f>
        <v/>
      </c>
      <c r="G99" s="135" t="str">
        <f>IFERROR(VLOOKUP(F99,Invoices!$C:$L,5,FALSE),"")</f>
        <v/>
      </c>
      <c r="H99" s="129" t="str">
        <f>IFERROR(VLOOKUP(F99,Invoices!$C:$L,9,FALSE),"")</f>
        <v/>
      </c>
      <c r="I99" s="1"/>
      <c r="J99" s="145" t="str">
        <f t="array" ref="J99">IF(ROWS(J$6:J99)&lt;=K$4,INDEX(Invoices!$C$5:$C$304,SMALL(IF(Invoices!$I$5:$I$304=K$5,ROW(Invoices!$C$5:$C$304)-ROW(Invoices!$C$5)+1),ROWS(J$6:J99))),"")</f>
        <v/>
      </c>
      <c r="K99" s="135" t="str">
        <f>IFERROR(VLOOKUP(J99,Invoices!$C:$L,5,FALSE),"")</f>
        <v/>
      </c>
      <c r="L99" s="129" t="str">
        <f>IFERROR(VLOOKUP(J99,Invoices!$C:$L,9,FALSE),"")</f>
        <v/>
      </c>
      <c r="M99" s="6"/>
      <c r="N99" s="145" t="str">
        <f t="array" ref="N99">IF(ROWS(N$6:N99)&lt;=O$4,INDEX(Invoices!$C$5:$C$304,SMALL(IF(Invoices!$I$5:$I$304=O$5,ROW(Invoices!$C$5:$C$304)-ROW(Invoices!$C$5)+1),ROWS(N$6:N99))),"")</f>
        <v/>
      </c>
      <c r="O99" s="135" t="str">
        <f>IFERROR(VLOOKUP(N99,Invoices!$C:$L,5,FALSE),"")</f>
        <v/>
      </c>
      <c r="P99" s="129" t="str">
        <f>IFERROR(VLOOKUP(N99,Invoices!$C:$L,9,FALSE),"")</f>
        <v/>
      </c>
      <c r="Q99" s="1"/>
      <c r="R99" s="145" t="str">
        <f t="array" ref="R99">IF(ROWS(R$6:R99)&lt;=S$4,INDEX(Invoices!$C$5:$C$304,SMALL(IF(Invoices!$I$5:$I$304=S$5,ROW(Invoices!$C$5:$C$304)-ROW(Invoices!$C$5)+1),ROWS(R$6:R99))),"")</f>
        <v/>
      </c>
      <c r="S99" s="135" t="str">
        <f>IFERROR(VLOOKUP(R99,Invoices!$C:$L,5,FALSE),"")</f>
        <v/>
      </c>
      <c r="T99" s="129" t="str">
        <f>IFERROR(VLOOKUP(R99,Invoices!$C:$L,9,FALSE),"")</f>
        <v/>
      </c>
    </row>
    <row r="100" spans="2:21" ht="13.5" x14ac:dyDescent="0.25">
      <c r="B100" s="145" t="str">
        <f t="array" ref="B100">IF(ROWS(B$6:B100)&lt;=C$4,INDEX(Invoices!$C$5:$C$304,SMALL(IF(Invoices!$I$5:$I$304=C$5,ROW(Invoices!$C$5:$C$304)-ROW(Invoices!$C$5)+1),ROWS(B$6:B100))),"")</f>
        <v/>
      </c>
      <c r="C100" s="135" t="str">
        <f>IFERROR(VLOOKUP(B100,Invoices!$C:$L,5,FALSE),"")</f>
        <v/>
      </c>
      <c r="D100" s="129" t="str">
        <f>IFERROR(VLOOKUP(B100,Invoices!$C:$L,9,FALSE),"")</f>
        <v/>
      </c>
      <c r="E100" s="1"/>
      <c r="F100" s="145" t="str">
        <f t="array" ref="F100">IF(ROWS(F$6:F100)&lt;=G$4,INDEX(Invoices!$C$5:$C$304,SMALL(IF(Invoices!$I$5:$I$304=G$5,ROW(Invoices!$C$5:$C$304)-ROW(Invoices!$C$5)+1),ROWS(F$6:F100))),"")</f>
        <v/>
      </c>
      <c r="G100" s="135" t="str">
        <f>IFERROR(VLOOKUP(F100,Invoices!$C:$L,5,FALSE),"")</f>
        <v/>
      </c>
      <c r="H100" s="129" t="str">
        <f>IFERROR(VLOOKUP(F100,Invoices!$C:$L,9,FALSE),"")</f>
        <v/>
      </c>
      <c r="I100" s="1"/>
      <c r="J100" s="145" t="str">
        <f t="array" ref="J100">IF(ROWS(J$6:J100)&lt;=K$4,INDEX(Invoices!$C$5:$C$304,SMALL(IF(Invoices!$I$5:$I$304=K$5,ROW(Invoices!$C$5:$C$304)-ROW(Invoices!$C$5)+1),ROWS(J$6:J100))),"")</f>
        <v/>
      </c>
      <c r="K100" s="135" t="str">
        <f>IFERROR(VLOOKUP(J100,Invoices!$C:$L,5,FALSE),"")</f>
        <v/>
      </c>
      <c r="L100" s="129" t="str">
        <f>IFERROR(VLOOKUP(J100,Invoices!$C:$L,9,FALSE),"")</f>
        <v/>
      </c>
      <c r="M100" s="6"/>
      <c r="N100" s="145" t="str">
        <f t="array" ref="N100">IF(ROWS(N$6:N100)&lt;=O$4,INDEX(Invoices!$C$5:$C$304,SMALL(IF(Invoices!$I$5:$I$304=O$5,ROW(Invoices!$C$5:$C$304)-ROW(Invoices!$C$5)+1),ROWS(N$6:N100))),"")</f>
        <v/>
      </c>
      <c r="O100" s="135" t="str">
        <f>IFERROR(VLOOKUP(N100,Invoices!$C:$L,5,FALSE),"")</f>
        <v/>
      </c>
      <c r="P100" s="129" t="str">
        <f>IFERROR(VLOOKUP(N100,Invoices!$C:$L,9,FALSE),"")</f>
        <v/>
      </c>
      <c r="Q100" s="1"/>
      <c r="R100" s="145" t="str">
        <f t="array" ref="R100">IF(ROWS(R$6:R100)&lt;=S$4,INDEX(Invoices!$C$5:$C$304,SMALL(IF(Invoices!$I$5:$I$304=S$5,ROW(Invoices!$C$5:$C$304)-ROW(Invoices!$C$5)+1),ROWS(R$6:R100))),"")</f>
        <v/>
      </c>
      <c r="S100" s="135" t="str">
        <f>IFERROR(VLOOKUP(R100,Invoices!$C:$L,5,FALSE),"")</f>
        <v/>
      </c>
      <c r="T100" s="129" t="str">
        <f>IFERROR(VLOOKUP(R100,Invoices!$C:$L,9,FALSE),"")</f>
        <v/>
      </c>
    </row>
    <row r="101" spans="2:21" ht="13.5" x14ac:dyDescent="0.25">
      <c r="B101" s="145" t="str">
        <f t="array" ref="B101">IF(ROWS(B$6:B101)&lt;=C$4,INDEX(Invoices!$C$5:$C$304,SMALL(IF(Invoices!$I$5:$I$304=C$5,ROW(Invoices!$C$5:$C$304)-ROW(Invoices!$C$5)+1),ROWS(B$6:B101))),"")</f>
        <v/>
      </c>
      <c r="C101" s="135" t="str">
        <f>IFERROR(VLOOKUP(B101,Invoices!$C:$L,5,FALSE),"")</f>
        <v/>
      </c>
      <c r="D101" s="129" t="str">
        <f>IFERROR(VLOOKUP(B101,Invoices!$C:$L,9,FALSE),"")</f>
        <v/>
      </c>
      <c r="E101" s="1"/>
      <c r="F101" s="145" t="str">
        <f t="array" ref="F101">IF(ROWS(F$6:F101)&lt;=G$4,INDEX(Invoices!$C$5:$C$304,SMALL(IF(Invoices!$I$5:$I$304=G$5,ROW(Invoices!$C$5:$C$304)-ROW(Invoices!$C$5)+1),ROWS(F$6:F101))),"")</f>
        <v/>
      </c>
      <c r="G101" s="135" t="str">
        <f>IFERROR(VLOOKUP(F101,Invoices!$C:$L,5,FALSE),"")</f>
        <v/>
      </c>
      <c r="H101" s="129" t="str">
        <f>IFERROR(VLOOKUP(F101,Invoices!$C:$L,9,FALSE),"")</f>
        <v/>
      </c>
      <c r="I101" s="1"/>
      <c r="J101" s="145" t="str">
        <f t="array" ref="J101">IF(ROWS(J$6:J101)&lt;=K$4,INDEX(Invoices!$C$5:$C$304,SMALL(IF(Invoices!$I$5:$I$304=K$5,ROW(Invoices!$C$5:$C$304)-ROW(Invoices!$C$5)+1),ROWS(J$6:J101))),"")</f>
        <v/>
      </c>
      <c r="K101" s="135" t="str">
        <f>IFERROR(VLOOKUP(J101,Invoices!$C:$L,5,FALSE),"")</f>
        <v/>
      </c>
      <c r="L101" s="129" t="str">
        <f>IFERROR(VLOOKUP(J101,Invoices!$C:$L,9,FALSE),"")</f>
        <v/>
      </c>
      <c r="M101" s="6"/>
      <c r="N101" s="145" t="str">
        <f t="array" ref="N101">IF(ROWS(N$6:N101)&lt;=O$4,INDEX(Invoices!$C$5:$C$304,SMALL(IF(Invoices!$I$5:$I$304=O$5,ROW(Invoices!$C$5:$C$304)-ROW(Invoices!$C$5)+1),ROWS(N$6:N101))),"")</f>
        <v/>
      </c>
      <c r="O101" s="135" t="str">
        <f>IFERROR(VLOOKUP(N101,Invoices!$C:$L,5,FALSE),"")</f>
        <v/>
      </c>
      <c r="P101" s="129" t="str">
        <f>IFERROR(VLOOKUP(N101,Invoices!$C:$L,9,FALSE),"")</f>
        <v/>
      </c>
      <c r="Q101" s="1"/>
      <c r="R101" s="145" t="str">
        <f t="array" ref="R101">IF(ROWS(R$6:R101)&lt;=S$4,INDEX(Invoices!$C$5:$C$304,SMALL(IF(Invoices!$I$5:$I$304=S$5,ROW(Invoices!$C$5:$C$304)-ROW(Invoices!$C$5)+1),ROWS(R$6:R101))),"")</f>
        <v/>
      </c>
      <c r="S101" s="135" t="str">
        <f>IFERROR(VLOOKUP(R101,Invoices!$C:$L,5,FALSE),"")</f>
        <v/>
      </c>
      <c r="T101" s="129" t="str">
        <f>IFERROR(VLOOKUP(R101,Invoices!$C:$L,9,FALSE),"")</f>
        <v/>
      </c>
    </row>
    <row r="102" spans="2:21" ht="13.5" x14ac:dyDescent="0.25">
      <c r="B102" s="145" t="str">
        <f t="array" ref="B102">IF(ROWS(B$6:B102)&lt;=C$4,INDEX(Invoices!$C$5:$C$304,SMALL(IF(Invoices!$I$5:$I$304=C$5,ROW(Invoices!$C$5:$C$304)-ROW(Invoices!$C$5)+1),ROWS(B$6:B102))),"")</f>
        <v/>
      </c>
      <c r="C102" s="135" t="str">
        <f>IFERROR(VLOOKUP(B102,Invoices!$C:$L,5,FALSE),"")</f>
        <v/>
      </c>
      <c r="D102" s="129" t="str">
        <f>IFERROR(VLOOKUP(B102,Invoices!$C:$L,9,FALSE),"")</f>
        <v/>
      </c>
      <c r="E102" s="1"/>
      <c r="F102" s="145" t="str">
        <f t="array" ref="F102">IF(ROWS(F$6:F102)&lt;=G$4,INDEX(Invoices!$C$5:$C$304,SMALL(IF(Invoices!$I$5:$I$304=G$5,ROW(Invoices!$C$5:$C$304)-ROW(Invoices!$C$5)+1),ROWS(F$6:F102))),"")</f>
        <v/>
      </c>
      <c r="G102" s="135" t="str">
        <f>IFERROR(VLOOKUP(F102,Invoices!$C:$L,5,FALSE),"")</f>
        <v/>
      </c>
      <c r="H102" s="129" t="str">
        <f>IFERROR(VLOOKUP(F102,Invoices!$C:$L,9,FALSE),"")</f>
        <v/>
      </c>
      <c r="I102" s="1"/>
      <c r="J102" s="145" t="str">
        <f t="array" ref="J102">IF(ROWS(J$6:J102)&lt;=K$4,INDEX(Invoices!$C$5:$C$304,SMALL(IF(Invoices!$I$5:$I$304=K$5,ROW(Invoices!$C$5:$C$304)-ROW(Invoices!$C$5)+1),ROWS(J$6:J102))),"")</f>
        <v/>
      </c>
      <c r="K102" s="135" t="str">
        <f>IFERROR(VLOOKUP(J102,Invoices!$C:$L,5,FALSE),"")</f>
        <v/>
      </c>
      <c r="L102" s="129" t="str">
        <f>IFERROR(VLOOKUP(J102,Invoices!$C:$L,9,FALSE),"")</f>
        <v/>
      </c>
      <c r="M102" s="6"/>
      <c r="N102" s="145" t="str">
        <f t="array" ref="N102">IF(ROWS(N$6:N102)&lt;=O$4,INDEX(Invoices!$C$5:$C$304,SMALL(IF(Invoices!$I$5:$I$304=O$5,ROW(Invoices!$C$5:$C$304)-ROW(Invoices!$C$5)+1),ROWS(N$6:N102))),"")</f>
        <v/>
      </c>
      <c r="O102" s="135" t="str">
        <f>IFERROR(VLOOKUP(N102,Invoices!$C:$L,5,FALSE),"")</f>
        <v/>
      </c>
      <c r="P102" s="129" t="str">
        <f>IFERROR(VLOOKUP(N102,Invoices!$C:$L,9,FALSE),"")</f>
        <v/>
      </c>
      <c r="Q102" s="1"/>
      <c r="R102" s="145" t="str">
        <f t="array" ref="R102">IF(ROWS(R$6:R102)&lt;=S$4,INDEX(Invoices!$C$5:$C$304,SMALL(IF(Invoices!$I$5:$I$304=S$5,ROW(Invoices!$C$5:$C$304)-ROW(Invoices!$C$5)+1),ROWS(R$6:R102))),"")</f>
        <v/>
      </c>
      <c r="S102" s="135" t="str">
        <f>IFERROR(VLOOKUP(R102,Invoices!$C:$L,5,FALSE),"")</f>
        <v/>
      </c>
      <c r="T102" s="129" t="str">
        <f>IFERROR(VLOOKUP(R102,Invoices!$C:$L,9,FALSE),"")</f>
        <v/>
      </c>
    </row>
    <row r="103" spans="2:21" ht="13.5" x14ac:dyDescent="0.25">
      <c r="B103" s="145" t="str">
        <f t="array" ref="B103">IF(ROWS(B$6:B103)&lt;=C$4,INDEX(Invoices!$C$5:$C$304,SMALL(IF(Invoices!$I$5:$I$304=C$5,ROW(Invoices!$C$5:$C$304)-ROW(Invoices!$C$5)+1),ROWS(B$6:B103))),"")</f>
        <v/>
      </c>
      <c r="C103" s="135" t="str">
        <f>IFERROR(VLOOKUP(B103,Invoices!$C:$L,5,FALSE),"")</f>
        <v/>
      </c>
      <c r="D103" s="129" t="str">
        <f>IFERROR(VLOOKUP(B103,Invoices!$C:$L,9,FALSE),"")</f>
        <v/>
      </c>
      <c r="E103" s="1"/>
      <c r="F103" s="145" t="str">
        <f t="array" ref="F103">IF(ROWS(F$6:F103)&lt;=G$4,INDEX(Invoices!$C$5:$C$304,SMALL(IF(Invoices!$I$5:$I$304=G$5,ROW(Invoices!$C$5:$C$304)-ROW(Invoices!$C$5)+1),ROWS(F$6:F103))),"")</f>
        <v/>
      </c>
      <c r="G103" s="135" t="str">
        <f>IFERROR(VLOOKUP(F103,Invoices!$C:$L,5,FALSE),"")</f>
        <v/>
      </c>
      <c r="H103" s="129" t="str">
        <f>IFERROR(VLOOKUP(F103,Invoices!$C:$L,9,FALSE),"")</f>
        <v/>
      </c>
      <c r="I103" s="1"/>
      <c r="J103" s="145" t="str">
        <f t="array" ref="J103">IF(ROWS(J$6:J103)&lt;=K$4,INDEX(Invoices!$C$5:$C$304,SMALL(IF(Invoices!$I$5:$I$304=K$5,ROW(Invoices!$C$5:$C$304)-ROW(Invoices!$C$5)+1),ROWS(J$6:J103))),"")</f>
        <v/>
      </c>
      <c r="K103" s="135" t="str">
        <f>IFERROR(VLOOKUP(J103,Invoices!$C:$L,5,FALSE),"")</f>
        <v/>
      </c>
      <c r="L103" s="129" t="str">
        <f>IFERROR(VLOOKUP(J103,Invoices!$C:$L,9,FALSE),"")</f>
        <v/>
      </c>
      <c r="M103" s="6"/>
      <c r="N103" s="145" t="str">
        <f t="array" ref="N103">IF(ROWS(N$6:N103)&lt;=O$4,INDEX(Invoices!$C$5:$C$304,SMALL(IF(Invoices!$I$5:$I$304=O$5,ROW(Invoices!$C$5:$C$304)-ROW(Invoices!$C$5)+1),ROWS(N$6:N103))),"")</f>
        <v/>
      </c>
      <c r="O103" s="135" t="str">
        <f>IFERROR(VLOOKUP(N103,Invoices!$C:$L,5,FALSE),"")</f>
        <v/>
      </c>
      <c r="P103" s="129" t="str">
        <f>IFERROR(VLOOKUP(N103,Invoices!$C:$L,9,FALSE),"")</f>
        <v/>
      </c>
      <c r="Q103" s="1"/>
      <c r="R103" s="145" t="str">
        <f t="array" ref="R103">IF(ROWS(R$6:R103)&lt;=S$4,INDEX(Invoices!$C$5:$C$304,SMALL(IF(Invoices!$I$5:$I$304=S$5,ROW(Invoices!$C$5:$C$304)-ROW(Invoices!$C$5)+1),ROWS(R$6:R103))),"")</f>
        <v/>
      </c>
      <c r="S103" s="135" t="str">
        <f>IFERROR(VLOOKUP(R103,Invoices!$C:$L,5,FALSE),"")</f>
        <v/>
      </c>
      <c r="T103" s="129" t="str">
        <f>IFERROR(VLOOKUP(R103,Invoices!$C:$L,9,FALSE),"")</f>
        <v/>
      </c>
    </row>
    <row r="104" spans="2:21" ht="13.5" x14ac:dyDescent="0.25">
      <c r="B104" s="145" t="str">
        <f t="array" ref="B104">IF(ROWS(B$6:B104)&lt;=C$4,INDEX(Invoices!$C$5:$C$304,SMALL(IF(Invoices!$I$5:$I$304=C$5,ROW(Invoices!$C$5:$C$304)-ROW(Invoices!$C$5)+1),ROWS(B$6:B104))),"")</f>
        <v/>
      </c>
      <c r="C104" s="135" t="str">
        <f>IFERROR(VLOOKUP(B104,Invoices!$C:$L,5,FALSE),"")</f>
        <v/>
      </c>
      <c r="D104" s="129" t="str">
        <f>IFERROR(VLOOKUP(B104,Invoices!$C:$L,9,FALSE),"")</f>
        <v/>
      </c>
      <c r="E104" s="1"/>
      <c r="F104" s="145" t="str">
        <f t="array" ref="F104">IF(ROWS(F$6:F104)&lt;=G$4,INDEX(Invoices!$C$5:$C$304,SMALL(IF(Invoices!$I$5:$I$304=G$5,ROW(Invoices!$C$5:$C$304)-ROW(Invoices!$C$5)+1),ROWS(F$6:F104))),"")</f>
        <v/>
      </c>
      <c r="G104" s="135" t="str">
        <f>IFERROR(VLOOKUP(F104,Invoices!$C:$L,5,FALSE),"")</f>
        <v/>
      </c>
      <c r="H104" s="129" t="str">
        <f>IFERROR(VLOOKUP(F104,Invoices!$C:$L,9,FALSE),"")</f>
        <v/>
      </c>
      <c r="I104" s="1"/>
      <c r="J104" s="145" t="str">
        <f t="array" ref="J104">IF(ROWS(J$6:J104)&lt;=K$4,INDEX(Invoices!$C$5:$C$304,SMALL(IF(Invoices!$I$5:$I$304=K$5,ROW(Invoices!$C$5:$C$304)-ROW(Invoices!$C$5)+1),ROWS(J$6:J104))),"")</f>
        <v/>
      </c>
      <c r="K104" s="135" t="str">
        <f>IFERROR(VLOOKUP(J104,Invoices!$C:$L,5,FALSE),"")</f>
        <v/>
      </c>
      <c r="L104" s="129" t="str">
        <f>IFERROR(VLOOKUP(J104,Invoices!$C:$L,9,FALSE),"")</f>
        <v/>
      </c>
      <c r="M104" s="6"/>
      <c r="N104" s="145" t="str">
        <f t="array" ref="N104">IF(ROWS(N$6:N104)&lt;=O$4,INDEX(Invoices!$C$5:$C$304,SMALL(IF(Invoices!$I$5:$I$304=O$5,ROW(Invoices!$C$5:$C$304)-ROW(Invoices!$C$5)+1),ROWS(N$6:N104))),"")</f>
        <v/>
      </c>
      <c r="O104" s="135" t="str">
        <f>IFERROR(VLOOKUP(N104,Invoices!$C:$L,5,FALSE),"")</f>
        <v/>
      </c>
      <c r="P104" s="129" t="str">
        <f>IFERROR(VLOOKUP(N104,Invoices!$C:$L,9,FALSE),"")</f>
        <v/>
      </c>
      <c r="Q104" s="1"/>
      <c r="R104" s="145" t="str">
        <f t="array" ref="R104">IF(ROWS(R$6:R104)&lt;=S$4,INDEX(Invoices!$C$5:$C$304,SMALL(IF(Invoices!$I$5:$I$304=S$5,ROW(Invoices!$C$5:$C$304)-ROW(Invoices!$C$5)+1),ROWS(R$6:R104))),"")</f>
        <v/>
      </c>
      <c r="S104" s="135" t="str">
        <f>IFERROR(VLOOKUP(R104,Invoices!$C:$L,5,FALSE),"")</f>
        <v/>
      </c>
      <c r="T104" s="129" t="str">
        <f>IFERROR(VLOOKUP(R104,Invoices!$C:$L,9,FALSE),"")</f>
        <v/>
      </c>
    </row>
    <row r="105" spans="2:21" ht="13.5" x14ac:dyDescent="0.25">
      <c r="B105" s="145" t="str">
        <f t="array" ref="B105">IF(ROWS(B$6:B105)&lt;=C$4,INDEX(Invoices!$C$5:$C$304,SMALL(IF(Invoices!$I$5:$I$304=C$5,ROW(Invoices!$C$5:$C$304)-ROW(Invoices!$C$5)+1),ROWS(B$6:B105))),"")</f>
        <v/>
      </c>
      <c r="C105" s="135" t="str">
        <f>IFERROR(VLOOKUP(B105,Invoices!$C:$L,5,FALSE),"")</f>
        <v/>
      </c>
      <c r="D105" s="129" t="str">
        <f>IFERROR(VLOOKUP(B105,Invoices!$C:$L,9,FALSE),"")</f>
        <v/>
      </c>
      <c r="E105" s="1"/>
      <c r="F105" s="145" t="str">
        <f t="array" ref="F105">IF(ROWS(F$6:F105)&lt;=G$4,INDEX(Invoices!$C$5:$C$304,SMALL(IF(Invoices!$I$5:$I$304=G$5,ROW(Invoices!$C$5:$C$304)-ROW(Invoices!$C$5)+1),ROWS(F$6:F105))),"")</f>
        <v/>
      </c>
      <c r="G105" s="135" t="str">
        <f>IFERROR(VLOOKUP(F105,Invoices!$C:$L,5,FALSE),"")</f>
        <v/>
      </c>
      <c r="H105" s="129" t="str">
        <f>IFERROR(VLOOKUP(F105,Invoices!$C:$L,9,FALSE),"")</f>
        <v/>
      </c>
      <c r="I105" s="1"/>
      <c r="J105" s="145" t="str">
        <f t="array" ref="J105">IF(ROWS(J$6:J105)&lt;=K$4,INDEX(Invoices!$C$5:$C$304,SMALL(IF(Invoices!$I$5:$I$304=K$5,ROW(Invoices!$C$5:$C$304)-ROW(Invoices!$C$5)+1),ROWS(J$6:J105))),"")</f>
        <v/>
      </c>
      <c r="K105" s="135" t="str">
        <f>IFERROR(VLOOKUP(J105,Invoices!$C:$L,5,FALSE),"")</f>
        <v/>
      </c>
      <c r="L105" s="129" t="str">
        <f>IFERROR(VLOOKUP(J105,Invoices!$C:$L,9,FALSE),"")</f>
        <v/>
      </c>
      <c r="M105" s="6"/>
      <c r="N105" s="145" t="str">
        <f t="array" ref="N105">IF(ROWS(N$6:N105)&lt;=O$4,INDEX(Invoices!$C$5:$C$304,SMALL(IF(Invoices!$I$5:$I$304=O$5,ROW(Invoices!$C$5:$C$304)-ROW(Invoices!$C$5)+1),ROWS(N$6:N105))),"")</f>
        <v/>
      </c>
      <c r="O105" s="135" t="str">
        <f>IFERROR(VLOOKUP(N105,Invoices!$C:$L,5,FALSE),"")</f>
        <v/>
      </c>
      <c r="P105" s="129" t="str">
        <f>IFERROR(VLOOKUP(N105,Invoices!$C:$L,9,FALSE),"")</f>
        <v/>
      </c>
      <c r="Q105" s="1"/>
      <c r="R105" s="145" t="str">
        <f t="array" ref="R105">IF(ROWS(R$6:R105)&lt;=S$4,INDEX(Invoices!$C$5:$C$304,SMALL(IF(Invoices!$I$5:$I$304=S$5,ROW(Invoices!$C$5:$C$304)-ROW(Invoices!$C$5)+1),ROWS(R$6:R105))),"")</f>
        <v/>
      </c>
      <c r="S105" s="135" t="str">
        <f>IFERROR(VLOOKUP(R105,Invoices!$C:$L,5,FALSE),"")</f>
        <v/>
      </c>
      <c r="T105" s="129" t="str">
        <f>IFERROR(VLOOKUP(R105,Invoices!$C:$L,9,FALSE),"")</f>
        <v/>
      </c>
    </row>
    <row r="106" spans="2:21" ht="14.25" thickBot="1" x14ac:dyDescent="0.3">
      <c r="B106" s="145" t="str">
        <f t="array" ref="B106">IF(ROWS(B$6:B106)&lt;=C$4,INDEX(Invoices!$C$5:$C$304,SMALL(IF(Invoices!$I$5:$I$304=C$5,ROW(Invoices!$C$5:$C$304)-ROW(Invoices!$C$5)+1),ROWS(B$6:B106))),"")</f>
        <v/>
      </c>
      <c r="C106" s="135" t="str">
        <f>IFERROR(VLOOKUP(B106,Invoices!$C:$L,5,FALSE),"")</f>
        <v/>
      </c>
      <c r="D106" s="129" t="str">
        <f>IFERROR(VLOOKUP(B106,Invoices!$C:$L,9,FALSE),"")</f>
        <v/>
      </c>
      <c r="E106" s="1"/>
      <c r="F106" s="145" t="str">
        <f t="array" ref="F106">IF(ROWS(F$6:F106)&lt;=G$4,INDEX(Invoices!$C$5:$C$304,SMALL(IF(Invoices!$I$5:$I$304=G$5,ROW(Invoices!$C$5:$C$304)-ROW(Invoices!$C$5)+1),ROWS(F$6:F106))),"")</f>
        <v/>
      </c>
      <c r="G106" s="135" t="str">
        <f>IFERROR(VLOOKUP(F106,Invoices!$C:$L,5,FALSE),"")</f>
        <v/>
      </c>
      <c r="H106" s="129" t="str">
        <f>IFERROR(VLOOKUP(F106,Invoices!$C:$L,9,FALSE),"")</f>
        <v/>
      </c>
      <c r="I106" s="1"/>
      <c r="J106" s="145" t="str">
        <f t="array" ref="J106">IF(ROWS(J$6:J106)&lt;=K$4,INDEX(Invoices!$C$5:$C$304,SMALL(IF(Invoices!$I$5:$I$304=K$5,ROW(Invoices!$C$5:$C$304)-ROW(Invoices!$C$5)+1),ROWS(J$6:J106))),"")</f>
        <v/>
      </c>
      <c r="K106" s="135" t="str">
        <f>IFERROR(VLOOKUP(J106,Invoices!$C:$L,5,FALSE),"")</f>
        <v/>
      </c>
      <c r="L106" s="129" t="str">
        <f>IFERROR(VLOOKUP(J106,Invoices!$C:$L,9,FALSE),"")</f>
        <v/>
      </c>
      <c r="M106" s="6"/>
      <c r="N106" s="145" t="str">
        <f t="array" ref="N106">IF(ROWS(N$6:N106)&lt;=O$4,INDEX(Invoices!$C$5:$C$304,SMALL(IF(Invoices!$I$5:$I$304=O$5,ROW(Invoices!$C$5:$C$304)-ROW(Invoices!$C$5)+1),ROWS(N$6:N106))),"")</f>
        <v/>
      </c>
      <c r="O106" s="135" t="str">
        <f>IFERROR(VLOOKUP(N106,Invoices!$C:$L,5,FALSE),"")</f>
        <v/>
      </c>
      <c r="P106" s="129" t="str">
        <f>IFERROR(VLOOKUP(N106,Invoices!$C:$L,9,FALSE),"")</f>
        <v/>
      </c>
      <c r="Q106" s="1"/>
      <c r="R106" s="145" t="str">
        <f t="array" ref="R106">IF(ROWS(R$6:R106)&lt;=S$4,INDEX(Invoices!$C$5:$C$304,SMALL(IF(Invoices!$I$5:$I$304=S$5,ROW(Invoices!$C$5:$C$304)-ROW(Invoices!$C$5)+1),ROWS(R$6:R106))),"")</f>
        <v/>
      </c>
      <c r="S106" s="135" t="str">
        <f>IFERROR(VLOOKUP(R106,Invoices!$C:$L,5,FALSE),"")</f>
        <v/>
      </c>
      <c r="T106" s="129" t="str">
        <f>IFERROR(VLOOKUP(R106,Invoices!$C:$L,9,FALSE),"")</f>
        <v/>
      </c>
    </row>
    <row r="107" spans="2:21" s="132" customFormat="1" ht="13.5" thickBot="1" x14ac:dyDescent="0.25">
      <c r="B107" s="146"/>
      <c r="C107" s="139" t="s">
        <v>24</v>
      </c>
      <c r="D107" s="130">
        <f>SUM(D6:D106)</f>
        <v>0</v>
      </c>
      <c r="E107" s="148"/>
      <c r="F107" s="146"/>
      <c r="G107" s="139" t="s">
        <v>24</v>
      </c>
      <c r="H107" s="130">
        <f>SUM(H6:H106)</f>
        <v>0</v>
      </c>
      <c r="I107" s="148"/>
      <c r="J107" s="146"/>
      <c r="K107" s="139" t="s">
        <v>24</v>
      </c>
      <c r="L107" s="130">
        <f>SUM(L6:L106)</f>
        <v>0</v>
      </c>
      <c r="M107" s="148"/>
      <c r="N107" s="146"/>
      <c r="O107" s="139" t="s">
        <v>24</v>
      </c>
      <c r="P107" s="130">
        <f>SUM(P6:P106)</f>
        <v>0</v>
      </c>
      <c r="Q107" s="148"/>
      <c r="R107" s="146"/>
      <c r="S107" s="139" t="s">
        <v>24</v>
      </c>
      <c r="T107" s="130">
        <f>SUM(T6:T106)</f>
        <v>0</v>
      </c>
    </row>
    <row r="108" spans="2:21" ht="14.25" thickBot="1" x14ac:dyDescent="0.3">
      <c r="B108" s="134"/>
      <c r="C108" s="140"/>
      <c r="D108" s="128"/>
      <c r="E108" s="1"/>
      <c r="F108" s="134"/>
      <c r="G108" s="140"/>
      <c r="H108" s="128"/>
      <c r="I108" s="1"/>
      <c r="J108" s="134"/>
      <c r="K108" s="140"/>
      <c r="L108" s="128"/>
      <c r="M108" s="1"/>
      <c r="N108" s="134"/>
      <c r="O108" s="140"/>
      <c r="P108" s="128"/>
      <c r="Q108" s="1"/>
      <c r="R108" s="134"/>
      <c r="S108" s="140"/>
      <c r="T108" s="128"/>
      <c r="U108" s="1"/>
    </row>
    <row r="109" spans="2:21" ht="21" thickBot="1" x14ac:dyDescent="0.3">
      <c r="B109" s="134"/>
      <c r="C109" s="141" t="s">
        <v>25</v>
      </c>
      <c r="D109" s="131">
        <f>D107+H107+L107+P107+T107</f>
        <v>0</v>
      </c>
      <c r="E109" s="10"/>
      <c r="F109" s="134"/>
      <c r="G109" s="142"/>
      <c r="H109" s="128"/>
      <c r="I109" s="1"/>
      <c r="J109" s="134"/>
      <c r="K109" s="140"/>
      <c r="L109" s="128"/>
      <c r="M109" s="1"/>
      <c r="N109" s="134"/>
      <c r="O109" s="140"/>
      <c r="P109" s="128"/>
      <c r="Q109" s="1"/>
      <c r="R109" s="134"/>
      <c r="S109" s="140"/>
      <c r="T109" s="128"/>
      <c r="U109" s="1"/>
    </row>
  </sheetData>
  <sheetProtection algorithmName="SHA-512" hashValue="fthXOKpFePFrVLzllHiNUzpd0huxdw7ZthyAfpneEuZa5qsSP5qBJOrR/Lpoh4+UrusMthaYPoHi+1VHC5PgXw==" saltValue="q6h6Fb+SrOkSkOamMCISVw==" spinCount="100000" sheet="1" objects="1" scenarios="1" selectLockedCells="1" selectUnlockedCells="1"/>
  <phoneticPr fontId="5" type="noConversion"/>
  <conditionalFormatting sqref="D5 H5 L5 P5 T5">
    <cfRule type="cellIs" dxfId="5" priority="15" operator="equal">
      <formula>0</formula>
    </cfRule>
  </conditionalFormatting>
  <conditionalFormatting sqref="D6:D106">
    <cfRule type="cellIs" dxfId="4" priority="9" operator="equal">
      <formula>0</formula>
    </cfRule>
  </conditionalFormatting>
  <conditionalFormatting sqref="H6:H106">
    <cfRule type="cellIs" dxfId="3" priority="4" operator="equal">
      <formula>0</formula>
    </cfRule>
  </conditionalFormatting>
  <conditionalFormatting sqref="L6:L106">
    <cfRule type="cellIs" dxfId="2" priority="3" operator="equal">
      <formula>0</formula>
    </cfRule>
  </conditionalFormatting>
  <conditionalFormatting sqref="P6:P106">
    <cfRule type="cellIs" dxfId="1" priority="2" operator="equal">
      <formula>0</formula>
    </cfRule>
  </conditionalFormatting>
  <conditionalFormatting sqref="T6:T106">
    <cfRule type="cellIs" dxfId="0" priority="1" operator="equal">
      <formula>0</formula>
    </cfRule>
  </conditionalFormatting>
  <pageMargins left="0.17" right="0.22" top="0.52" bottom="0.61" header="0.24" footer="0.24"/>
  <pageSetup scale="65" fitToHeight="0" orientation="landscape" r:id="rId1"/>
  <headerFooter alignWithMargins="0">
    <oddFooter>&amp;RPage: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A7"/>
  <sheetViews>
    <sheetView workbookViewId="0">
      <selection activeCell="A12" sqref="A12"/>
    </sheetView>
  </sheetViews>
  <sheetFormatPr defaultRowHeight="12.75" x14ac:dyDescent="0.2"/>
  <cols>
    <col min="1" max="1" width="31.85546875" customWidth="1"/>
  </cols>
  <sheetData>
    <row r="2" spans="1:1" x14ac:dyDescent="0.2">
      <c r="A2" t="s">
        <v>123</v>
      </c>
    </row>
    <row r="3" spans="1:1" x14ac:dyDescent="0.2">
      <c r="A3" t="s">
        <v>121</v>
      </c>
    </row>
    <row r="4" spans="1:1" x14ac:dyDescent="0.2">
      <c r="A4" t="s">
        <v>124</v>
      </c>
    </row>
    <row r="5" spans="1:1" x14ac:dyDescent="0.2">
      <c r="A5" t="s">
        <v>122</v>
      </c>
    </row>
    <row r="6" spans="1:1" x14ac:dyDescent="0.2">
      <c r="A6" t="s">
        <v>129</v>
      </c>
    </row>
    <row r="7" spans="1:1" x14ac:dyDescent="0.2">
      <c r="A7" t="s">
        <v>125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1350"/>
  <sheetViews>
    <sheetView workbookViewId="0">
      <selection activeCell="B11" sqref="B11"/>
    </sheetView>
  </sheetViews>
  <sheetFormatPr defaultRowHeight="12.75" x14ac:dyDescent="0.2"/>
  <cols>
    <col min="1" max="1" width="16.28515625" style="12" bestFit="1" customWidth="1"/>
    <col min="2" max="2" width="52.85546875" customWidth="1"/>
    <col min="3" max="3" width="9.140625" style="15"/>
  </cols>
  <sheetData>
    <row r="1" spans="1:3" s="172" customFormat="1" x14ac:dyDescent="0.2">
      <c r="A1" s="171" t="s">
        <v>36</v>
      </c>
      <c r="B1" s="172" t="s">
        <v>34</v>
      </c>
      <c r="C1" s="173" t="s">
        <v>35</v>
      </c>
    </row>
    <row r="2" spans="1:3" x14ac:dyDescent="0.2">
      <c r="A2" s="12">
        <v>1100170112607</v>
      </c>
      <c r="B2" t="s">
        <v>189</v>
      </c>
      <c r="C2" s="15">
        <v>811</v>
      </c>
    </row>
    <row r="3" spans="1:3" x14ac:dyDescent="0.2">
      <c r="A3" s="12">
        <v>1100170123968</v>
      </c>
      <c r="B3" t="s">
        <v>417</v>
      </c>
      <c r="C3" s="15">
        <v>1284</v>
      </c>
    </row>
    <row r="4" spans="1:3" x14ac:dyDescent="0.2">
      <c r="A4" s="12">
        <v>1100170124172</v>
      </c>
      <c r="B4" t="s">
        <v>271</v>
      </c>
      <c r="C4" s="15">
        <v>1296</v>
      </c>
    </row>
    <row r="5" spans="1:3" x14ac:dyDescent="0.2">
      <c r="A5" s="12">
        <v>1100170125567</v>
      </c>
      <c r="B5" t="s">
        <v>418</v>
      </c>
      <c r="C5" s="15">
        <v>1383</v>
      </c>
    </row>
    <row r="6" spans="1:3" x14ac:dyDescent="0.2">
      <c r="A6" s="12">
        <v>1100170131581</v>
      </c>
      <c r="B6" t="s">
        <v>419</v>
      </c>
      <c r="C6" s="15">
        <v>1707</v>
      </c>
    </row>
    <row r="7" spans="1:3" x14ac:dyDescent="0.2">
      <c r="A7" s="12">
        <v>1100170136101</v>
      </c>
      <c r="B7" t="s">
        <v>1327</v>
      </c>
      <c r="C7" s="15">
        <v>1881</v>
      </c>
    </row>
    <row r="8" spans="1:3" x14ac:dyDescent="0.2">
      <c r="A8" s="12">
        <v>1100170136226</v>
      </c>
      <c r="B8" t="s">
        <v>1328</v>
      </c>
      <c r="C8" s="15">
        <v>1888</v>
      </c>
    </row>
    <row r="9" spans="1:3" x14ac:dyDescent="0.2">
      <c r="A9" s="12">
        <v>1100176001788</v>
      </c>
      <c r="B9" t="s">
        <v>420</v>
      </c>
      <c r="C9" s="15">
        <v>740</v>
      </c>
    </row>
    <row r="10" spans="1:3" x14ac:dyDescent="0.2">
      <c r="A10" s="12">
        <v>1100176002000</v>
      </c>
      <c r="B10" t="s">
        <v>421</v>
      </c>
      <c r="C10" s="15">
        <v>1464</v>
      </c>
    </row>
    <row r="11" spans="1:3" x14ac:dyDescent="0.2">
      <c r="A11" s="12">
        <v>1611190119222</v>
      </c>
      <c r="B11" t="s">
        <v>422</v>
      </c>
      <c r="C11" s="15">
        <v>1066</v>
      </c>
    </row>
    <row r="12" spans="1:3" x14ac:dyDescent="0.2">
      <c r="A12" s="12">
        <v>1611190122085</v>
      </c>
      <c r="B12" t="s">
        <v>423</v>
      </c>
      <c r="C12" s="15">
        <v>1181</v>
      </c>
    </row>
    <row r="13" spans="1:3" x14ac:dyDescent="0.2">
      <c r="A13" s="12">
        <v>1611190130609</v>
      </c>
      <c r="B13" t="s">
        <v>424</v>
      </c>
      <c r="C13" s="15">
        <v>352</v>
      </c>
    </row>
    <row r="14" spans="1:3" x14ac:dyDescent="0.2">
      <c r="A14" s="12">
        <v>1611190130625</v>
      </c>
      <c r="B14" t="s">
        <v>277</v>
      </c>
      <c r="C14" s="15">
        <v>398</v>
      </c>
    </row>
    <row r="15" spans="1:3" x14ac:dyDescent="0.2">
      <c r="A15" s="12">
        <v>1611190131805</v>
      </c>
      <c r="B15" t="s">
        <v>425</v>
      </c>
      <c r="C15" s="15">
        <v>1718</v>
      </c>
    </row>
    <row r="16" spans="1:3" x14ac:dyDescent="0.2">
      <c r="A16" s="12">
        <v>1611430122689</v>
      </c>
      <c r="B16" t="s">
        <v>102</v>
      </c>
      <c r="C16" s="15">
        <v>1254</v>
      </c>
    </row>
    <row r="17" spans="1:3" x14ac:dyDescent="0.2">
      <c r="A17" s="12">
        <v>1611430122697</v>
      </c>
      <c r="B17" t="s">
        <v>426</v>
      </c>
      <c r="C17" s="15">
        <v>1255</v>
      </c>
    </row>
    <row r="18" spans="1:3" x14ac:dyDescent="0.2">
      <c r="A18" s="12">
        <v>1611760130534</v>
      </c>
      <c r="B18" t="s">
        <v>427</v>
      </c>
      <c r="C18" s="15">
        <v>152</v>
      </c>
    </row>
    <row r="19" spans="1:3" x14ac:dyDescent="0.2">
      <c r="A19" s="12">
        <v>1611920108670</v>
      </c>
      <c r="B19" t="s">
        <v>352</v>
      </c>
      <c r="C19" s="15">
        <v>684</v>
      </c>
    </row>
    <row r="20" spans="1:3" x14ac:dyDescent="0.2">
      <c r="A20" s="12">
        <v>1611920113902</v>
      </c>
      <c r="B20" t="s">
        <v>428</v>
      </c>
      <c r="C20" s="15">
        <v>836</v>
      </c>
    </row>
    <row r="21" spans="1:3" x14ac:dyDescent="0.2">
      <c r="A21" s="12">
        <v>1611920119248</v>
      </c>
      <c r="B21" t="s">
        <v>429</v>
      </c>
      <c r="C21" s="15">
        <v>1067</v>
      </c>
    </row>
    <row r="22" spans="1:3" x14ac:dyDescent="0.2">
      <c r="A22" s="12">
        <v>1611920127696</v>
      </c>
      <c r="B22" t="s">
        <v>399</v>
      </c>
      <c r="C22" s="15">
        <v>1514</v>
      </c>
    </row>
    <row r="23" spans="1:3" x14ac:dyDescent="0.2">
      <c r="A23" s="12">
        <v>1611920127944</v>
      </c>
      <c r="B23" t="s">
        <v>381</v>
      </c>
      <c r="C23" s="15">
        <v>1543</v>
      </c>
    </row>
    <row r="24" spans="1:3" x14ac:dyDescent="0.2">
      <c r="A24" s="12">
        <v>1612590100065</v>
      </c>
      <c r="B24" t="s">
        <v>235</v>
      </c>
      <c r="C24" s="15">
        <v>510</v>
      </c>
    </row>
    <row r="25" spans="1:3" x14ac:dyDescent="0.2">
      <c r="A25" s="12">
        <v>1612590100123</v>
      </c>
      <c r="B25" t="s">
        <v>66</v>
      </c>
      <c r="C25" s="15">
        <v>499</v>
      </c>
    </row>
    <row r="26" spans="1:3" x14ac:dyDescent="0.2">
      <c r="A26" s="12">
        <v>1612590106906</v>
      </c>
      <c r="B26" t="s">
        <v>430</v>
      </c>
      <c r="C26" s="15">
        <v>661</v>
      </c>
    </row>
    <row r="27" spans="1:3" x14ac:dyDescent="0.2">
      <c r="A27" s="12">
        <v>1612590108944</v>
      </c>
      <c r="B27" t="s">
        <v>218</v>
      </c>
      <c r="C27" s="15">
        <v>700</v>
      </c>
    </row>
    <row r="28" spans="1:3" x14ac:dyDescent="0.2">
      <c r="A28" s="12">
        <v>1612590109819</v>
      </c>
      <c r="B28" t="s">
        <v>431</v>
      </c>
      <c r="C28" s="15">
        <v>726</v>
      </c>
    </row>
    <row r="29" spans="1:3" x14ac:dyDescent="0.2">
      <c r="A29" s="12">
        <v>1612590111476</v>
      </c>
      <c r="B29" t="s">
        <v>432</v>
      </c>
      <c r="C29" s="15">
        <v>780</v>
      </c>
    </row>
    <row r="30" spans="1:3" x14ac:dyDescent="0.2">
      <c r="A30" s="12">
        <v>1612590111856</v>
      </c>
      <c r="B30" t="s">
        <v>275</v>
      </c>
      <c r="C30" s="15">
        <v>765</v>
      </c>
    </row>
    <row r="31" spans="1:3" x14ac:dyDescent="0.2">
      <c r="A31" s="12">
        <v>1612590114363</v>
      </c>
      <c r="B31" t="s">
        <v>1329</v>
      </c>
      <c r="C31" s="15">
        <v>882</v>
      </c>
    </row>
    <row r="32" spans="1:3" x14ac:dyDescent="0.2">
      <c r="A32" s="12">
        <v>1612590114868</v>
      </c>
      <c r="B32" t="s">
        <v>233</v>
      </c>
      <c r="C32" s="15">
        <v>883</v>
      </c>
    </row>
    <row r="33" spans="1:3" x14ac:dyDescent="0.2">
      <c r="A33" s="12">
        <v>1612590115014</v>
      </c>
      <c r="B33" t="s">
        <v>433</v>
      </c>
      <c r="C33" s="15">
        <v>938</v>
      </c>
    </row>
    <row r="34" spans="1:3" x14ac:dyDescent="0.2">
      <c r="A34" s="12">
        <v>1612590115238</v>
      </c>
      <c r="B34" t="s">
        <v>167</v>
      </c>
      <c r="C34" s="15">
        <v>837</v>
      </c>
    </row>
    <row r="35" spans="1:3" x14ac:dyDescent="0.2">
      <c r="A35" s="12">
        <v>1612590115386</v>
      </c>
      <c r="B35" t="s">
        <v>179</v>
      </c>
      <c r="C35" s="15">
        <v>948</v>
      </c>
    </row>
    <row r="36" spans="1:3" x14ac:dyDescent="0.2">
      <c r="A36" s="12">
        <v>1612590115592</v>
      </c>
      <c r="B36" t="s">
        <v>434</v>
      </c>
      <c r="C36" s="15">
        <v>1442</v>
      </c>
    </row>
    <row r="37" spans="1:3" x14ac:dyDescent="0.2">
      <c r="A37" s="12">
        <v>1612590118224</v>
      </c>
      <c r="B37" t="s">
        <v>169</v>
      </c>
      <c r="C37" s="174">
        <v>1023</v>
      </c>
    </row>
    <row r="38" spans="1:3" x14ac:dyDescent="0.2">
      <c r="A38" s="12">
        <v>1612590120188</v>
      </c>
      <c r="B38" t="s">
        <v>49</v>
      </c>
      <c r="C38" s="15">
        <v>1115</v>
      </c>
    </row>
    <row r="39" spans="1:3" x14ac:dyDescent="0.2">
      <c r="A39" s="12">
        <v>1612590123711</v>
      </c>
      <c r="B39" t="s">
        <v>112</v>
      </c>
      <c r="C39" s="15">
        <v>1271</v>
      </c>
    </row>
    <row r="40" spans="1:3" x14ac:dyDescent="0.2">
      <c r="A40" s="12">
        <v>1612590126748</v>
      </c>
      <c r="B40" t="s">
        <v>435</v>
      </c>
      <c r="C40" s="15">
        <v>1449</v>
      </c>
    </row>
    <row r="41" spans="1:3" x14ac:dyDescent="0.2">
      <c r="A41" s="12">
        <v>1612590128413</v>
      </c>
      <c r="B41" t="s">
        <v>48</v>
      </c>
      <c r="C41" s="15">
        <v>1577</v>
      </c>
    </row>
    <row r="42" spans="1:3" x14ac:dyDescent="0.2">
      <c r="A42" s="12">
        <v>1612590129403</v>
      </c>
      <c r="B42" t="s">
        <v>190</v>
      </c>
      <c r="C42" s="15">
        <v>1632</v>
      </c>
    </row>
    <row r="43" spans="1:3" x14ac:dyDescent="0.2">
      <c r="A43" s="12">
        <v>1612590129635</v>
      </c>
      <c r="B43" t="s">
        <v>281</v>
      </c>
      <c r="C43" s="15">
        <v>1661</v>
      </c>
    </row>
    <row r="44" spans="1:3" x14ac:dyDescent="0.2">
      <c r="A44" s="12">
        <v>1612590129932</v>
      </c>
      <c r="B44" t="s">
        <v>436</v>
      </c>
      <c r="C44" s="15">
        <v>1620</v>
      </c>
    </row>
    <row r="45" spans="1:3" x14ac:dyDescent="0.2">
      <c r="A45" s="12">
        <v>1612590130617</v>
      </c>
      <c r="B45" t="s">
        <v>437</v>
      </c>
      <c r="C45" s="15">
        <v>349</v>
      </c>
    </row>
    <row r="46" spans="1:3" x14ac:dyDescent="0.2">
      <c r="A46" s="12">
        <v>1612590130633</v>
      </c>
      <c r="B46" t="s">
        <v>217</v>
      </c>
      <c r="C46" s="15">
        <v>413</v>
      </c>
    </row>
    <row r="47" spans="1:3" x14ac:dyDescent="0.2">
      <c r="A47" s="12">
        <v>1612590130666</v>
      </c>
      <c r="B47" t="s">
        <v>52</v>
      </c>
      <c r="C47" s="15">
        <v>465</v>
      </c>
    </row>
    <row r="48" spans="1:3" x14ac:dyDescent="0.2">
      <c r="A48" s="12">
        <v>1612590130732</v>
      </c>
      <c r="B48" t="s">
        <v>280</v>
      </c>
      <c r="C48" s="15">
        <v>1663</v>
      </c>
    </row>
    <row r="49" spans="1:3" x14ac:dyDescent="0.2">
      <c r="A49" s="12">
        <v>1612590131896</v>
      </c>
      <c r="B49" t="s">
        <v>438</v>
      </c>
      <c r="C49" s="15">
        <v>1713</v>
      </c>
    </row>
    <row r="50" spans="1:3" x14ac:dyDescent="0.2">
      <c r="A50" s="12">
        <v>1612590132514</v>
      </c>
      <c r="B50" t="s">
        <v>439</v>
      </c>
      <c r="C50" s="15">
        <v>1708</v>
      </c>
    </row>
    <row r="51" spans="1:3" x14ac:dyDescent="0.2">
      <c r="A51" s="12">
        <v>1612590132555</v>
      </c>
      <c r="B51" t="s">
        <v>394</v>
      </c>
      <c r="C51" s="15">
        <v>1745</v>
      </c>
    </row>
    <row r="52" spans="1:3" x14ac:dyDescent="0.2">
      <c r="A52" s="12">
        <v>1612590134015</v>
      </c>
      <c r="B52" t="s">
        <v>440</v>
      </c>
      <c r="C52" s="15">
        <v>1783</v>
      </c>
    </row>
    <row r="53" spans="1:3" x14ac:dyDescent="0.2">
      <c r="A53" s="12">
        <v>1612593030772</v>
      </c>
      <c r="B53" t="s">
        <v>234</v>
      </c>
      <c r="C53" s="15">
        <v>340</v>
      </c>
    </row>
    <row r="54" spans="1:3" x14ac:dyDescent="0.2">
      <c r="A54" s="12">
        <v>1612596111660</v>
      </c>
      <c r="B54" t="s">
        <v>97</v>
      </c>
      <c r="C54" s="15">
        <v>14</v>
      </c>
    </row>
    <row r="55" spans="1:3" x14ac:dyDescent="0.2">
      <c r="A55" s="12">
        <v>1612596113807</v>
      </c>
      <c r="B55" t="s">
        <v>441</v>
      </c>
      <c r="C55" s="15">
        <v>106</v>
      </c>
    </row>
    <row r="56" spans="1:3" x14ac:dyDescent="0.2">
      <c r="A56" s="12">
        <v>1612596117568</v>
      </c>
      <c r="B56" t="s">
        <v>53</v>
      </c>
      <c r="C56" s="174">
        <v>252</v>
      </c>
    </row>
    <row r="57" spans="1:3" x14ac:dyDescent="0.2">
      <c r="A57" s="12">
        <v>1612596117972</v>
      </c>
      <c r="B57" t="s">
        <v>232</v>
      </c>
      <c r="C57" s="174">
        <v>302</v>
      </c>
    </row>
    <row r="58" spans="1:3" x14ac:dyDescent="0.2">
      <c r="A58" s="12">
        <v>1612596118608</v>
      </c>
      <c r="B58" t="s">
        <v>442</v>
      </c>
      <c r="C58" s="15">
        <v>1443</v>
      </c>
    </row>
    <row r="59" spans="1:3" x14ac:dyDescent="0.2">
      <c r="A59" s="12">
        <v>1613090101212</v>
      </c>
      <c r="B59" t="s">
        <v>443</v>
      </c>
      <c r="C59" s="15">
        <v>524</v>
      </c>
    </row>
    <row r="60" spans="1:3" x14ac:dyDescent="0.2">
      <c r="A60" s="12">
        <v>1613090114421</v>
      </c>
      <c r="B60" t="s">
        <v>395</v>
      </c>
      <c r="C60" s="15">
        <v>880</v>
      </c>
    </row>
    <row r="61" spans="1:3" x14ac:dyDescent="0.2">
      <c r="A61" s="12">
        <v>3100330129692</v>
      </c>
      <c r="B61" t="s">
        <v>444</v>
      </c>
      <c r="C61" s="15">
        <v>1662</v>
      </c>
    </row>
    <row r="62" spans="1:3" x14ac:dyDescent="0.2">
      <c r="A62" s="12">
        <v>4100410114991</v>
      </c>
      <c r="B62" t="s">
        <v>445</v>
      </c>
      <c r="C62" s="15">
        <v>945</v>
      </c>
    </row>
    <row r="63" spans="1:3" x14ac:dyDescent="0.2">
      <c r="A63" s="12">
        <v>4100410134213</v>
      </c>
      <c r="B63" t="s">
        <v>446</v>
      </c>
      <c r="C63" s="15">
        <v>1811</v>
      </c>
    </row>
    <row r="64" spans="1:3" x14ac:dyDescent="0.2">
      <c r="A64" s="12">
        <v>4100410136820</v>
      </c>
      <c r="B64" t="s">
        <v>1330</v>
      </c>
      <c r="C64" s="15">
        <v>1916</v>
      </c>
    </row>
    <row r="65" spans="1:3" x14ac:dyDescent="0.2">
      <c r="A65" s="12">
        <v>4100410430090</v>
      </c>
      <c r="B65" t="s">
        <v>353</v>
      </c>
      <c r="C65" s="15">
        <v>110</v>
      </c>
    </row>
    <row r="66" spans="1:3" x14ac:dyDescent="0.2">
      <c r="A66" s="12">
        <v>4614240110551</v>
      </c>
      <c r="B66" t="s">
        <v>447</v>
      </c>
      <c r="C66" s="15">
        <v>729</v>
      </c>
    </row>
    <row r="67" spans="1:3" x14ac:dyDescent="0.2">
      <c r="A67" s="12">
        <v>4614240118042</v>
      </c>
      <c r="B67" t="s">
        <v>448</v>
      </c>
      <c r="C67" s="15">
        <v>1019</v>
      </c>
    </row>
    <row r="68" spans="1:3" x14ac:dyDescent="0.2">
      <c r="A68" s="12">
        <v>4614240120394</v>
      </c>
      <c r="B68" t="s">
        <v>449</v>
      </c>
      <c r="C68" s="15">
        <v>1114</v>
      </c>
    </row>
    <row r="69" spans="1:3" x14ac:dyDescent="0.2">
      <c r="A69" s="12">
        <v>4614240121475</v>
      </c>
      <c r="B69" t="s">
        <v>450</v>
      </c>
      <c r="C69" s="15">
        <v>1166</v>
      </c>
    </row>
    <row r="70" spans="1:3" x14ac:dyDescent="0.2">
      <c r="A70" s="12">
        <v>4614240123810</v>
      </c>
      <c r="B70" t="s">
        <v>451</v>
      </c>
      <c r="C70" s="15">
        <v>1280</v>
      </c>
    </row>
    <row r="71" spans="1:3" x14ac:dyDescent="0.2">
      <c r="A71" s="12">
        <v>4614246113773</v>
      </c>
      <c r="B71" t="s">
        <v>452</v>
      </c>
      <c r="C71" s="15">
        <v>112</v>
      </c>
    </row>
    <row r="72" spans="1:3" x14ac:dyDescent="0.2">
      <c r="A72" s="12">
        <v>4614246119523</v>
      </c>
      <c r="B72" t="s">
        <v>172</v>
      </c>
      <c r="C72" s="15">
        <v>415</v>
      </c>
    </row>
    <row r="73" spans="1:3" x14ac:dyDescent="0.2">
      <c r="A73" s="12">
        <v>4614400121509</v>
      </c>
      <c r="B73" t="s">
        <v>346</v>
      </c>
      <c r="C73" s="15">
        <v>1170</v>
      </c>
    </row>
    <row r="74" spans="1:3" x14ac:dyDescent="0.2">
      <c r="A74" s="12">
        <v>4614570125252</v>
      </c>
      <c r="B74" t="s">
        <v>453</v>
      </c>
      <c r="C74" s="15">
        <v>1364</v>
      </c>
    </row>
    <row r="75" spans="1:3" x14ac:dyDescent="0.2">
      <c r="A75" s="12">
        <v>4615070129577</v>
      </c>
      <c r="B75" t="s">
        <v>253</v>
      </c>
      <c r="C75" s="15">
        <v>1616</v>
      </c>
    </row>
    <row r="76" spans="1:3" x14ac:dyDescent="0.2">
      <c r="A76" s="12">
        <v>4615310110338</v>
      </c>
      <c r="B76" t="s">
        <v>403</v>
      </c>
      <c r="C76" s="15">
        <v>751</v>
      </c>
    </row>
    <row r="77" spans="1:3" x14ac:dyDescent="0.2">
      <c r="A77" s="12">
        <v>4615310121715</v>
      </c>
      <c r="B77" t="s">
        <v>1331</v>
      </c>
      <c r="C77" s="15">
        <v>1189</v>
      </c>
    </row>
    <row r="78" spans="1:3" x14ac:dyDescent="0.2">
      <c r="A78" s="12">
        <v>4615316112585</v>
      </c>
      <c r="B78" t="s">
        <v>454</v>
      </c>
      <c r="C78" s="15">
        <v>67</v>
      </c>
    </row>
    <row r="79" spans="1:3" x14ac:dyDescent="0.2">
      <c r="A79" s="12">
        <v>4615316112999</v>
      </c>
      <c r="B79" t="s">
        <v>455</v>
      </c>
      <c r="C79" s="15">
        <v>79</v>
      </c>
    </row>
    <row r="80" spans="1:3" x14ac:dyDescent="0.2">
      <c r="A80" s="12">
        <v>4615316113765</v>
      </c>
      <c r="B80" t="s">
        <v>456</v>
      </c>
      <c r="C80" s="15">
        <v>94</v>
      </c>
    </row>
    <row r="81" spans="1:3" x14ac:dyDescent="0.2">
      <c r="A81" s="12">
        <v>5100580530154</v>
      </c>
      <c r="B81" t="s">
        <v>457</v>
      </c>
      <c r="C81" s="15">
        <v>527</v>
      </c>
    </row>
    <row r="82" spans="1:3" x14ac:dyDescent="0.2">
      <c r="A82" s="12">
        <v>7100740114470</v>
      </c>
      <c r="B82" t="s">
        <v>89</v>
      </c>
      <c r="C82" s="15">
        <v>868</v>
      </c>
    </row>
    <row r="83" spans="1:3" x14ac:dyDescent="0.2">
      <c r="A83" s="12">
        <v>7100740129528</v>
      </c>
      <c r="B83" t="s">
        <v>458</v>
      </c>
      <c r="C83" s="15">
        <v>1622</v>
      </c>
    </row>
    <row r="84" spans="1:3" x14ac:dyDescent="0.2">
      <c r="A84" s="12">
        <v>7100740129684</v>
      </c>
      <c r="B84" t="s">
        <v>383</v>
      </c>
      <c r="C84" s="15">
        <v>1650</v>
      </c>
    </row>
    <row r="85" spans="1:3" x14ac:dyDescent="0.2">
      <c r="A85" s="12">
        <v>7100740134114</v>
      </c>
      <c r="B85" t="s">
        <v>459</v>
      </c>
      <c r="C85" s="15">
        <v>1773</v>
      </c>
    </row>
    <row r="86" spans="1:3" x14ac:dyDescent="0.2">
      <c r="A86" s="12">
        <v>7100740137026</v>
      </c>
      <c r="B86" t="s">
        <v>1332</v>
      </c>
      <c r="C86" s="15">
        <v>1933</v>
      </c>
    </row>
    <row r="87" spans="1:3" x14ac:dyDescent="0.2">
      <c r="A87" s="12">
        <v>7100740730614</v>
      </c>
      <c r="B87" t="s">
        <v>1333</v>
      </c>
      <c r="C87" s="15">
        <v>1887</v>
      </c>
    </row>
    <row r="88" spans="1:3" x14ac:dyDescent="0.2">
      <c r="A88" s="12">
        <v>7100740731380</v>
      </c>
      <c r="B88" t="s">
        <v>460</v>
      </c>
      <c r="C88" s="15">
        <v>1400</v>
      </c>
    </row>
    <row r="89" spans="1:3" x14ac:dyDescent="0.2">
      <c r="A89" s="12">
        <v>7616480115063</v>
      </c>
      <c r="B89" t="s">
        <v>42</v>
      </c>
      <c r="C89" s="15">
        <v>909</v>
      </c>
    </row>
    <row r="90" spans="1:3" x14ac:dyDescent="0.2">
      <c r="A90" s="12">
        <v>7616486115703</v>
      </c>
      <c r="B90" t="s">
        <v>461</v>
      </c>
      <c r="C90" s="15">
        <v>143</v>
      </c>
    </row>
    <row r="91" spans="1:3" x14ac:dyDescent="0.2">
      <c r="A91" s="12">
        <v>7616630130930</v>
      </c>
      <c r="B91" t="s">
        <v>462</v>
      </c>
      <c r="C91" s="15">
        <v>1684</v>
      </c>
    </row>
    <row r="92" spans="1:3" x14ac:dyDescent="0.2">
      <c r="A92" s="12">
        <v>7617546118087</v>
      </c>
      <c r="B92" t="s">
        <v>463</v>
      </c>
      <c r="C92" s="15">
        <v>305</v>
      </c>
    </row>
    <row r="93" spans="1:3" x14ac:dyDescent="0.2">
      <c r="A93" s="12">
        <v>7617960101477</v>
      </c>
      <c r="B93" t="s">
        <v>464</v>
      </c>
      <c r="C93" s="15">
        <v>557</v>
      </c>
    </row>
    <row r="94" spans="1:3" x14ac:dyDescent="0.2">
      <c r="A94" s="12">
        <v>7617960110973</v>
      </c>
      <c r="B94" t="s">
        <v>465</v>
      </c>
      <c r="C94" s="15">
        <v>755</v>
      </c>
    </row>
    <row r="95" spans="1:3" x14ac:dyDescent="0.2">
      <c r="A95" s="12">
        <v>7617960126805</v>
      </c>
      <c r="B95" t="s">
        <v>104</v>
      </c>
      <c r="C95" s="15">
        <v>1441</v>
      </c>
    </row>
    <row r="96" spans="1:3" x14ac:dyDescent="0.2">
      <c r="A96" s="12">
        <v>7617960129643</v>
      </c>
      <c r="B96" t="s">
        <v>390</v>
      </c>
      <c r="C96" s="15">
        <v>1660</v>
      </c>
    </row>
    <row r="97" spans="1:3" x14ac:dyDescent="0.2">
      <c r="A97" s="12">
        <v>7617960132100</v>
      </c>
      <c r="B97" t="s">
        <v>466</v>
      </c>
      <c r="C97" s="15">
        <v>1739</v>
      </c>
    </row>
    <row r="98" spans="1:3" x14ac:dyDescent="0.2">
      <c r="A98" s="12">
        <v>7617960132118</v>
      </c>
      <c r="B98" t="s">
        <v>321</v>
      </c>
      <c r="C98" s="15">
        <v>1740</v>
      </c>
    </row>
    <row r="99" spans="1:3" x14ac:dyDescent="0.2">
      <c r="A99" s="12">
        <v>7617960132233</v>
      </c>
      <c r="B99" t="s">
        <v>467</v>
      </c>
      <c r="C99" s="15">
        <v>1741</v>
      </c>
    </row>
    <row r="100" spans="1:3" x14ac:dyDescent="0.2">
      <c r="A100" s="12">
        <v>7617960133637</v>
      </c>
      <c r="B100" t="s">
        <v>468</v>
      </c>
      <c r="C100" s="15">
        <v>1774</v>
      </c>
    </row>
    <row r="101" spans="1:3" x14ac:dyDescent="0.2">
      <c r="A101" s="12">
        <v>7617960136903</v>
      </c>
      <c r="B101" t="s">
        <v>1334</v>
      </c>
      <c r="C101" s="15">
        <v>1906</v>
      </c>
    </row>
    <row r="102" spans="1:3" x14ac:dyDescent="0.2">
      <c r="A102" s="12">
        <v>7617966118368</v>
      </c>
      <c r="B102" t="s">
        <v>223</v>
      </c>
      <c r="C102" s="15">
        <v>333</v>
      </c>
    </row>
    <row r="103" spans="1:3" x14ac:dyDescent="0.2">
      <c r="A103" s="12">
        <v>7770240134072</v>
      </c>
      <c r="B103" t="s">
        <v>469</v>
      </c>
      <c r="C103" s="15">
        <v>1805</v>
      </c>
    </row>
    <row r="104" spans="1:3" x14ac:dyDescent="0.2">
      <c r="A104" s="12">
        <v>8100820114116</v>
      </c>
      <c r="B104" t="s">
        <v>470</v>
      </c>
      <c r="C104" s="15">
        <v>859</v>
      </c>
    </row>
    <row r="105" spans="1:3" x14ac:dyDescent="0.2">
      <c r="A105" s="12">
        <v>8100820830059</v>
      </c>
      <c r="B105" t="s">
        <v>471</v>
      </c>
      <c r="C105" s="15">
        <v>358</v>
      </c>
    </row>
    <row r="106" spans="1:3" x14ac:dyDescent="0.2">
      <c r="A106" s="12">
        <v>9100900123521</v>
      </c>
      <c r="B106" t="s">
        <v>472</v>
      </c>
      <c r="C106" s="15">
        <v>360</v>
      </c>
    </row>
    <row r="107" spans="1:3" x14ac:dyDescent="0.2">
      <c r="A107" s="12">
        <v>9100900136036</v>
      </c>
      <c r="B107" t="s">
        <v>1335</v>
      </c>
      <c r="C107" s="15">
        <v>1880</v>
      </c>
    </row>
    <row r="108" spans="1:3" x14ac:dyDescent="0.2">
      <c r="A108" s="12">
        <v>9100900930123</v>
      </c>
      <c r="B108" t="s">
        <v>473</v>
      </c>
      <c r="C108" s="15">
        <v>5</v>
      </c>
    </row>
    <row r="109" spans="1:3" x14ac:dyDescent="0.2">
      <c r="A109" s="12">
        <v>9100900930131</v>
      </c>
      <c r="B109" t="s">
        <v>474</v>
      </c>
      <c r="C109" s="15">
        <v>53</v>
      </c>
    </row>
    <row r="110" spans="1:3" x14ac:dyDescent="0.2">
      <c r="A110" s="12">
        <v>9618380107227</v>
      </c>
      <c r="B110" t="s">
        <v>1336</v>
      </c>
      <c r="C110" s="15">
        <v>665</v>
      </c>
    </row>
    <row r="111" spans="1:3" x14ac:dyDescent="0.2">
      <c r="A111" s="12">
        <v>9618380111724</v>
      </c>
      <c r="B111" t="s">
        <v>475</v>
      </c>
      <c r="C111" s="15">
        <v>774</v>
      </c>
    </row>
    <row r="112" spans="1:3" x14ac:dyDescent="0.2">
      <c r="A112" s="12">
        <v>9618380129965</v>
      </c>
      <c r="B112" t="s">
        <v>476</v>
      </c>
      <c r="C112" s="15">
        <v>1655</v>
      </c>
    </row>
    <row r="113" spans="1:3" x14ac:dyDescent="0.2">
      <c r="A113" s="12">
        <v>9618380136200</v>
      </c>
      <c r="B113" t="s">
        <v>1337</v>
      </c>
      <c r="C113" s="15">
        <v>1891</v>
      </c>
    </row>
    <row r="114" spans="1:3" x14ac:dyDescent="0.2">
      <c r="A114" s="12">
        <v>9618460123125</v>
      </c>
      <c r="B114" t="s">
        <v>1338</v>
      </c>
      <c r="C114" s="15">
        <v>1150</v>
      </c>
    </row>
    <row r="115" spans="1:3" x14ac:dyDescent="0.2">
      <c r="A115" s="12">
        <v>9618530930214</v>
      </c>
      <c r="B115" t="s">
        <v>477</v>
      </c>
      <c r="C115" s="15">
        <v>366</v>
      </c>
    </row>
    <row r="116" spans="1:3" x14ac:dyDescent="0.2">
      <c r="A116" s="12">
        <v>9619526005656</v>
      </c>
      <c r="B116" t="s">
        <v>478</v>
      </c>
      <c r="C116" s="15">
        <v>6</v>
      </c>
    </row>
    <row r="117" spans="1:3" x14ac:dyDescent="0.2">
      <c r="A117" s="12">
        <v>9737830121566</v>
      </c>
      <c r="B117" t="s">
        <v>479</v>
      </c>
      <c r="C117" s="15">
        <v>1176</v>
      </c>
    </row>
    <row r="118" spans="1:3" x14ac:dyDescent="0.2">
      <c r="A118" s="12">
        <v>10101080109991</v>
      </c>
      <c r="B118" t="s">
        <v>1339</v>
      </c>
      <c r="C118" s="15">
        <v>746</v>
      </c>
    </row>
    <row r="119" spans="1:3" x14ac:dyDescent="0.2">
      <c r="A119" s="12">
        <v>10101080111682</v>
      </c>
      <c r="B119" t="s">
        <v>480</v>
      </c>
      <c r="C119" s="15">
        <v>787</v>
      </c>
    </row>
    <row r="120" spans="1:3" x14ac:dyDescent="0.2">
      <c r="A120" s="12">
        <v>10101080119628</v>
      </c>
      <c r="B120" t="s">
        <v>481</v>
      </c>
      <c r="C120" s="15">
        <v>1085</v>
      </c>
    </row>
    <row r="121" spans="1:3" x14ac:dyDescent="0.2">
      <c r="A121" s="12">
        <v>10101086085112</v>
      </c>
      <c r="B121" t="s">
        <v>482</v>
      </c>
      <c r="C121" s="15">
        <v>195</v>
      </c>
    </row>
    <row r="122" spans="1:3" x14ac:dyDescent="0.2">
      <c r="A122" s="12">
        <v>10619946005730</v>
      </c>
      <c r="B122" t="s">
        <v>483</v>
      </c>
      <c r="C122" s="15" t="s">
        <v>1304</v>
      </c>
    </row>
    <row r="123" spans="1:3" x14ac:dyDescent="0.2">
      <c r="A123" s="12">
        <v>10621170118018</v>
      </c>
      <c r="B123" t="s">
        <v>484</v>
      </c>
      <c r="C123" s="15">
        <v>1006</v>
      </c>
    </row>
    <row r="124" spans="1:3" x14ac:dyDescent="0.2">
      <c r="A124" s="12">
        <v>10621660106740</v>
      </c>
      <c r="B124" t="s">
        <v>1340</v>
      </c>
      <c r="C124" s="15">
        <v>662</v>
      </c>
    </row>
    <row r="125" spans="1:3" x14ac:dyDescent="0.2">
      <c r="A125" s="12">
        <v>10621660114355</v>
      </c>
      <c r="B125" t="s">
        <v>485</v>
      </c>
      <c r="C125" s="15">
        <v>898</v>
      </c>
    </row>
    <row r="126" spans="1:3" x14ac:dyDescent="0.2">
      <c r="A126" s="12">
        <v>10621660114553</v>
      </c>
      <c r="B126" t="s">
        <v>486</v>
      </c>
      <c r="C126" s="15">
        <v>890</v>
      </c>
    </row>
    <row r="127" spans="1:3" x14ac:dyDescent="0.2">
      <c r="A127" s="12">
        <v>10621660121533</v>
      </c>
      <c r="B127" t="s">
        <v>487</v>
      </c>
      <c r="C127" s="15">
        <v>1172</v>
      </c>
    </row>
    <row r="128" spans="1:3" x14ac:dyDescent="0.2">
      <c r="A128" s="12">
        <v>10621660127514</v>
      </c>
      <c r="B128" t="s">
        <v>201</v>
      </c>
      <c r="C128" s="15">
        <v>1503</v>
      </c>
    </row>
    <row r="129" spans="1:3" x14ac:dyDescent="0.2">
      <c r="A129" s="12">
        <v>10621660133942</v>
      </c>
      <c r="B129" t="s">
        <v>1341</v>
      </c>
      <c r="C129" s="15">
        <v>1792</v>
      </c>
    </row>
    <row r="130" spans="1:3" x14ac:dyDescent="0.2">
      <c r="A130" s="12">
        <v>10621661030642</v>
      </c>
      <c r="B130" t="s">
        <v>250</v>
      </c>
      <c r="C130" s="15">
        <v>149</v>
      </c>
    </row>
    <row r="131" spans="1:3" x14ac:dyDescent="0.2">
      <c r="A131" s="12">
        <v>10621661030840</v>
      </c>
      <c r="B131" t="s">
        <v>323</v>
      </c>
      <c r="C131" s="15">
        <v>378</v>
      </c>
    </row>
    <row r="132" spans="1:3" x14ac:dyDescent="0.2">
      <c r="A132" s="12">
        <v>10621666085112</v>
      </c>
      <c r="B132" t="s">
        <v>488</v>
      </c>
      <c r="C132" s="15">
        <v>195</v>
      </c>
    </row>
    <row r="133" spans="1:3" x14ac:dyDescent="0.2">
      <c r="A133" s="12">
        <v>10621666088942</v>
      </c>
      <c r="B133" t="s">
        <v>489</v>
      </c>
      <c r="C133" s="15">
        <v>194</v>
      </c>
    </row>
    <row r="134" spans="1:3" x14ac:dyDescent="0.2">
      <c r="A134" s="12">
        <v>10622400113142</v>
      </c>
      <c r="B134" t="s">
        <v>490</v>
      </c>
      <c r="C134" s="15" t="s">
        <v>1305</v>
      </c>
    </row>
    <row r="135" spans="1:3" x14ac:dyDescent="0.2">
      <c r="A135" s="12">
        <v>10622400114587</v>
      </c>
      <c r="B135" t="s">
        <v>491</v>
      </c>
      <c r="C135" s="15" t="s">
        <v>1305</v>
      </c>
    </row>
    <row r="136" spans="1:3" x14ac:dyDescent="0.2">
      <c r="A136" s="12">
        <v>10622401030303</v>
      </c>
      <c r="B136" t="s">
        <v>492</v>
      </c>
      <c r="C136" s="15">
        <v>0</v>
      </c>
    </row>
    <row r="137" spans="1:3" x14ac:dyDescent="0.2">
      <c r="A137" s="12">
        <v>10622406006704</v>
      </c>
      <c r="B137" t="s">
        <v>493</v>
      </c>
      <c r="C137" s="15" t="s">
        <v>1305</v>
      </c>
    </row>
    <row r="138" spans="1:3" x14ac:dyDescent="0.2">
      <c r="A138" s="12">
        <v>10622406006712</v>
      </c>
      <c r="B138" t="s">
        <v>494</v>
      </c>
      <c r="C138" s="15" t="s">
        <v>1305</v>
      </c>
    </row>
    <row r="139" spans="1:3" x14ac:dyDescent="0.2">
      <c r="A139" s="12">
        <v>10622406006720</v>
      </c>
      <c r="B139" t="s">
        <v>495</v>
      </c>
      <c r="C139" s="15" t="s">
        <v>1305</v>
      </c>
    </row>
    <row r="140" spans="1:3" x14ac:dyDescent="0.2">
      <c r="A140" s="12">
        <v>10622406108328</v>
      </c>
      <c r="B140" t="s">
        <v>496</v>
      </c>
      <c r="C140" s="15" t="s">
        <v>1305</v>
      </c>
    </row>
    <row r="141" spans="1:3" x14ac:dyDescent="0.2">
      <c r="A141" s="12">
        <v>10622406114805</v>
      </c>
      <c r="B141" t="s">
        <v>1342</v>
      </c>
      <c r="C141" s="15" t="s">
        <v>1305</v>
      </c>
    </row>
    <row r="142" spans="1:3" x14ac:dyDescent="0.2">
      <c r="A142" s="12">
        <v>10622650116640</v>
      </c>
      <c r="B142" t="s">
        <v>497</v>
      </c>
      <c r="C142" s="15">
        <v>1074</v>
      </c>
    </row>
    <row r="143" spans="1:3" x14ac:dyDescent="0.2">
      <c r="A143" s="12">
        <v>10622650126292</v>
      </c>
      <c r="B143" t="s">
        <v>498</v>
      </c>
      <c r="C143" s="15">
        <v>1513</v>
      </c>
    </row>
    <row r="144" spans="1:3" x14ac:dyDescent="0.2">
      <c r="A144" s="12">
        <v>10623310127175</v>
      </c>
      <c r="B144" t="s">
        <v>1343</v>
      </c>
      <c r="C144" s="15">
        <v>1492</v>
      </c>
    </row>
    <row r="145" spans="1:3" x14ac:dyDescent="0.2">
      <c r="A145" s="12">
        <v>10623310130880</v>
      </c>
      <c r="B145" t="s">
        <v>1312</v>
      </c>
      <c r="C145" s="15">
        <v>1631</v>
      </c>
    </row>
    <row r="146" spans="1:3" x14ac:dyDescent="0.2">
      <c r="A146" s="12">
        <v>10623800124982</v>
      </c>
      <c r="B146" t="s">
        <v>499</v>
      </c>
      <c r="C146" s="15">
        <v>1335</v>
      </c>
    </row>
    <row r="147" spans="1:3" x14ac:dyDescent="0.2">
      <c r="A147" s="12">
        <v>10623800136499</v>
      </c>
      <c r="B147" t="s">
        <v>1344</v>
      </c>
      <c r="C147" s="15">
        <v>1905</v>
      </c>
    </row>
    <row r="148" spans="1:3" x14ac:dyDescent="0.2">
      <c r="A148" s="12">
        <v>10623800136754</v>
      </c>
      <c r="B148" t="s">
        <v>1345</v>
      </c>
      <c r="C148" s="15">
        <v>1913</v>
      </c>
    </row>
    <row r="149" spans="1:3" x14ac:dyDescent="0.2">
      <c r="A149" s="12">
        <v>10624141030766</v>
      </c>
      <c r="B149" t="s">
        <v>500</v>
      </c>
      <c r="C149" s="15">
        <v>257</v>
      </c>
    </row>
    <row r="150" spans="1:3" x14ac:dyDescent="0.2">
      <c r="A150" s="12">
        <v>10624146117865</v>
      </c>
      <c r="B150" t="s">
        <v>501</v>
      </c>
      <c r="C150" s="15">
        <v>258</v>
      </c>
    </row>
    <row r="151" spans="1:3" x14ac:dyDescent="0.2">
      <c r="A151" s="12">
        <v>10624146117873</v>
      </c>
      <c r="B151" t="s">
        <v>502</v>
      </c>
      <c r="C151" s="15">
        <v>283</v>
      </c>
    </row>
    <row r="152" spans="1:3" x14ac:dyDescent="0.2">
      <c r="A152" s="12">
        <v>10625396112387</v>
      </c>
      <c r="B152" t="s">
        <v>503</v>
      </c>
      <c r="C152" s="15">
        <v>44</v>
      </c>
    </row>
    <row r="153" spans="1:3" x14ac:dyDescent="0.2">
      <c r="A153" s="12">
        <v>10625470120535</v>
      </c>
      <c r="B153" t="s">
        <v>504</v>
      </c>
      <c r="C153" s="15">
        <v>1138</v>
      </c>
    </row>
    <row r="154" spans="1:3" x14ac:dyDescent="0.2">
      <c r="A154" s="12">
        <v>10625470135103</v>
      </c>
      <c r="B154" t="s">
        <v>1346</v>
      </c>
      <c r="C154" s="15">
        <v>1841</v>
      </c>
    </row>
    <row r="155" spans="1:3" x14ac:dyDescent="0.2">
      <c r="A155" s="12">
        <v>10625470136523</v>
      </c>
      <c r="B155" t="s">
        <v>1347</v>
      </c>
      <c r="C155" s="15">
        <v>1893</v>
      </c>
    </row>
    <row r="156" spans="1:3" x14ac:dyDescent="0.2">
      <c r="A156" s="12">
        <v>10767781030774</v>
      </c>
      <c r="B156" t="s">
        <v>1348</v>
      </c>
      <c r="C156" s="15">
        <v>270</v>
      </c>
    </row>
    <row r="157" spans="1:3" x14ac:dyDescent="0.2">
      <c r="A157" s="12">
        <v>11101160124909</v>
      </c>
      <c r="B157" t="s">
        <v>113</v>
      </c>
      <c r="C157" s="15">
        <v>1350</v>
      </c>
    </row>
    <row r="158" spans="1:3" x14ac:dyDescent="0.2">
      <c r="A158" s="12">
        <v>11101160130724</v>
      </c>
      <c r="B158" t="s">
        <v>505</v>
      </c>
      <c r="C158" s="15">
        <v>1666</v>
      </c>
    </row>
    <row r="159" spans="1:3" x14ac:dyDescent="0.2">
      <c r="A159" s="12">
        <v>11101161130103</v>
      </c>
      <c r="B159" t="s">
        <v>506</v>
      </c>
      <c r="C159" s="15">
        <v>634</v>
      </c>
    </row>
    <row r="160" spans="1:3" x14ac:dyDescent="0.2">
      <c r="A160" s="12">
        <v>12101240134163</v>
      </c>
      <c r="B160" t="s">
        <v>507</v>
      </c>
      <c r="C160" s="15">
        <v>930</v>
      </c>
    </row>
    <row r="161" spans="1:3" x14ac:dyDescent="0.2">
      <c r="A161" s="12">
        <v>12626790109975</v>
      </c>
      <c r="B161" t="s">
        <v>406</v>
      </c>
      <c r="C161" s="15">
        <v>744</v>
      </c>
    </row>
    <row r="162" spans="1:3" x14ac:dyDescent="0.2">
      <c r="A162" s="12">
        <v>12626790111708</v>
      </c>
      <c r="B162" t="s">
        <v>412</v>
      </c>
      <c r="C162" s="15">
        <v>769</v>
      </c>
    </row>
    <row r="163" spans="1:3" x14ac:dyDescent="0.2">
      <c r="A163" s="12">
        <v>12626790127266</v>
      </c>
      <c r="B163" t="s">
        <v>508</v>
      </c>
      <c r="C163" s="15">
        <v>1496</v>
      </c>
    </row>
    <row r="164" spans="1:3" x14ac:dyDescent="0.2">
      <c r="A164" s="12">
        <v>12626796120562</v>
      </c>
      <c r="B164" t="s">
        <v>509</v>
      </c>
      <c r="C164" s="15">
        <v>466</v>
      </c>
    </row>
    <row r="165" spans="1:3" x14ac:dyDescent="0.2">
      <c r="A165" s="12">
        <v>12626870107110</v>
      </c>
      <c r="B165" t="s">
        <v>510</v>
      </c>
      <c r="C165" s="15">
        <v>642</v>
      </c>
    </row>
    <row r="166" spans="1:3" x14ac:dyDescent="0.2">
      <c r="A166" s="12">
        <v>12626870124263</v>
      </c>
      <c r="B166" t="s">
        <v>511</v>
      </c>
      <c r="C166" s="15">
        <v>1320</v>
      </c>
    </row>
    <row r="167" spans="1:3" x14ac:dyDescent="0.2">
      <c r="A167" s="12">
        <v>12628286116289</v>
      </c>
      <c r="B167" t="s">
        <v>512</v>
      </c>
      <c r="C167" s="15">
        <v>173</v>
      </c>
    </row>
    <row r="168" spans="1:3" x14ac:dyDescent="0.2">
      <c r="A168" s="12">
        <v>12628936007959</v>
      </c>
      <c r="B168" t="s">
        <v>513</v>
      </c>
      <c r="C168" s="15" t="s">
        <v>1306</v>
      </c>
    </row>
    <row r="169" spans="1:3" x14ac:dyDescent="0.2">
      <c r="A169" s="12">
        <v>12629760115154</v>
      </c>
      <c r="B169" t="s">
        <v>256</v>
      </c>
      <c r="C169" s="15">
        <v>891</v>
      </c>
    </row>
    <row r="170" spans="1:3" x14ac:dyDescent="0.2">
      <c r="A170" s="12">
        <v>12630320111203</v>
      </c>
      <c r="B170" t="s">
        <v>515</v>
      </c>
      <c r="C170" s="15">
        <v>760</v>
      </c>
    </row>
    <row r="171" spans="1:3" x14ac:dyDescent="0.2">
      <c r="A171" s="12">
        <v>12630320124289</v>
      </c>
      <c r="B171" t="s">
        <v>516</v>
      </c>
      <c r="C171" s="15">
        <v>1303</v>
      </c>
    </row>
    <row r="172" spans="1:3" x14ac:dyDescent="0.2">
      <c r="A172" s="12">
        <v>12753821230135</v>
      </c>
      <c r="B172" t="s">
        <v>517</v>
      </c>
      <c r="C172" s="15">
        <v>159</v>
      </c>
    </row>
    <row r="173" spans="1:3" x14ac:dyDescent="0.2">
      <c r="A173" s="12">
        <v>12755151230150</v>
      </c>
      <c r="B173" t="s">
        <v>1349</v>
      </c>
      <c r="C173" s="15">
        <v>1884</v>
      </c>
    </row>
    <row r="174" spans="1:3" x14ac:dyDescent="0.2">
      <c r="A174" s="12">
        <v>12768020124164</v>
      </c>
      <c r="B174" t="s">
        <v>397</v>
      </c>
      <c r="C174" s="15">
        <v>1304</v>
      </c>
    </row>
    <row r="175" spans="1:3" x14ac:dyDescent="0.2">
      <c r="A175" s="12">
        <v>13101320134379</v>
      </c>
      <c r="B175" t="s">
        <v>518</v>
      </c>
      <c r="C175" s="15">
        <v>1815</v>
      </c>
    </row>
    <row r="176" spans="1:3" x14ac:dyDescent="0.2">
      <c r="A176" s="12">
        <v>13631230118455</v>
      </c>
      <c r="B176" t="s">
        <v>60</v>
      </c>
      <c r="C176" s="15">
        <v>1030</v>
      </c>
    </row>
    <row r="177" spans="1:3" x14ac:dyDescent="0.2">
      <c r="A177" s="12">
        <v>13631230121855</v>
      </c>
      <c r="B177" t="s">
        <v>78</v>
      </c>
      <c r="C177" s="15">
        <v>1044</v>
      </c>
    </row>
    <row r="178" spans="1:3" x14ac:dyDescent="0.2">
      <c r="A178" s="12">
        <v>13631230122663</v>
      </c>
      <c r="B178" t="s">
        <v>519</v>
      </c>
      <c r="C178" s="15">
        <v>1249</v>
      </c>
    </row>
    <row r="179" spans="1:3" x14ac:dyDescent="0.2">
      <c r="A179" s="12">
        <v>14101400117994</v>
      </c>
      <c r="B179" t="s">
        <v>270</v>
      </c>
      <c r="C179" s="15">
        <v>1012</v>
      </c>
    </row>
    <row r="180" spans="1:3" x14ac:dyDescent="0.2">
      <c r="A180" s="12">
        <v>14101400128447</v>
      </c>
      <c r="B180" t="s">
        <v>110</v>
      </c>
      <c r="C180" s="15">
        <v>1594</v>
      </c>
    </row>
    <row r="181" spans="1:3" x14ac:dyDescent="0.2">
      <c r="A181" s="12">
        <v>14101400128454</v>
      </c>
      <c r="B181" t="s">
        <v>180</v>
      </c>
      <c r="C181" s="15">
        <v>1593</v>
      </c>
    </row>
    <row r="182" spans="1:3" x14ac:dyDescent="0.2">
      <c r="A182" s="12">
        <v>15101570119669</v>
      </c>
      <c r="B182" t="s">
        <v>363</v>
      </c>
      <c r="C182" s="15">
        <v>1078</v>
      </c>
    </row>
    <row r="183" spans="1:3" x14ac:dyDescent="0.2">
      <c r="A183" s="12">
        <v>15101570124040</v>
      </c>
      <c r="B183" t="s">
        <v>74</v>
      </c>
      <c r="C183" s="15">
        <v>1292</v>
      </c>
    </row>
    <row r="184" spans="1:3" x14ac:dyDescent="0.2">
      <c r="A184" s="12">
        <v>15101570135467</v>
      </c>
      <c r="B184" t="s">
        <v>1350</v>
      </c>
      <c r="C184" s="15">
        <v>1851</v>
      </c>
    </row>
    <row r="185" spans="1:3" x14ac:dyDescent="0.2">
      <c r="A185" s="12">
        <v>15101571530492</v>
      </c>
      <c r="B185" t="s">
        <v>520</v>
      </c>
      <c r="C185" s="15">
        <v>332</v>
      </c>
    </row>
    <row r="186" spans="1:3" x14ac:dyDescent="0.2">
      <c r="A186" s="12">
        <v>15634040120139</v>
      </c>
      <c r="B186" t="s">
        <v>521</v>
      </c>
      <c r="C186" s="15">
        <v>1109</v>
      </c>
    </row>
    <row r="187" spans="1:3" x14ac:dyDescent="0.2">
      <c r="A187" s="12">
        <v>15634046009351</v>
      </c>
      <c r="B187" t="s">
        <v>522</v>
      </c>
      <c r="C187" s="15">
        <v>1184</v>
      </c>
    </row>
    <row r="188" spans="1:3" x14ac:dyDescent="0.2">
      <c r="A188" s="12">
        <v>15634046009369</v>
      </c>
      <c r="B188" t="s">
        <v>523</v>
      </c>
      <c r="C188" s="15">
        <v>1352</v>
      </c>
    </row>
    <row r="189" spans="1:3" x14ac:dyDescent="0.2">
      <c r="A189" s="12">
        <v>15635291530435</v>
      </c>
      <c r="B189" t="s">
        <v>524</v>
      </c>
      <c r="C189" s="15">
        <v>71</v>
      </c>
    </row>
    <row r="190" spans="1:3" x14ac:dyDescent="0.2">
      <c r="A190" s="12">
        <v>15635780135186</v>
      </c>
      <c r="B190" t="s">
        <v>1351</v>
      </c>
      <c r="C190" s="15">
        <v>1847</v>
      </c>
    </row>
    <row r="191" spans="1:3" x14ac:dyDescent="0.2">
      <c r="A191" s="12">
        <v>15636280127183</v>
      </c>
      <c r="B191" t="s">
        <v>525</v>
      </c>
      <c r="C191" s="15">
        <v>1490</v>
      </c>
    </row>
    <row r="192" spans="1:3" x14ac:dyDescent="0.2">
      <c r="A192" s="12">
        <v>15636280127209</v>
      </c>
      <c r="B192" t="s">
        <v>526</v>
      </c>
      <c r="C192" s="15">
        <v>1491</v>
      </c>
    </row>
    <row r="193" spans="1:3" x14ac:dyDescent="0.2">
      <c r="A193" s="12">
        <v>15636280128504</v>
      </c>
      <c r="B193" t="s">
        <v>100</v>
      </c>
      <c r="C193" s="15">
        <v>1575</v>
      </c>
    </row>
    <row r="194" spans="1:3" x14ac:dyDescent="0.2">
      <c r="A194" s="12">
        <v>15636280134312</v>
      </c>
      <c r="B194" t="s">
        <v>527</v>
      </c>
      <c r="C194" s="15">
        <v>1816</v>
      </c>
    </row>
    <row r="195" spans="1:3" x14ac:dyDescent="0.2">
      <c r="A195" s="12">
        <v>15756301530500</v>
      </c>
      <c r="B195" t="s">
        <v>528</v>
      </c>
      <c r="C195" s="15">
        <v>350</v>
      </c>
    </row>
    <row r="196" spans="1:3" x14ac:dyDescent="0.2">
      <c r="A196" s="12">
        <v>16638750101717</v>
      </c>
      <c r="B196" t="s">
        <v>529</v>
      </c>
      <c r="C196" s="15">
        <v>571</v>
      </c>
    </row>
    <row r="197" spans="1:3" x14ac:dyDescent="0.2">
      <c r="A197" s="12">
        <v>16638750112698</v>
      </c>
      <c r="B197" t="s">
        <v>1352</v>
      </c>
      <c r="C197" s="15">
        <v>840</v>
      </c>
    </row>
    <row r="198" spans="1:3" x14ac:dyDescent="0.2">
      <c r="A198" s="12">
        <v>16639176010391</v>
      </c>
      <c r="B198" t="s">
        <v>530</v>
      </c>
      <c r="C198" s="15">
        <v>1637</v>
      </c>
    </row>
    <row r="199" spans="1:3" x14ac:dyDescent="0.2">
      <c r="A199" s="12">
        <v>16639336010466</v>
      </c>
      <c r="B199" t="s">
        <v>531</v>
      </c>
      <c r="C199" s="15" t="s">
        <v>1307</v>
      </c>
    </row>
    <row r="200" spans="1:3" x14ac:dyDescent="0.2">
      <c r="A200" s="12">
        <v>16639416010474</v>
      </c>
      <c r="B200" t="s">
        <v>532</v>
      </c>
      <c r="C200" s="15" t="s">
        <v>1308</v>
      </c>
    </row>
    <row r="201" spans="1:3" x14ac:dyDescent="0.2">
      <c r="A201" s="12">
        <v>16639580132860</v>
      </c>
      <c r="B201" t="s">
        <v>533</v>
      </c>
      <c r="C201" s="15">
        <v>1766</v>
      </c>
    </row>
    <row r="202" spans="1:3" x14ac:dyDescent="0.2">
      <c r="A202" s="12">
        <v>16639580136556</v>
      </c>
      <c r="B202" t="s">
        <v>1353</v>
      </c>
      <c r="C202" s="15">
        <v>1896</v>
      </c>
    </row>
    <row r="203" spans="1:3" x14ac:dyDescent="0.2">
      <c r="A203" s="12">
        <v>16639586113120</v>
      </c>
      <c r="B203" t="s">
        <v>534</v>
      </c>
      <c r="C203" s="15">
        <v>88</v>
      </c>
    </row>
    <row r="204" spans="1:3" x14ac:dyDescent="0.2">
      <c r="A204" s="12">
        <v>16639740100156</v>
      </c>
      <c r="B204" t="s">
        <v>535</v>
      </c>
      <c r="C204" s="15">
        <v>489</v>
      </c>
    </row>
    <row r="205" spans="1:3" x14ac:dyDescent="0.2">
      <c r="A205" s="12">
        <v>16639820110205</v>
      </c>
      <c r="B205" t="s">
        <v>536</v>
      </c>
      <c r="C205" s="15">
        <v>1068</v>
      </c>
    </row>
    <row r="206" spans="1:3" x14ac:dyDescent="0.2">
      <c r="A206" s="12">
        <v>16639820136234</v>
      </c>
      <c r="B206" t="s">
        <v>1354</v>
      </c>
      <c r="C206" s="15">
        <v>1877</v>
      </c>
    </row>
    <row r="207" spans="1:3" x14ac:dyDescent="0.2">
      <c r="A207" s="12">
        <v>16639900116699</v>
      </c>
      <c r="B207" t="s">
        <v>537</v>
      </c>
      <c r="C207" s="15" t="s">
        <v>1309</v>
      </c>
    </row>
    <row r="208" spans="1:3" x14ac:dyDescent="0.2">
      <c r="A208" s="12">
        <v>16639906010557</v>
      </c>
      <c r="B208" t="s">
        <v>538</v>
      </c>
      <c r="C208" s="15" t="s">
        <v>1309</v>
      </c>
    </row>
    <row r="209" spans="1:3" x14ac:dyDescent="0.2">
      <c r="A209" s="12">
        <v>16639906110233</v>
      </c>
      <c r="B209" t="s">
        <v>539</v>
      </c>
      <c r="C209" s="15" t="s">
        <v>1309</v>
      </c>
    </row>
    <row r="210" spans="1:3" x14ac:dyDescent="0.2">
      <c r="A210" s="12">
        <v>17640550108340</v>
      </c>
      <c r="B210" t="s">
        <v>214</v>
      </c>
      <c r="C210" s="15">
        <v>681</v>
      </c>
    </row>
    <row r="211" spans="1:3" x14ac:dyDescent="0.2">
      <c r="A211" s="12">
        <v>17640550129601</v>
      </c>
      <c r="B211" t="s">
        <v>540</v>
      </c>
      <c r="C211" s="15">
        <v>1653</v>
      </c>
    </row>
    <row r="212" spans="1:3" x14ac:dyDescent="0.2">
      <c r="A212" s="12">
        <v>18641546010763</v>
      </c>
      <c r="B212" t="s">
        <v>541</v>
      </c>
      <c r="C212" s="15">
        <v>1549</v>
      </c>
    </row>
    <row r="213" spans="1:3" x14ac:dyDescent="0.2">
      <c r="A213" s="12">
        <v>18641620135756</v>
      </c>
      <c r="B213" t="s">
        <v>1355</v>
      </c>
      <c r="C213" s="15">
        <v>1871</v>
      </c>
    </row>
    <row r="214" spans="1:3" x14ac:dyDescent="0.2">
      <c r="A214" s="12">
        <v>18641626010763</v>
      </c>
      <c r="B214" t="s">
        <v>543</v>
      </c>
      <c r="C214" s="15">
        <v>1549</v>
      </c>
    </row>
    <row r="215" spans="1:3" x14ac:dyDescent="0.2">
      <c r="A215" s="12">
        <v>18750360121657</v>
      </c>
      <c r="B215" t="s">
        <v>544</v>
      </c>
      <c r="C215" s="15">
        <v>1185</v>
      </c>
    </row>
    <row r="216" spans="1:3" x14ac:dyDescent="0.2">
      <c r="A216" s="12">
        <v>19101990106880</v>
      </c>
      <c r="B216" t="s">
        <v>348</v>
      </c>
      <c r="C216" s="15">
        <v>663</v>
      </c>
    </row>
    <row r="217" spans="1:3" x14ac:dyDescent="0.2">
      <c r="A217" s="12">
        <v>19101990109660</v>
      </c>
      <c r="B217" t="s">
        <v>545</v>
      </c>
      <c r="C217" s="15">
        <v>694</v>
      </c>
    </row>
    <row r="218" spans="1:3" x14ac:dyDescent="0.2">
      <c r="A218" s="12">
        <v>19101990109942</v>
      </c>
      <c r="B218" t="s">
        <v>220</v>
      </c>
      <c r="C218" s="15">
        <v>741</v>
      </c>
    </row>
    <row r="219" spans="1:3" x14ac:dyDescent="0.2">
      <c r="A219" s="12">
        <v>19101990112128</v>
      </c>
      <c r="B219" t="s">
        <v>546</v>
      </c>
      <c r="C219" s="15">
        <v>693</v>
      </c>
    </row>
    <row r="220" spans="1:3" x14ac:dyDescent="0.2">
      <c r="A220" s="12">
        <v>19101990115030</v>
      </c>
      <c r="B220" t="s">
        <v>587</v>
      </c>
      <c r="C220" s="15">
        <v>917</v>
      </c>
    </row>
    <row r="221" spans="1:3" x14ac:dyDescent="0.2">
      <c r="A221" s="12">
        <v>19101990115212</v>
      </c>
      <c r="B221" t="s">
        <v>589</v>
      </c>
      <c r="C221" s="15">
        <v>906</v>
      </c>
    </row>
    <row r="222" spans="1:3" x14ac:dyDescent="0.2">
      <c r="A222" s="12">
        <v>19101990121772</v>
      </c>
      <c r="B222" t="s">
        <v>547</v>
      </c>
      <c r="C222" s="15">
        <v>1204</v>
      </c>
    </row>
    <row r="223" spans="1:3" x14ac:dyDescent="0.2">
      <c r="A223" s="12">
        <v>19101990127498</v>
      </c>
      <c r="B223" t="s">
        <v>188</v>
      </c>
      <c r="C223" s="15">
        <v>1501</v>
      </c>
    </row>
    <row r="224" spans="1:3" x14ac:dyDescent="0.2">
      <c r="A224" s="12">
        <v>19101990127522</v>
      </c>
      <c r="B224" t="s">
        <v>548</v>
      </c>
      <c r="C224" s="15">
        <v>1506</v>
      </c>
    </row>
    <row r="225" spans="1:3" x14ac:dyDescent="0.2">
      <c r="A225" s="12">
        <v>19101990132605</v>
      </c>
      <c r="B225" t="s">
        <v>549</v>
      </c>
      <c r="C225" s="15">
        <v>1744</v>
      </c>
    </row>
    <row r="226" spans="1:3" x14ac:dyDescent="0.2">
      <c r="A226" s="12">
        <v>19101990134346</v>
      </c>
      <c r="B226" t="s">
        <v>550</v>
      </c>
      <c r="C226" s="15">
        <v>1814</v>
      </c>
    </row>
    <row r="227" spans="1:3" x14ac:dyDescent="0.2">
      <c r="A227" s="12">
        <v>19101990134361</v>
      </c>
      <c r="B227" t="s">
        <v>551</v>
      </c>
      <c r="C227" s="15">
        <v>1818</v>
      </c>
    </row>
    <row r="228" spans="1:3" x14ac:dyDescent="0.2">
      <c r="A228" s="12">
        <v>19101990135368</v>
      </c>
      <c r="B228" t="s">
        <v>1356</v>
      </c>
      <c r="C228" s="15">
        <v>1859</v>
      </c>
    </row>
    <row r="229" spans="1:3" x14ac:dyDescent="0.2">
      <c r="A229" s="12">
        <v>19101990135582</v>
      </c>
      <c r="B229" t="s">
        <v>1357</v>
      </c>
      <c r="C229" s="15">
        <v>1817</v>
      </c>
    </row>
    <row r="230" spans="1:3" x14ac:dyDescent="0.2">
      <c r="A230" s="12">
        <v>19101990136119</v>
      </c>
      <c r="B230" t="s">
        <v>1358</v>
      </c>
      <c r="C230" s="15">
        <v>1874</v>
      </c>
    </row>
    <row r="231" spans="1:3" x14ac:dyDescent="0.2">
      <c r="A231" s="12">
        <v>19101991996008</v>
      </c>
      <c r="B231" t="s">
        <v>252</v>
      </c>
      <c r="C231" s="15">
        <v>124</v>
      </c>
    </row>
    <row r="232" spans="1:3" x14ac:dyDescent="0.2">
      <c r="A232" s="12">
        <v>19101996116883</v>
      </c>
      <c r="B232" t="s">
        <v>552</v>
      </c>
      <c r="C232" s="15">
        <v>249</v>
      </c>
    </row>
    <row r="233" spans="1:3" x14ac:dyDescent="0.2">
      <c r="A233" s="12">
        <v>19101996119945</v>
      </c>
      <c r="B233" t="s">
        <v>222</v>
      </c>
      <c r="C233" s="15">
        <v>438</v>
      </c>
    </row>
    <row r="234" spans="1:3" x14ac:dyDescent="0.2">
      <c r="A234" s="12">
        <v>19642460126003</v>
      </c>
      <c r="B234" t="s">
        <v>553</v>
      </c>
      <c r="C234" s="15">
        <v>1415</v>
      </c>
    </row>
    <row r="235" spans="1:3" x14ac:dyDescent="0.2">
      <c r="A235" s="12">
        <v>19642461996537</v>
      </c>
      <c r="B235" t="s">
        <v>554</v>
      </c>
      <c r="C235" s="15">
        <v>411</v>
      </c>
    </row>
    <row r="236" spans="1:3" x14ac:dyDescent="0.2">
      <c r="A236" s="12">
        <v>19642870114397</v>
      </c>
      <c r="B236" t="s">
        <v>555</v>
      </c>
      <c r="C236" s="15">
        <v>874</v>
      </c>
    </row>
    <row r="237" spans="1:3" x14ac:dyDescent="0.2">
      <c r="A237" s="12">
        <v>19642871996479</v>
      </c>
      <c r="B237" t="s">
        <v>556</v>
      </c>
      <c r="C237" s="15">
        <v>402</v>
      </c>
    </row>
    <row r="238" spans="1:3" x14ac:dyDescent="0.2">
      <c r="A238" s="12">
        <v>19643520128488</v>
      </c>
      <c r="B238" t="s">
        <v>557</v>
      </c>
      <c r="C238" s="15">
        <v>1558</v>
      </c>
    </row>
    <row r="239" spans="1:3" x14ac:dyDescent="0.2">
      <c r="A239" s="12">
        <v>19643520128496</v>
      </c>
      <c r="B239" t="s">
        <v>558</v>
      </c>
      <c r="C239" s="15">
        <v>1557</v>
      </c>
    </row>
    <row r="240" spans="1:3" x14ac:dyDescent="0.2">
      <c r="A240" s="12">
        <v>19644690128736</v>
      </c>
      <c r="B240" t="s">
        <v>559</v>
      </c>
      <c r="C240" s="15">
        <v>1599</v>
      </c>
    </row>
    <row r="241" spans="1:3" x14ac:dyDescent="0.2">
      <c r="A241" s="12">
        <v>19644690134858</v>
      </c>
      <c r="B241" t="s">
        <v>560</v>
      </c>
      <c r="C241" s="15">
        <v>1838</v>
      </c>
    </row>
    <row r="242" spans="1:3" x14ac:dyDescent="0.2">
      <c r="A242" s="12">
        <v>19645841996305</v>
      </c>
      <c r="B242" t="s">
        <v>561</v>
      </c>
      <c r="C242" s="15">
        <v>285</v>
      </c>
    </row>
    <row r="243" spans="1:3" x14ac:dyDescent="0.2">
      <c r="A243" s="12">
        <v>19645920100354</v>
      </c>
      <c r="B243" t="s">
        <v>562</v>
      </c>
      <c r="C243" s="15">
        <v>523</v>
      </c>
    </row>
    <row r="244" spans="1:3" x14ac:dyDescent="0.2">
      <c r="A244" s="12">
        <v>19646340101667</v>
      </c>
      <c r="B244" t="s">
        <v>267</v>
      </c>
      <c r="C244" s="15">
        <v>582</v>
      </c>
    </row>
    <row r="245" spans="1:3" x14ac:dyDescent="0.2">
      <c r="A245" s="12">
        <v>19646340116822</v>
      </c>
      <c r="B245" t="s">
        <v>268</v>
      </c>
      <c r="C245" s="15">
        <v>977</v>
      </c>
    </row>
    <row r="246" spans="1:3" x14ac:dyDescent="0.2">
      <c r="A246" s="12">
        <v>19646340119552</v>
      </c>
      <c r="B246" t="s">
        <v>563</v>
      </c>
      <c r="C246" s="15">
        <v>1075</v>
      </c>
    </row>
    <row r="247" spans="1:3" x14ac:dyDescent="0.2">
      <c r="A247" s="12">
        <v>19646340120303</v>
      </c>
      <c r="B247" t="s">
        <v>76</v>
      </c>
      <c r="C247" s="15">
        <v>1121</v>
      </c>
    </row>
    <row r="248" spans="1:3" x14ac:dyDescent="0.2">
      <c r="A248" s="12">
        <v>19646340120311</v>
      </c>
      <c r="B248" t="s">
        <v>77</v>
      </c>
      <c r="C248" s="15">
        <v>1122</v>
      </c>
    </row>
    <row r="249" spans="1:3" x14ac:dyDescent="0.2">
      <c r="A249" s="12">
        <v>19646340121186</v>
      </c>
      <c r="B249" t="s">
        <v>63</v>
      </c>
      <c r="C249" s="15">
        <v>1137</v>
      </c>
    </row>
    <row r="250" spans="1:3" x14ac:dyDescent="0.2">
      <c r="A250" s="12">
        <v>19646340128991</v>
      </c>
      <c r="B250" t="s">
        <v>195</v>
      </c>
      <c r="C250" s="15">
        <v>1612</v>
      </c>
    </row>
    <row r="251" spans="1:3" x14ac:dyDescent="0.2">
      <c r="A251" s="12">
        <v>19646341996529</v>
      </c>
      <c r="B251" t="s">
        <v>564</v>
      </c>
      <c r="C251" s="15">
        <v>1242</v>
      </c>
    </row>
    <row r="252" spans="1:3" x14ac:dyDescent="0.2">
      <c r="A252" s="12">
        <v>19646341996586</v>
      </c>
      <c r="B252" t="s">
        <v>161</v>
      </c>
      <c r="C252" s="15">
        <v>432</v>
      </c>
    </row>
    <row r="253" spans="1:3" x14ac:dyDescent="0.2">
      <c r="A253" s="12">
        <v>19646346014518</v>
      </c>
      <c r="B253" t="s">
        <v>565</v>
      </c>
      <c r="C253" s="15">
        <v>1591</v>
      </c>
    </row>
    <row r="254" spans="1:3" x14ac:dyDescent="0.2">
      <c r="A254" s="12">
        <v>19646420136127</v>
      </c>
      <c r="B254" t="s">
        <v>1359</v>
      </c>
      <c r="C254" s="15">
        <v>1886</v>
      </c>
    </row>
    <row r="255" spans="1:3" x14ac:dyDescent="0.2">
      <c r="A255" s="12">
        <v>19646670123174</v>
      </c>
      <c r="B255" t="s">
        <v>216</v>
      </c>
      <c r="C255" s="15">
        <v>1225</v>
      </c>
    </row>
    <row r="256" spans="1:3" x14ac:dyDescent="0.2">
      <c r="A256" s="12">
        <v>19646670125559</v>
      </c>
      <c r="B256" t="s">
        <v>344</v>
      </c>
      <c r="C256" s="15">
        <v>1376</v>
      </c>
    </row>
    <row r="257" spans="1:3" x14ac:dyDescent="0.2">
      <c r="A257" s="12">
        <v>19646911996438</v>
      </c>
      <c r="B257" t="s">
        <v>187</v>
      </c>
      <c r="C257" s="15">
        <v>353</v>
      </c>
    </row>
    <row r="258" spans="1:3" x14ac:dyDescent="0.2">
      <c r="A258" s="12">
        <v>19647090100602</v>
      </c>
      <c r="B258" t="s">
        <v>566</v>
      </c>
      <c r="C258" s="15">
        <v>509</v>
      </c>
    </row>
    <row r="259" spans="1:3" x14ac:dyDescent="0.2">
      <c r="A259" s="12">
        <v>19647090107508</v>
      </c>
      <c r="B259" t="s">
        <v>176</v>
      </c>
      <c r="C259" s="15">
        <v>672</v>
      </c>
    </row>
    <row r="260" spans="1:3" x14ac:dyDescent="0.2">
      <c r="A260" s="12">
        <v>19647090112250</v>
      </c>
      <c r="B260" t="s">
        <v>62</v>
      </c>
      <c r="C260" s="15">
        <v>809</v>
      </c>
    </row>
    <row r="261" spans="1:3" x14ac:dyDescent="0.2">
      <c r="A261" s="12">
        <v>19647091996313</v>
      </c>
      <c r="B261" t="s">
        <v>567</v>
      </c>
      <c r="C261" s="15">
        <v>281</v>
      </c>
    </row>
    <row r="262" spans="1:3" x14ac:dyDescent="0.2">
      <c r="A262" s="12">
        <v>19647250127506</v>
      </c>
      <c r="B262" t="s">
        <v>568</v>
      </c>
      <c r="C262" s="15">
        <v>1504</v>
      </c>
    </row>
    <row r="263" spans="1:3" x14ac:dyDescent="0.2">
      <c r="A263" s="12">
        <v>19647250131938</v>
      </c>
      <c r="B263" t="s">
        <v>569</v>
      </c>
      <c r="C263" s="15">
        <v>1682</v>
      </c>
    </row>
    <row r="264" spans="1:3" x14ac:dyDescent="0.2">
      <c r="A264" s="12">
        <v>19647256015283</v>
      </c>
      <c r="B264" t="s">
        <v>570</v>
      </c>
      <c r="C264" s="15">
        <v>385</v>
      </c>
    </row>
    <row r="265" spans="1:3" x14ac:dyDescent="0.2">
      <c r="A265" s="12">
        <v>19647330100289</v>
      </c>
      <c r="B265" t="s">
        <v>225</v>
      </c>
      <c r="C265" s="15">
        <v>521</v>
      </c>
    </row>
    <row r="266" spans="1:3" x14ac:dyDescent="0.2">
      <c r="A266" s="12">
        <v>19647330100669</v>
      </c>
      <c r="B266" t="s">
        <v>105</v>
      </c>
      <c r="C266" s="15">
        <v>535</v>
      </c>
    </row>
    <row r="267" spans="1:3" x14ac:dyDescent="0.2">
      <c r="A267" s="12">
        <v>19647330100677</v>
      </c>
      <c r="B267" t="s">
        <v>339</v>
      </c>
      <c r="C267" s="15">
        <v>537</v>
      </c>
    </row>
    <row r="268" spans="1:3" x14ac:dyDescent="0.2">
      <c r="A268" s="12">
        <v>19647330100743</v>
      </c>
      <c r="B268" t="s">
        <v>571</v>
      </c>
      <c r="C268" s="15">
        <v>539</v>
      </c>
    </row>
    <row r="269" spans="1:3" x14ac:dyDescent="0.2">
      <c r="A269" s="12">
        <v>19647330100750</v>
      </c>
      <c r="B269" t="s">
        <v>572</v>
      </c>
      <c r="C269" s="15">
        <v>538</v>
      </c>
    </row>
    <row r="270" spans="1:3" x14ac:dyDescent="0.2">
      <c r="A270" s="12">
        <v>19647330100776</v>
      </c>
      <c r="B270" t="s">
        <v>573</v>
      </c>
      <c r="C270" s="15">
        <v>540</v>
      </c>
    </row>
    <row r="271" spans="1:3" x14ac:dyDescent="0.2">
      <c r="A271" s="12">
        <v>19647330100800</v>
      </c>
      <c r="B271" t="s">
        <v>175</v>
      </c>
      <c r="C271" s="15">
        <v>534</v>
      </c>
    </row>
    <row r="272" spans="1:3" x14ac:dyDescent="0.2">
      <c r="A272" s="12">
        <v>19647330100867</v>
      </c>
      <c r="B272" t="s">
        <v>208</v>
      </c>
      <c r="C272" s="15">
        <v>531</v>
      </c>
    </row>
    <row r="273" spans="1:3" x14ac:dyDescent="0.2">
      <c r="A273" s="12">
        <v>19647330101196</v>
      </c>
      <c r="B273" t="s">
        <v>1360</v>
      </c>
      <c r="C273" s="15">
        <v>543</v>
      </c>
    </row>
    <row r="274" spans="1:3" x14ac:dyDescent="0.2">
      <c r="A274" s="12">
        <v>19647330101444</v>
      </c>
      <c r="B274" t="s">
        <v>83</v>
      </c>
      <c r="C274" s="15">
        <v>530</v>
      </c>
    </row>
    <row r="275" spans="1:3" x14ac:dyDescent="0.2">
      <c r="A275" s="12">
        <v>19647330101659</v>
      </c>
      <c r="B275" t="s">
        <v>1361</v>
      </c>
      <c r="C275" s="15">
        <v>570</v>
      </c>
    </row>
    <row r="276" spans="1:3" x14ac:dyDescent="0.2">
      <c r="A276" s="12">
        <v>19647330101675</v>
      </c>
      <c r="B276" t="s">
        <v>574</v>
      </c>
      <c r="C276" s="15">
        <v>581</v>
      </c>
    </row>
    <row r="277" spans="1:3" x14ac:dyDescent="0.2">
      <c r="A277" s="12">
        <v>19647330101683</v>
      </c>
      <c r="B277" t="s">
        <v>103</v>
      </c>
      <c r="C277" s="15">
        <v>579</v>
      </c>
    </row>
    <row r="278" spans="1:3" x14ac:dyDescent="0.2">
      <c r="A278" s="12">
        <v>19647330102335</v>
      </c>
      <c r="B278" t="s">
        <v>237</v>
      </c>
      <c r="C278" s="15">
        <v>569</v>
      </c>
    </row>
    <row r="279" spans="1:3" x14ac:dyDescent="0.2">
      <c r="A279" s="12">
        <v>19647330102426</v>
      </c>
      <c r="B279" t="s">
        <v>373</v>
      </c>
      <c r="C279" s="15">
        <v>600</v>
      </c>
    </row>
    <row r="280" spans="1:3" x14ac:dyDescent="0.2">
      <c r="A280" s="12">
        <v>19647330102434</v>
      </c>
      <c r="B280" t="s">
        <v>164</v>
      </c>
      <c r="C280" s="15">
        <v>602</v>
      </c>
    </row>
    <row r="281" spans="1:3" x14ac:dyDescent="0.2">
      <c r="A281" s="12">
        <v>19647330102442</v>
      </c>
      <c r="B281" t="s">
        <v>371</v>
      </c>
      <c r="C281" s="15">
        <v>603</v>
      </c>
    </row>
    <row r="282" spans="1:3" x14ac:dyDescent="0.2">
      <c r="A282" s="12">
        <v>19647330102483</v>
      </c>
      <c r="B282" t="s">
        <v>575</v>
      </c>
      <c r="C282" s="15">
        <v>592</v>
      </c>
    </row>
    <row r="283" spans="1:3" x14ac:dyDescent="0.2">
      <c r="A283" s="12">
        <v>19647330102491</v>
      </c>
      <c r="B283" t="s">
        <v>576</v>
      </c>
      <c r="C283" s="15">
        <v>604</v>
      </c>
    </row>
    <row r="284" spans="1:3" x14ac:dyDescent="0.2">
      <c r="A284" s="12">
        <v>19647330102541</v>
      </c>
      <c r="B284" t="s">
        <v>226</v>
      </c>
      <c r="C284" s="15">
        <v>601</v>
      </c>
    </row>
    <row r="285" spans="1:3" x14ac:dyDescent="0.2">
      <c r="A285" s="12">
        <v>19647330106351</v>
      </c>
      <c r="B285" t="s">
        <v>347</v>
      </c>
      <c r="C285" s="15">
        <v>619</v>
      </c>
    </row>
    <row r="286" spans="1:3" x14ac:dyDescent="0.2">
      <c r="A286" s="12">
        <v>19647330106427</v>
      </c>
      <c r="B286" t="s">
        <v>577</v>
      </c>
      <c r="C286" s="15">
        <v>636</v>
      </c>
    </row>
    <row r="287" spans="1:3" x14ac:dyDescent="0.2">
      <c r="A287" s="12">
        <v>19647330106435</v>
      </c>
      <c r="B287" t="s">
        <v>578</v>
      </c>
      <c r="C287" s="15">
        <v>635</v>
      </c>
    </row>
    <row r="288" spans="1:3" x14ac:dyDescent="0.2">
      <c r="A288" s="12">
        <v>19647330106831</v>
      </c>
      <c r="B288" t="s">
        <v>579</v>
      </c>
      <c r="C288" s="15">
        <v>648</v>
      </c>
    </row>
    <row r="289" spans="1:3" x14ac:dyDescent="0.2">
      <c r="A289" s="12">
        <v>19647330106849</v>
      </c>
      <c r="B289" t="s">
        <v>163</v>
      </c>
      <c r="C289" s="15">
        <v>649</v>
      </c>
    </row>
    <row r="290" spans="1:3" x14ac:dyDescent="0.2">
      <c r="A290" s="12">
        <v>19647330106864</v>
      </c>
      <c r="B290" t="s">
        <v>158</v>
      </c>
      <c r="C290" s="15">
        <v>645</v>
      </c>
    </row>
    <row r="291" spans="1:3" x14ac:dyDescent="0.2">
      <c r="A291" s="12">
        <v>19647330106872</v>
      </c>
      <c r="B291" t="s">
        <v>171</v>
      </c>
      <c r="C291" s="15">
        <v>654</v>
      </c>
    </row>
    <row r="292" spans="1:3" x14ac:dyDescent="0.2">
      <c r="A292" s="12">
        <v>19647330107755</v>
      </c>
      <c r="B292" t="s">
        <v>101</v>
      </c>
      <c r="C292" s="15">
        <v>542</v>
      </c>
    </row>
    <row r="293" spans="1:3" x14ac:dyDescent="0.2">
      <c r="A293" s="12">
        <v>19647330108878</v>
      </c>
      <c r="B293" t="s">
        <v>177</v>
      </c>
      <c r="C293" s="15">
        <v>712</v>
      </c>
    </row>
    <row r="294" spans="1:3" x14ac:dyDescent="0.2">
      <c r="A294" s="12">
        <v>19647330108886</v>
      </c>
      <c r="B294" t="s">
        <v>332</v>
      </c>
      <c r="C294" s="15">
        <v>713</v>
      </c>
    </row>
    <row r="295" spans="1:3" x14ac:dyDescent="0.2">
      <c r="A295" s="12">
        <v>19647330108894</v>
      </c>
      <c r="B295" t="s">
        <v>37</v>
      </c>
      <c r="C295" s="15">
        <v>714</v>
      </c>
    </row>
    <row r="296" spans="1:3" x14ac:dyDescent="0.2">
      <c r="A296" s="12">
        <v>19647330108910</v>
      </c>
      <c r="B296" t="s">
        <v>173</v>
      </c>
      <c r="C296" s="15">
        <v>716</v>
      </c>
    </row>
    <row r="297" spans="1:3" x14ac:dyDescent="0.2">
      <c r="A297" s="12">
        <v>19647330108928</v>
      </c>
      <c r="B297" t="s">
        <v>215</v>
      </c>
      <c r="C297" s="15">
        <v>717</v>
      </c>
    </row>
    <row r="298" spans="1:3" x14ac:dyDescent="0.2">
      <c r="A298" s="12">
        <v>19647330108936</v>
      </c>
      <c r="B298" t="s">
        <v>157</v>
      </c>
      <c r="C298" s="15">
        <v>718</v>
      </c>
    </row>
    <row r="299" spans="1:3" x14ac:dyDescent="0.2">
      <c r="A299" s="12">
        <v>19647330109884</v>
      </c>
      <c r="B299" t="s">
        <v>200</v>
      </c>
      <c r="C299" s="15">
        <v>734</v>
      </c>
    </row>
    <row r="300" spans="1:3" x14ac:dyDescent="0.2">
      <c r="A300" s="12">
        <v>19647330109934</v>
      </c>
      <c r="B300" t="s">
        <v>580</v>
      </c>
      <c r="C300" s="15">
        <v>739</v>
      </c>
    </row>
    <row r="301" spans="1:3" x14ac:dyDescent="0.2">
      <c r="A301" s="12">
        <v>19647330110304</v>
      </c>
      <c r="B301" t="s">
        <v>1362</v>
      </c>
      <c r="C301" s="15">
        <v>675</v>
      </c>
    </row>
    <row r="302" spans="1:3" x14ac:dyDescent="0.2">
      <c r="A302" s="12">
        <v>19647330111211</v>
      </c>
      <c r="B302" t="s">
        <v>227</v>
      </c>
      <c r="C302" s="15">
        <v>761</v>
      </c>
    </row>
    <row r="303" spans="1:3" x14ac:dyDescent="0.2">
      <c r="A303" s="12">
        <v>19647330111484</v>
      </c>
      <c r="B303" t="s">
        <v>229</v>
      </c>
      <c r="C303" s="15">
        <v>791</v>
      </c>
    </row>
    <row r="304" spans="1:3" x14ac:dyDescent="0.2">
      <c r="A304" s="12">
        <v>19647330111492</v>
      </c>
      <c r="B304" t="s">
        <v>314</v>
      </c>
      <c r="C304" s="15">
        <v>789</v>
      </c>
    </row>
    <row r="305" spans="1:3" x14ac:dyDescent="0.2">
      <c r="A305" s="12">
        <v>19647330111500</v>
      </c>
      <c r="B305" t="s">
        <v>581</v>
      </c>
      <c r="C305" s="15">
        <v>790</v>
      </c>
    </row>
    <row r="306" spans="1:3" x14ac:dyDescent="0.2">
      <c r="A306" s="12">
        <v>19647330111518</v>
      </c>
      <c r="B306" t="s">
        <v>159</v>
      </c>
      <c r="C306" s="15">
        <v>779</v>
      </c>
    </row>
    <row r="307" spans="1:3" x14ac:dyDescent="0.2">
      <c r="A307" s="12">
        <v>19647330111575</v>
      </c>
      <c r="B307" t="s">
        <v>582</v>
      </c>
      <c r="C307" s="15">
        <v>781</v>
      </c>
    </row>
    <row r="308" spans="1:3" x14ac:dyDescent="0.2">
      <c r="A308" s="12">
        <v>19647330111583</v>
      </c>
      <c r="B308" t="s">
        <v>583</v>
      </c>
      <c r="C308" s="15">
        <v>793</v>
      </c>
    </row>
    <row r="309" spans="1:3" x14ac:dyDescent="0.2">
      <c r="A309" s="12">
        <v>19647330111625</v>
      </c>
      <c r="B309" t="s">
        <v>165</v>
      </c>
      <c r="C309" s="15">
        <v>783</v>
      </c>
    </row>
    <row r="310" spans="1:3" x14ac:dyDescent="0.2">
      <c r="A310" s="12">
        <v>19647330111641</v>
      </c>
      <c r="B310" t="s">
        <v>40</v>
      </c>
      <c r="C310" s="15">
        <v>784</v>
      </c>
    </row>
    <row r="311" spans="1:3" x14ac:dyDescent="0.2">
      <c r="A311" s="12">
        <v>19647330111658</v>
      </c>
      <c r="B311" t="s">
        <v>160</v>
      </c>
      <c r="C311" s="15">
        <v>788</v>
      </c>
    </row>
    <row r="312" spans="1:3" x14ac:dyDescent="0.2">
      <c r="A312" s="12">
        <v>19647330112060</v>
      </c>
      <c r="B312" t="s">
        <v>584</v>
      </c>
      <c r="C312" s="15">
        <v>1468</v>
      </c>
    </row>
    <row r="313" spans="1:3" x14ac:dyDescent="0.2">
      <c r="A313" s="12">
        <v>19647330112201</v>
      </c>
      <c r="B313" t="s">
        <v>369</v>
      </c>
      <c r="C313" s="15">
        <v>798</v>
      </c>
    </row>
    <row r="314" spans="1:3" x14ac:dyDescent="0.2">
      <c r="A314" s="12">
        <v>19647330112235</v>
      </c>
      <c r="B314" t="s">
        <v>86</v>
      </c>
      <c r="C314" s="15">
        <v>827</v>
      </c>
    </row>
    <row r="315" spans="1:3" x14ac:dyDescent="0.2">
      <c r="A315" s="12">
        <v>19647330112334</v>
      </c>
      <c r="B315" t="s">
        <v>333</v>
      </c>
      <c r="C315" s="15">
        <v>829</v>
      </c>
    </row>
    <row r="316" spans="1:3" x14ac:dyDescent="0.2">
      <c r="A316" s="12">
        <v>19647330112508</v>
      </c>
      <c r="B316" t="s">
        <v>585</v>
      </c>
      <c r="C316" s="15">
        <v>826</v>
      </c>
    </row>
    <row r="317" spans="1:3" x14ac:dyDescent="0.2">
      <c r="A317" s="12">
        <v>19647330114884</v>
      </c>
      <c r="B317" t="s">
        <v>50</v>
      </c>
      <c r="C317" s="15">
        <v>1551</v>
      </c>
    </row>
    <row r="318" spans="1:3" x14ac:dyDescent="0.2">
      <c r="A318" s="12">
        <v>19647330114959</v>
      </c>
      <c r="B318" t="s">
        <v>586</v>
      </c>
      <c r="C318" s="15">
        <v>931</v>
      </c>
    </row>
    <row r="319" spans="1:3" x14ac:dyDescent="0.2">
      <c r="A319" s="12">
        <v>19647330114967</v>
      </c>
      <c r="B319" t="s">
        <v>73</v>
      </c>
      <c r="C319" s="15">
        <v>934</v>
      </c>
    </row>
    <row r="320" spans="1:3" x14ac:dyDescent="0.2">
      <c r="A320" s="12">
        <v>19647330115048</v>
      </c>
      <c r="B320" t="s">
        <v>72</v>
      </c>
      <c r="C320" s="15">
        <v>911</v>
      </c>
    </row>
    <row r="321" spans="1:3" x14ac:dyDescent="0.2">
      <c r="A321" s="12">
        <v>19647330115113</v>
      </c>
      <c r="B321" t="s">
        <v>588</v>
      </c>
      <c r="C321" s="15">
        <v>936</v>
      </c>
    </row>
    <row r="322" spans="1:3" x14ac:dyDescent="0.2">
      <c r="A322" s="12">
        <v>19647330115139</v>
      </c>
      <c r="B322" t="s">
        <v>174</v>
      </c>
      <c r="C322" s="15">
        <v>937</v>
      </c>
    </row>
    <row r="323" spans="1:3" x14ac:dyDescent="0.2">
      <c r="A323" s="12">
        <v>19647330115253</v>
      </c>
      <c r="B323" t="s">
        <v>590</v>
      </c>
      <c r="C323" s="15">
        <v>949</v>
      </c>
    </row>
    <row r="324" spans="1:3" x14ac:dyDescent="0.2">
      <c r="A324" s="12">
        <v>19647330115287</v>
      </c>
      <c r="B324" t="s">
        <v>198</v>
      </c>
      <c r="C324" s="15">
        <v>953</v>
      </c>
    </row>
    <row r="325" spans="1:3" x14ac:dyDescent="0.2">
      <c r="A325" s="12">
        <v>19647330116509</v>
      </c>
      <c r="B325" t="s">
        <v>313</v>
      </c>
      <c r="C325" s="15">
        <v>928</v>
      </c>
    </row>
    <row r="326" spans="1:3" x14ac:dyDescent="0.2">
      <c r="A326" s="12">
        <v>19647330117036</v>
      </c>
      <c r="B326" t="s">
        <v>1363</v>
      </c>
      <c r="C326" s="15">
        <v>1474</v>
      </c>
    </row>
    <row r="327" spans="1:3" x14ac:dyDescent="0.2">
      <c r="A327" s="12">
        <v>19647330117077</v>
      </c>
      <c r="B327" t="s">
        <v>591</v>
      </c>
      <c r="C327" s="15">
        <v>1459</v>
      </c>
    </row>
    <row r="328" spans="1:3" x14ac:dyDescent="0.2">
      <c r="A328" s="12">
        <v>19647330117598</v>
      </c>
      <c r="B328" t="s">
        <v>1364</v>
      </c>
      <c r="C328" s="15">
        <v>927</v>
      </c>
    </row>
    <row r="329" spans="1:3" x14ac:dyDescent="0.2">
      <c r="A329" s="12">
        <v>19647330117606</v>
      </c>
      <c r="B329" t="s">
        <v>592</v>
      </c>
      <c r="C329" s="15">
        <v>929</v>
      </c>
    </row>
    <row r="330" spans="1:3" x14ac:dyDescent="0.2">
      <c r="A330" s="12">
        <v>19647330117614</v>
      </c>
      <c r="B330" t="s">
        <v>228</v>
      </c>
      <c r="C330" s="15">
        <v>998</v>
      </c>
    </row>
    <row r="331" spans="1:3" x14ac:dyDescent="0.2">
      <c r="A331" s="12">
        <v>19647330117622</v>
      </c>
      <c r="B331" t="s">
        <v>593</v>
      </c>
      <c r="C331" s="15">
        <v>986</v>
      </c>
    </row>
    <row r="332" spans="1:3" x14ac:dyDescent="0.2">
      <c r="A332" s="12">
        <v>19647330117630</v>
      </c>
      <c r="B332" t="s">
        <v>594</v>
      </c>
      <c r="C332" s="15">
        <v>987</v>
      </c>
    </row>
    <row r="333" spans="1:3" x14ac:dyDescent="0.2">
      <c r="A333" s="12">
        <v>19647330117648</v>
      </c>
      <c r="B333" t="s">
        <v>87</v>
      </c>
      <c r="C333" s="15">
        <v>988</v>
      </c>
    </row>
    <row r="334" spans="1:3" x14ac:dyDescent="0.2">
      <c r="A334" s="12">
        <v>19647330117655</v>
      </c>
      <c r="B334" t="s">
        <v>88</v>
      </c>
      <c r="C334" s="15">
        <v>989</v>
      </c>
    </row>
    <row r="335" spans="1:3" x14ac:dyDescent="0.2">
      <c r="A335" s="12">
        <v>19647330117846</v>
      </c>
      <c r="B335" t="s">
        <v>595</v>
      </c>
      <c r="C335" s="15">
        <v>1007</v>
      </c>
    </row>
    <row r="336" spans="1:3" x14ac:dyDescent="0.2">
      <c r="A336" s="12">
        <v>19647330117895</v>
      </c>
      <c r="B336" t="s">
        <v>596</v>
      </c>
      <c r="C336" s="15">
        <v>1014</v>
      </c>
    </row>
    <row r="337" spans="1:3" x14ac:dyDescent="0.2">
      <c r="A337" s="12">
        <v>19647330117903</v>
      </c>
      <c r="B337" t="s">
        <v>210</v>
      </c>
      <c r="C337" s="15">
        <v>1010</v>
      </c>
    </row>
    <row r="338" spans="1:3" x14ac:dyDescent="0.2">
      <c r="A338" s="12">
        <v>19647330117911</v>
      </c>
      <c r="B338" t="s">
        <v>597</v>
      </c>
      <c r="C338" s="15">
        <v>1020</v>
      </c>
    </row>
    <row r="339" spans="1:3" x14ac:dyDescent="0.2">
      <c r="A339" s="12">
        <v>19647330117937</v>
      </c>
      <c r="B339" t="s">
        <v>598</v>
      </c>
      <c r="C339" s="15">
        <v>1039</v>
      </c>
    </row>
    <row r="340" spans="1:3" x14ac:dyDescent="0.2">
      <c r="A340" s="12">
        <v>19647330117945</v>
      </c>
      <c r="B340" t="s">
        <v>1313</v>
      </c>
      <c r="C340" s="15">
        <v>1038</v>
      </c>
    </row>
    <row r="341" spans="1:3" x14ac:dyDescent="0.2">
      <c r="A341" s="12">
        <v>19647330117952</v>
      </c>
      <c r="B341" t="s">
        <v>599</v>
      </c>
      <c r="C341" s="15">
        <v>1037</v>
      </c>
    </row>
    <row r="342" spans="1:3" x14ac:dyDescent="0.2">
      <c r="A342" s="12">
        <v>19647330117978</v>
      </c>
      <c r="B342" t="s">
        <v>600</v>
      </c>
      <c r="C342" s="15">
        <v>1036</v>
      </c>
    </row>
    <row r="343" spans="1:3" x14ac:dyDescent="0.2">
      <c r="A343" s="12">
        <v>19647330118588</v>
      </c>
      <c r="B343" t="s">
        <v>601</v>
      </c>
      <c r="C343" s="15">
        <v>1050</v>
      </c>
    </row>
    <row r="344" spans="1:3" x14ac:dyDescent="0.2">
      <c r="A344" s="12">
        <v>19647330119974</v>
      </c>
      <c r="B344" t="s">
        <v>375</v>
      </c>
      <c r="C344" s="15">
        <v>1091</v>
      </c>
    </row>
    <row r="345" spans="1:3" x14ac:dyDescent="0.2">
      <c r="A345" s="12">
        <v>19647330119982</v>
      </c>
      <c r="B345" t="s">
        <v>67</v>
      </c>
      <c r="C345" s="15">
        <v>1093</v>
      </c>
    </row>
    <row r="346" spans="1:3" x14ac:dyDescent="0.2">
      <c r="A346" s="12">
        <v>19647330120014</v>
      </c>
      <c r="B346" t="s">
        <v>602</v>
      </c>
      <c r="C346" s="15">
        <v>1094</v>
      </c>
    </row>
    <row r="347" spans="1:3" x14ac:dyDescent="0.2">
      <c r="A347" s="12">
        <v>19647330120022</v>
      </c>
      <c r="B347" t="s">
        <v>262</v>
      </c>
      <c r="C347" s="15">
        <v>1095</v>
      </c>
    </row>
    <row r="348" spans="1:3" x14ac:dyDescent="0.2">
      <c r="A348" s="12">
        <v>19647330120030</v>
      </c>
      <c r="B348" t="s">
        <v>308</v>
      </c>
      <c r="C348" s="15">
        <v>1096</v>
      </c>
    </row>
    <row r="349" spans="1:3" x14ac:dyDescent="0.2">
      <c r="A349" s="12">
        <v>19647330120048</v>
      </c>
      <c r="B349" t="s">
        <v>309</v>
      </c>
      <c r="C349" s="15">
        <v>1097</v>
      </c>
    </row>
    <row r="350" spans="1:3" x14ac:dyDescent="0.2">
      <c r="A350" s="12">
        <v>19647330120071</v>
      </c>
      <c r="B350" t="s">
        <v>94</v>
      </c>
      <c r="C350" s="15">
        <v>1120</v>
      </c>
    </row>
    <row r="351" spans="1:3" x14ac:dyDescent="0.2">
      <c r="A351" s="12">
        <v>19647330120097</v>
      </c>
      <c r="B351" t="s">
        <v>304</v>
      </c>
      <c r="C351" s="15">
        <v>1101</v>
      </c>
    </row>
    <row r="352" spans="1:3" x14ac:dyDescent="0.2">
      <c r="A352" s="12">
        <v>19647330120477</v>
      </c>
      <c r="B352" t="s">
        <v>57</v>
      </c>
      <c r="C352" s="15">
        <v>1550</v>
      </c>
    </row>
    <row r="353" spans="1:3" x14ac:dyDescent="0.2">
      <c r="A353" s="12">
        <v>19647330120527</v>
      </c>
      <c r="B353" t="s">
        <v>603</v>
      </c>
      <c r="C353" s="15">
        <v>1141</v>
      </c>
    </row>
    <row r="354" spans="1:3" x14ac:dyDescent="0.2">
      <c r="A354" s="12">
        <v>19647330121079</v>
      </c>
      <c r="B354" t="s">
        <v>604</v>
      </c>
      <c r="C354" s="15">
        <v>1156</v>
      </c>
    </row>
    <row r="355" spans="1:3" x14ac:dyDescent="0.2">
      <c r="A355" s="12">
        <v>19647330121137</v>
      </c>
      <c r="B355" t="s">
        <v>605</v>
      </c>
      <c r="C355" s="15">
        <v>1157</v>
      </c>
    </row>
    <row r="356" spans="1:3" x14ac:dyDescent="0.2">
      <c r="A356" s="12">
        <v>19647330121285</v>
      </c>
      <c r="B356" t="s">
        <v>156</v>
      </c>
      <c r="C356" s="15">
        <v>1161</v>
      </c>
    </row>
    <row r="357" spans="1:3" x14ac:dyDescent="0.2">
      <c r="A357" s="12">
        <v>19647330121293</v>
      </c>
      <c r="B357" t="s">
        <v>606</v>
      </c>
      <c r="C357" s="15">
        <v>1162</v>
      </c>
    </row>
    <row r="358" spans="1:3" x14ac:dyDescent="0.2">
      <c r="A358" s="12">
        <v>19647330121699</v>
      </c>
      <c r="B358" t="s">
        <v>206</v>
      </c>
      <c r="C358" s="15">
        <v>1195</v>
      </c>
    </row>
    <row r="359" spans="1:3" x14ac:dyDescent="0.2">
      <c r="A359" s="12">
        <v>19647330121707</v>
      </c>
      <c r="B359" t="s">
        <v>204</v>
      </c>
      <c r="C359" s="15">
        <v>1196</v>
      </c>
    </row>
    <row r="360" spans="1:3" x14ac:dyDescent="0.2">
      <c r="A360" s="12">
        <v>19647330121848</v>
      </c>
      <c r="B360" t="s">
        <v>607</v>
      </c>
      <c r="C360" s="15">
        <v>1187</v>
      </c>
    </row>
    <row r="361" spans="1:3" x14ac:dyDescent="0.2">
      <c r="A361" s="12">
        <v>19647330122242</v>
      </c>
      <c r="B361" t="s">
        <v>384</v>
      </c>
      <c r="C361" s="15">
        <v>1206</v>
      </c>
    </row>
    <row r="362" spans="1:3" x14ac:dyDescent="0.2">
      <c r="A362" s="12">
        <v>19647330122481</v>
      </c>
      <c r="B362" t="s">
        <v>162</v>
      </c>
      <c r="C362" s="15">
        <v>1216</v>
      </c>
    </row>
    <row r="363" spans="1:3" x14ac:dyDescent="0.2">
      <c r="A363" s="12">
        <v>19647330122499</v>
      </c>
      <c r="B363" t="s">
        <v>166</v>
      </c>
      <c r="C363" s="15">
        <v>1217</v>
      </c>
    </row>
    <row r="364" spans="1:3" x14ac:dyDescent="0.2">
      <c r="A364" s="12">
        <v>19647330122556</v>
      </c>
      <c r="B364" t="s">
        <v>1365</v>
      </c>
      <c r="C364" s="15">
        <v>1200</v>
      </c>
    </row>
    <row r="365" spans="1:3" x14ac:dyDescent="0.2">
      <c r="A365" s="12">
        <v>19647330122564</v>
      </c>
      <c r="B365" t="s">
        <v>608</v>
      </c>
      <c r="C365" s="15">
        <v>1212</v>
      </c>
    </row>
    <row r="366" spans="1:3" x14ac:dyDescent="0.2">
      <c r="A366" s="12">
        <v>19647330122606</v>
      </c>
      <c r="B366" t="s">
        <v>372</v>
      </c>
      <c r="C366" s="15">
        <v>1241</v>
      </c>
    </row>
    <row r="367" spans="1:3" x14ac:dyDescent="0.2">
      <c r="A367" s="12">
        <v>19647330122614</v>
      </c>
      <c r="B367" t="s">
        <v>609</v>
      </c>
      <c r="C367" s="15">
        <v>1213</v>
      </c>
    </row>
    <row r="368" spans="1:3" x14ac:dyDescent="0.2">
      <c r="A368" s="12">
        <v>19647330122622</v>
      </c>
      <c r="B368" t="s">
        <v>610</v>
      </c>
      <c r="C368" s="15">
        <v>1214</v>
      </c>
    </row>
    <row r="369" spans="1:3" x14ac:dyDescent="0.2">
      <c r="A369" s="12">
        <v>19647330122630</v>
      </c>
      <c r="B369" t="s">
        <v>611</v>
      </c>
      <c r="C369" s="15">
        <v>1215</v>
      </c>
    </row>
    <row r="370" spans="1:3" x14ac:dyDescent="0.2">
      <c r="A370" s="12">
        <v>19647330122655</v>
      </c>
      <c r="B370" t="s">
        <v>612</v>
      </c>
      <c r="C370" s="15">
        <v>1232</v>
      </c>
    </row>
    <row r="371" spans="1:3" x14ac:dyDescent="0.2">
      <c r="A371" s="12">
        <v>19647330122721</v>
      </c>
      <c r="B371" t="s">
        <v>54</v>
      </c>
      <c r="C371" s="15">
        <v>1230</v>
      </c>
    </row>
    <row r="372" spans="1:3" x14ac:dyDescent="0.2">
      <c r="A372" s="12">
        <v>19647330122739</v>
      </c>
      <c r="B372" t="s">
        <v>265</v>
      </c>
      <c r="C372" s="15">
        <v>1234</v>
      </c>
    </row>
    <row r="373" spans="1:3" x14ac:dyDescent="0.2">
      <c r="A373" s="12">
        <v>19647330122747</v>
      </c>
      <c r="B373" t="s">
        <v>613</v>
      </c>
      <c r="C373" s="15">
        <v>1236</v>
      </c>
    </row>
    <row r="374" spans="1:3" x14ac:dyDescent="0.2">
      <c r="A374" s="12">
        <v>19647330122754</v>
      </c>
      <c r="B374" t="s">
        <v>261</v>
      </c>
      <c r="C374" s="15">
        <v>1237</v>
      </c>
    </row>
    <row r="375" spans="1:3" x14ac:dyDescent="0.2">
      <c r="A375" s="12">
        <v>19647330122838</v>
      </c>
      <c r="B375" t="s">
        <v>387</v>
      </c>
      <c r="C375" s="15">
        <v>1238</v>
      </c>
    </row>
    <row r="376" spans="1:3" x14ac:dyDescent="0.2">
      <c r="A376" s="12">
        <v>19647330122861</v>
      </c>
      <c r="B376" t="s">
        <v>614</v>
      </c>
      <c r="C376" s="15">
        <v>1231</v>
      </c>
    </row>
    <row r="377" spans="1:3" x14ac:dyDescent="0.2">
      <c r="A377" s="12">
        <v>19647330123133</v>
      </c>
      <c r="B377" t="s">
        <v>39</v>
      </c>
      <c r="C377" s="15">
        <v>1163</v>
      </c>
    </row>
    <row r="378" spans="1:3" x14ac:dyDescent="0.2">
      <c r="A378" s="12">
        <v>19647330123141</v>
      </c>
      <c r="B378" t="s">
        <v>615</v>
      </c>
      <c r="C378" s="15">
        <v>1164</v>
      </c>
    </row>
    <row r="379" spans="1:3" x14ac:dyDescent="0.2">
      <c r="A379" s="12">
        <v>19647330123158</v>
      </c>
      <c r="B379" t="s">
        <v>168</v>
      </c>
      <c r="C379" s="15">
        <v>1218</v>
      </c>
    </row>
    <row r="380" spans="1:3" x14ac:dyDescent="0.2">
      <c r="A380" s="12">
        <v>19647330123166</v>
      </c>
      <c r="B380" t="s">
        <v>616</v>
      </c>
      <c r="C380" s="15">
        <v>1246</v>
      </c>
    </row>
    <row r="381" spans="1:3" x14ac:dyDescent="0.2">
      <c r="A381" s="12">
        <v>19647330123984</v>
      </c>
      <c r="B381" t="s">
        <v>617</v>
      </c>
      <c r="C381" s="15">
        <v>1285</v>
      </c>
    </row>
    <row r="382" spans="1:3" x14ac:dyDescent="0.2">
      <c r="A382" s="12">
        <v>19647330123992</v>
      </c>
      <c r="B382" t="s">
        <v>316</v>
      </c>
      <c r="C382" s="15">
        <v>1286</v>
      </c>
    </row>
    <row r="383" spans="1:3" x14ac:dyDescent="0.2">
      <c r="A383" s="12">
        <v>19647330124008</v>
      </c>
      <c r="B383" t="s">
        <v>317</v>
      </c>
      <c r="C383" s="15">
        <v>1287</v>
      </c>
    </row>
    <row r="384" spans="1:3" x14ac:dyDescent="0.2">
      <c r="A384" s="12">
        <v>19647330124016</v>
      </c>
      <c r="B384" t="s">
        <v>618</v>
      </c>
      <c r="C384" s="15">
        <v>1288</v>
      </c>
    </row>
    <row r="385" spans="1:3" x14ac:dyDescent="0.2">
      <c r="A385" s="12">
        <v>19647330124024</v>
      </c>
      <c r="B385" t="s">
        <v>619</v>
      </c>
      <c r="C385" s="15">
        <v>1289</v>
      </c>
    </row>
    <row r="386" spans="1:3" x14ac:dyDescent="0.2">
      <c r="A386" s="12">
        <v>19647330124198</v>
      </c>
      <c r="B386" t="s">
        <v>620</v>
      </c>
      <c r="C386" s="15">
        <v>1300</v>
      </c>
    </row>
    <row r="387" spans="1:3" x14ac:dyDescent="0.2">
      <c r="A387" s="12">
        <v>19647330124222</v>
      </c>
      <c r="B387" t="s">
        <v>239</v>
      </c>
      <c r="C387" s="15">
        <v>1315</v>
      </c>
    </row>
    <row r="388" spans="1:3" x14ac:dyDescent="0.2">
      <c r="A388" s="12">
        <v>19647330124560</v>
      </c>
      <c r="B388" t="s">
        <v>621</v>
      </c>
      <c r="C388" s="15">
        <v>1299</v>
      </c>
    </row>
    <row r="389" spans="1:3" x14ac:dyDescent="0.2">
      <c r="A389" s="12">
        <v>19647330124784</v>
      </c>
      <c r="B389" t="s">
        <v>622</v>
      </c>
      <c r="C389" s="15">
        <v>1330</v>
      </c>
    </row>
    <row r="390" spans="1:3" x14ac:dyDescent="0.2">
      <c r="A390" s="12">
        <v>19647330124792</v>
      </c>
      <c r="B390" t="s">
        <v>623</v>
      </c>
      <c r="C390" s="15">
        <v>1331</v>
      </c>
    </row>
    <row r="391" spans="1:3" x14ac:dyDescent="0.2">
      <c r="A391" s="12">
        <v>19647330124800</v>
      </c>
      <c r="B391" t="s">
        <v>624</v>
      </c>
      <c r="C391" s="15">
        <v>1332</v>
      </c>
    </row>
    <row r="392" spans="1:3" x14ac:dyDescent="0.2">
      <c r="A392" s="12">
        <v>19647330124818</v>
      </c>
      <c r="B392" t="s">
        <v>85</v>
      </c>
      <c r="C392" s="15">
        <v>1333</v>
      </c>
    </row>
    <row r="393" spans="1:3" x14ac:dyDescent="0.2">
      <c r="A393" s="12">
        <v>19647330124826</v>
      </c>
      <c r="B393" t="s">
        <v>625</v>
      </c>
      <c r="C393" s="15">
        <v>1334</v>
      </c>
    </row>
    <row r="394" spans="1:3" x14ac:dyDescent="0.2">
      <c r="A394" s="12">
        <v>19647330124883</v>
      </c>
      <c r="B394" t="s">
        <v>626</v>
      </c>
      <c r="C394" s="15">
        <v>1342</v>
      </c>
    </row>
    <row r="395" spans="1:3" x14ac:dyDescent="0.2">
      <c r="A395" s="12">
        <v>19647330124891</v>
      </c>
      <c r="B395" t="s">
        <v>38</v>
      </c>
      <c r="C395" s="15">
        <v>1343</v>
      </c>
    </row>
    <row r="396" spans="1:3" x14ac:dyDescent="0.2">
      <c r="A396" s="12">
        <v>19647330124933</v>
      </c>
      <c r="B396" t="s">
        <v>368</v>
      </c>
      <c r="C396" s="15">
        <v>1354</v>
      </c>
    </row>
    <row r="397" spans="1:3" x14ac:dyDescent="0.2">
      <c r="A397" s="12">
        <v>19647330124941</v>
      </c>
      <c r="B397" t="s">
        <v>312</v>
      </c>
      <c r="C397" s="15">
        <v>1356</v>
      </c>
    </row>
    <row r="398" spans="1:3" x14ac:dyDescent="0.2">
      <c r="A398" s="12">
        <v>19647330125096</v>
      </c>
      <c r="B398" t="s">
        <v>627</v>
      </c>
      <c r="C398" s="15">
        <v>1614</v>
      </c>
    </row>
    <row r="399" spans="1:3" x14ac:dyDescent="0.2">
      <c r="A399" s="12">
        <v>19647330125609</v>
      </c>
      <c r="B399" t="s">
        <v>209</v>
      </c>
      <c r="C399" s="15">
        <v>1378</v>
      </c>
    </row>
    <row r="400" spans="1:3" x14ac:dyDescent="0.2">
      <c r="A400" s="12">
        <v>19647330125625</v>
      </c>
      <c r="B400" t="s">
        <v>211</v>
      </c>
      <c r="C400" s="15">
        <v>1377</v>
      </c>
    </row>
    <row r="401" spans="1:3" x14ac:dyDescent="0.2">
      <c r="A401" s="12">
        <v>19647330125641</v>
      </c>
      <c r="B401" t="s">
        <v>212</v>
      </c>
      <c r="C401" s="15">
        <v>1379</v>
      </c>
    </row>
    <row r="402" spans="1:3" x14ac:dyDescent="0.2">
      <c r="A402" s="12">
        <v>19647330125864</v>
      </c>
      <c r="B402" t="s">
        <v>1366</v>
      </c>
      <c r="C402" s="15">
        <v>1401</v>
      </c>
    </row>
    <row r="403" spans="1:3" x14ac:dyDescent="0.2">
      <c r="A403" s="12">
        <v>19647330126136</v>
      </c>
      <c r="B403" t="s">
        <v>358</v>
      </c>
      <c r="C403" s="15">
        <v>1412</v>
      </c>
    </row>
    <row r="404" spans="1:3" x14ac:dyDescent="0.2">
      <c r="A404" s="12">
        <v>19647330126169</v>
      </c>
      <c r="B404" t="s">
        <v>629</v>
      </c>
      <c r="C404" s="15">
        <v>1402</v>
      </c>
    </row>
    <row r="405" spans="1:3" x14ac:dyDescent="0.2">
      <c r="A405" s="12">
        <v>19647330126177</v>
      </c>
      <c r="B405" t="s">
        <v>1367</v>
      </c>
      <c r="C405" s="15">
        <v>1413</v>
      </c>
    </row>
    <row r="406" spans="1:3" x14ac:dyDescent="0.2">
      <c r="A406" s="12">
        <v>19647330126193</v>
      </c>
      <c r="B406" t="s">
        <v>1368</v>
      </c>
      <c r="C406" s="15">
        <v>1414</v>
      </c>
    </row>
    <row r="407" spans="1:3" x14ac:dyDescent="0.2">
      <c r="A407" s="12">
        <v>19647330126797</v>
      </c>
      <c r="B407" t="s">
        <v>47</v>
      </c>
      <c r="C407" s="15">
        <v>1436</v>
      </c>
    </row>
    <row r="408" spans="1:3" x14ac:dyDescent="0.2">
      <c r="A408" s="12">
        <v>19647330127217</v>
      </c>
      <c r="B408" t="s">
        <v>306</v>
      </c>
      <c r="C408" s="15">
        <v>1460</v>
      </c>
    </row>
    <row r="409" spans="1:3" x14ac:dyDescent="0.2">
      <c r="A409" s="12">
        <v>19647330127670</v>
      </c>
      <c r="B409" t="s">
        <v>207</v>
      </c>
      <c r="C409" s="15">
        <v>1508</v>
      </c>
    </row>
    <row r="410" spans="1:3" x14ac:dyDescent="0.2">
      <c r="A410" s="12">
        <v>19647330127852</v>
      </c>
      <c r="B410" t="s">
        <v>70</v>
      </c>
      <c r="C410" s="15">
        <v>1525</v>
      </c>
    </row>
    <row r="411" spans="1:3" x14ac:dyDescent="0.2">
      <c r="A411" s="12">
        <v>19647330127878</v>
      </c>
      <c r="B411" t="s">
        <v>630</v>
      </c>
      <c r="C411" s="15">
        <v>1537</v>
      </c>
    </row>
    <row r="412" spans="1:3" x14ac:dyDescent="0.2">
      <c r="A412" s="12">
        <v>19647330127886</v>
      </c>
      <c r="B412" t="s">
        <v>631</v>
      </c>
      <c r="C412" s="15">
        <v>1538</v>
      </c>
    </row>
    <row r="413" spans="1:3" x14ac:dyDescent="0.2">
      <c r="A413" s="12">
        <v>19647330127894</v>
      </c>
      <c r="B413" t="s">
        <v>632</v>
      </c>
      <c r="C413" s="15">
        <v>1539</v>
      </c>
    </row>
    <row r="414" spans="1:3" x14ac:dyDescent="0.2">
      <c r="A414" s="12">
        <v>19647330127910</v>
      </c>
      <c r="B414" t="s">
        <v>633</v>
      </c>
      <c r="C414" s="15">
        <v>1540</v>
      </c>
    </row>
    <row r="415" spans="1:3" x14ac:dyDescent="0.2">
      <c r="A415" s="12">
        <v>19647330127936</v>
      </c>
      <c r="B415" t="s">
        <v>364</v>
      </c>
      <c r="C415" s="15">
        <v>1542</v>
      </c>
    </row>
    <row r="416" spans="1:3" x14ac:dyDescent="0.2">
      <c r="A416" s="12">
        <v>19647330127977</v>
      </c>
      <c r="B416" t="s">
        <v>224</v>
      </c>
      <c r="C416" s="15">
        <v>1535</v>
      </c>
    </row>
    <row r="417" spans="1:3" x14ac:dyDescent="0.2">
      <c r="A417" s="12">
        <v>19647330127985</v>
      </c>
      <c r="B417" t="s">
        <v>634</v>
      </c>
      <c r="C417" s="15">
        <v>1536</v>
      </c>
    </row>
    <row r="418" spans="1:3" x14ac:dyDescent="0.2">
      <c r="A418" s="12">
        <v>19647330128009</v>
      </c>
      <c r="B418" t="s">
        <v>310</v>
      </c>
      <c r="C418" s="15">
        <v>1530</v>
      </c>
    </row>
    <row r="419" spans="1:3" x14ac:dyDescent="0.2">
      <c r="A419" s="12">
        <v>19647330128025</v>
      </c>
      <c r="B419" t="s">
        <v>635</v>
      </c>
      <c r="C419" s="15">
        <v>1560</v>
      </c>
    </row>
    <row r="420" spans="1:3" x14ac:dyDescent="0.2">
      <c r="A420" s="12">
        <v>19647330128033</v>
      </c>
      <c r="B420" t="s">
        <v>311</v>
      </c>
      <c r="C420" s="15">
        <v>1531</v>
      </c>
    </row>
    <row r="421" spans="1:3" x14ac:dyDescent="0.2">
      <c r="A421" s="12">
        <v>19647330128041</v>
      </c>
      <c r="B421" t="s">
        <v>636</v>
      </c>
      <c r="C421" s="15">
        <v>1532</v>
      </c>
    </row>
    <row r="422" spans="1:3" x14ac:dyDescent="0.2">
      <c r="A422" s="12">
        <v>19647330128058</v>
      </c>
      <c r="B422" t="s">
        <v>307</v>
      </c>
      <c r="C422" s="15">
        <v>1533</v>
      </c>
    </row>
    <row r="423" spans="1:3" x14ac:dyDescent="0.2">
      <c r="A423" s="12">
        <v>19647330128116</v>
      </c>
      <c r="B423" t="s">
        <v>194</v>
      </c>
      <c r="C423" s="15">
        <v>1561</v>
      </c>
    </row>
    <row r="424" spans="1:3" x14ac:dyDescent="0.2">
      <c r="A424" s="12">
        <v>19647330128132</v>
      </c>
      <c r="B424" t="s">
        <v>637</v>
      </c>
      <c r="C424" s="15">
        <v>1562</v>
      </c>
    </row>
    <row r="425" spans="1:3" x14ac:dyDescent="0.2">
      <c r="A425" s="12">
        <v>19647330128371</v>
      </c>
      <c r="B425" t="s">
        <v>95</v>
      </c>
      <c r="C425" s="15">
        <v>1567</v>
      </c>
    </row>
    <row r="426" spans="1:3" x14ac:dyDescent="0.2">
      <c r="A426" s="12">
        <v>19647330128389</v>
      </c>
      <c r="B426" t="s">
        <v>638</v>
      </c>
      <c r="C426" s="15">
        <v>1570</v>
      </c>
    </row>
    <row r="427" spans="1:3" x14ac:dyDescent="0.2">
      <c r="A427" s="12">
        <v>19647330128512</v>
      </c>
      <c r="B427" t="s">
        <v>279</v>
      </c>
      <c r="C427" s="15">
        <v>1586</v>
      </c>
    </row>
    <row r="428" spans="1:3" x14ac:dyDescent="0.2">
      <c r="A428" s="12">
        <v>19647330129270</v>
      </c>
      <c r="B428" t="s">
        <v>318</v>
      </c>
      <c r="C428" s="15">
        <v>1624</v>
      </c>
    </row>
    <row r="429" spans="1:3" x14ac:dyDescent="0.2">
      <c r="A429" s="12">
        <v>19647330129460</v>
      </c>
      <c r="B429" t="s">
        <v>205</v>
      </c>
      <c r="C429" s="15">
        <v>1587</v>
      </c>
    </row>
    <row r="430" spans="1:3" x14ac:dyDescent="0.2">
      <c r="A430" s="12">
        <v>19647330129593</v>
      </c>
      <c r="B430" t="s">
        <v>370</v>
      </c>
      <c r="C430" s="15">
        <v>1626</v>
      </c>
    </row>
    <row r="431" spans="1:3" x14ac:dyDescent="0.2">
      <c r="A431" s="12">
        <v>19647330129619</v>
      </c>
      <c r="B431" t="s">
        <v>366</v>
      </c>
      <c r="C431" s="15">
        <v>1657</v>
      </c>
    </row>
    <row r="432" spans="1:3" x14ac:dyDescent="0.2">
      <c r="A432" s="12">
        <v>19647330129627</v>
      </c>
      <c r="B432" t="s">
        <v>385</v>
      </c>
      <c r="C432" s="15">
        <v>1658</v>
      </c>
    </row>
    <row r="433" spans="1:3" x14ac:dyDescent="0.2">
      <c r="A433" s="12">
        <v>19647330129650</v>
      </c>
      <c r="B433" t="s">
        <v>639</v>
      </c>
      <c r="C433" s="15">
        <v>1669</v>
      </c>
    </row>
    <row r="434" spans="1:3" x14ac:dyDescent="0.2">
      <c r="A434" s="12">
        <v>19647330129825</v>
      </c>
      <c r="B434" t="s">
        <v>640</v>
      </c>
      <c r="C434" s="15">
        <v>1640</v>
      </c>
    </row>
    <row r="435" spans="1:3" x14ac:dyDescent="0.2">
      <c r="A435" s="12">
        <v>19647330129833</v>
      </c>
      <c r="B435" t="s">
        <v>641</v>
      </c>
      <c r="C435" s="15">
        <v>1641</v>
      </c>
    </row>
    <row r="436" spans="1:3" x14ac:dyDescent="0.2">
      <c r="A436" s="12">
        <v>19647330129858</v>
      </c>
      <c r="B436" t="s">
        <v>263</v>
      </c>
      <c r="C436" s="15">
        <v>1638</v>
      </c>
    </row>
    <row r="437" spans="1:3" x14ac:dyDescent="0.2">
      <c r="A437" s="12">
        <v>19647330129866</v>
      </c>
      <c r="B437" t="s">
        <v>264</v>
      </c>
      <c r="C437" s="15">
        <v>1639</v>
      </c>
    </row>
    <row r="438" spans="1:3" x14ac:dyDescent="0.2">
      <c r="A438" s="12">
        <v>19647330129874</v>
      </c>
      <c r="B438" t="s">
        <v>181</v>
      </c>
      <c r="C438" s="15">
        <v>1656</v>
      </c>
    </row>
    <row r="439" spans="1:3" x14ac:dyDescent="0.2">
      <c r="A439" s="12">
        <v>19647330131466</v>
      </c>
      <c r="B439" t="s">
        <v>330</v>
      </c>
      <c r="C439" s="15">
        <v>1605</v>
      </c>
    </row>
    <row r="440" spans="1:3" x14ac:dyDescent="0.2">
      <c r="A440" s="12">
        <v>19647330131722</v>
      </c>
      <c r="B440" t="s">
        <v>1369</v>
      </c>
      <c r="C440" s="15">
        <v>1613</v>
      </c>
    </row>
    <row r="441" spans="1:3" x14ac:dyDescent="0.2">
      <c r="A441" s="12">
        <v>19647330131771</v>
      </c>
      <c r="B441" t="s">
        <v>349</v>
      </c>
      <c r="C441" s="15">
        <v>1720</v>
      </c>
    </row>
    <row r="442" spans="1:3" x14ac:dyDescent="0.2">
      <c r="A442" s="12">
        <v>19647330131797</v>
      </c>
      <c r="B442" t="s">
        <v>350</v>
      </c>
      <c r="C442" s="15">
        <v>1721</v>
      </c>
    </row>
    <row r="443" spans="1:3" x14ac:dyDescent="0.2">
      <c r="A443" s="12">
        <v>19647330131821</v>
      </c>
      <c r="B443" t="s">
        <v>1370</v>
      </c>
      <c r="C443" s="15">
        <v>1722</v>
      </c>
    </row>
    <row r="444" spans="1:3" x14ac:dyDescent="0.2">
      <c r="A444" s="12">
        <v>19647330131839</v>
      </c>
      <c r="B444" t="s">
        <v>642</v>
      </c>
      <c r="C444" s="15">
        <v>1615</v>
      </c>
    </row>
    <row r="445" spans="1:3" x14ac:dyDescent="0.2">
      <c r="A445" s="12">
        <v>19647330131847</v>
      </c>
      <c r="B445" t="s">
        <v>643</v>
      </c>
      <c r="C445" s="15">
        <v>1703</v>
      </c>
    </row>
    <row r="446" spans="1:3" x14ac:dyDescent="0.2">
      <c r="A446" s="12">
        <v>19647330131870</v>
      </c>
      <c r="B446" t="s">
        <v>644</v>
      </c>
      <c r="C446" s="15">
        <v>1642</v>
      </c>
    </row>
    <row r="447" spans="1:3" x14ac:dyDescent="0.2">
      <c r="A447" s="12">
        <v>19647330131904</v>
      </c>
      <c r="B447" t="s">
        <v>645</v>
      </c>
      <c r="C447" s="15">
        <v>1711</v>
      </c>
    </row>
    <row r="448" spans="1:3" x14ac:dyDescent="0.2">
      <c r="A448" s="12">
        <v>19647330132027</v>
      </c>
      <c r="B448" t="s">
        <v>391</v>
      </c>
      <c r="C448" s="15">
        <v>1723</v>
      </c>
    </row>
    <row r="449" spans="1:3" x14ac:dyDescent="0.2">
      <c r="A449" s="12">
        <v>19647330132084</v>
      </c>
      <c r="B449" t="s">
        <v>1314</v>
      </c>
      <c r="C449" s="15">
        <v>1738</v>
      </c>
    </row>
    <row r="450" spans="1:3" x14ac:dyDescent="0.2">
      <c r="A450" s="12">
        <v>19647330132126</v>
      </c>
      <c r="B450" t="s">
        <v>646</v>
      </c>
      <c r="C450" s="15">
        <v>1724</v>
      </c>
    </row>
    <row r="451" spans="1:3" x14ac:dyDescent="0.2">
      <c r="A451" s="12">
        <v>19647330132282</v>
      </c>
      <c r="B451" t="s">
        <v>1371</v>
      </c>
      <c r="C451" s="15">
        <v>1702</v>
      </c>
    </row>
    <row r="452" spans="1:3" x14ac:dyDescent="0.2">
      <c r="A452" s="12">
        <v>19647330133272</v>
      </c>
      <c r="B452" t="s">
        <v>647</v>
      </c>
      <c r="C452" s="15">
        <v>797</v>
      </c>
    </row>
    <row r="453" spans="1:3" x14ac:dyDescent="0.2">
      <c r="A453" s="12">
        <v>19647330133280</v>
      </c>
      <c r="B453" t="s">
        <v>374</v>
      </c>
      <c r="C453" s="15">
        <v>1092</v>
      </c>
    </row>
    <row r="454" spans="1:3" x14ac:dyDescent="0.2">
      <c r="A454" s="12">
        <v>19647330133298</v>
      </c>
      <c r="B454" t="s">
        <v>648</v>
      </c>
      <c r="C454" s="15">
        <v>331</v>
      </c>
    </row>
    <row r="455" spans="1:3" x14ac:dyDescent="0.2">
      <c r="A455" s="12">
        <v>19647330133686</v>
      </c>
      <c r="B455" t="s">
        <v>649</v>
      </c>
      <c r="C455" s="15">
        <v>1785</v>
      </c>
    </row>
    <row r="456" spans="1:3" x14ac:dyDescent="0.2">
      <c r="A456" s="12">
        <v>19647330133694</v>
      </c>
      <c r="B456" t="s">
        <v>650</v>
      </c>
      <c r="C456" s="15">
        <v>1787</v>
      </c>
    </row>
    <row r="457" spans="1:3" x14ac:dyDescent="0.2">
      <c r="A457" s="12">
        <v>19647330133702</v>
      </c>
      <c r="B457" t="s">
        <v>651</v>
      </c>
      <c r="C457" s="15">
        <v>1788</v>
      </c>
    </row>
    <row r="458" spans="1:3" x14ac:dyDescent="0.2">
      <c r="A458" s="12">
        <v>19647330133710</v>
      </c>
      <c r="B458" t="s">
        <v>652</v>
      </c>
      <c r="C458" s="15">
        <v>1791</v>
      </c>
    </row>
    <row r="459" spans="1:3" x14ac:dyDescent="0.2">
      <c r="A459" s="12">
        <v>19647330133868</v>
      </c>
      <c r="B459" t="s">
        <v>653</v>
      </c>
      <c r="C459" s="15">
        <v>1786</v>
      </c>
    </row>
    <row r="460" spans="1:3" x14ac:dyDescent="0.2">
      <c r="A460" s="12">
        <v>19647330133884</v>
      </c>
      <c r="B460" t="s">
        <v>654</v>
      </c>
      <c r="C460" s="15">
        <v>1771</v>
      </c>
    </row>
    <row r="461" spans="1:3" x14ac:dyDescent="0.2">
      <c r="A461" s="12">
        <v>19647330134023</v>
      </c>
      <c r="B461" t="s">
        <v>655</v>
      </c>
      <c r="C461" s="15">
        <v>1794</v>
      </c>
    </row>
    <row r="462" spans="1:3" x14ac:dyDescent="0.2">
      <c r="A462" s="12">
        <v>19647330134148</v>
      </c>
      <c r="B462" t="s">
        <v>628</v>
      </c>
      <c r="C462" s="15">
        <v>1710</v>
      </c>
    </row>
    <row r="463" spans="1:3" x14ac:dyDescent="0.2">
      <c r="A463" s="12">
        <v>19647330134205</v>
      </c>
      <c r="B463" t="s">
        <v>656</v>
      </c>
      <c r="C463" s="15">
        <v>1806</v>
      </c>
    </row>
    <row r="464" spans="1:3" x14ac:dyDescent="0.2">
      <c r="A464" s="12">
        <v>19647330135129</v>
      </c>
      <c r="B464" t="s">
        <v>657</v>
      </c>
      <c r="C464" s="15">
        <v>1820</v>
      </c>
    </row>
    <row r="465" spans="1:3" x14ac:dyDescent="0.2">
      <c r="A465" s="12">
        <v>19647330135509</v>
      </c>
      <c r="B465" t="s">
        <v>1372</v>
      </c>
      <c r="C465" s="15">
        <v>1853</v>
      </c>
    </row>
    <row r="466" spans="1:3" x14ac:dyDescent="0.2">
      <c r="A466" s="12">
        <v>19647330135517</v>
      </c>
      <c r="B466" t="s">
        <v>1373</v>
      </c>
      <c r="C466" s="15">
        <v>1855</v>
      </c>
    </row>
    <row r="467" spans="1:3" x14ac:dyDescent="0.2">
      <c r="A467" s="12">
        <v>19647330135616</v>
      </c>
      <c r="B467" t="s">
        <v>1374</v>
      </c>
      <c r="C467" s="15">
        <v>1854</v>
      </c>
    </row>
    <row r="468" spans="1:3" x14ac:dyDescent="0.2">
      <c r="A468" s="12">
        <v>19647330135632</v>
      </c>
      <c r="B468" t="s">
        <v>1375</v>
      </c>
      <c r="C468" s="15">
        <v>1863</v>
      </c>
    </row>
    <row r="469" spans="1:3" x14ac:dyDescent="0.2">
      <c r="A469" s="12">
        <v>19647330135715</v>
      </c>
      <c r="B469" t="s">
        <v>1376</v>
      </c>
      <c r="C469" s="15">
        <v>1842</v>
      </c>
    </row>
    <row r="470" spans="1:3" x14ac:dyDescent="0.2">
      <c r="A470" s="12">
        <v>19647330135723</v>
      </c>
      <c r="B470" t="s">
        <v>1377</v>
      </c>
      <c r="C470" s="15">
        <v>1843</v>
      </c>
    </row>
    <row r="471" spans="1:3" x14ac:dyDescent="0.2">
      <c r="A471" s="12">
        <v>19647330135921</v>
      </c>
      <c r="B471" t="s">
        <v>1378</v>
      </c>
      <c r="C471" s="15">
        <v>1627</v>
      </c>
    </row>
    <row r="472" spans="1:3" x14ac:dyDescent="0.2">
      <c r="A472" s="12">
        <v>19647330136986</v>
      </c>
      <c r="B472" t="s">
        <v>1379</v>
      </c>
      <c r="C472" s="15">
        <v>1925</v>
      </c>
    </row>
    <row r="473" spans="1:3" x14ac:dyDescent="0.2">
      <c r="A473" s="12">
        <v>19647330136994</v>
      </c>
      <c r="B473" t="s">
        <v>1380</v>
      </c>
      <c r="C473" s="15">
        <v>1927</v>
      </c>
    </row>
    <row r="474" spans="1:3" x14ac:dyDescent="0.2">
      <c r="A474" s="12">
        <v>19647331930403</v>
      </c>
      <c r="B474" t="s">
        <v>658</v>
      </c>
      <c r="C474" s="15">
        <v>232</v>
      </c>
    </row>
    <row r="475" spans="1:3" x14ac:dyDescent="0.2">
      <c r="A475" s="12">
        <v>19647331930429</v>
      </c>
      <c r="B475" t="s">
        <v>659</v>
      </c>
      <c r="C475" s="15">
        <v>231</v>
      </c>
    </row>
    <row r="476" spans="1:3" x14ac:dyDescent="0.2">
      <c r="A476" s="12">
        <v>19647331931047</v>
      </c>
      <c r="B476" t="s">
        <v>660</v>
      </c>
      <c r="C476" s="15">
        <v>1119</v>
      </c>
    </row>
    <row r="477" spans="1:3" x14ac:dyDescent="0.2">
      <c r="A477" s="12">
        <v>19647331931070</v>
      </c>
      <c r="B477" t="s">
        <v>661</v>
      </c>
      <c r="C477" s="15">
        <v>245</v>
      </c>
    </row>
    <row r="478" spans="1:3" x14ac:dyDescent="0.2">
      <c r="A478" s="12">
        <v>19647331931708</v>
      </c>
      <c r="B478" t="s">
        <v>662</v>
      </c>
      <c r="C478" s="15">
        <v>1581</v>
      </c>
    </row>
    <row r="479" spans="1:3" x14ac:dyDescent="0.2">
      <c r="A479" s="12">
        <v>19647331931864</v>
      </c>
      <c r="B479" t="s">
        <v>663</v>
      </c>
      <c r="C479" s="15">
        <v>1571</v>
      </c>
    </row>
    <row r="480" spans="1:3" x14ac:dyDescent="0.2">
      <c r="A480" s="12">
        <v>19647331932128</v>
      </c>
      <c r="B480" t="s">
        <v>664</v>
      </c>
      <c r="C480" s="15">
        <v>175</v>
      </c>
    </row>
    <row r="481" spans="1:3" x14ac:dyDescent="0.2">
      <c r="A481" s="12">
        <v>19647331932623</v>
      </c>
      <c r="B481" t="s">
        <v>665</v>
      </c>
      <c r="C481" s="15">
        <v>1314</v>
      </c>
    </row>
    <row r="482" spans="1:3" x14ac:dyDescent="0.2">
      <c r="A482" s="12">
        <v>19647331933746</v>
      </c>
      <c r="B482" t="s">
        <v>666</v>
      </c>
      <c r="C482" s="15">
        <v>572</v>
      </c>
    </row>
    <row r="483" spans="1:3" x14ac:dyDescent="0.2">
      <c r="A483" s="12">
        <v>19647331938554</v>
      </c>
      <c r="B483" t="s">
        <v>667</v>
      </c>
      <c r="C483" s="15">
        <v>1834</v>
      </c>
    </row>
    <row r="484" spans="1:3" x14ac:dyDescent="0.2">
      <c r="A484" s="12">
        <v>19647331938612</v>
      </c>
      <c r="B484" t="s">
        <v>668</v>
      </c>
      <c r="C484" s="15">
        <v>1580</v>
      </c>
    </row>
    <row r="485" spans="1:3" x14ac:dyDescent="0.2">
      <c r="A485" s="12">
        <v>19647331995836</v>
      </c>
      <c r="B485" t="s">
        <v>669</v>
      </c>
      <c r="C485" s="15">
        <v>37</v>
      </c>
    </row>
    <row r="486" spans="1:3" x14ac:dyDescent="0.2">
      <c r="A486" s="12">
        <v>19647331996610</v>
      </c>
      <c r="B486" t="s">
        <v>84</v>
      </c>
      <c r="C486" s="15">
        <v>461</v>
      </c>
    </row>
    <row r="487" spans="1:3" x14ac:dyDescent="0.2">
      <c r="A487" s="12">
        <v>19647336015929</v>
      </c>
      <c r="B487" t="s">
        <v>670</v>
      </c>
      <c r="C487" s="15">
        <v>234</v>
      </c>
    </row>
    <row r="488" spans="1:3" x14ac:dyDescent="0.2">
      <c r="A488" s="12">
        <v>19647336015986</v>
      </c>
      <c r="B488" t="s">
        <v>671</v>
      </c>
      <c r="C488" s="15">
        <v>1344</v>
      </c>
    </row>
    <row r="489" spans="1:3" x14ac:dyDescent="0.2">
      <c r="A489" s="12">
        <v>19647336016240</v>
      </c>
      <c r="B489" t="s">
        <v>672</v>
      </c>
      <c r="C489" s="15">
        <v>1345</v>
      </c>
    </row>
    <row r="490" spans="1:3" x14ac:dyDescent="0.2">
      <c r="A490" s="12">
        <v>19647336016257</v>
      </c>
      <c r="B490" t="s">
        <v>673</v>
      </c>
      <c r="C490" s="15">
        <v>1588</v>
      </c>
    </row>
    <row r="491" spans="1:3" x14ac:dyDescent="0.2">
      <c r="A491" s="12">
        <v>19647336016265</v>
      </c>
      <c r="B491" t="s">
        <v>674</v>
      </c>
      <c r="C491" s="15">
        <v>1585</v>
      </c>
    </row>
    <row r="492" spans="1:3" x14ac:dyDescent="0.2">
      <c r="A492" s="12">
        <v>19647336016323</v>
      </c>
      <c r="B492" t="s">
        <v>675</v>
      </c>
      <c r="C492" s="15">
        <v>226</v>
      </c>
    </row>
    <row r="493" spans="1:3" x14ac:dyDescent="0.2">
      <c r="A493" s="12">
        <v>19647336016356</v>
      </c>
      <c r="B493" t="s">
        <v>676</v>
      </c>
      <c r="C493" s="15">
        <v>1235</v>
      </c>
    </row>
    <row r="494" spans="1:3" x14ac:dyDescent="0.2">
      <c r="A494" s="12">
        <v>19647336016422</v>
      </c>
      <c r="B494" t="s">
        <v>677</v>
      </c>
      <c r="C494" s="15">
        <v>1584</v>
      </c>
    </row>
    <row r="495" spans="1:3" x14ac:dyDescent="0.2">
      <c r="A495" s="12">
        <v>19647336016562</v>
      </c>
      <c r="B495" t="s">
        <v>678</v>
      </c>
      <c r="C495" s="15">
        <v>1041</v>
      </c>
    </row>
    <row r="496" spans="1:3" x14ac:dyDescent="0.2">
      <c r="A496" s="12">
        <v>19647336016570</v>
      </c>
      <c r="B496" t="s">
        <v>679</v>
      </c>
      <c r="C496" s="15">
        <v>235</v>
      </c>
    </row>
    <row r="497" spans="1:3" x14ac:dyDescent="0.2">
      <c r="A497" s="12">
        <v>19647336016703</v>
      </c>
      <c r="B497" t="s">
        <v>680</v>
      </c>
      <c r="C497" s="15">
        <v>1569</v>
      </c>
    </row>
    <row r="498" spans="1:3" x14ac:dyDescent="0.2">
      <c r="A498" s="12">
        <v>19647336016729</v>
      </c>
      <c r="B498" t="s">
        <v>681</v>
      </c>
      <c r="C498" s="15">
        <v>1481</v>
      </c>
    </row>
    <row r="499" spans="1:3" x14ac:dyDescent="0.2">
      <c r="A499" s="12">
        <v>19647336016778</v>
      </c>
      <c r="B499" t="s">
        <v>682</v>
      </c>
      <c r="C499" s="15">
        <v>1469</v>
      </c>
    </row>
    <row r="500" spans="1:3" x14ac:dyDescent="0.2">
      <c r="A500" s="12">
        <v>19647336016810</v>
      </c>
      <c r="B500" t="s">
        <v>683</v>
      </c>
      <c r="C500" s="15">
        <v>244</v>
      </c>
    </row>
    <row r="501" spans="1:3" x14ac:dyDescent="0.2">
      <c r="A501" s="12">
        <v>19647336016869</v>
      </c>
      <c r="B501" t="s">
        <v>684</v>
      </c>
      <c r="C501" s="15">
        <v>1466</v>
      </c>
    </row>
    <row r="502" spans="1:3" x14ac:dyDescent="0.2">
      <c r="A502" s="12">
        <v>19647336016901</v>
      </c>
      <c r="B502" t="s">
        <v>685</v>
      </c>
      <c r="C502" s="15">
        <v>1572</v>
      </c>
    </row>
    <row r="503" spans="1:3" x14ac:dyDescent="0.2">
      <c r="A503" s="12">
        <v>19647336016935</v>
      </c>
      <c r="B503" t="s">
        <v>686</v>
      </c>
      <c r="C503" s="15">
        <v>1471</v>
      </c>
    </row>
    <row r="504" spans="1:3" x14ac:dyDescent="0.2">
      <c r="A504" s="12">
        <v>19647336017016</v>
      </c>
      <c r="B504" t="s">
        <v>687</v>
      </c>
      <c r="C504" s="15">
        <v>30</v>
      </c>
    </row>
    <row r="505" spans="1:3" x14ac:dyDescent="0.2">
      <c r="A505" s="12">
        <v>19647336017040</v>
      </c>
      <c r="B505" t="s">
        <v>688</v>
      </c>
      <c r="C505" s="15">
        <v>236</v>
      </c>
    </row>
    <row r="506" spans="1:3" x14ac:dyDescent="0.2">
      <c r="A506" s="12">
        <v>19647336017057</v>
      </c>
      <c r="B506" t="s">
        <v>689</v>
      </c>
      <c r="C506" s="15">
        <v>237</v>
      </c>
    </row>
    <row r="507" spans="1:3" x14ac:dyDescent="0.2">
      <c r="A507" s="12">
        <v>19647336017156</v>
      </c>
      <c r="B507" t="s">
        <v>690</v>
      </c>
      <c r="C507" s="15">
        <v>238</v>
      </c>
    </row>
    <row r="508" spans="1:3" x14ac:dyDescent="0.2">
      <c r="A508" s="12">
        <v>19647336017263</v>
      </c>
      <c r="B508" t="s">
        <v>691</v>
      </c>
      <c r="C508" s="15">
        <v>1467</v>
      </c>
    </row>
    <row r="509" spans="1:3" x14ac:dyDescent="0.2">
      <c r="A509" s="12">
        <v>19647336017339</v>
      </c>
      <c r="B509" t="s">
        <v>692</v>
      </c>
      <c r="C509" s="15">
        <v>1583</v>
      </c>
    </row>
    <row r="510" spans="1:3" x14ac:dyDescent="0.2">
      <c r="A510" s="12">
        <v>19647336017438</v>
      </c>
      <c r="B510" t="s">
        <v>693</v>
      </c>
      <c r="C510" s="15">
        <v>1472</v>
      </c>
    </row>
    <row r="511" spans="1:3" x14ac:dyDescent="0.2">
      <c r="A511" s="12">
        <v>19647336017529</v>
      </c>
      <c r="B511" t="s">
        <v>694</v>
      </c>
      <c r="C511" s="15">
        <v>1470</v>
      </c>
    </row>
    <row r="512" spans="1:3" x14ac:dyDescent="0.2">
      <c r="A512" s="12">
        <v>19647336017677</v>
      </c>
      <c r="B512" t="s">
        <v>695</v>
      </c>
      <c r="C512" s="15">
        <v>239</v>
      </c>
    </row>
    <row r="513" spans="1:3" x14ac:dyDescent="0.2">
      <c r="A513" s="12">
        <v>19647336017693</v>
      </c>
      <c r="B513" t="s">
        <v>696</v>
      </c>
      <c r="C513" s="15">
        <v>1487</v>
      </c>
    </row>
    <row r="514" spans="1:3" x14ac:dyDescent="0.2">
      <c r="A514" s="12">
        <v>19647336017701</v>
      </c>
      <c r="B514" t="s">
        <v>697</v>
      </c>
      <c r="C514" s="15">
        <v>227</v>
      </c>
    </row>
    <row r="515" spans="1:3" x14ac:dyDescent="0.2">
      <c r="A515" s="12">
        <v>19647336017743</v>
      </c>
      <c r="B515" t="s">
        <v>698</v>
      </c>
      <c r="C515" s="15">
        <v>1486</v>
      </c>
    </row>
    <row r="516" spans="1:3" x14ac:dyDescent="0.2">
      <c r="A516" s="12">
        <v>19647336017891</v>
      </c>
      <c r="B516" t="s">
        <v>699</v>
      </c>
      <c r="C516" s="15">
        <v>1478</v>
      </c>
    </row>
    <row r="517" spans="1:3" x14ac:dyDescent="0.2">
      <c r="A517" s="12">
        <v>19647336018063</v>
      </c>
      <c r="B517" t="s">
        <v>700</v>
      </c>
      <c r="C517" s="15">
        <v>228</v>
      </c>
    </row>
    <row r="518" spans="1:3" x14ac:dyDescent="0.2">
      <c r="A518" s="12">
        <v>19647336018204</v>
      </c>
      <c r="B518" t="s">
        <v>91</v>
      </c>
      <c r="C518" s="15">
        <v>115</v>
      </c>
    </row>
    <row r="519" spans="1:3" x14ac:dyDescent="0.2">
      <c r="A519" s="12">
        <v>19647336018287</v>
      </c>
      <c r="B519" t="s">
        <v>701</v>
      </c>
      <c r="C519" s="15">
        <v>1465</v>
      </c>
    </row>
    <row r="520" spans="1:3" x14ac:dyDescent="0.2">
      <c r="A520" s="12">
        <v>19647336018634</v>
      </c>
      <c r="B520" t="s">
        <v>702</v>
      </c>
      <c r="C520" s="15">
        <v>229</v>
      </c>
    </row>
    <row r="521" spans="1:3" x14ac:dyDescent="0.2">
      <c r="A521" s="12">
        <v>19647336018642</v>
      </c>
      <c r="B521" t="s">
        <v>703</v>
      </c>
      <c r="C521" s="15">
        <v>583</v>
      </c>
    </row>
    <row r="522" spans="1:3" x14ac:dyDescent="0.2">
      <c r="A522" s="12">
        <v>19647336018725</v>
      </c>
      <c r="B522" t="s">
        <v>704</v>
      </c>
      <c r="C522" s="15">
        <v>1435</v>
      </c>
    </row>
    <row r="523" spans="1:3" x14ac:dyDescent="0.2">
      <c r="A523" s="12">
        <v>19647336018774</v>
      </c>
      <c r="B523" t="s">
        <v>705</v>
      </c>
      <c r="C523" s="15">
        <v>1347</v>
      </c>
    </row>
    <row r="524" spans="1:3" x14ac:dyDescent="0.2">
      <c r="A524" s="12">
        <v>19647336018923</v>
      </c>
      <c r="B524" t="s">
        <v>706</v>
      </c>
      <c r="C524" s="15">
        <v>1362</v>
      </c>
    </row>
    <row r="525" spans="1:3" x14ac:dyDescent="0.2">
      <c r="A525" s="12">
        <v>19647336019079</v>
      </c>
      <c r="B525" t="s">
        <v>707</v>
      </c>
      <c r="C525" s="15">
        <v>446</v>
      </c>
    </row>
    <row r="526" spans="1:3" x14ac:dyDescent="0.2">
      <c r="A526" s="12">
        <v>19647336019111</v>
      </c>
      <c r="B526" t="s">
        <v>708</v>
      </c>
      <c r="C526" s="15">
        <v>1484</v>
      </c>
    </row>
    <row r="527" spans="1:3" x14ac:dyDescent="0.2">
      <c r="A527" s="12">
        <v>19647336019145</v>
      </c>
      <c r="B527" t="s">
        <v>709</v>
      </c>
      <c r="C527" s="15">
        <v>240</v>
      </c>
    </row>
    <row r="528" spans="1:3" x14ac:dyDescent="0.2">
      <c r="A528" s="12">
        <v>19647336019186</v>
      </c>
      <c r="B528" t="s">
        <v>710</v>
      </c>
      <c r="C528" s="15">
        <v>1348</v>
      </c>
    </row>
    <row r="529" spans="1:3" x14ac:dyDescent="0.2">
      <c r="A529" s="12">
        <v>19647336019236</v>
      </c>
      <c r="B529" t="s">
        <v>711</v>
      </c>
      <c r="C529" s="15">
        <v>241</v>
      </c>
    </row>
    <row r="530" spans="1:3" x14ac:dyDescent="0.2">
      <c r="A530" s="12">
        <v>19647336019392</v>
      </c>
      <c r="B530" t="s">
        <v>712</v>
      </c>
      <c r="C530" s="15">
        <v>1476</v>
      </c>
    </row>
    <row r="531" spans="1:3" x14ac:dyDescent="0.2">
      <c r="A531" s="12">
        <v>19647336019525</v>
      </c>
      <c r="B531" t="s">
        <v>713</v>
      </c>
      <c r="C531" s="15">
        <v>230</v>
      </c>
    </row>
    <row r="532" spans="1:3" x14ac:dyDescent="0.2">
      <c r="A532" s="12">
        <v>19647336019533</v>
      </c>
      <c r="B532" t="s">
        <v>714</v>
      </c>
      <c r="C532" s="15">
        <v>1475</v>
      </c>
    </row>
    <row r="533" spans="1:3" x14ac:dyDescent="0.2">
      <c r="A533" s="12">
        <v>19647336019673</v>
      </c>
      <c r="B533" t="s">
        <v>715</v>
      </c>
      <c r="C533" s="15">
        <v>1479</v>
      </c>
    </row>
    <row r="534" spans="1:3" x14ac:dyDescent="0.2">
      <c r="A534" s="12">
        <v>19647336019715</v>
      </c>
      <c r="B534" t="s">
        <v>716</v>
      </c>
      <c r="C534" s="15">
        <v>16</v>
      </c>
    </row>
    <row r="535" spans="1:3" x14ac:dyDescent="0.2">
      <c r="A535" s="12">
        <v>19647336019806</v>
      </c>
      <c r="B535" t="s">
        <v>717</v>
      </c>
      <c r="C535" s="15">
        <v>242</v>
      </c>
    </row>
    <row r="536" spans="1:3" x14ac:dyDescent="0.2">
      <c r="A536" s="12">
        <v>19647336019855</v>
      </c>
      <c r="B536" t="s">
        <v>718</v>
      </c>
      <c r="C536" s="15">
        <v>1349</v>
      </c>
    </row>
    <row r="537" spans="1:3" x14ac:dyDescent="0.2">
      <c r="A537" s="12">
        <v>19647336019905</v>
      </c>
      <c r="B537" t="s">
        <v>719</v>
      </c>
      <c r="C537" s="15">
        <v>243</v>
      </c>
    </row>
    <row r="538" spans="1:3" x14ac:dyDescent="0.2">
      <c r="A538" s="12">
        <v>19647336019939</v>
      </c>
      <c r="B538" t="s">
        <v>720</v>
      </c>
      <c r="C538" s="15">
        <v>31</v>
      </c>
    </row>
    <row r="539" spans="1:3" x14ac:dyDescent="0.2">
      <c r="A539" s="12">
        <v>19647336019954</v>
      </c>
      <c r="B539" t="s">
        <v>721</v>
      </c>
      <c r="C539" s="15">
        <v>1482</v>
      </c>
    </row>
    <row r="540" spans="1:3" x14ac:dyDescent="0.2">
      <c r="A540" s="12">
        <v>19647336020036</v>
      </c>
      <c r="B540" t="s">
        <v>722</v>
      </c>
      <c r="C540" s="15">
        <v>1483</v>
      </c>
    </row>
    <row r="541" spans="1:3" x14ac:dyDescent="0.2">
      <c r="A541" s="12">
        <v>19647336020044</v>
      </c>
      <c r="B541" t="s">
        <v>723</v>
      </c>
      <c r="C541" s="15">
        <v>1485</v>
      </c>
    </row>
    <row r="542" spans="1:3" x14ac:dyDescent="0.2">
      <c r="A542" s="12">
        <v>19647336057988</v>
      </c>
      <c r="B542" t="s">
        <v>724</v>
      </c>
      <c r="C542" s="15">
        <v>1688</v>
      </c>
    </row>
    <row r="543" spans="1:3" x14ac:dyDescent="0.2">
      <c r="A543" s="12">
        <v>19647336058150</v>
      </c>
      <c r="B543" t="s">
        <v>1381</v>
      </c>
      <c r="C543" s="15">
        <v>1473</v>
      </c>
    </row>
    <row r="544" spans="1:3" x14ac:dyDescent="0.2">
      <c r="A544" s="12">
        <v>19647336058267</v>
      </c>
      <c r="B544" t="s">
        <v>725</v>
      </c>
      <c r="C544" s="15">
        <v>225</v>
      </c>
    </row>
    <row r="545" spans="1:3" x14ac:dyDescent="0.2">
      <c r="A545" s="12">
        <v>19647336060529</v>
      </c>
      <c r="B545" t="s">
        <v>726</v>
      </c>
      <c r="C545" s="15">
        <v>246</v>
      </c>
    </row>
    <row r="546" spans="1:3" x14ac:dyDescent="0.2">
      <c r="A546" s="12">
        <v>19647336061394</v>
      </c>
      <c r="B546" t="s">
        <v>727</v>
      </c>
      <c r="C546" s="15">
        <v>233</v>
      </c>
    </row>
    <row r="547" spans="1:3" x14ac:dyDescent="0.2">
      <c r="A547" s="12">
        <v>19647336061477</v>
      </c>
      <c r="B547" t="s">
        <v>728</v>
      </c>
      <c r="C547" s="15">
        <v>1346</v>
      </c>
    </row>
    <row r="548" spans="1:3" x14ac:dyDescent="0.2">
      <c r="A548" s="12">
        <v>19647336061543</v>
      </c>
      <c r="B548" t="s">
        <v>729</v>
      </c>
      <c r="C548" s="15">
        <v>1480</v>
      </c>
    </row>
    <row r="549" spans="1:3" x14ac:dyDescent="0.2">
      <c r="A549" s="12">
        <v>19647336071435</v>
      </c>
      <c r="B549" t="s">
        <v>730</v>
      </c>
      <c r="C549" s="15">
        <v>1477</v>
      </c>
    </row>
    <row r="550" spans="1:3" x14ac:dyDescent="0.2">
      <c r="A550" s="12">
        <v>19647336094726</v>
      </c>
      <c r="B550" t="s">
        <v>731</v>
      </c>
      <c r="C550" s="15">
        <v>957</v>
      </c>
    </row>
    <row r="551" spans="1:3" x14ac:dyDescent="0.2">
      <c r="A551" s="12">
        <v>19647336097927</v>
      </c>
      <c r="B551" t="s">
        <v>732</v>
      </c>
      <c r="C551" s="15">
        <v>12</v>
      </c>
    </row>
    <row r="552" spans="1:3" x14ac:dyDescent="0.2">
      <c r="A552" s="12">
        <v>19647336112536</v>
      </c>
      <c r="B552" t="s">
        <v>1382</v>
      </c>
      <c r="C552" s="15">
        <v>45</v>
      </c>
    </row>
    <row r="553" spans="1:3" x14ac:dyDescent="0.2">
      <c r="A553" s="12">
        <v>19647336114912</v>
      </c>
      <c r="B553" t="s">
        <v>266</v>
      </c>
      <c r="C553" s="15">
        <v>131</v>
      </c>
    </row>
    <row r="554" spans="1:3" x14ac:dyDescent="0.2">
      <c r="A554" s="12">
        <v>19647336116750</v>
      </c>
      <c r="B554" t="s">
        <v>367</v>
      </c>
      <c r="C554" s="15">
        <v>213</v>
      </c>
    </row>
    <row r="555" spans="1:3" x14ac:dyDescent="0.2">
      <c r="A555" s="12">
        <v>19647336117048</v>
      </c>
      <c r="B555" t="s">
        <v>1383</v>
      </c>
      <c r="C555" s="15">
        <v>190</v>
      </c>
    </row>
    <row r="556" spans="1:3" x14ac:dyDescent="0.2">
      <c r="A556" s="12">
        <v>19647336117667</v>
      </c>
      <c r="B556" t="s">
        <v>27</v>
      </c>
      <c r="C556" s="15">
        <v>293</v>
      </c>
    </row>
    <row r="557" spans="1:3" x14ac:dyDescent="0.2">
      <c r="A557" s="12">
        <v>19647336119044</v>
      </c>
      <c r="B557" t="s">
        <v>92</v>
      </c>
      <c r="C557" s="15">
        <v>388</v>
      </c>
    </row>
    <row r="558" spans="1:3" x14ac:dyDescent="0.2">
      <c r="A558" s="12">
        <v>19647336119531</v>
      </c>
      <c r="B558" t="s">
        <v>733</v>
      </c>
      <c r="C558" s="15">
        <v>417</v>
      </c>
    </row>
    <row r="559" spans="1:3" x14ac:dyDescent="0.2">
      <c r="A559" s="12">
        <v>19647336119903</v>
      </c>
      <c r="B559" t="s">
        <v>183</v>
      </c>
      <c r="C559" s="15">
        <v>448</v>
      </c>
    </row>
    <row r="560" spans="1:3" x14ac:dyDescent="0.2">
      <c r="A560" s="12">
        <v>19647336120471</v>
      </c>
      <c r="B560" t="s">
        <v>376</v>
      </c>
      <c r="C560" s="15">
        <v>473</v>
      </c>
    </row>
    <row r="561" spans="1:3" x14ac:dyDescent="0.2">
      <c r="A561" s="12">
        <v>19647336120489</v>
      </c>
      <c r="B561" t="s">
        <v>734</v>
      </c>
      <c r="C561" s="15">
        <v>475</v>
      </c>
    </row>
    <row r="562" spans="1:3" x14ac:dyDescent="0.2">
      <c r="A562" s="12">
        <v>19647336121081</v>
      </c>
      <c r="B562" t="s">
        <v>1384</v>
      </c>
      <c r="C562" s="15">
        <v>506</v>
      </c>
    </row>
    <row r="563" spans="1:3" x14ac:dyDescent="0.2">
      <c r="A563" s="12">
        <v>19648570112714</v>
      </c>
      <c r="B563" t="s">
        <v>735</v>
      </c>
      <c r="C563" s="15">
        <v>841</v>
      </c>
    </row>
    <row r="564" spans="1:3" x14ac:dyDescent="0.2">
      <c r="A564" s="12">
        <v>19648570125377</v>
      </c>
      <c r="B564" t="s">
        <v>736</v>
      </c>
      <c r="C564" s="15">
        <v>1367</v>
      </c>
    </row>
    <row r="565" spans="1:3" x14ac:dyDescent="0.2">
      <c r="A565" s="12">
        <v>19648576119580</v>
      </c>
      <c r="B565" t="s">
        <v>335</v>
      </c>
      <c r="C565" s="15">
        <v>427</v>
      </c>
    </row>
    <row r="566" spans="1:3" x14ac:dyDescent="0.2">
      <c r="A566" s="12">
        <v>19648810113464</v>
      </c>
      <c r="B566" t="s">
        <v>59</v>
      </c>
      <c r="C566" s="15">
        <v>847</v>
      </c>
    </row>
    <row r="567" spans="1:3" x14ac:dyDescent="0.2">
      <c r="A567" s="12">
        <v>19648810113472</v>
      </c>
      <c r="B567" t="s">
        <v>404</v>
      </c>
      <c r="C567" s="15">
        <v>848</v>
      </c>
    </row>
    <row r="568" spans="1:3" x14ac:dyDescent="0.2">
      <c r="A568" s="12">
        <v>19648810113894</v>
      </c>
      <c r="B568" t="s">
        <v>737</v>
      </c>
      <c r="C568" s="15">
        <v>857</v>
      </c>
    </row>
    <row r="569" spans="1:3" x14ac:dyDescent="0.2">
      <c r="A569" s="12">
        <v>19648810118075</v>
      </c>
      <c r="B569" t="s">
        <v>354</v>
      </c>
      <c r="C569" s="15">
        <v>1031</v>
      </c>
    </row>
    <row r="570" spans="1:3" x14ac:dyDescent="0.2">
      <c r="A570" s="12">
        <v>19648810136945</v>
      </c>
      <c r="B570" t="s">
        <v>1385</v>
      </c>
      <c r="C570" s="15">
        <v>1921</v>
      </c>
    </row>
    <row r="571" spans="1:3" x14ac:dyDescent="0.2">
      <c r="A571" s="12">
        <v>19649070115170</v>
      </c>
      <c r="B571" t="s">
        <v>738</v>
      </c>
      <c r="C571" s="15">
        <v>914</v>
      </c>
    </row>
    <row r="572" spans="1:3" x14ac:dyDescent="0.2">
      <c r="A572" s="12">
        <v>19649076021984</v>
      </c>
      <c r="B572" t="s">
        <v>739</v>
      </c>
      <c r="C572" s="15">
        <v>1578</v>
      </c>
    </row>
    <row r="573" spans="1:3" x14ac:dyDescent="0.2">
      <c r="A573" s="12">
        <v>19649806022545</v>
      </c>
      <c r="B573" t="s">
        <v>740</v>
      </c>
      <c r="C573" s="15">
        <v>156</v>
      </c>
    </row>
    <row r="574" spans="1:3" x14ac:dyDescent="0.2">
      <c r="A574" s="12">
        <v>19650940112706</v>
      </c>
      <c r="B574" t="s">
        <v>741</v>
      </c>
      <c r="C574" s="15">
        <v>838</v>
      </c>
    </row>
    <row r="575" spans="1:3" x14ac:dyDescent="0.2">
      <c r="A575" s="12">
        <v>19650946023527</v>
      </c>
      <c r="B575" t="s">
        <v>742</v>
      </c>
      <c r="C575" s="15">
        <v>142</v>
      </c>
    </row>
    <row r="576" spans="1:3" x14ac:dyDescent="0.2">
      <c r="A576" s="12">
        <v>19651360112359</v>
      </c>
      <c r="B576" t="s">
        <v>743</v>
      </c>
      <c r="C576" s="15">
        <v>831</v>
      </c>
    </row>
    <row r="577" spans="1:3" x14ac:dyDescent="0.2">
      <c r="A577" s="12">
        <v>19651360114439</v>
      </c>
      <c r="B577" t="s">
        <v>744</v>
      </c>
      <c r="C577" s="15">
        <v>888</v>
      </c>
    </row>
    <row r="578" spans="1:3" x14ac:dyDescent="0.2">
      <c r="A578" s="12">
        <v>19651360117234</v>
      </c>
      <c r="B578" t="s">
        <v>745</v>
      </c>
      <c r="C578" s="15">
        <v>981</v>
      </c>
    </row>
    <row r="579" spans="1:3" x14ac:dyDescent="0.2">
      <c r="A579" s="12">
        <v>19651361996263</v>
      </c>
      <c r="B579" t="s">
        <v>746</v>
      </c>
      <c r="C579" s="15">
        <v>214</v>
      </c>
    </row>
    <row r="580" spans="1:3" x14ac:dyDescent="0.2">
      <c r="A580" s="12">
        <v>19734370115725</v>
      </c>
      <c r="B580" t="s">
        <v>82</v>
      </c>
      <c r="C580" s="15">
        <v>963</v>
      </c>
    </row>
    <row r="581" spans="1:3" x14ac:dyDescent="0.2">
      <c r="A581" s="12">
        <v>19734370132845</v>
      </c>
      <c r="B581" t="s">
        <v>747</v>
      </c>
      <c r="C581" s="15">
        <v>1772</v>
      </c>
    </row>
    <row r="582" spans="1:3" x14ac:dyDescent="0.2">
      <c r="A582" s="12">
        <v>19734370134338</v>
      </c>
      <c r="B582" t="s">
        <v>748</v>
      </c>
      <c r="C582" s="15">
        <v>1827</v>
      </c>
    </row>
    <row r="583" spans="1:3" x14ac:dyDescent="0.2">
      <c r="A583" s="12">
        <v>19734520120600</v>
      </c>
      <c r="B583" t="s">
        <v>749</v>
      </c>
      <c r="C583" s="15">
        <v>1135</v>
      </c>
    </row>
    <row r="584" spans="1:3" x14ac:dyDescent="0.2">
      <c r="A584" s="12">
        <v>19752911996016</v>
      </c>
      <c r="B584" t="s">
        <v>750</v>
      </c>
      <c r="C584" s="15">
        <v>117</v>
      </c>
    </row>
    <row r="585" spans="1:3" x14ac:dyDescent="0.2">
      <c r="A585" s="12">
        <v>19753090127100</v>
      </c>
      <c r="B585" t="s">
        <v>751</v>
      </c>
      <c r="C585" s="15">
        <v>1458</v>
      </c>
    </row>
    <row r="586" spans="1:3" x14ac:dyDescent="0.2">
      <c r="A586" s="12">
        <v>19753090129411</v>
      </c>
      <c r="B586" t="s">
        <v>752</v>
      </c>
      <c r="C586" s="15">
        <v>1636</v>
      </c>
    </row>
    <row r="587" spans="1:3" x14ac:dyDescent="0.2">
      <c r="A587" s="12">
        <v>19753090129742</v>
      </c>
      <c r="B587" t="s">
        <v>1386</v>
      </c>
      <c r="C587" s="15">
        <v>1668</v>
      </c>
    </row>
    <row r="588" spans="1:3" x14ac:dyDescent="0.2">
      <c r="A588" s="12">
        <v>19753090130955</v>
      </c>
      <c r="B588" t="s">
        <v>754</v>
      </c>
      <c r="C588" s="15">
        <v>1677</v>
      </c>
    </row>
    <row r="589" spans="1:3" x14ac:dyDescent="0.2">
      <c r="A589" s="12">
        <v>19753090131201</v>
      </c>
      <c r="B589" t="s">
        <v>755</v>
      </c>
      <c r="C589" s="15">
        <v>1694</v>
      </c>
    </row>
    <row r="590" spans="1:3" x14ac:dyDescent="0.2">
      <c r="A590" s="12">
        <v>19753090131383</v>
      </c>
      <c r="B590" t="s">
        <v>756</v>
      </c>
      <c r="C590" s="15">
        <v>1700</v>
      </c>
    </row>
    <row r="591" spans="1:3" x14ac:dyDescent="0.2">
      <c r="A591" s="12">
        <v>19753090131540</v>
      </c>
      <c r="B591" t="s">
        <v>757</v>
      </c>
      <c r="C591" s="15">
        <v>1698</v>
      </c>
    </row>
    <row r="592" spans="1:3" x14ac:dyDescent="0.2">
      <c r="A592" s="12">
        <v>19753090131557</v>
      </c>
      <c r="B592" t="s">
        <v>758</v>
      </c>
      <c r="C592" s="15">
        <v>1697</v>
      </c>
    </row>
    <row r="593" spans="1:3" x14ac:dyDescent="0.2">
      <c r="A593" s="12">
        <v>19753090131987</v>
      </c>
      <c r="B593" t="s">
        <v>759</v>
      </c>
      <c r="C593" s="15">
        <v>1699</v>
      </c>
    </row>
    <row r="594" spans="1:3" x14ac:dyDescent="0.2">
      <c r="A594" s="12">
        <v>19753090132191</v>
      </c>
      <c r="B594" t="s">
        <v>760</v>
      </c>
      <c r="C594" s="15">
        <v>1734</v>
      </c>
    </row>
    <row r="595" spans="1:3" x14ac:dyDescent="0.2">
      <c r="A595" s="12">
        <v>19753090132654</v>
      </c>
      <c r="B595" t="s">
        <v>761</v>
      </c>
      <c r="C595" s="15">
        <v>1751</v>
      </c>
    </row>
    <row r="596" spans="1:3" x14ac:dyDescent="0.2">
      <c r="A596" s="12">
        <v>19753090133231</v>
      </c>
      <c r="B596" t="s">
        <v>753</v>
      </c>
      <c r="C596" s="15">
        <v>1596</v>
      </c>
    </row>
    <row r="597" spans="1:3" x14ac:dyDescent="0.2">
      <c r="A597" s="12">
        <v>19753090134585</v>
      </c>
      <c r="B597" t="s">
        <v>1387</v>
      </c>
      <c r="C597" s="15">
        <v>1828</v>
      </c>
    </row>
    <row r="598" spans="1:3" x14ac:dyDescent="0.2">
      <c r="A598" s="12">
        <v>19753090134619</v>
      </c>
      <c r="B598" t="s">
        <v>762</v>
      </c>
      <c r="C598" s="15">
        <v>1836</v>
      </c>
    </row>
    <row r="599" spans="1:3" x14ac:dyDescent="0.2">
      <c r="A599" s="12">
        <v>19753090135145</v>
      </c>
      <c r="B599" t="s">
        <v>1315</v>
      </c>
      <c r="C599" s="15">
        <v>1651</v>
      </c>
    </row>
    <row r="600" spans="1:3" x14ac:dyDescent="0.2">
      <c r="A600" s="12">
        <v>19753090136531</v>
      </c>
      <c r="B600" t="s">
        <v>1388</v>
      </c>
      <c r="C600" s="15">
        <v>1902</v>
      </c>
    </row>
    <row r="601" spans="1:3" x14ac:dyDescent="0.2">
      <c r="A601" s="12">
        <v>19753090136648</v>
      </c>
      <c r="B601" t="s">
        <v>1389</v>
      </c>
      <c r="C601" s="15">
        <v>1911</v>
      </c>
    </row>
    <row r="602" spans="1:3" x14ac:dyDescent="0.2">
      <c r="A602" s="12">
        <v>19756636120158</v>
      </c>
      <c r="B602" t="s">
        <v>230</v>
      </c>
      <c r="C602" s="15">
        <v>431</v>
      </c>
    </row>
    <row r="603" spans="1:3" x14ac:dyDescent="0.2">
      <c r="A603" s="12">
        <v>19756971996693</v>
      </c>
      <c r="B603" t="s">
        <v>249</v>
      </c>
      <c r="C603" s="15">
        <v>505</v>
      </c>
    </row>
    <row r="604" spans="1:3" x14ac:dyDescent="0.2">
      <c r="A604" s="12">
        <v>19765470118760</v>
      </c>
      <c r="B604" t="s">
        <v>763</v>
      </c>
      <c r="C604" s="15">
        <v>1062</v>
      </c>
    </row>
    <row r="605" spans="1:3" x14ac:dyDescent="0.2">
      <c r="A605" s="12">
        <v>19768690119016</v>
      </c>
      <c r="B605" t="s">
        <v>764</v>
      </c>
      <c r="C605" s="15">
        <v>1060</v>
      </c>
    </row>
    <row r="606" spans="1:3" x14ac:dyDescent="0.2">
      <c r="A606" s="12">
        <v>19768690119636</v>
      </c>
      <c r="B606" t="s">
        <v>765</v>
      </c>
      <c r="C606" s="15">
        <v>1081</v>
      </c>
    </row>
    <row r="607" spans="1:3" x14ac:dyDescent="0.2">
      <c r="A607" s="12">
        <v>19768690128728</v>
      </c>
      <c r="B607" t="s">
        <v>766</v>
      </c>
      <c r="C607" s="15">
        <v>1597</v>
      </c>
    </row>
    <row r="608" spans="1:3" x14ac:dyDescent="0.2">
      <c r="A608" s="12">
        <v>19768690131128</v>
      </c>
      <c r="B608" t="s">
        <v>767</v>
      </c>
      <c r="C608" s="15">
        <v>1689</v>
      </c>
    </row>
    <row r="609" spans="1:3" x14ac:dyDescent="0.2">
      <c r="A609" s="12">
        <v>19768690135988</v>
      </c>
      <c r="B609" t="s">
        <v>1390</v>
      </c>
      <c r="C609" s="15">
        <v>1865</v>
      </c>
    </row>
    <row r="610" spans="1:3" x14ac:dyDescent="0.2">
      <c r="A610" s="12">
        <v>19768850132928</v>
      </c>
      <c r="B610" t="s">
        <v>315</v>
      </c>
      <c r="C610" s="15">
        <v>1685</v>
      </c>
    </row>
    <row r="611" spans="1:3" x14ac:dyDescent="0.2">
      <c r="A611" s="12">
        <v>19769680109926</v>
      </c>
      <c r="B611" t="s">
        <v>154</v>
      </c>
      <c r="C611" s="15">
        <v>738</v>
      </c>
    </row>
    <row r="612" spans="1:3" x14ac:dyDescent="0.2">
      <c r="A612" s="12">
        <v>19769920133900</v>
      </c>
      <c r="B612" t="s">
        <v>768</v>
      </c>
      <c r="C612" s="15">
        <v>1789</v>
      </c>
    </row>
    <row r="613" spans="1:3" x14ac:dyDescent="0.2">
      <c r="A613" s="12">
        <v>19770730135947</v>
      </c>
      <c r="B613" t="s">
        <v>1391</v>
      </c>
      <c r="C613" s="15">
        <v>1857</v>
      </c>
    </row>
    <row r="614" spans="1:3" x14ac:dyDescent="0.2">
      <c r="A614" s="12">
        <v>19770810135954</v>
      </c>
      <c r="B614" t="s">
        <v>1392</v>
      </c>
      <c r="C614" s="15">
        <v>1858</v>
      </c>
    </row>
    <row r="615" spans="1:3" x14ac:dyDescent="0.2">
      <c r="A615" s="12">
        <v>20102070117184</v>
      </c>
      <c r="B615" t="s">
        <v>769</v>
      </c>
      <c r="C615" s="15">
        <v>1001</v>
      </c>
    </row>
    <row r="616" spans="1:3" x14ac:dyDescent="0.2">
      <c r="A616" s="12">
        <v>20102072030229</v>
      </c>
      <c r="B616" t="s">
        <v>770</v>
      </c>
      <c r="C616" s="15">
        <v>460</v>
      </c>
    </row>
    <row r="617" spans="1:3" x14ac:dyDescent="0.2">
      <c r="A617" s="12">
        <v>20651850129015</v>
      </c>
      <c r="B617" t="s">
        <v>771</v>
      </c>
      <c r="C617" s="15">
        <v>1610</v>
      </c>
    </row>
    <row r="618" spans="1:3" x14ac:dyDescent="0.2">
      <c r="A618" s="12">
        <v>20652430100016</v>
      </c>
      <c r="B618" t="s">
        <v>251</v>
      </c>
      <c r="C618" s="15">
        <v>507</v>
      </c>
    </row>
    <row r="619" spans="1:3" x14ac:dyDescent="0.2">
      <c r="A619" s="12">
        <v>20652430107938</v>
      </c>
      <c r="B619" t="s">
        <v>71</v>
      </c>
      <c r="C619" s="15">
        <v>676</v>
      </c>
    </row>
    <row r="620" spans="1:3" x14ac:dyDescent="0.2">
      <c r="A620" s="12">
        <v>20652430118950</v>
      </c>
      <c r="B620" t="s">
        <v>772</v>
      </c>
      <c r="C620" s="15">
        <v>1058</v>
      </c>
    </row>
    <row r="621" spans="1:3" x14ac:dyDescent="0.2">
      <c r="A621" s="12">
        <v>20652430134510</v>
      </c>
      <c r="B621" t="s">
        <v>773</v>
      </c>
      <c r="C621" s="15">
        <v>1780</v>
      </c>
    </row>
    <row r="622" spans="1:3" x14ac:dyDescent="0.2">
      <c r="A622" s="12">
        <v>20756060125021</v>
      </c>
      <c r="B622" t="s">
        <v>774</v>
      </c>
      <c r="C622" s="15">
        <v>1341</v>
      </c>
    </row>
    <row r="623" spans="1:3" x14ac:dyDescent="0.2">
      <c r="A623" s="12">
        <v>20756060132936</v>
      </c>
      <c r="B623" t="s">
        <v>775</v>
      </c>
      <c r="C623" s="15">
        <v>1763</v>
      </c>
    </row>
    <row r="624" spans="1:3" x14ac:dyDescent="0.2">
      <c r="A624" s="12">
        <v>20764142030237</v>
      </c>
      <c r="B624" t="s">
        <v>776</v>
      </c>
      <c r="C624" s="15">
        <v>479</v>
      </c>
    </row>
    <row r="625" spans="1:3" x14ac:dyDescent="0.2">
      <c r="A625" s="12">
        <v>20764146110076</v>
      </c>
      <c r="B625" t="s">
        <v>777</v>
      </c>
      <c r="C625" s="15">
        <v>63</v>
      </c>
    </row>
    <row r="626" spans="1:3" x14ac:dyDescent="0.2">
      <c r="A626" s="12">
        <v>21102152130102</v>
      </c>
      <c r="B626" t="s">
        <v>778</v>
      </c>
      <c r="C626" s="15">
        <v>87</v>
      </c>
    </row>
    <row r="627" spans="1:3" x14ac:dyDescent="0.2">
      <c r="A627" s="12">
        <v>21654176113229</v>
      </c>
      <c r="B627" t="s">
        <v>779</v>
      </c>
      <c r="C627" s="15">
        <v>89</v>
      </c>
    </row>
    <row r="628" spans="1:3" x14ac:dyDescent="0.2">
      <c r="A628" s="12">
        <v>21654746118491</v>
      </c>
      <c r="B628" t="s">
        <v>780</v>
      </c>
      <c r="C628" s="15">
        <v>351</v>
      </c>
    </row>
    <row r="629" spans="1:3" x14ac:dyDescent="0.2">
      <c r="A629" s="12">
        <v>21770650135350</v>
      </c>
      <c r="B629" t="s">
        <v>1393</v>
      </c>
      <c r="C629" s="15">
        <v>1790</v>
      </c>
    </row>
    <row r="630" spans="1:3" x14ac:dyDescent="0.2">
      <c r="A630" s="12">
        <v>22655320125823</v>
      </c>
      <c r="B630" t="s">
        <v>781</v>
      </c>
      <c r="C630" s="15">
        <v>1396</v>
      </c>
    </row>
    <row r="631" spans="1:3" x14ac:dyDescent="0.2">
      <c r="A631" s="12">
        <v>23655576116669</v>
      </c>
      <c r="B631" t="s">
        <v>782</v>
      </c>
      <c r="C631" s="15">
        <v>192</v>
      </c>
    </row>
    <row r="632" spans="1:3" x14ac:dyDescent="0.2">
      <c r="A632" s="12">
        <v>23655650123737</v>
      </c>
      <c r="B632" t="s">
        <v>254</v>
      </c>
      <c r="C632" s="15">
        <v>1275</v>
      </c>
    </row>
    <row r="633" spans="1:3" x14ac:dyDescent="0.2">
      <c r="A633" s="12">
        <v>23656072330272</v>
      </c>
      <c r="B633" t="s">
        <v>276</v>
      </c>
      <c r="C633" s="15">
        <v>32</v>
      </c>
    </row>
    <row r="634" spans="1:3" x14ac:dyDescent="0.2">
      <c r="A634" s="12">
        <v>23656150115055</v>
      </c>
      <c r="B634" t="s">
        <v>377</v>
      </c>
      <c r="C634" s="15">
        <v>910</v>
      </c>
    </row>
    <row r="635" spans="1:3" x14ac:dyDescent="0.2">
      <c r="A635" s="12">
        <v>23656152330413</v>
      </c>
      <c r="B635" t="s">
        <v>783</v>
      </c>
      <c r="C635" s="15">
        <v>271</v>
      </c>
    </row>
    <row r="636" spans="1:3" x14ac:dyDescent="0.2">
      <c r="A636" s="12">
        <v>23656152330454</v>
      </c>
      <c r="B636" t="s">
        <v>305</v>
      </c>
      <c r="C636" s="15">
        <v>439</v>
      </c>
    </row>
    <row r="637" spans="1:3" x14ac:dyDescent="0.2">
      <c r="A637" s="12">
        <v>23656156117386</v>
      </c>
      <c r="B637" t="s">
        <v>255</v>
      </c>
      <c r="C637" s="15">
        <v>276</v>
      </c>
    </row>
    <row r="638" spans="1:3" x14ac:dyDescent="0.2">
      <c r="A638" s="12">
        <v>23656230112300</v>
      </c>
      <c r="B638" t="s">
        <v>784</v>
      </c>
      <c r="C638" s="15">
        <v>822</v>
      </c>
    </row>
    <row r="639" spans="1:3" x14ac:dyDescent="0.2">
      <c r="A639" s="12">
        <v>23656230125658</v>
      </c>
      <c r="B639" t="s">
        <v>269</v>
      </c>
      <c r="C639" s="15">
        <v>1373</v>
      </c>
    </row>
    <row r="640" spans="1:3" x14ac:dyDescent="0.2">
      <c r="A640" s="12">
        <v>23656232330363</v>
      </c>
      <c r="B640" t="s">
        <v>389</v>
      </c>
      <c r="C640" s="15">
        <v>166</v>
      </c>
    </row>
    <row r="641" spans="1:3" x14ac:dyDescent="0.2">
      <c r="A641" s="12">
        <v>24102490106518</v>
      </c>
      <c r="B641" t="s">
        <v>785</v>
      </c>
      <c r="C641" s="15">
        <v>631</v>
      </c>
    </row>
    <row r="642" spans="1:3" x14ac:dyDescent="0.2">
      <c r="A642" s="12">
        <v>24657716025654</v>
      </c>
      <c r="B642" t="s">
        <v>786</v>
      </c>
      <c r="C642" s="15">
        <v>90</v>
      </c>
    </row>
    <row r="643" spans="1:3" x14ac:dyDescent="0.2">
      <c r="A643" s="12">
        <v>26102640124990</v>
      </c>
      <c r="B643" t="s">
        <v>259</v>
      </c>
      <c r="C643" s="15">
        <v>1355</v>
      </c>
    </row>
    <row r="644" spans="1:3" x14ac:dyDescent="0.2">
      <c r="A644" s="12">
        <v>27102720112177</v>
      </c>
      <c r="B644" t="s">
        <v>787</v>
      </c>
      <c r="C644" s="15">
        <v>799</v>
      </c>
    </row>
    <row r="645" spans="1:3" x14ac:dyDescent="0.2">
      <c r="A645" s="12">
        <v>27102720124297</v>
      </c>
      <c r="B645" t="s">
        <v>788</v>
      </c>
      <c r="C645" s="15">
        <v>1306</v>
      </c>
    </row>
    <row r="646" spans="1:3" x14ac:dyDescent="0.2">
      <c r="A646" s="12">
        <v>27102720125765</v>
      </c>
      <c r="B646" t="s">
        <v>359</v>
      </c>
      <c r="C646" s="15">
        <v>1392</v>
      </c>
    </row>
    <row r="647" spans="1:3" x14ac:dyDescent="0.2">
      <c r="A647" s="12">
        <v>27102722730232</v>
      </c>
      <c r="B647" t="s">
        <v>789</v>
      </c>
      <c r="C647" s="15">
        <v>327</v>
      </c>
    </row>
    <row r="648" spans="1:3" x14ac:dyDescent="0.2">
      <c r="A648" s="12">
        <v>27659616119663</v>
      </c>
      <c r="B648" t="s">
        <v>236</v>
      </c>
      <c r="C648" s="15">
        <v>412</v>
      </c>
    </row>
    <row r="649" spans="1:3" x14ac:dyDescent="0.2">
      <c r="A649" s="12">
        <v>27659790135111</v>
      </c>
      <c r="B649" t="s">
        <v>790</v>
      </c>
      <c r="C649" s="15">
        <v>1844</v>
      </c>
    </row>
    <row r="650" spans="1:3" x14ac:dyDescent="0.2">
      <c r="A650" s="12">
        <v>27659790136010</v>
      </c>
      <c r="B650" t="s">
        <v>1394</v>
      </c>
      <c r="C650" s="15">
        <v>1875</v>
      </c>
    </row>
    <row r="651" spans="1:3" x14ac:dyDescent="0.2">
      <c r="A651" s="12">
        <v>27659790136218</v>
      </c>
      <c r="B651" t="s">
        <v>1395</v>
      </c>
      <c r="C651" s="15">
        <v>1876</v>
      </c>
    </row>
    <row r="652" spans="1:3" x14ac:dyDescent="0.2">
      <c r="A652" s="12">
        <v>27660500107292</v>
      </c>
      <c r="B652" t="s">
        <v>791</v>
      </c>
      <c r="C652" s="15">
        <v>656</v>
      </c>
    </row>
    <row r="653" spans="1:3" x14ac:dyDescent="0.2">
      <c r="A653" s="12">
        <v>27660506118962</v>
      </c>
      <c r="B653" t="s">
        <v>792</v>
      </c>
      <c r="C653" s="15">
        <v>429</v>
      </c>
    </row>
    <row r="654" spans="1:3" x14ac:dyDescent="0.2">
      <c r="A654" s="12">
        <v>27660680134254</v>
      </c>
      <c r="B654" t="s">
        <v>793</v>
      </c>
      <c r="C654" s="15">
        <v>1821</v>
      </c>
    </row>
    <row r="655" spans="1:3" x14ac:dyDescent="0.2">
      <c r="A655" s="12">
        <v>27660920129239</v>
      </c>
      <c r="B655" t="s">
        <v>794</v>
      </c>
      <c r="C655" s="15">
        <v>1621</v>
      </c>
    </row>
    <row r="656" spans="1:3" x14ac:dyDescent="0.2">
      <c r="A656" s="12">
        <v>27660922730240</v>
      </c>
      <c r="B656" t="s">
        <v>795</v>
      </c>
      <c r="C656" s="15">
        <v>362</v>
      </c>
    </row>
    <row r="657" spans="1:3" x14ac:dyDescent="0.2">
      <c r="A657" s="12">
        <v>27660926118962</v>
      </c>
      <c r="B657" t="s">
        <v>796</v>
      </c>
      <c r="C657" s="15">
        <v>429</v>
      </c>
    </row>
    <row r="658" spans="1:3" x14ac:dyDescent="0.2">
      <c r="A658" s="12">
        <v>27751500118349</v>
      </c>
      <c r="B658" t="s">
        <v>1316</v>
      </c>
      <c r="C658" s="15">
        <v>1000</v>
      </c>
    </row>
    <row r="659" spans="1:3" x14ac:dyDescent="0.2">
      <c r="A659" s="12">
        <v>28662586026751</v>
      </c>
      <c r="B659" t="s">
        <v>797</v>
      </c>
      <c r="C659" s="15">
        <v>111</v>
      </c>
    </row>
    <row r="660" spans="1:3" x14ac:dyDescent="0.2">
      <c r="A660" s="12">
        <v>28662660108605</v>
      </c>
      <c r="B660" t="s">
        <v>798</v>
      </c>
      <c r="C660" s="15">
        <v>679</v>
      </c>
    </row>
    <row r="661" spans="1:3" x14ac:dyDescent="0.2">
      <c r="A661" s="12">
        <v>28662666026900</v>
      </c>
      <c r="B661" t="s">
        <v>799</v>
      </c>
      <c r="C661" s="15">
        <v>137</v>
      </c>
    </row>
    <row r="662" spans="1:3" x14ac:dyDescent="0.2">
      <c r="A662" s="12">
        <v>28662666026934</v>
      </c>
      <c r="B662" t="s">
        <v>800</v>
      </c>
      <c r="C662" s="15">
        <v>208</v>
      </c>
    </row>
    <row r="663" spans="1:3" x14ac:dyDescent="0.2">
      <c r="A663" s="12">
        <v>28662666026983</v>
      </c>
      <c r="B663" t="s">
        <v>801</v>
      </c>
      <c r="C663" s="15">
        <v>167</v>
      </c>
    </row>
    <row r="664" spans="1:3" x14ac:dyDescent="0.2">
      <c r="A664" s="12">
        <v>28662666113302</v>
      </c>
      <c r="B664" t="s">
        <v>802</v>
      </c>
      <c r="C664" s="15">
        <v>91</v>
      </c>
    </row>
    <row r="665" spans="1:3" x14ac:dyDescent="0.2">
      <c r="A665" s="12">
        <v>29102980114314</v>
      </c>
      <c r="B665" t="s">
        <v>1396</v>
      </c>
      <c r="C665" s="15">
        <v>871</v>
      </c>
    </row>
    <row r="666" spans="1:3" x14ac:dyDescent="0.2">
      <c r="A666" s="12">
        <v>29102980114322</v>
      </c>
      <c r="B666" t="s">
        <v>805</v>
      </c>
      <c r="C666" s="15">
        <v>870</v>
      </c>
    </row>
    <row r="667" spans="1:3" x14ac:dyDescent="0.2">
      <c r="A667" s="12">
        <v>29102980114330</v>
      </c>
      <c r="B667" t="s">
        <v>93</v>
      </c>
      <c r="C667" s="15">
        <v>869</v>
      </c>
    </row>
    <row r="668" spans="1:3" x14ac:dyDescent="0.2">
      <c r="A668" s="12">
        <v>29102980114975</v>
      </c>
      <c r="B668" t="s">
        <v>806</v>
      </c>
      <c r="C668" s="15">
        <v>947</v>
      </c>
    </row>
    <row r="669" spans="1:3" x14ac:dyDescent="0.2">
      <c r="A669" s="12">
        <v>29102980126219</v>
      </c>
      <c r="B669" t="s">
        <v>804</v>
      </c>
      <c r="C669" s="15">
        <v>1427</v>
      </c>
    </row>
    <row r="670" spans="1:3" x14ac:dyDescent="0.2">
      <c r="A670" s="12">
        <v>29102980126227</v>
      </c>
      <c r="B670" t="s">
        <v>803</v>
      </c>
      <c r="C670" s="15">
        <v>1428</v>
      </c>
    </row>
    <row r="671" spans="1:3" x14ac:dyDescent="0.2">
      <c r="A671" s="12">
        <v>29102980130823</v>
      </c>
      <c r="B671" t="s">
        <v>191</v>
      </c>
      <c r="C671" s="15">
        <v>1680</v>
      </c>
    </row>
    <row r="672" spans="1:3" x14ac:dyDescent="0.2">
      <c r="A672" s="12">
        <v>29102982930147</v>
      </c>
      <c r="B672" t="s">
        <v>1397</v>
      </c>
      <c r="C672" s="15">
        <v>255</v>
      </c>
    </row>
    <row r="673" spans="1:3" x14ac:dyDescent="0.2">
      <c r="A673" s="12">
        <v>29663160125013</v>
      </c>
      <c r="B673" t="s">
        <v>807</v>
      </c>
      <c r="C673" s="15">
        <v>1339</v>
      </c>
    </row>
    <row r="674" spans="1:3" x14ac:dyDescent="0.2">
      <c r="A674" s="12">
        <v>29663326111140</v>
      </c>
      <c r="B674" t="s">
        <v>808</v>
      </c>
      <c r="C674" s="15">
        <v>22</v>
      </c>
    </row>
    <row r="675" spans="1:3" x14ac:dyDescent="0.2">
      <c r="A675" s="12">
        <v>29663406112593</v>
      </c>
      <c r="B675" t="s">
        <v>809</v>
      </c>
      <c r="C675" s="15">
        <v>69</v>
      </c>
    </row>
    <row r="676" spans="1:3" x14ac:dyDescent="0.2">
      <c r="A676" s="12">
        <v>29663570124834</v>
      </c>
      <c r="B676" t="s">
        <v>810</v>
      </c>
      <c r="C676" s="15">
        <v>1336</v>
      </c>
    </row>
    <row r="677" spans="1:3" x14ac:dyDescent="0.2">
      <c r="A677" s="12">
        <v>29663730136424</v>
      </c>
      <c r="B677" t="s">
        <v>1398</v>
      </c>
      <c r="C677" s="15">
        <v>1898</v>
      </c>
    </row>
    <row r="678" spans="1:3" x14ac:dyDescent="0.2">
      <c r="A678" s="12">
        <v>29664076027197</v>
      </c>
      <c r="B678" t="s">
        <v>811</v>
      </c>
      <c r="C678" s="15">
        <v>1576</v>
      </c>
    </row>
    <row r="679" spans="1:3" x14ac:dyDescent="0.2">
      <c r="A679" s="12">
        <v>29736276099113</v>
      </c>
      <c r="B679" t="s">
        <v>815</v>
      </c>
      <c r="C679" s="15">
        <v>298</v>
      </c>
    </row>
    <row r="680" spans="1:3" x14ac:dyDescent="0.2">
      <c r="A680" s="12">
        <v>29768776111371</v>
      </c>
      <c r="B680" t="s">
        <v>816</v>
      </c>
      <c r="C680" s="15">
        <v>24</v>
      </c>
    </row>
    <row r="681" spans="1:3" x14ac:dyDescent="0.2">
      <c r="A681" s="12">
        <v>30103060126037</v>
      </c>
      <c r="B681" t="s">
        <v>817</v>
      </c>
      <c r="C681" s="15">
        <v>1419</v>
      </c>
    </row>
    <row r="682" spans="1:3" x14ac:dyDescent="0.2">
      <c r="A682" s="12">
        <v>30103060132613</v>
      </c>
      <c r="B682" t="s">
        <v>818</v>
      </c>
      <c r="C682" s="15">
        <v>1752</v>
      </c>
    </row>
    <row r="683" spans="1:3" x14ac:dyDescent="0.2">
      <c r="A683" s="12">
        <v>30103060132910</v>
      </c>
      <c r="B683" t="s">
        <v>819</v>
      </c>
      <c r="C683" s="15">
        <v>1761</v>
      </c>
    </row>
    <row r="684" spans="1:3" x14ac:dyDescent="0.2">
      <c r="A684" s="12">
        <v>30103060133785</v>
      </c>
      <c r="B684" t="s">
        <v>820</v>
      </c>
      <c r="C684" s="15">
        <v>1784</v>
      </c>
    </row>
    <row r="685" spans="1:3" x14ac:dyDescent="0.2">
      <c r="A685" s="12">
        <v>30103060133959</v>
      </c>
      <c r="B685" t="s">
        <v>821</v>
      </c>
      <c r="C685" s="15">
        <v>1800</v>
      </c>
    </row>
    <row r="686" spans="1:3" x14ac:dyDescent="0.2">
      <c r="A686" s="12">
        <v>30103060133983</v>
      </c>
      <c r="B686" t="s">
        <v>822</v>
      </c>
      <c r="C686" s="15">
        <v>1798</v>
      </c>
    </row>
    <row r="687" spans="1:3" x14ac:dyDescent="0.2">
      <c r="A687" s="12">
        <v>30103060134056</v>
      </c>
      <c r="B687" t="s">
        <v>823</v>
      </c>
      <c r="C687" s="15">
        <v>1799</v>
      </c>
    </row>
    <row r="688" spans="1:3" x14ac:dyDescent="0.2">
      <c r="A688" s="12">
        <v>30103060134239</v>
      </c>
      <c r="B688" t="s">
        <v>190</v>
      </c>
      <c r="C688" s="15">
        <v>1807</v>
      </c>
    </row>
    <row r="689" spans="1:3" x14ac:dyDescent="0.2">
      <c r="A689" s="12">
        <v>30103060134288</v>
      </c>
      <c r="B689" t="s">
        <v>1399</v>
      </c>
      <c r="C689" s="15">
        <v>1808</v>
      </c>
    </row>
    <row r="690" spans="1:3" x14ac:dyDescent="0.2">
      <c r="A690" s="12">
        <v>30103060134841</v>
      </c>
      <c r="B690" t="s">
        <v>824</v>
      </c>
      <c r="C690" s="15">
        <v>1833</v>
      </c>
    </row>
    <row r="691" spans="1:3" x14ac:dyDescent="0.2">
      <c r="A691" s="12">
        <v>30103060134940</v>
      </c>
      <c r="B691" t="s">
        <v>825</v>
      </c>
      <c r="C691" s="15">
        <v>1831</v>
      </c>
    </row>
    <row r="692" spans="1:3" x14ac:dyDescent="0.2">
      <c r="A692" s="12">
        <v>30103060137000</v>
      </c>
      <c r="B692" t="s">
        <v>1400</v>
      </c>
      <c r="C692" s="15">
        <v>1930</v>
      </c>
    </row>
    <row r="693" spans="1:3" x14ac:dyDescent="0.2">
      <c r="A693" s="12">
        <v>30103063030632</v>
      </c>
      <c r="B693" t="s">
        <v>826</v>
      </c>
      <c r="C693" s="15">
        <v>147</v>
      </c>
    </row>
    <row r="694" spans="1:3" x14ac:dyDescent="0.2">
      <c r="A694" s="12">
        <v>30664230131417</v>
      </c>
      <c r="B694" t="s">
        <v>827</v>
      </c>
      <c r="C694" s="15">
        <v>1701</v>
      </c>
    </row>
    <row r="695" spans="1:3" x14ac:dyDescent="0.2">
      <c r="A695" s="12">
        <v>30664640106765</v>
      </c>
      <c r="B695" t="s">
        <v>828</v>
      </c>
      <c r="C695" s="15">
        <v>664</v>
      </c>
    </row>
    <row r="696" spans="1:3" x14ac:dyDescent="0.2">
      <c r="A696" s="12">
        <v>30664640123729</v>
      </c>
      <c r="B696" t="s">
        <v>829</v>
      </c>
      <c r="C696" s="15">
        <v>1274</v>
      </c>
    </row>
    <row r="697" spans="1:3" x14ac:dyDescent="0.2">
      <c r="A697" s="12">
        <v>30664640124743</v>
      </c>
      <c r="B697" t="s">
        <v>830</v>
      </c>
      <c r="C697" s="15">
        <v>1324</v>
      </c>
    </row>
    <row r="698" spans="1:3" x14ac:dyDescent="0.2">
      <c r="A698" s="12">
        <v>30664646117758</v>
      </c>
      <c r="B698" t="s">
        <v>831</v>
      </c>
      <c r="C698" s="15">
        <v>294</v>
      </c>
    </row>
    <row r="699" spans="1:3" x14ac:dyDescent="0.2">
      <c r="A699" s="12">
        <v>30664646120356</v>
      </c>
      <c r="B699" t="s">
        <v>832</v>
      </c>
      <c r="C699" s="15">
        <v>463</v>
      </c>
    </row>
    <row r="700" spans="1:3" x14ac:dyDescent="0.2">
      <c r="A700" s="12">
        <v>30665300134221</v>
      </c>
      <c r="B700" t="s">
        <v>833</v>
      </c>
      <c r="C700" s="15">
        <v>1812</v>
      </c>
    </row>
    <row r="701" spans="1:3" x14ac:dyDescent="0.2">
      <c r="A701" s="12">
        <v>30666216085328</v>
      </c>
      <c r="B701" t="s">
        <v>834</v>
      </c>
      <c r="C701" s="15">
        <v>66</v>
      </c>
    </row>
    <row r="702" spans="1:3" x14ac:dyDescent="0.2">
      <c r="A702" s="12">
        <v>30666216094874</v>
      </c>
      <c r="B702" t="s">
        <v>835</v>
      </c>
      <c r="C702" s="15">
        <v>445</v>
      </c>
    </row>
    <row r="703" spans="1:3" x14ac:dyDescent="0.2">
      <c r="A703" s="12">
        <v>30666700101626</v>
      </c>
      <c r="B703" t="s">
        <v>836</v>
      </c>
      <c r="C703" s="15">
        <v>578</v>
      </c>
    </row>
    <row r="704" spans="1:3" x14ac:dyDescent="0.2">
      <c r="A704" s="12">
        <v>30666700106567</v>
      </c>
      <c r="B704" t="s">
        <v>837</v>
      </c>
      <c r="C704" s="15">
        <v>632</v>
      </c>
    </row>
    <row r="705" spans="1:3" x14ac:dyDescent="0.2">
      <c r="A705" s="12">
        <v>30666700109066</v>
      </c>
      <c r="B705" t="s">
        <v>98</v>
      </c>
      <c r="C705" s="15">
        <v>701</v>
      </c>
    </row>
    <row r="706" spans="1:3" x14ac:dyDescent="0.2">
      <c r="A706" s="12">
        <v>30666700135897</v>
      </c>
      <c r="B706" t="s">
        <v>838</v>
      </c>
      <c r="C706" s="15">
        <v>1765</v>
      </c>
    </row>
    <row r="707" spans="1:3" x14ac:dyDescent="0.2">
      <c r="A707" s="12">
        <v>30666703030723</v>
      </c>
      <c r="B707" t="s">
        <v>839</v>
      </c>
      <c r="C707" s="15">
        <v>290</v>
      </c>
    </row>
    <row r="708" spans="1:3" x14ac:dyDescent="0.2">
      <c r="A708" s="12">
        <v>30666706119127</v>
      </c>
      <c r="B708" t="s">
        <v>185</v>
      </c>
      <c r="C708" s="15">
        <v>365</v>
      </c>
    </row>
    <row r="709" spans="1:3" x14ac:dyDescent="0.2">
      <c r="A709" s="12">
        <v>30736356030183</v>
      </c>
      <c r="B709" t="s">
        <v>840</v>
      </c>
      <c r="C709" s="15">
        <v>157</v>
      </c>
    </row>
    <row r="710" spans="1:3" x14ac:dyDescent="0.2">
      <c r="A710" s="12">
        <v>30768930130765</v>
      </c>
      <c r="B710" t="s">
        <v>357</v>
      </c>
      <c r="C710" s="15">
        <v>1686</v>
      </c>
    </row>
    <row r="711" spans="1:3" x14ac:dyDescent="0.2">
      <c r="A711" s="12">
        <v>31103140119214</v>
      </c>
      <c r="B711" t="s">
        <v>841</v>
      </c>
      <c r="C711" s="15">
        <v>1064</v>
      </c>
    </row>
    <row r="712" spans="1:3" x14ac:dyDescent="0.2">
      <c r="A712" s="12">
        <v>31103140126904</v>
      </c>
      <c r="B712" t="s">
        <v>842</v>
      </c>
      <c r="C712" s="15">
        <v>1432</v>
      </c>
    </row>
    <row r="713" spans="1:3" x14ac:dyDescent="0.2">
      <c r="A713" s="12">
        <v>31667616031009</v>
      </c>
      <c r="B713" t="s">
        <v>843</v>
      </c>
      <c r="C713" s="15" t="s">
        <v>1310</v>
      </c>
    </row>
    <row r="714" spans="1:3" x14ac:dyDescent="0.2">
      <c r="A714" s="12">
        <v>31667870126664</v>
      </c>
      <c r="B714" t="s">
        <v>844</v>
      </c>
      <c r="C714" s="15">
        <v>1429</v>
      </c>
    </row>
    <row r="715" spans="1:3" x14ac:dyDescent="0.2">
      <c r="A715" s="12">
        <v>31667876031033</v>
      </c>
      <c r="B715" t="s">
        <v>845</v>
      </c>
      <c r="C715" s="15">
        <v>1226</v>
      </c>
    </row>
    <row r="716" spans="1:3" x14ac:dyDescent="0.2">
      <c r="A716" s="12">
        <v>31668450117150</v>
      </c>
      <c r="B716" t="s">
        <v>846</v>
      </c>
      <c r="C716" s="15">
        <v>979</v>
      </c>
    </row>
    <row r="717" spans="1:3" x14ac:dyDescent="0.2">
      <c r="A717" s="12">
        <v>31668450121418</v>
      </c>
      <c r="B717" t="s">
        <v>847</v>
      </c>
      <c r="C717" s="15">
        <v>1169</v>
      </c>
    </row>
    <row r="718" spans="1:3" x14ac:dyDescent="0.2">
      <c r="A718" s="12">
        <v>31668520109827</v>
      </c>
      <c r="B718" t="s">
        <v>848</v>
      </c>
      <c r="C718" s="15">
        <v>727</v>
      </c>
    </row>
    <row r="719" spans="1:3" x14ac:dyDescent="0.2">
      <c r="A719" s="12">
        <v>31668520120105</v>
      </c>
      <c r="B719" t="s">
        <v>849</v>
      </c>
      <c r="C719" s="15">
        <v>1102</v>
      </c>
    </row>
    <row r="720" spans="1:3" x14ac:dyDescent="0.2">
      <c r="A720" s="12">
        <v>31668520121608</v>
      </c>
      <c r="B720" t="s">
        <v>850</v>
      </c>
      <c r="C720" s="15">
        <v>1179</v>
      </c>
    </row>
    <row r="721" spans="1:3" x14ac:dyDescent="0.2">
      <c r="A721" s="12">
        <v>31668520127902</v>
      </c>
      <c r="B721" t="s">
        <v>851</v>
      </c>
      <c r="C721" s="15">
        <v>1529</v>
      </c>
    </row>
    <row r="722" spans="1:3" x14ac:dyDescent="0.2">
      <c r="A722" s="12">
        <v>31668520127928</v>
      </c>
      <c r="B722" t="s">
        <v>852</v>
      </c>
      <c r="C722" s="15">
        <v>1528</v>
      </c>
    </row>
    <row r="723" spans="1:3" x14ac:dyDescent="0.2">
      <c r="A723" s="12">
        <v>31668943135704</v>
      </c>
      <c r="B723" t="s">
        <v>853</v>
      </c>
      <c r="C723" s="15">
        <v>84</v>
      </c>
    </row>
    <row r="724" spans="1:3" x14ac:dyDescent="0.2">
      <c r="A724" s="12">
        <v>31669280135285</v>
      </c>
      <c r="B724" t="s">
        <v>1401</v>
      </c>
      <c r="C724" s="15">
        <v>1822</v>
      </c>
    </row>
    <row r="725" spans="1:3" x14ac:dyDescent="0.2">
      <c r="A725" s="12">
        <v>31669440121624</v>
      </c>
      <c r="B725" t="s">
        <v>854</v>
      </c>
      <c r="C725" s="15">
        <v>1180</v>
      </c>
    </row>
    <row r="726" spans="1:3" x14ac:dyDescent="0.2">
      <c r="A726" s="12">
        <v>31669510122507</v>
      </c>
      <c r="B726" t="s">
        <v>855</v>
      </c>
      <c r="C726" s="15">
        <v>1227</v>
      </c>
    </row>
    <row r="727" spans="1:3" x14ac:dyDescent="0.2">
      <c r="A727" s="12">
        <v>31669510135871</v>
      </c>
      <c r="B727" t="s">
        <v>1402</v>
      </c>
      <c r="C727" s="15">
        <v>1715</v>
      </c>
    </row>
    <row r="728" spans="1:3" x14ac:dyDescent="0.2">
      <c r="A728" s="12">
        <v>31669513130168</v>
      </c>
      <c r="B728" t="s">
        <v>856</v>
      </c>
      <c r="C728" s="15">
        <v>15</v>
      </c>
    </row>
    <row r="729" spans="1:3" x14ac:dyDescent="0.2">
      <c r="A729" s="12">
        <v>31669513134657</v>
      </c>
      <c r="B729" t="s">
        <v>857</v>
      </c>
      <c r="C729" s="15">
        <v>4</v>
      </c>
    </row>
    <row r="730" spans="1:3" x14ac:dyDescent="0.2">
      <c r="A730" s="12">
        <v>31669516031363</v>
      </c>
      <c r="B730" t="s">
        <v>858</v>
      </c>
      <c r="C730" s="15">
        <v>11</v>
      </c>
    </row>
    <row r="731" spans="1:3" x14ac:dyDescent="0.2">
      <c r="A731" s="12">
        <v>31669516085252</v>
      </c>
      <c r="B731" t="s">
        <v>859</v>
      </c>
      <c r="C731" s="15">
        <v>10</v>
      </c>
    </row>
    <row r="732" spans="1:3" x14ac:dyDescent="0.2">
      <c r="A732" s="12">
        <v>31669516098610</v>
      </c>
      <c r="B732" t="s">
        <v>860</v>
      </c>
      <c r="C732" s="15">
        <v>3</v>
      </c>
    </row>
    <row r="733" spans="1:3" x14ac:dyDescent="0.2">
      <c r="A733" s="12">
        <v>31750850114371</v>
      </c>
      <c r="B733" t="s">
        <v>861</v>
      </c>
      <c r="C733" s="15">
        <v>900</v>
      </c>
    </row>
    <row r="734" spans="1:3" x14ac:dyDescent="0.2">
      <c r="A734" s="12">
        <v>31750850117879</v>
      </c>
      <c r="B734" t="s">
        <v>814</v>
      </c>
      <c r="C734" s="15">
        <v>1042</v>
      </c>
    </row>
    <row r="735" spans="1:3" x14ac:dyDescent="0.2">
      <c r="A735" s="12">
        <v>31750850119487</v>
      </c>
      <c r="B735" t="s">
        <v>862</v>
      </c>
      <c r="C735" s="15">
        <v>1071</v>
      </c>
    </row>
    <row r="736" spans="1:3" x14ac:dyDescent="0.2">
      <c r="A736" s="12">
        <v>31750850128561</v>
      </c>
      <c r="B736" t="s">
        <v>863</v>
      </c>
      <c r="C736" s="15">
        <v>1573</v>
      </c>
    </row>
    <row r="737" spans="1:3" x14ac:dyDescent="0.2">
      <c r="A737" s="12">
        <v>31750856118392</v>
      </c>
      <c r="B737" t="s">
        <v>864</v>
      </c>
      <c r="C737" s="15">
        <v>308</v>
      </c>
    </row>
    <row r="738" spans="1:3" x14ac:dyDescent="0.2">
      <c r="A738" s="12">
        <v>32669693230083</v>
      </c>
      <c r="B738" t="s">
        <v>409</v>
      </c>
      <c r="C738" s="15">
        <v>146</v>
      </c>
    </row>
    <row r="739" spans="1:3" x14ac:dyDescent="0.2">
      <c r="A739" s="12">
        <v>33103300110833</v>
      </c>
      <c r="B739" t="s">
        <v>865</v>
      </c>
      <c r="C739" s="15">
        <v>753</v>
      </c>
    </row>
    <row r="740" spans="1:3" x14ac:dyDescent="0.2">
      <c r="A740" s="12">
        <v>33103300125237</v>
      </c>
      <c r="B740" t="s">
        <v>866</v>
      </c>
      <c r="C740" s="15">
        <v>1366</v>
      </c>
    </row>
    <row r="741" spans="1:3" x14ac:dyDescent="0.2">
      <c r="A741" s="12">
        <v>33103300125385</v>
      </c>
      <c r="B741" t="s">
        <v>199</v>
      </c>
      <c r="C741" s="15">
        <v>1369</v>
      </c>
    </row>
    <row r="742" spans="1:3" x14ac:dyDescent="0.2">
      <c r="A742" s="12">
        <v>33103300128397</v>
      </c>
      <c r="B742" t="s">
        <v>867</v>
      </c>
      <c r="C742" s="15">
        <v>1568</v>
      </c>
    </row>
    <row r="743" spans="1:3" x14ac:dyDescent="0.2">
      <c r="A743" s="12">
        <v>33103300128777</v>
      </c>
      <c r="B743" t="s">
        <v>868</v>
      </c>
      <c r="C743" s="15">
        <v>1602</v>
      </c>
    </row>
    <row r="744" spans="1:3" x14ac:dyDescent="0.2">
      <c r="A744" s="12">
        <v>33103300134320</v>
      </c>
      <c r="B744" t="s">
        <v>869</v>
      </c>
      <c r="C744" s="15">
        <v>1825</v>
      </c>
    </row>
    <row r="745" spans="1:3" x14ac:dyDescent="0.2">
      <c r="A745" s="12">
        <v>33103300136168</v>
      </c>
      <c r="B745" t="s">
        <v>1403</v>
      </c>
      <c r="C745" s="15">
        <v>1873</v>
      </c>
    </row>
    <row r="746" spans="1:3" x14ac:dyDescent="0.2">
      <c r="A746" s="12">
        <v>33669930127142</v>
      </c>
      <c r="B746" t="s">
        <v>870</v>
      </c>
      <c r="C746" s="15">
        <v>1493</v>
      </c>
    </row>
    <row r="747" spans="1:3" x14ac:dyDescent="0.2">
      <c r="A747" s="12">
        <v>33670586031959</v>
      </c>
      <c r="B747" t="s">
        <v>871</v>
      </c>
      <c r="C747" s="15">
        <v>52</v>
      </c>
    </row>
    <row r="748" spans="1:3" x14ac:dyDescent="0.2">
      <c r="A748" s="12">
        <v>33670586031991</v>
      </c>
      <c r="B748" t="s">
        <v>872</v>
      </c>
      <c r="C748" s="15">
        <v>974</v>
      </c>
    </row>
    <row r="749" spans="1:3" x14ac:dyDescent="0.2">
      <c r="A749" s="12">
        <v>33670820120675</v>
      </c>
      <c r="B749" t="s">
        <v>114</v>
      </c>
      <c r="C749" s="15">
        <v>1144</v>
      </c>
    </row>
    <row r="750" spans="1:3" x14ac:dyDescent="0.2">
      <c r="A750" s="12">
        <v>33671160109843</v>
      </c>
      <c r="B750" t="s">
        <v>873</v>
      </c>
      <c r="C750" s="15">
        <v>730</v>
      </c>
    </row>
    <row r="751" spans="1:3" x14ac:dyDescent="0.2">
      <c r="A751" s="12">
        <v>33671240136622</v>
      </c>
      <c r="B751" t="s">
        <v>1404</v>
      </c>
      <c r="C751" s="15">
        <v>1846</v>
      </c>
    </row>
    <row r="752" spans="1:3" x14ac:dyDescent="0.2">
      <c r="A752" s="12">
        <v>33671243330685</v>
      </c>
      <c r="B752" t="s">
        <v>874</v>
      </c>
      <c r="C752" s="15">
        <v>55</v>
      </c>
    </row>
    <row r="753" spans="1:3" x14ac:dyDescent="0.2">
      <c r="A753" s="12">
        <v>33671570125666</v>
      </c>
      <c r="B753" t="s">
        <v>875</v>
      </c>
      <c r="C753" s="15">
        <v>1380</v>
      </c>
    </row>
    <row r="754" spans="1:3" x14ac:dyDescent="0.2">
      <c r="A754" s="12">
        <v>33671573331014</v>
      </c>
      <c r="B754" t="s">
        <v>876</v>
      </c>
      <c r="C754" s="15">
        <v>368</v>
      </c>
    </row>
    <row r="755" spans="1:3" x14ac:dyDescent="0.2">
      <c r="A755" s="12">
        <v>33671736032411</v>
      </c>
      <c r="B755" t="s">
        <v>877</v>
      </c>
      <c r="C755" s="15">
        <v>1173</v>
      </c>
    </row>
    <row r="756" spans="1:3" x14ac:dyDescent="0.2">
      <c r="A756" s="12">
        <v>33671996105571</v>
      </c>
      <c r="B756" t="s">
        <v>878</v>
      </c>
      <c r="C756" s="15">
        <v>1294</v>
      </c>
    </row>
    <row r="757" spans="1:3" x14ac:dyDescent="0.2">
      <c r="A757" s="12">
        <v>33672070101170</v>
      </c>
      <c r="B757" t="s">
        <v>879</v>
      </c>
      <c r="C757" s="15">
        <v>529</v>
      </c>
    </row>
    <row r="758" spans="1:3" x14ac:dyDescent="0.2">
      <c r="A758" s="12">
        <v>33672150126128</v>
      </c>
      <c r="B758" t="s">
        <v>880</v>
      </c>
      <c r="C758" s="15">
        <v>1409</v>
      </c>
    </row>
    <row r="759" spans="1:3" x14ac:dyDescent="0.2">
      <c r="A759" s="12">
        <v>33672150132498</v>
      </c>
      <c r="B759" t="s">
        <v>881</v>
      </c>
      <c r="C759" s="15">
        <v>1747</v>
      </c>
    </row>
    <row r="760" spans="1:3" x14ac:dyDescent="0.2">
      <c r="A760" s="12">
        <v>33672496114748</v>
      </c>
      <c r="B760" t="s">
        <v>882</v>
      </c>
      <c r="C760" s="15">
        <v>129</v>
      </c>
    </row>
    <row r="761" spans="1:3" x14ac:dyDescent="0.2">
      <c r="A761" s="12">
        <v>33736760121673</v>
      </c>
      <c r="B761" t="s">
        <v>274</v>
      </c>
      <c r="C761" s="15">
        <v>1188</v>
      </c>
    </row>
    <row r="762" spans="1:3" x14ac:dyDescent="0.2">
      <c r="A762" s="12">
        <v>33751760120204</v>
      </c>
      <c r="B762" t="s">
        <v>883</v>
      </c>
      <c r="C762" s="15">
        <v>1118</v>
      </c>
    </row>
    <row r="763" spans="1:3" x14ac:dyDescent="0.2">
      <c r="A763" s="12">
        <v>33751923330917</v>
      </c>
      <c r="B763" t="s">
        <v>884</v>
      </c>
      <c r="C763" s="15">
        <v>284</v>
      </c>
    </row>
    <row r="764" spans="1:3" x14ac:dyDescent="0.2">
      <c r="A764" s="12">
        <v>33751926112551</v>
      </c>
      <c r="B764" t="s">
        <v>885</v>
      </c>
      <c r="C764" s="15">
        <v>65</v>
      </c>
    </row>
    <row r="765" spans="1:3" x14ac:dyDescent="0.2">
      <c r="A765" s="12">
        <v>33769430132522</v>
      </c>
      <c r="B765" t="s">
        <v>401</v>
      </c>
      <c r="C765" s="15">
        <v>1759</v>
      </c>
    </row>
    <row r="766" spans="1:3" x14ac:dyDescent="0.2">
      <c r="A766" s="12">
        <v>34103480136275</v>
      </c>
      <c r="B766" t="s">
        <v>331</v>
      </c>
      <c r="C766" s="15">
        <v>1313</v>
      </c>
    </row>
    <row r="767" spans="1:3" x14ac:dyDescent="0.2">
      <c r="A767" s="12">
        <v>34673140111732</v>
      </c>
      <c r="B767" t="s">
        <v>886</v>
      </c>
      <c r="C767" s="15">
        <v>777</v>
      </c>
    </row>
    <row r="768" spans="1:3" x14ac:dyDescent="0.2">
      <c r="A768" s="12">
        <v>34673146112254</v>
      </c>
      <c r="B768" t="s">
        <v>887</v>
      </c>
      <c r="C768" s="15">
        <v>27</v>
      </c>
    </row>
    <row r="769" spans="1:3" x14ac:dyDescent="0.2">
      <c r="A769" s="12">
        <v>34673220127860</v>
      </c>
      <c r="B769" t="s">
        <v>888</v>
      </c>
      <c r="C769" s="15">
        <v>1527</v>
      </c>
    </row>
    <row r="770" spans="1:3" x14ac:dyDescent="0.2">
      <c r="A770" s="12">
        <v>34673300106757</v>
      </c>
      <c r="B770" t="s">
        <v>889</v>
      </c>
      <c r="C770" s="15">
        <v>650</v>
      </c>
    </row>
    <row r="771" spans="1:3" x14ac:dyDescent="0.2">
      <c r="A771" s="12">
        <v>34673306059182</v>
      </c>
      <c r="B771" t="s">
        <v>890</v>
      </c>
      <c r="C771" s="15">
        <v>38</v>
      </c>
    </row>
    <row r="772" spans="1:3" x14ac:dyDescent="0.2">
      <c r="A772" s="12">
        <v>34674130114660</v>
      </c>
      <c r="B772" t="s">
        <v>182</v>
      </c>
      <c r="C772" s="15">
        <v>853</v>
      </c>
    </row>
    <row r="773" spans="1:3" x14ac:dyDescent="0.2">
      <c r="A773" s="12">
        <v>34674210132019</v>
      </c>
      <c r="B773" t="s">
        <v>891</v>
      </c>
      <c r="C773" s="15">
        <v>1727</v>
      </c>
    </row>
    <row r="774" spans="1:3" x14ac:dyDescent="0.2">
      <c r="A774" s="12">
        <v>34674390101048</v>
      </c>
      <c r="B774" t="s">
        <v>892</v>
      </c>
      <c r="C774" s="15">
        <v>491</v>
      </c>
    </row>
    <row r="775" spans="1:3" x14ac:dyDescent="0.2">
      <c r="A775" s="12">
        <v>34674390101295</v>
      </c>
      <c r="B775" t="s">
        <v>893</v>
      </c>
      <c r="C775" s="15">
        <v>552</v>
      </c>
    </row>
    <row r="776" spans="1:3" x14ac:dyDescent="0.2">
      <c r="A776" s="12">
        <v>34674390101881</v>
      </c>
      <c r="B776" t="s">
        <v>894</v>
      </c>
      <c r="C776" s="15">
        <v>585</v>
      </c>
    </row>
    <row r="777" spans="1:3" x14ac:dyDescent="0.2">
      <c r="A777" s="12">
        <v>34674390101899</v>
      </c>
      <c r="B777" t="s">
        <v>895</v>
      </c>
      <c r="C777" s="15">
        <v>588</v>
      </c>
    </row>
    <row r="778" spans="1:3" x14ac:dyDescent="0.2">
      <c r="A778" s="12">
        <v>34674390101907</v>
      </c>
      <c r="B778" t="s">
        <v>896</v>
      </c>
      <c r="C778" s="15">
        <v>586</v>
      </c>
    </row>
    <row r="779" spans="1:3" x14ac:dyDescent="0.2">
      <c r="A779" s="12">
        <v>34674390102038</v>
      </c>
      <c r="B779" t="s">
        <v>897</v>
      </c>
      <c r="C779" s="15">
        <v>596</v>
      </c>
    </row>
    <row r="780" spans="1:3" x14ac:dyDescent="0.2">
      <c r="A780" s="12">
        <v>34674390102343</v>
      </c>
      <c r="B780" t="s">
        <v>46</v>
      </c>
      <c r="C780" s="15">
        <v>598</v>
      </c>
    </row>
    <row r="781" spans="1:3" x14ac:dyDescent="0.2">
      <c r="A781" s="12">
        <v>34674390106898</v>
      </c>
      <c r="B781" t="s">
        <v>898</v>
      </c>
      <c r="C781" s="15">
        <v>640</v>
      </c>
    </row>
    <row r="782" spans="1:3" x14ac:dyDescent="0.2">
      <c r="A782" s="12">
        <v>34674390111757</v>
      </c>
      <c r="B782" t="s">
        <v>899</v>
      </c>
      <c r="C782" s="15">
        <v>775</v>
      </c>
    </row>
    <row r="783" spans="1:3" x14ac:dyDescent="0.2">
      <c r="A783" s="12">
        <v>34674390121665</v>
      </c>
      <c r="B783" t="s">
        <v>900</v>
      </c>
      <c r="C783" s="15">
        <v>1186</v>
      </c>
    </row>
    <row r="784" spans="1:3" x14ac:dyDescent="0.2">
      <c r="A784" s="12">
        <v>34674390123901</v>
      </c>
      <c r="B784" t="s">
        <v>901</v>
      </c>
      <c r="C784" s="15">
        <v>1273</v>
      </c>
    </row>
    <row r="785" spans="1:3" x14ac:dyDescent="0.2">
      <c r="A785" s="12">
        <v>34674390125591</v>
      </c>
      <c r="B785" t="s">
        <v>902</v>
      </c>
      <c r="C785" s="15">
        <v>1386</v>
      </c>
    </row>
    <row r="786" spans="1:3" x14ac:dyDescent="0.2">
      <c r="A786" s="12">
        <v>34674390131136</v>
      </c>
      <c r="B786" t="s">
        <v>903</v>
      </c>
      <c r="C786" s="15">
        <v>1690</v>
      </c>
    </row>
    <row r="787" spans="1:3" x14ac:dyDescent="0.2">
      <c r="A787" s="12">
        <v>34674390135343</v>
      </c>
      <c r="B787" t="s">
        <v>1405</v>
      </c>
      <c r="C787" s="15">
        <v>1848</v>
      </c>
    </row>
    <row r="788" spans="1:3" x14ac:dyDescent="0.2">
      <c r="A788" s="12">
        <v>34674396033799</v>
      </c>
      <c r="B788" t="s">
        <v>904</v>
      </c>
      <c r="C788" s="15">
        <v>18</v>
      </c>
    </row>
    <row r="789" spans="1:3" x14ac:dyDescent="0.2">
      <c r="A789" s="12">
        <v>34674396110662</v>
      </c>
      <c r="B789" t="s">
        <v>905</v>
      </c>
      <c r="C789" s="15">
        <v>666</v>
      </c>
    </row>
    <row r="790" spans="1:3" x14ac:dyDescent="0.2">
      <c r="A790" s="12">
        <v>34674470112169</v>
      </c>
      <c r="B790" t="s">
        <v>906</v>
      </c>
      <c r="C790" s="15">
        <v>776</v>
      </c>
    </row>
    <row r="791" spans="1:3" x14ac:dyDescent="0.2">
      <c r="A791" s="12">
        <v>34674470114983</v>
      </c>
      <c r="B791" t="s">
        <v>907</v>
      </c>
      <c r="C791" s="15">
        <v>946</v>
      </c>
    </row>
    <row r="792" spans="1:3" x14ac:dyDescent="0.2">
      <c r="A792" s="12">
        <v>34674470120469</v>
      </c>
      <c r="B792" t="s">
        <v>43</v>
      </c>
      <c r="C792" s="15">
        <v>1554</v>
      </c>
    </row>
    <row r="793" spans="1:3" x14ac:dyDescent="0.2">
      <c r="A793" s="12">
        <v>34674470121467</v>
      </c>
      <c r="B793" t="s">
        <v>44</v>
      </c>
      <c r="C793" s="15">
        <v>1555</v>
      </c>
    </row>
    <row r="794" spans="1:3" x14ac:dyDescent="0.2">
      <c r="A794" s="12">
        <v>34674470128124</v>
      </c>
      <c r="B794" t="s">
        <v>908</v>
      </c>
      <c r="C794" s="15">
        <v>1563</v>
      </c>
    </row>
    <row r="795" spans="1:3" x14ac:dyDescent="0.2">
      <c r="A795" s="12">
        <v>34674470132399</v>
      </c>
      <c r="B795" t="s">
        <v>909</v>
      </c>
      <c r="C795" s="15">
        <v>1728</v>
      </c>
    </row>
    <row r="796" spans="1:3" x14ac:dyDescent="0.2">
      <c r="A796" s="12">
        <v>34674470133975</v>
      </c>
      <c r="B796" t="s">
        <v>910</v>
      </c>
      <c r="C796" s="15">
        <v>1804</v>
      </c>
    </row>
    <row r="797" spans="1:3" x14ac:dyDescent="0.2">
      <c r="A797" s="12">
        <v>34674473430691</v>
      </c>
      <c r="B797" t="s">
        <v>911</v>
      </c>
      <c r="C797" s="15">
        <v>217</v>
      </c>
    </row>
    <row r="798" spans="1:3" x14ac:dyDescent="0.2">
      <c r="A798" s="12">
        <v>34674473430717</v>
      </c>
      <c r="B798" t="s">
        <v>912</v>
      </c>
      <c r="C798" s="15">
        <v>248</v>
      </c>
    </row>
    <row r="799" spans="1:3" x14ac:dyDescent="0.2">
      <c r="A799" s="12">
        <v>34674473430758</v>
      </c>
      <c r="B799" t="s">
        <v>913</v>
      </c>
      <c r="C799" s="15">
        <v>275</v>
      </c>
    </row>
    <row r="800" spans="1:3" x14ac:dyDescent="0.2">
      <c r="A800" s="12">
        <v>34674476034508</v>
      </c>
      <c r="B800" t="s">
        <v>914</v>
      </c>
      <c r="C800" s="15">
        <v>47</v>
      </c>
    </row>
    <row r="801" spans="1:3" x14ac:dyDescent="0.2">
      <c r="A801" s="12">
        <v>34752830108860</v>
      </c>
      <c r="B801" t="s">
        <v>915</v>
      </c>
      <c r="C801" s="15">
        <v>711</v>
      </c>
    </row>
    <row r="802" spans="1:3" x14ac:dyDescent="0.2">
      <c r="A802" s="12">
        <v>34752830112425</v>
      </c>
      <c r="B802" t="s">
        <v>916</v>
      </c>
      <c r="C802" s="15">
        <v>823</v>
      </c>
    </row>
    <row r="803" spans="1:3" x14ac:dyDescent="0.2">
      <c r="A803" s="12">
        <v>34752830120113</v>
      </c>
      <c r="B803" t="s">
        <v>917</v>
      </c>
      <c r="C803" s="15">
        <v>1106</v>
      </c>
    </row>
    <row r="804" spans="1:3" x14ac:dyDescent="0.2">
      <c r="A804" s="12">
        <v>34752830126060</v>
      </c>
      <c r="B804" t="s">
        <v>918</v>
      </c>
      <c r="C804" s="15">
        <v>1405</v>
      </c>
    </row>
    <row r="805" spans="1:3" x14ac:dyDescent="0.2">
      <c r="A805" s="12">
        <v>34752830134049</v>
      </c>
      <c r="B805" t="s">
        <v>919</v>
      </c>
      <c r="C805" s="15">
        <v>1803</v>
      </c>
    </row>
    <row r="806" spans="1:3" x14ac:dyDescent="0.2">
      <c r="A806" s="12">
        <v>34752833430659</v>
      </c>
      <c r="B806" t="s">
        <v>920</v>
      </c>
      <c r="C806" s="15">
        <v>19</v>
      </c>
    </row>
    <row r="807" spans="1:3" x14ac:dyDescent="0.2">
      <c r="A807" s="12">
        <v>34765050101766</v>
      </c>
      <c r="B807" t="s">
        <v>64</v>
      </c>
      <c r="C807" s="15">
        <v>561</v>
      </c>
    </row>
    <row r="808" spans="1:3" x14ac:dyDescent="0.2">
      <c r="A808" s="12">
        <v>34765050101832</v>
      </c>
      <c r="B808" t="s">
        <v>921</v>
      </c>
      <c r="C808" s="15">
        <v>560</v>
      </c>
    </row>
    <row r="809" spans="1:3" x14ac:dyDescent="0.2">
      <c r="A809" s="12">
        <v>34765050108415</v>
      </c>
      <c r="B809" t="s">
        <v>922</v>
      </c>
      <c r="C809" s="15">
        <v>687</v>
      </c>
    </row>
    <row r="810" spans="1:3" x14ac:dyDescent="0.2">
      <c r="A810" s="12">
        <v>34765050108795</v>
      </c>
      <c r="B810" t="s">
        <v>923</v>
      </c>
      <c r="C810" s="15">
        <v>686</v>
      </c>
    </row>
    <row r="811" spans="1:3" x14ac:dyDescent="0.2">
      <c r="A811" s="12">
        <v>34765050108837</v>
      </c>
      <c r="B811" t="s">
        <v>761</v>
      </c>
      <c r="C811" s="15">
        <v>699</v>
      </c>
    </row>
    <row r="812" spans="1:3" x14ac:dyDescent="0.2">
      <c r="A812" s="12">
        <v>34765050113878</v>
      </c>
      <c r="B812" t="s">
        <v>924</v>
      </c>
      <c r="C812" s="15">
        <v>862</v>
      </c>
    </row>
    <row r="813" spans="1:3" x14ac:dyDescent="0.2">
      <c r="A813" s="12">
        <v>34765050114272</v>
      </c>
      <c r="B813" t="s">
        <v>925</v>
      </c>
      <c r="C813" s="15">
        <v>878</v>
      </c>
    </row>
    <row r="814" spans="1:3" x14ac:dyDescent="0.2">
      <c r="A814" s="12">
        <v>34765050130757</v>
      </c>
      <c r="B814" t="s">
        <v>341</v>
      </c>
      <c r="C814" s="15">
        <v>1674</v>
      </c>
    </row>
    <row r="815" spans="1:3" x14ac:dyDescent="0.2">
      <c r="A815" s="12">
        <v>34765056033336</v>
      </c>
      <c r="B815" t="s">
        <v>926</v>
      </c>
      <c r="C815" s="15">
        <v>796</v>
      </c>
    </row>
    <row r="816" spans="1:3" x14ac:dyDescent="0.2">
      <c r="A816" s="12">
        <v>34765056112643</v>
      </c>
      <c r="B816" t="s">
        <v>927</v>
      </c>
      <c r="C816" s="15">
        <v>73</v>
      </c>
    </row>
    <row r="817" spans="1:3" x14ac:dyDescent="0.2">
      <c r="A817" s="12">
        <v>35674700127688</v>
      </c>
      <c r="B817" t="s">
        <v>928</v>
      </c>
      <c r="C817" s="15">
        <v>1507</v>
      </c>
    </row>
    <row r="818" spans="1:3" x14ac:dyDescent="0.2">
      <c r="A818" s="12">
        <v>36103630115808</v>
      </c>
      <c r="B818" t="s">
        <v>1406</v>
      </c>
      <c r="C818" s="15">
        <v>903</v>
      </c>
    </row>
    <row r="819" spans="1:3" x14ac:dyDescent="0.2">
      <c r="A819" s="12">
        <v>36103636111918</v>
      </c>
      <c r="B819" t="s">
        <v>929</v>
      </c>
      <c r="C819" s="15">
        <v>1522</v>
      </c>
    </row>
    <row r="820" spans="1:3" x14ac:dyDescent="0.2">
      <c r="A820" s="12">
        <v>36675870128462</v>
      </c>
      <c r="B820" t="s">
        <v>930</v>
      </c>
      <c r="C820" s="15">
        <v>1520</v>
      </c>
    </row>
    <row r="821" spans="1:3" x14ac:dyDescent="0.2">
      <c r="A821" s="12">
        <v>36677360116723</v>
      </c>
      <c r="B821" t="s">
        <v>931</v>
      </c>
      <c r="C821" s="15">
        <v>968</v>
      </c>
    </row>
    <row r="822" spans="1:3" x14ac:dyDescent="0.2">
      <c r="A822" s="12">
        <v>36677360128439</v>
      </c>
      <c r="B822" t="s">
        <v>932</v>
      </c>
      <c r="C822" s="15">
        <v>1592</v>
      </c>
    </row>
    <row r="823" spans="1:3" x14ac:dyDescent="0.2">
      <c r="A823" s="12">
        <v>36677360130948</v>
      </c>
      <c r="B823" t="s">
        <v>933</v>
      </c>
      <c r="C823" s="15">
        <v>1679</v>
      </c>
    </row>
    <row r="824" spans="1:3" x14ac:dyDescent="0.2">
      <c r="A824" s="12">
        <v>36677360131151</v>
      </c>
      <c r="B824" t="s">
        <v>934</v>
      </c>
      <c r="C824" s="15">
        <v>1691</v>
      </c>
    </row>
    <row r="825" spans="1:3" x14ac:dyDescent="0.2">
      <c r="A825" s="12">
        <v>36677360136069</v>
      </c>
      <c r="B825" t="s">
        <v>1407</v>
      </c>
      <c r="C825" s="15">
        <v>1885</v>
      </c>
    </row>
    <row r="826" spans="1:3" x14ac:dyDescent="0.2">
      <c r="A826" s="12">
        <v>36677360136937</v>
      </c>
      <c r="B826" t="s">
        <v>1408</v>
      </c>
      <c r="C826" s="15">
        <v>1919</v>
      </c>
    </row>
    <row r="827" spans="1:3" x14ac:dyDescent="0.2">
      <c r="A827" s="12">
        <v>36677776105589</v>
      </c>
      <c r="B827" t="s">
        <v>935</v>
      </c>
      <c r="C827" s="15">
        <v>8</v>
      </c>
    </row>
    <row r="828" spans="1:3" x14ac:dyDescent="0.2">
      <c r="A828" s="12">
        <v>36678270111807</v>
      </c>
      <c r="B828" t="s">
        <v>936</v>
      </c>
      <c r="C828" s="15">
        <v>762</v>
      </c>
    </row>
    <row r="829" spans="1:3" x14ac:dyDescent="0.2">
      <c r="A829" s="12">
        <v>36678270113928</v>
      </c>
      <c r="B829" t="s">
        <v>937</v>
      </c>
      <c r="C829" s="15">
        <v>855</v>
      </c>
    </row>
    <row r="830" spans="1:3" x14ac:dyDescent="0.2">
      <c r="A830" s="12">
        <v>36678433630928</v>
      </c>
      <c r="B830" t="s">
        <v>938</v>
      </c>
      <c r="C830" s="15">
        <v>180</v>
      </c>
    </row>
    <row r="831" spans="1:3" x14ac:dyDescent="0.2">
      <c r="A831" s="12">
        <v>36678760107730</v>
      </c>
      <c r="B831" t="s">
        <v>319</v>
      </c>
      <c r="C831" s="15">
        <v>677</v>
      </c>
    </row>
    <row r="832" spans="1:3" x14ac:dyDescent="0.2">
      <c r="A832" s="12">
        <v>36678760109850</v>
      </c>
      <c r="B832" t="s">
        <v>365</v>
      </c>
      <c r="C832" s="15">
        <v>731</v>
      </c>
    </row>
    <row r="833" spans="1:3" x14ac:dyDescent="0.2">
      <c r="A833" s="12">
        <v>36678760117192</v>
      </c>
      <c r="B833" t="s">
        <v>939</v>
      </c>
      <c r="C833" s="15">
        <v>982</v>
      </c>
    </row>
    <row r="834" spans="1:3" x14ac:dyDescent="0.2">
      <c r="A834" s="12">
        <v>36678760120006</v>
      </c>
      <c r="B834" t="s">
        <v>96</v>
      </c>
      <c r="C834" s="15">
        <v>1089</v>
      </c>
    </row>
    <row r="835" spans="1:3" x14ac:dyDescent="0.2">
      <c r="A835" s="12">
        <v>36678760120568</v>
      </c>
      <c r="B835" t="s">
        <v>940</v>
      </c>
      <c r="C835" s="15">
        <v>1132</v>
      </c>
    </row>
    <row r="836" spans="1:3" x14ac:dyDescent="0.2">
      <c r="A836" s="12">
        <v>36678760121343</v>
      </c>
      <c r="B836" t="s">
        <v>69</v>
      </c>
      <c r="C836" s="15">
        <v>1153</v>
      </c>
    </row>
    <row r="837" spans="1:3" x14ac:dyDescent="0.2">
      <c r="A837" s="12">
        <v>36678760122317</v>
      </c>
      <c r="B837" t="s">
        <v>75</v>
      </c>
      <c r="C837" s="15">
        <v>1155</v>
      </c>
    </row>
    <row r="838" spans="1:3" x14ac:dyDescent="0.2">
      <c r="A838" s="12">
        <v>36678760126706</v>
      </c>
      <c r="B838" t="s">
        <v>108</v>
      </c>
      <c r="C838" s="15">
        <v>1437</v>
      </c>
    </row>
    <row r="839" spans="1:3" x14ac:dyDescent="0.2">
      <c r="A839" s="12">
        <v>36678760126714</v>
      </c>
      <c r="B839" t="s">
        <v>115</v>
      </c>
      <c r="C839" s="15">
        <v>1438</v>
      </c>
    </row>
    <row r="840" spans="1:3" x14ac:dyDescent="0.2">
      <c r="A840" s="12">
        <v>36678760133892</v>
      </c>
      <c r="B840" t="s">
        <v>941</v>
      </c>
      <c r="C840" s="15">
        <v>1795</v>
      </c>
    </row>
    <row r="841" spans="1:3" x14ac:dyDescent="0.2">
      <c r="A841" s="12">
        <v>36678760136952</v>
      </c>
      <c r="B841" t="s">
        <v>1409</v>
      </c>
      <c r="C841" s="15">
        <v>1922</v>
      </c>
    </row>
    <row r="842" spans="1:3" x14ac:dyDescent="0.2">
      <c r="A842" s="12">
        <v>36678763630993</v>
      </c>
      <c r="B842" t="s">
        <v>942</v>
      </c>
      <c r="C842" s="15">
        <v>335</v>
      </c>
    </row>
    <row r="843" spans="1:3" x14ac:dyDescent="0.2">
      <c r="A843" s="12">
        <v>36678920134247</v>
      </c>
      <c r="B843" t="s">
        <v>943</v>
      </c>
      <c r="C843" s="15">
        <v>1824</v>
      </c>
    </row>
    <row r="844" spans="1:3" x14ac:dyDescent="0.2">
      <c r="A844" s="12">
        <v>36679186101927</v>
      </c>
      <c r="B844" t="s">
        <v>944</v>
      </c>
      <c r="C844" s="15">
        <v>309</v>
      </c>
    </row>
    <row r="845" spans="1:3" x14ac:dyDescent="0.2">
      <c r="A845" s="12">
        <v>36679186118350</v>
      </c>
      <c r="B845" t="s">
        <v>945</v>
      </c>
      <c r="C845" s="15">
        <v>296</v>
      </c>
    </row>
    <row r="846" spans="1:3" x14ac:dyDescent="0.2">
      <c r="A846" s="12">
        <v>36679343630670</v>
      </c>
      <c r="B846" t="s">
        <v>946</v>
      </c>
      <c r="C846" s="15">
        <v>13</v>
      </c>
    </row>
    <row r="847" spans="1:3" x14ac:dyDescent="0.2">
      <c r="A847" s="12">
        <v>36679343630761</v>
      </c>
      <c r="B847" t="s">
        <v>947</v>
      </c>
      <c r="C847" s="15">
        <v>74</v>
      </c>
    </row>
    <row r="848" spans="1:3" x14ac:dyDescent="0.2">
      <c r="A848" s="12">
        <v>36679590114256</v>
      </c>
      <c r="B848" t="s">
        <v>948</v>
      </c>
      <c r="C848" s="15">
        <v>889</v>
      </c>
    </row>
    <row r="849" spans="1:3" x14ac:dyDescent="0.2">
      <c r="A849" s="12">
        <v>36679590124032</v>
      </c>
      <c r="B849" t="s">
        <v>949</v>
      </c>
      <c r="C849" s="15">
        <v>1291</v>
      </c>
    </row>
    <row r="850" spans="1:3" x14ac:dyDescent="0.2">
      <c r="A850" s="12">
        <v>36739576112924</v>
      </c>
      <c r="B850" t="s">
        <v>950</v>
      </c>
      <c r="C850" s="15">
        <v>132</v>
      </c>
    </row>
    <row r="851" spans="1:3" x14ac:dyDescent="0.2">
      <c r="A851" s="12">
        <v>36750440107516</v>
      </c>
      <c r="B851" t="s">
        <v>951</v>
      </c>
      <c r="C851" s="15">
        <v>671</v>
      </c>
    </row>
    <row r="852" spans="1:3" x14ac:dyDescent="0.2">
      <c r="A852" s="12">
        <v>36750440112441</v>
      </c>
      <c r="B852" t="s">
        <v>952</v>
      </c>
      <c r="C852" s="15">
        <v>801</v>
      </c>
    </row>
    <row r="853" spans="1:3" x14ac:dyDescent="0.2">
      <c r="A853" s="12">
        <v>36750440114389</v>
      </c>
      <c r="B853" t="s">
        <v>360</v>
      </c>
      <c r="C853" s="15">
        <v>885</v>
      </c>
    </row>
    <row r="854" spans="1:3" x14ac:dyDescent="0.2">
      <c r="A854" s="12">
        <v>36750440116707</v>
      </c>
      <c r="B854" t="s">
        <v>186</v>
      </c>
      <c r="C854" s="15">
        <v>971</v>
      </c>
    </row>
    <row r="855" spans="1:3" x14ac:dyDescent="0.2">
      <c r="A855" s="12">
        <v>36750440118059</v>
      </c>
      <c r="B855" t="s">
        <v>351</v>
      </c>
      <c r="C855" s="15">
        <v>1034</v>
      </c>
    </row>
    <row r="856" spans="1:3" x14ac:dyDescent="0.2">
      <c r="A856" s="12">
        <v>36750510115089</v>
      </c>
      <c r="B856" t="s">
        <v>953</v>
      </c>
      <c r="C856" s="15">
        <v>905</v>
      </c>
    </row>
    <row r="857" spans="1:3" x14ac:dyDescent="0.2">
      <c r="A857" s="12">
        <v>36750510136432</v>
      </c>
      <c r="B857" t="s">
        <v>1410</v>
      </c>
      <c r="C857" s="15">
        <v>1895</v>
      </c>
    </row>
    <row r="858" spans="1:3" x14ac:dyDescent="0.2">
      <c r="A858" s="12">
        <v>36750510136960</v>
      </c>
      <c r="B858" t="s">
        <v>1411</v>
      </c>
      <c r="C858" s="15">
        <v>1923</v>
      </c>
    </row>
    <row r="859" spans="1:3" x14ac:dyDescent="0.2">
      <c r="A859" s="12">
        <v>36750773631207</v>
      </c>
      <c r="B859" t="s">
        <v>954</v>
      </c>
      <c r="C859" s="15">
        <v>127</v>
      </c>
    </row>
    <row r="860" spans="1:3" x14ac:dyDescent="0.2">
      <c r="A860" s="12">
        <v>37103710136085</v>
      </c>
      <c r="B860" t="s">
        <v>1412</v>
      </c>
      <c r="C860" s="15">
        <v>1883</v>
      </c>
    </row>
    <row r="861" spans="1:3" x14ac:dyDescent="0.2">
      <c r="A861" s="12">
        <v>37103710136192</v>
      </c>
      <c r="B861" t="s">
        <v>1413</v>
      </c>
      <c r="C861" s="15">
        <v>1872</v>
      </c>
    </row>
    <row r="862" spans="1:3" x14ac:dyDescent="0.2">
      <c r="A862" s="12">
        <v>37103716119119</v>
      </c>
      <c r="B862" t="s">
        <v>356</v>
      </c>
      <c r="C862" s="15">
        <v>405</v>
      </c>
    </row>
    <row r="863" spans="1:3" x14ac:dyDescent="0.2">
      <c r="A863" s="12">
        <v>37679830131144</v>
      </c>
      <c r="B863" t="s">
        <v>955</v>
      </c>
      <c r="C863" s="15">
        <v>1692</v>
      </c>
    </row>
    <row r="864" spans="1:3" x14ac:dyDescent="0.2">
      <c r="A864" s="12">
        <v>37679830134890</v>
      </c>
      <c r="B864" t="s">
        <v>956</v>
      </c>
      <c r="C864" s="15">
        <v>1832</v>
      </c>
    </row>
    <row r="865" spans="1:3" x14ac:dyDescent="0.2">
      <c r="A865" s="12">
        <v>37679830136457</v>
      </c>
      <c r="B865" t="s">
        <v>1414</v>
      </c>
      <c r="C865" s="15">
        <v>1021</v>
      </c>
    </row>
    <row r="866" spans="1:3" x14ac:dyDescent="0.2">
      <c r="A866" s="12">
        <v>37679910108563</v>
      </c>
      <c r="B866" t="s">
        <v>326</v>
      </c>
      <c r="C866" s="15">
        <v>683</v>
      </c>
    </row>
    <row r="867" spans="1:3" x14ac:dyDescent="0.2">
      <c r="A867" s="12">
        <v>37679910119255</v>
      </c>
      <c r="B867" t="s">
        <v>957</v>
      </c>
      <c r="C867" s="15">
        <v>1063</v>
      </c>
    </row>
    <row r="868" spans="1:3" x14ac:dyDescent="0.2">
      <c r="A868" s="12">
        <v>37680230119594</v>
      </c>
      <c r="B868" t="s">
        <v>958</v>
      </c>
      <c r="C868" s="15">
        <v>1082</v>
      </c>
    </row>
    <row r="869" spans="1:3" x14ac:dyDescent="0.2">
      <c r="A869" s="12">
        <v>37680230124321</v>
      </c>
      <c r="B869" t="s">
        <v>342</v>
      </c>
      <c r="C869" s="15">
        <v>1308</v>
      </c>
    </row>
    <row r="870" spans="1:3" x14ac:dyDescent="0.2">
      <c r="A870" s="12">
        <v>37680236037956</v>
      </c>
      <c r="B870" t="s">
        <v>959</v>
      </c>
      <c r="C870" s="15">
        <v>121</v>
      </c>
    </row>
    <row r="871" spans="1:3" x14ac:dyDescent="0.2">
      <c r="A871" s="12">
        <v>37680236037980</v>
      </c>
      <c r="B871" t="s">
        <v>960</v>
      </c>
      <c r="C871" s="15">
        <v>64</v>
      </c>
    </row>
    <row r="872" spans="1:3" x14ac:dyDescent="0.2">
      <c r="A872" s="12">
        <v>37680236109771</v>
      </c>
      <c r="B872" t="s">
        <v>961</v>
      </c>
      <c r="C872" s="15">
        <v>68</v>
      </c>
    </row>
    <row r="873" spans="1:3" x14ac:dyDescent="0.2">
      <c r="A873" s="12">
        <v>37680236111322</v>
      </c>
      <c r="B873" t="s">
        <v>325</v>
      </c>
      <c r="C873" s="15">
        <v>54</v>
      </c>
    </row>
    <row r="874" spans="1:3" x14ac:dyDescent="0.2">
      <c r="A874" s="12">
        <v>37680236115778</v>
      </c>
      <c r="B874" t="s">
        <v>962</v>
      </c>
      <c r="C874" s="15">
        <v>135</v>
      </c>
    </row>
    <row r="875" spans="1:3" x14ac:dyDescent="0.2">
      <c r="A875" s="12">
        <v>37680236116859</v>
      </c>
      <c r="B875" t="s">
        <v>963</v>
      </c>
      <c r="C875" s="15">
        <v>483</v>
      </c>
    </row>
    <row r="876" spans="1:3" x14ac:dyDescent="0.2">
      <c r="A876" s="12">
        <v>37680490119990</v>
      </c>
      <c r="B876" t="s">
        <v>964</v>
      </c>
      <c r="C876" s="15">
        <v>1088</v>
      </c>
    </row>
    <row r="877" spans="1:3" x14ac:dyDescent="0.2">
      <c r="A877" s="12">
        <v>37680490127118</v>
      </c>
      <c r="B877" t="s">
        <v>965</v>
      </c>
      <c r="C877" s="15">
        <v>1488</v>
      </c>
    </row>
    <row r="878" spans="1:3" x14ac:dyDescent="0.2">
      <c r="A878" s="12">
        <v>37680490127167</v>
      </c>
      <c r="B878" t="s">
        <v>966</v>
      </c>
      <c r="C878" s="15">
        <v>1494</v>
      </c>
    </row>
    <row r="879" spans="1:3" x14ac:dyDescent="0.2">
      <c r="A879" s="12">
        <v>37680490129221</v>
      </c>
      <c r="B879" t="s">
        <v>967</v>
      </c>
      <c r="C879" s="15">
        <v>1617</v>
      </c>
    </row>
    <row r="880" spans="1:3" x14ac:dyDescent="0.2">
      <c r="A880" s="12">
        <v>37680490131169</v>
      </c>
      <c r="B880" t="s">
        <v>1415</v>
      </c>
      <c r="C880" s="15">
        <v>1693</v>
      </c>
    </row>
    <row r="881" spans="1:3" x14ac:dyDescent="0.2">
      <c r="A881" s="12">
        <v>37680490132506</v>
      </c>
      <c r="B881" t="s">
        <v>968</v>
      </c>
      <c r="C881" s="15">
        <v>1748</v>
      </c>
    </row>
    <row r="882" spans="1:3" x14ac:dyDescent="0.2">
      <c r="A882" s="12">
        <v>37680490136416</v>
      </c>
      <c r="B882" t="s">
        <v>1416</v>
      </c>
      <c r="C882" s="15">
        <v>1892</v>
      </c>
    </row>
    <row r="883" spans="1:3" x14ac:dyDescent="0.2">
      <c r="A883" s="12">
        <v>37680490136614</v>
      </c>
      <c r="B883" t="s">
        <v>1417</v>
      </c>
      <c r="C883" s="15">
        <v>1909</v>
      </c>
    </row>
    <row r="884" spans="1:3" x14ac:dyDescent="0.2">
      <c r="A884" s="12">
        <v>37680490136747</v>
      </c>
      <c r="B884" t="s">
        <v>1418</v>
      </c>
      <c r="C884" s="15">
        <v>1914</v>
      </c>
    </row>
    <row r="885" spans="1:3" x14ac:dyDescent="0.2">
      <c r="A885" s="12">
        <v>37680496119564</v>
      </c>
      <c r="B885" t="s">
        <v>969</v>
      </c>
      <c r="C885" s="15">
        <v>419</v>
      </c>
    </row>
    <row r="886" spans="1:3" x14ac:dyDescent="0.2">
      <c r="A886" s="12">
        <v>37680980101535</v>
      </c>
      <c r="B886" t="s">
        <v>197</v>
      </c>
      <c r="C886" s="15">
        <v>556</v>
      </c>
    </row>
    <row r="887" spans="1:3" x14ac:dyDescent="0.2">
      <c r="A887" s="12">
        <v>37680980133991</v>
      </c>
      <c r="B887" t="s">
        <v>192</v>
      </c>
      <c r="C887" s="15">
        <v>1802</v>
      </c>
    </row>
    <row r="888" spans="1:3" x14ac:dyDescent="0.2">
      <c r="A888" s="12">
        <v>37680986116776</v>
      </c>
      <c r="B888" t="s">
        <v>970</v>
      </c>
      <c r="C888" s="15">
        <v>199</v>
      </c>
    </row>
    <row r="889" spans="1:3" x14ac:dyDescent="0.2">
      <c r="A889" s="12">
        <v>37681060111195</v>
      </c>
      <c r="B889" t="s">
        <v>971</v>
      </c>
      <c r="C889" s="15">
        <v>759</v>
      </c>
    </row>
    <row r="890" spans="1:3" x14ac:dyDescent="0.2">
      <c r="A890" s="12">
        <v>37681060137034</v>
      </c>
      <c r="B890" t="s">
        <v>1419</v>
      </c>
      <c r="C890" s="15">
        <v>1935</v>
      </c>
    </row>
    <row r="891" spans="1:3" x14ac:dyDescent="0.2">
      <c r="A891" s="12">
        <v>37681063731023</v>
      </c>
      <c r="B891" t="s">
        <v>193</v>
      </c>
      <c r="C891" s="15">
        <v>109</v>
      </c>
    </row>
    <row r="892" spans="1:3" x14ac:dyDescent="0.2">
      <c r="A892" s="12">
        <v>37681303731262</v>
      </c>
      <c r="B892" t="s">
        <v>972</v>
      </c>
      <c r="C892" s="15">
        <v>893</v>
      </c>
    </row>
    <row r="893" spans="1:3" x14ac:dyDescent="0.2">
      <c r="A893" s="12">
        <v>37681303732732</v>
      </c>
      <c r="B893" t="s">
        <v>973</v>
      </c>
      <c r="C893" s="15">
        <v>150</v>
      </c>
    </row>
    <row r="894" spans="1:3" x14ac:dyDescent="0.2">
      <c r="A894" s="12">
        <v>37681556117303</v>
      </c>
      <c r="B894" t="s">
        <v>974</v>
      </c>
      <c r="C894" s="15">
        <v>261</v>
      </c>
    </row>
    <row r="895" spans="1:3" x14ac:dyDescent="0.2">
      <c r="A895" s="12">
        <v>37681630124271</v>
      </c>
      <c r="B895" t="s">
        <v>975</v>
      </c>
      <c r="C895" s="15">
        <v>1321</v>
      </c>
    </row>
    <row r="896" spans="1:3" x14ac:dyDescent="0.2">
      <c r="A896" s="12">
        <v>37681630128421</v>
      </c>
      <c r="B896" t="s">
        <v>976</v>
      </c>
      <c r="C896" s="15">
        <v>1589</v>
      </c>
    </row>
    <row r="897" spans="1:3" x14ac:dyDescent="0.2">
      <c r="A897" s="12">
        <v>37681630137109</v>
      </c>
      <c r="B897" t="s">
        <v>1420</v>
      </c>
      <c r="C897" s="15">
        <v>1934</v>
      </c>
    </row>
    <row r="898" spans="1:3" x14ac:dyDescent="0.2">
      <c r="A898" s="12">
        <v>37681633731239</v>
      </c>
      <c r="B898" t="s">
        <v>977</v>
      </c>
      <c r="C898" s="15">
        <v>267</v>
      </c>
    </row>
    <row r="899" spans="1:3" x14ac:dyDescent="0.2">
      <c r="A899" s="12">
        <v>37681890118323</v>
      </c>
      <c r="B899" t="s">
        <v>978</v>
      </c>
      <c r="C899" s="15">
        <v>991</v>
      </c>
    </row>
    <row r="900" spans="1:3" x14ac:dyDescent="0.2">
      <c r="A900" s="12">
        <v>37681893731072</v>
      </c>
      <c r="B900" t="s">
        <v>979</v>
      </c>
      <c r="C900" s="15">
        <v>120</v>
      </c>
    </row>
    <row r="901" spans="1:3" x14ac:dyDescent="0.2">
      <c r="A901" s="12">
        <v>37681896120901</v>
      </c>
      <c r="B901" t="s">
        <v>980</v>
      </c>
      <c r="C901" s="15">
        <v>469</v>
      </c>
    </row>
    <row r="902" spans="1:3" x14ac:dyDescent="0.2">
      <c r="A902" s="12">
        <v>37681970136408</v>
      </c>
      <c r="B902" t="s">
        <v>1421</v>
      </c>
      <c r="C902" s="15">
        <v>1901</v>
      </c>
    </row>
    <row r="903" spans="1:3" x14ac:dyDescent="0.2">
      <c r="A903" s="12">
        <v>37682130119560</v>
      </c>
      <c r="B903" t="s">
        <v>981</v>
      </c>
      <c r="C903" s="15">
        <v>1077</v>
      </c>
    </row>
    <row r="904" spans="1:3" x14ac:dyDescent="0.2">
      <c r="A904" s="12">
        <v>37682130121582</v>
      </c>
      <c r="B904" t="s">
        <v>1422</v>
      </c>
      <c r="C904" s="15">
        <v>1899</v>
      </c>
    </row>
    <row r="905" spans="1:3" x14ac:dyDescent="0.2">
      <c r="A905" s="12">
        <v>37682130123224</v>
      </c>
      <c r="B905" t="s">
        <v>982</v>
      </c>
      <c r="C905" s="15">
        <v>1264</v>
      </c>
    </row>
    <row r="906" spans="1:3" x14ac:dyDescent="0.2">
      <c r="A906" s="12">
        <v>37682130123240</v>
      </c>
      <c r="B906" t="s">
        <v>983</v>
      </c>
      <c r="C906" s="15">
        <v>1266</v>
      </c>
    </row>
    <row r="907" spans="1:3" x14ac:dyDescent="0.2">
      <c r="A907" s="12">
        <v>37682130127084</v>
      </c>
      <c r="B907" t="s">
        <v>1317</v>
      </c>
      <c r="C907" s="15">
        <v>1454</v>
      </c>
    </row>
    <row r="908" spans="1:3" x14ac:dyDescent="0.2">
      <c r="A908" s="12">
        <v>37682130129668</v>
      </c>
      <c r="B908" t="s">
        <v>984</v>
      </c>
      <c r="C908" s="15">
        <v>1628</v>
      </c>
    </row>
    <row r="909" spans="1:3" x14ac:dyDescent="0.2">
      <c r="A909" s="12">
        <v>37682130136978</v>
      </c>
      <c r="B909" t="s">
        <v>1423</v>
      </c>
      <c r="C909" s="15">
        <v>1924</v>
      </c>
    </row>
    <row r="910" spans="1:3" x14ac:dyDescent="0.2">
      <c r="A910" s="12">
        <v>37682210101360</v>
      </c>
      <c r="B910" t="s">
        <v>345</v>
      </c>
      <c r="C910" s="15">
        <v>553</v>
      </c>
    </row>
    <row r="911" spans="1:3" x14ac:dyDescent="0.2">
      <c r="A911" s="12">
        <v>37683380101204</v>
      </c>
      <c r="B911" t="s">
        <v>985</v>
      </c>
      <c r="C911" s="15">
        <v>546</v>
      </c>
    </row>
    <row r="912" spans="1:3" x14ac:dyDescent="0.2">
      <c r="A912" s="12">
        <v>37683380101345</v>
      </c>
      <c r="B912" t="s">
        <v>282</v>
      </c>
      <c r="C912" s="15">
        <v>550</v>
      </c>
    </row>
    <row r="913" spans="1:3" x14ac:dyDescent="0.2">
      <c r="A913" s="12">
        <v>37683380106732</v>
      </c>
      <c r="B913" t="s">
        <v>986</v>
      </c>
      <c r="C913" s="15">
        <v>623</v>
      </c>
    </row>
    <row r="914" spans="1:3" x14ac:dyDescent="0.2">
      <c r="A914" s="12">
        <v>37683380106799</v>
      </c>
      <c r="B914" t="s">
        <v>987</v>
      </c>
      <c r="C914" s="15">
        <v>659</v>
      </c>
    </row>
    <row r="915" spans="1:3" x14ac:dyDescent="0.2">
      <c r="A915" s="12">
        <v>37683380107573</v>
      </c>
      <c r="B915" t="s">
        <v>988</v>
      </c>
      <c r="C915" s="15">
        <v>660</v>
      </c>
    </row>
    <row r="916" spans="1:3" x14ac:dyDescent="0.2">
      <c r="A916" s="12">
        <v>37683380108548</v>
      </c>
      <c r="B916" t="s">
        <v>989</v>
      </c>
      <c r="C916" s="15">
        <v>680</v>
      </c>
    </row>
    <row r="917" spans="1:3" x14ac:dyDescent="0.2">
      <c r="A917" s="12">
        <v>37683380108787</v>
      </c>
      <c r="B917" t="s">
        <v>990</v>
      </c>
      <c r="C917" s="15">
        <v>622</v>
      </c>
    </row>
    <row r="918" spans="1:3" x14ac:dyDescent="0.2">
      <c r="A918" s="12">
        <v>37683380109033</v>
      </c>
      <c r="B918" t="s">
        <v>991</v>
      </c>
      <c r="C918" s="15">
        <v>704</v>
      </c>
    </row>
    <row r="919" spans="1:3" x14ac:dyDescent="0.2">
      <c r="A919" s="12">
        <v>37683380109041</v>
      </c>
      <c r="B919" t="s">
        <v>992</v>
      </c>
      <c r="C919" s="15">
        <v>706</v>
      </c>
    </row>
    <row r="920" spans="1:3" x14ac:dyDescent="0.2">
      <c r="A920" s="12">
        <v>37683380109157</v>
      </c>
      <c r="B920" t="s">
        <v>993</v>
      </c>
      <c r="C920" s="15">
        <v>698</v>
      </c>
    </row>
    <row r="921" spans="1:3" x14ac:dyDescent="0.2">
      <c r="A921" s="12">
        <v>37683380111898</v>
      </c>
      <c r="B921" t="s">
        <v>155</v>
      </c>
      <c r="C921" s="15">
        <v>773</v>
      </c>
    </row>
    <row r="922" spans="1:3" x14ac:dyDescent="0.2">
      <c r="A922" s="12">
        <v>37683380111906</v>
      </c>
      <c r="B922" t="s">
        <v>203</v>
      </c>
      <c r="C922" s="15">
        <v>772</v>
      </c>
    </row>
    <row r="923" spans="1:3" x14ac:dyDescent="0.2">
      <c r="A923" s="12">
        <v>37683380114462</v>
      </c>
      <c r="B923" t="s">
        <v>336</v>
      </c>
      <c r="C923" s="15">
        <v>876</v>
      </c>
    </row>
    <row r="924" spans="1:3" x14ac:dyDescent="0.2">
      <c r="A924" s="12">
        <v>37683380118083</v>
      </c>
      <c r="B924" t="s">
        <v>994</v>
      </c>
      <c r="C924" s="15">
        <v>1024</v>
      </c>
    </row>
    <row r="925" spans="1:3" x14ac:dyDescent="0.2">
      <c r="A925" s="12">
        <v>37683380118851</v>
      </c>
      <c r="B925" t="s">
        <v>202</v>
      </c>
      <c r="C925" s="15">
        <v>1015</v>
      </c>
    </row>
    <row r="926" spans="1:3" x14ac:dyDescent="0.2">
      <c r="A926" s="12">
        <v>37683380119610</v>
      </c>
      <c r="B926" t="s">
        <v>995</v>
      </c>
      <c r="C926" s="15">
        <v>1080</v>
      </c>
    </row>
    <row r="927" spans="1:3" x14ac:dyDescent="0.2">
      <c r="A927" s="12">
        <v>37683380121681</v>
      </c>
      <c r="B927" t="s">
        <v>996</v>
      </c>
      <c r="C927" s="15">
        <v>1190</v>
      </c>
    </row>
    <row r="928" spans="1:3" x14ac:dyDescent="0.2">
      <c r="A928" s="12">
        <v>37683380122788</v>
      </c>
      <c r="B928" t="s">
        <v>997</v>
      </c>
      <c r="C928" s="15">
        <v>1253</v>
      </c>
    </row>
    <row r="929" spans="1:3" x14ac:dyDescent="0.2">
      <c r="A929" s="12">
        <v>37683380123778</v>
      </c>
      <c r="B929" t="s">
        <v>238</v>
      </c>
      <c r="C929" s="15">
        <v>1279</v>
      </c>
    </row>
    <row r="930" spans="1:3" x14ac:dyDescent="0.2">
      <c r="A930" s="12">
        <v>37683380124347</v>
      </c>
      <c r="B930" t="s">
        <v>178</v>
      </c>
      <c r="C930" s="15">
        <v>1312</v>
      </c>
    </row>
    <row r="931" spans="1:3" x14ac:dyDescent="0.2">
      <c r="A931" s="12">
        <v>37683380126151</v>
      </c>
      <c r="B931" t="s">
        <v>192</v>
      </c>
      <c r="C931" s="15">
        <v>1426</v>
      </c>
    </row>
    <row r="932" spans="1:3" x14ac:dyDescent="0.2">
      <c r="A932" s="12">
        <v>37683380126730</v>
      </c>
      <c r="B932" t="s">
        <v>999</v>
      </c>
      <c r="C932" s="15">
        <v>1447</v>
      </c>
    </row>
    <row r="933" spans="1:3" x14ac:dyDescent="0.2">
      <c r="A933" s="12">
        <v>37683380127647</v>
      </c>
      <c r="B933" t="s">
        <v>65</v>
      </c>
      <c r="C933" s="15">
        <v>1302</v>
      </c>
    </row>
    <row r="934" spans="1:3" x14ac:dyDescent="0.2">
      <c r="A934" s="12">
        <v>37683380127654</v>
      </c>
      <c r="B934" t="s">
        <v>1000</v>
      </c>
      <c r="C934" s="15">
        <v>1510</v>
      </c>
    </row>
    <row r="935" spans="1:3" x14ac:dyDescent="0.2">
      <c r="A935" s="12">
        <v>37683380128066</v>
      </c>
      <c r="B935" t="s">
        <v>337</v>
      </c>
      <c r="C935" s="15">
        <v>1517</v>
      </c>
    </row>
    <row r="936" spans="1:3" x14ac:dyDescent="0.2">
      <c r="A936" s="12">
        <v>37683380128744</v>
      </c>
      <c r="B936" t="s">
        <v>1001</v>
      </c>
      <c r="C936" s="15">
        <v>1600</v>
      </c>
    </row>
    <row r="937" spans="1:3" x14ac:dyDescent="0.2">
      <c r="A937" s="12">
        <v>37683380129387</v>
      </c>
      <c r="B937" t="s">
        <v>327</v>
      </c>
      <c r="C937" s="15">
        <v>1634</v>
      </c>
    </row>
    <row r="938" spans="1:3" x14ac:dyDescent="0.2">
      <c r="A938" s="12">
        <v>37683380129395</v>
      </c>
      <c r="B938" t="s">
        <v>283</v>
      </c>
      <c r="C938" s="15">
        <v>1633</v>
      </c>
    </row>
    <row r="939" spans="1:3" x14ac:dyDescent="0.2">
      <c r="A939" s="12">
        <v>37683380131565</v>
      </c>
      <c r="B939" t="s">
        <v>1002</v>
      </c>
      <c r="C939" s="15">
        <v>1709</v>
      </c>
    </row>
    <row r="940" spans="1:3" x14ac:dyDescent="0.2">
      <c r="A940" s="12">
        <v>37683380131979</v>
      </c>
      <c r="B940" t="s">
        <v>1003</v>
      </c>
      <c r="C940" s="15">
        <v>1719</v>
      </c>
    </row>
    <row r="941" spans="1:3" x14ac:dyDescent="0.2">
      <c r="A941" s="12">
        <v>37683380135913</v>
      </c>
      <c r="B941" t="s">
        <v>260</v>
      </c>
      <c r="C941" s="15">
        <v>1008</v>
      </c>
    </row>
    <row r="942" spans="1:3" x14ac:dyDescent="0.2">
      <c r="A942" s="12">
        <v>37683380136663</v>
      </c>
      <c r="B942" t="s">
        <v>998</v>
      </c>
      <c r="C942" s="15">
        <v>1301</v>
      </c>
    </row>
    <row r="943" spans="1:3" x14ac:dyDescent="0.2">
      <c r="A943" s="12">
        <v>37683383730959</v>
      </c>
      <c r="B943" t="s">
        <v>324</v>
      </c>
      <c r="C943" s="15">
        <v>28</v>
      </c>
    </row>
    <row r="944" spans="1:3" x14ac:dyDescent="0.2">
      <c r="A944" s="12">
        <v>37683383731189</v>
      </c>
      <c r="B944" t="s">
        <v>1004</v>
      </c>
      <c r="C944" s="15">
        <v>169</v>
      </c>
    </row>
    <row r="945" spans="1:3" x14ac:dyDescent="0.2">
      <c r="A945" s="12">
        <v>37683383731247</v>
      </c>
      <c r="B945" t="s">
        <v>1005</v>
      </c>
      <c r="C945" s="15">
        <v>269</v>
      </c>
    </row>
    <row r="946" spans="1:3" x14ac:dyDescent="0.2">
      <c r="A946" s="12">
        <v>37683383731395</v>
      </c>
      <c r="B946" t="s">
        <v>322</v>
      </c>
      <c r="C946" s="15">
        <v>406</v>
      </c>
    </row>
    <row r="947" spans="1:3" x14ac:dyDescent="0.2">
      <c r="A947" s="12">
        <v>37683386039457</v>
      </c>
      <c r="B947" t="s">
        <v>1006</v>
      </c>
      <c r="C947" s="15">
        <v>33</v>
      </c>
    </row>
    <row r="948" spans="1:3" x14ac:dyDescent="0.2">
      <c r="A948" s="12">
        <v>37683386039812</v>
      </c>
      <c r="B948" t="s">
        <v>1007</v>
      </c>
      <c r="C948" s="15">
        <v>695</v>
      </c>
    </row>
    <row r="949" spans="1:3" x14ac:dyDescent="0.2">
      <c r="A949" s="12">
        <v>37683386040018</v>
      </c>
      <c r="B949" t="s">
        <v>1008</v>
      </c>
      <c r="C949" s="15">
        <v>46</v>
      </c>
    </row>
    <row r="950" spans="1:3" x14ac:dyDescent="0.2">
      <c r="A950" s="12">
        <v>37683386040190</v>
      </c>
      <c r="B950" t="s">
        <v>1009</v>
      </c>
      <c r="C950" s="15">
        <v>705</v>
      </c>
    </row>
    <row r="951" spans="1:3" x14ac:dyDescent="0.2">
      <c r="A951" s="12">
        <v>37683386061964</v>
      </c>
      <c r="B951" t="s">
        <v>1010</v>
      </c>
      <c r="C951" s="15">
        <v>48</v>
      </c>
    </row>
    <row r="952" spans="1:3" x14ac:dyDescent="0.2">
      <c r="A952" s="12">
        <v>37683386113211</v>
      </c>
      <c r="B952" t="s">
        <v>90</v>
      </c>
      <c r="C952" s="15">
        <v>95</v>
      </c>
    </row>
    <row r="953" spans="1:3" x14ac:dyDescent="0.2">
      <c r="A953" s="12">
        <v>37683386115570</v>
      </c>
      <c r="B953" t="s">
        <v>362</v>
      </c>
      <c r="C953" s="15">
        <v>81</v>
      </c>
    </row>
    <row r="954" spans="1:3" x14ac:dyDescent="0.2">
      <c r="A954" s="12">
        <v>37683386117279</v>
      </c>
      <c r="B954" t="s">
        <v>1011</v>
      </c>
      <c r="C954" s="15">
        <v>264</v>
      </c>
    </row>
    <row r="955" spans="1:3" x14ac:dyDescent="0.2">
      <c r="A955" s="12">
        <v>37683386117683</v>
      </c>
      <c r="B955" t="s">
        <v>1012</v>
      </c>
      <c r="C955" s="15">
        <v>278</v>
      </c>
    </row>
    <row r="956" spans="1:3" x14ac:dyDescent="0.2">
      <c r="A956" s="12">
        <v>37683386119168</v>
      </c>
      <c r="B956" t="s">
        <v>379</v>
      </c>
      <c r="C956" s="15">
        <v>396</v>
      </c>
    </row>
    <row r="957" spans="1:3" x14ac:dyDescent="0.2">
      <c r="A957" s="12">
        <v>37683386119598</v>
      </c>
      <c r="B957" t="s">
        <v>1013</v>
      </c>
      <c r="C957" s="15">
        <v>420</v>
      </c>
    </row>
    <row r="958" spans="1:3" x14ac:dyDescent="0.2">
      <c r="A958" s="12">
        <v>37683386120935</v>
      </c>
      <c r="B958" t="s">
        <v>1015</v>
      </c>
      <c r="C958" s="15">
        <v>488</v>
      </c>
    </row>
    <row r="959" spans="1:3" x14ac:dyDescent="0.2">
      <c r="A959" s="12">
        <v>37683956040505</v>
      </c>
      <c r="B959" t="s">
        <v>1016</v>
      </c>
      <c r="C959" s="15">
        <v>1418</v>
      </c>
    </row>
    <row r="960" spans="1:3" x14ac:dyDescent="0.2">
      <c r="A960" s="12">
        <v>37683956040513</v>
      </c>
      <c r="B960" t="s">
        <v>1017</v>
      </c>
      <c r="C960" s="15">
        <v>1252</v>
      </c>
    </row>
    <row r="961" spans="1:3" x14ac:dyDescent="0.2">
      <c r="A961" s="12">
        <v>37684030125401</v>
      </c>
      <c r="B961" t="s">
        <v>1018</v>
      </c>
      <c r="C961" s="15">
        <v>1371</v>
      </c>
    </row>
    <row r="962" spans="1:3" x14ac:dyDescent="0.2">
      <c r="A962" s="12">
        <v>37684036120893</v>
      </c>
      <c r="B962" t="s">
        <v>1019</v>
      </c>
      <c r="C962" s="15">
        <v>493</v>
      </c>
    </row>
    <row r="963" spans="1:3" x14ac:dyDescent="0.2">
      <c r="A963" s="12">
        <v>37684110126086</v>
      </c>
      <c r="B963" t="s">
        <v>1318</v>
      </c>
      <c r="C963" s="15">
        <v>1407</v>
      </c>
    </row>
    <row r="964" spans="1:3" x14ac:dyDescent="0.2">
      <c r="A964" s="12">
        <v>37684110128082</v>
      </c>
      <c r="B964" t="s">
        <v>1319</v>
      </c>
      <c r="C964" s="15">
        <v>1524</v>
      </c>
    </row>
    <row r="965" spans="1:3" x14ac:dyDescent="0.2">
      <c r="A965" s="12">
        <v>37684113731304</v>
      </c>
      <c r="B965" t="s">
        <v>221</v>
      </c>
      <c r="C965" s="15">
        <v>303</v>
      </c>
    </row>
    <row r="966" spans="1:3" x14ac:dyDescent="0.2">
      <c r="A966" s="12">
        <v>37684370128470</v>
      </c>
      <c r="B966" t="s">
        <v>1020</v>
      </c>
      <c r="C966" s="15">
        <v>1559</v>
      </c>
    </row>
    <row r="967" spans="1:3" x14ac:dyDescent="0.2">
      <c r="A967" s="12">
        <v>37684520106120</v>
      </c>
      <c r="B967" t="s">
        <v>380</v>
      </c>
      <c r="C967" s="15">
        <v>627</v>
      </c>
    </row>
    <row r="968" spans="1:3" x14ac:dyDescent="0.2">
      <c r="A968" s="12">
        <v>37684520114264</v>
      </c>
      <c r="B968" t="s">
        <v>231</v>
      </c>
      <c r="C968" s="15">
        <v>884</v>
      </c>
    </row>
    <row r="969" spans="1:3" x14ac:dyDescent="0.2">
      <c r="A969" s="12">
        <v>37684520124917</v>
      </c>
      <c r="B969" t="s">
        <v>1021</v>
      </c>
      <c r="C969" s="15">
        <v>1351</v>
      </c>
    </row>
    <row r="970" spans="1:3" x14ac:dyDescent="0.2">
      <c r="A970" s="12">
        <v>37684520128223</v>
      </c>
      <c r="B970" t="s">
        <v>170</v>
      </c>
      <c r="C970" s="15">
        <v>1515</v>
      </c>
    </row>
    <row r="971" spans="1:3" x14ac:dyDescent="0.2">
      <c r="A971" s="12">
        <v>37684523730942</v>
      </c>
      <c r="B971" t="s">
        <v>334</v>
      </c>
      <c r="C971" s="15">
        <v>50</v>
      </c>
    </row>
    <row r="972" spans="1:3" x14ac:dyDescent="0.2">
      <c r="A972" s="12">
        <v>37735690136267</v>
      </c>
      <c r="B972" t="s">
        <v>1424</v>
      </c>
      <c r="C972" s="15">
        <v>516</v>
      </c>
    </row>
    <row r="973" spans="1:3" x14ac:dyDescent="0.2">
      <c r="A973" s="12">
        <v>37735693731221</v>
      </c>
      <c r="B973" t="s">
        <v>514</v>
      </c>
      <c r="C973" s="15">
        <v>247</v>
      </c>
    </row>
    <row r="974" spans="1:3" x14ac:dyDescent="0.2">
      <c r="A974" s="12">
        <v>37737910109785</v>
      </c>
      <c r="B974" t="s">
        <v>1022</v>
      </c>
      <c r="C974" s="15">
        <v>723</v>
      </c>
    </row>
    <row r="975" spans="1:3" x14ac:dyDescent="0.2">
      <c r="A975" s="12">
        <v>37754160122796</v>
      </c>
      <c r="B975" t="s">
        <v>1023</v>
      </c>
      <c r="C975" s="15">
        <v>1262</v>
      </c>
    </row>
    <row r="976" spans="1:3" x14ac:dyDescent="0.2">
      <c r="A976" s="12">
        <v>37754160132472</v>
      </c>
      <c r="B976" t="s">
        <v>1425</v>
      </c>
      <c r="C976" s="15">
        <v>1758</v>
      </c>
    </row>
    <row r="977" spans="1:3" x14ac:dyDescent="0.2">
      <c r="A977" s="12">
        <v>37754166119275</v>
      </c>
      <c r="B977" t="s">
        <v>1024</v>
      </c>
      <c r="C977" s="15">
        <v>1057</v>
      </c>
    </row>
    <row r="978" spans="1:3" x14ac:dyDescent="0.2">
      <c r="A978" s="12">
        <v>37764710114678</v>
      </c>
      <c r="B978" t="s">
        <v>1025</v>
      </c>
      <c r="C978" s="15">
        <v>756</v>
      </c>
    </row>
    <row r="979" spans="1:3" x14ac:dyDescent="0.2">
      <c r="A979" s="12">
        <v>37764710114694</v>
      </c>
      <c r="B979" t="s">
        <v>338</v>
      </c>
      <c r="C979" s="15">
        <v>756</v>
      </c>
    </row>
    <row r="980" spans="1:3" x14ac:dyDescent="0.2">
      <c r="A980" s="12">
        <v>37764710119271</v>
      </c>
      <c r="B980" t="s">
        <v>340</v>
      </c>
      <c r="C980" s="15">
        <v>756</v>
      </c>
    </row>
    <row r="981" spans="1:3" x14ac:dyDescent="0.2">
      <c r="A981" s="12">
        <v>37764710123042</v>
      </c>
      <c r="B981" t="s">
        <v>1026</v>
      </c>
      <c r="C981" s="15">
        <v>756</v>
      </c>
    </row>
    <row r="982" spans="1:3" x14ac:dyDescent="0.2">
      <c r="A982" s="12">
        <v>37764710123059</v>
      </c>
      <c r="B982" t="s">
        <v>1027</v>
      </c>
      <c r="C982" s="15">
        <v>756</v>
      </c>
    </row>
    <row r="983" spans="1:3" x14ac:dyDescent="0.2">
      <c r="A983" s="12">
        <v>37764710127605</v>
      </c>
      <c r="B983" t="s">
        <v>1028</v>
      </c>
      <c r="C983" s="15">
        <v>756</v>
      </c>
    </row>
    <row r="984" spans="1:3" x14ac:dyDescent="0.2">
      <c r="A984" s="12">
        <v>37768510132886</v>
      </c>
      <c r="B984" t="s">
        <v>1029</v>
      </c>
      <c r="C984" s="15">
        <v>1767</v>
      </c>
    </row>
    <row r="985" spans="1:3" x14ac:dyDescent="0.2">
      <c r="A985" s="12">
        <v>37768516113468</v>
      </c>
      <c r="B985" t="s">
        <v>1030</v>
      </c>
      <c r="C985" s="15">
        <v>104</v>
      </c>
    </row>
    <row r="986" spans="1:3" x14ac:dyDescent="0.2">
      <c r="A986" s="12">
        <v>37769010134429</v>
      </c>
      <c r="B986" t="s">
        <v>386</v>
      </c>
      <c r="C986" s="15">
        <v>1696</v>
      </c>
    </row>
    <row r="987" spans="1:3" x14ac:dyDescent="0.2">
      <c r="A987" s="12">
        <v>37770320134577</v>
      </c>
      <c r="B987" t="s">
        <v>1031</v>
      </c>
      <c r="C987" s="15">
        <v>1835</v>
      </c>
    </row>
    <row r="988" spans="1:3" x14ac:dyDescent="0.2">
      <c r="A988" s="12">
        <v>37770990136077</v>
      </c>
      <c r="B988" t="s">
        <v>1426</v>
      </c>
      <c r="C988" s="15">
        <v>1889</v>
      </c>
    </row>
    <row r="989" spans="1:3" x14ac:dyDescent="0.2">
      <c r="A989" s="12">
        <v>37771070136473</v>
      </c>
      <c r="B989" t="s">
        <v>1427</v>
      </c>
      <c r="C989" s="15">
        <v>1903</v>
      </c>
    </row>
    <row r="990" spans="1:3" x14ac:dyDescent="0.2">
      <c r="A990" s="12">
        <v>38684780101337</v>
      </c>
      <c r="B990" t="s">
        <v>80</v>
      </c>
      <c r="C990" s="15">
        <v>549</v>
      </c>
    </row>
    <row r="991" spans="1:3" x14ac:dyDescent="0.2">
      <c r="A991" s="12">
        <v>38684780101352</v>
      </c>
      <c r="B991" t="s">
        <v>1032</v>
      </c>
      <c r="C991" s="15">
        <v>551</v>
      </c>
    </row>
    <row r="992" spans="1:3" x14ac:dyDescent="0.2">
      <c r="A992" s="12">
        <v>38684780101774</v>
      </c>
      <c r="B992" t="s">
        <v>1033</v>
      </c>
      <c r="C992" s="15">
        <v>567</v>
      </c>
    </row>
    <row r="993" spans="1:3" x14ac:dyDescent="0.2">
      <c r="A993" s="12">
        <v>38684780107300</v>
      </c>
      <c r="B993" t="s">
        <v>1034</v>
      </c>
      <c r="C993" s="15">
        <v>599</v>
      </c>
    </row>
    <row r="994" spans="1:3" x14ac:dyDescent="0.2">
      <c r="A994" s="12">
        <v>38684780118133</v>
      </c>
      <c r="B994" t="s">
        <v>1035</v>
      </c>
      <c r="C994" s="15">
        <v>1029</v>
      </c>
    </row>
    <row r="995" spans="1:3" x14ac:dyDescent="0.2">
      <c r="A995" s="12">
        <v>38684780118141</v>
      </c>
      <c r="B995" t="s">
        <v>1036</v>
      </c>
      <c r="C995" s="15">
        <v>1028</v>
      </c>
    </row>
    <row r="996" spans="1:3" x14ac:dyDescent="0.2">
      <c r="A996" s="12">
        <v>38684780123265</v>
      </c>
      <c r="B996" t="s">
        <v>1037</v>
      </c>
      <c r="C996" s="15">
        <v>1267</v>
      </c>
    </row>
    <row r="997" spans="1:3" x14ac:dyDescent="0.2">
      <c r="A997" s="12">
        <v>38684780123505</v>
      </c>
      <c r="B997" t="s">
        <v>361</v>
      </c>
      <c r="C997" s="15">
        <v>1270</v>
      </c>
    </row>
    <row r="998" spans="1:3" x14ac:dyDescent="0.2">
      <c r="A998" s="12">
        <v>38684780127530</v>
      </c>
      <c r="B998" t="s">
        <v>1038</v>
      </c>
      <c r="C998" s="15">
        <v>1502</v>
      </c>
    </row>
    <row r="999" spans="1:3" x14ac:dyDescent="0.2">
      <c r="A999" s="12">
        <v>38684783830411</v>
      </c>
      <c r="B999" t="s">
        <v>1039</v>
      </c>
      <c r="C999" s="15">
        <v>122</v>
      </c>
    </row>
    <row r="1000" spans="1:3" x14ac:dyDescent="0.2">
      <c r="A1000" s="12">
        <v>38684783830429</v>
      </c>
      <c r="B1000" t="s">
        <v>355</v>
      </c>
      <c r="C1000" s="15">
        <v>140</v>
      </c>
    </row>
    <row r="1001" spans="1:3" x14ac:dyDescent="0.2">
      <c r="A1001" s="12">
        <v>38684783830437</v>
      </c>
      <c r="B1001" t="s">
        <v>1040</v>
      </c>
      <c r="C1001" s="15">
        <v>141</v>
      </c>
    </row>
    <row r="1002" spans="1:3" x14ac:dyDescent="0.2">
      <c r="A1002" s="12">
        <v>38684786040935</v>
      </c>
      <c r="B1002" t="s">
        <v>1428</v>
      </c>
      <c r="C1002" s="15">
        <v>158</v>
      </c>
    </row>
    <row r="1003" spans="1:3" x14ac:dyDescent="0.2">
      <c r="A1003" s="12">
        <v>38684786112601</v>
      </c>
      <c r="B1003" t="s">
        <v>1041</v>
      </c>
      <c r="C1003" s="15">
        <v>40</v>
      </c>
    </row>
    <row r="1004" spans="1:3" x14ac:dyDescent="0.2">
      <c r="A1004" s="12">
        <v>38769190132159</v>
      </c>
      <c r="B1004" t="s">
        <v>1042</v>
      </c>
      <c r="C1004" s="15">
        <v>1733</v>
      </c>
    </row>
    <row r="1005" spans="1:3" x14ac:dyDescent="0.2">
      <c r="A1005" s="12">
        <v>38769270132183</v>
      </c>
      <c r="B1005" t="s">
        <v>1043</v>
      </c>
      <c r="C1005" s="15">
        <v>1742</v>
      </c>
    </row>
    <row r="1006" spans="1:3" x14ac:dyDescent="0.2">
      <c r="A1006" s="12">
        <v>39103970120717</v>
      </c>
      <c r="B1006" t="s">
        <v>1044</v>
      </c>
      <c r="C1006" s="15">
        <v>1146</v>
      </c>
    </row>
    <row r="1007" spans="1:3" x14ac:dyDescent="0.2">
      <c r="A1007" s="12">
        <v>39103970121723</v>
      </c>
      <c r="B1007" t="s">
        <v>1045</v>
      </c>
      <c r="C1007" s="15">
        <v>1198</v>
      </c>
    </row>
    <row r="1008" spans="1:3" x14ac:dyDescent="0.2">
      <c r="A1008" s="12">
        <v>39103970127134</v>
      </c>
      <c r="B1008" t="s">
        <v>1046</v>
      </c>
      <c r="C1008" s="15">
        <v>1775</v>
      </c>
    </row>
    <row r="1009" spans="1:3" x14ac:dyDescent="0.2">
      <c r="A1009" s="12">
        <v>39103973930476</v>
      </c>
      <c r="B1009" t="s">
        <v>1047</v>
      </c>
      <c r="C1009" s="15">
        <v>423</v>
      </c>
    </row>
    <row r="1010" spans="1:3" x14ac:dyDescent="0.2">
      <c r="A1010" s="12">
        <v>39684860131789</v>
      </c>
      <c r="B1010" t="s">
        <v>1048</v>
      </c>
      <c r="C1010" s="15">
        <v>1725</v>
      </c>
    </row>
    <row r="1011" spans="1:3" x14ac:dyDescent="0.2">
      <c r="A1011" s="12">
        <v>39685020126011</v>
      </c>
      <c r="B1011" t="s">
        <v>1049</v>
      </c>
      <c r="C1011" s="15">
        <v>1416</v>
      </c>
    </row>
    <row r="1012" spans="1:3" x14ac:dyDescent="0.2">
      <c r="A1012" s="12">
        <v>39685690132415</v>
      </c>
      <c r="B1012" t="s">
        <v>1050</v>
      </c>
      <c r="C1012" s="15">
        <v>1732</v>
      </c>
    </row>
    <row r="1013" spans="1:3" x14ac:dyDescent="0.2">
      <c r="A1013" s="12">
        <v>39685850101956</v>
      </c>
      <c r="B1013" t="s">
        <v>392</v>
      </c>
      <c r="C1013" s="15">
        <v>565</v>
      </c>
    </row>
    <row r="1014" spans="1:3" x14ac:dyDescent="0.2">
      <c r="A1014" s="12">
        <v>39685850122580</v>
      </c>
      <c r="B1014" t="s">
        <v>1051</v>
      </c>
      <c r="C1014" s="15">
        <v>1229</v>
      </c>
    </row>
    <row r="1015" spans="1:3" x14ac:dyDescent="0.2">
      <c r="A1015" s="12">
        <v>39685850133678</v>
      </c>
      <c r="B1015" t="s">
        <v>1052</v>
      </c>
      <c r="C1015" s="15">
        <v>1782</v>
      </c>
    </row>
    <row r="1016" spans="1:3" x14ac:dyDescent="0.2">
      <c r="A1016" s="12">
        <v>39685856116594</v>
      </c>
      <c r="B1016" t="s">
        <v>58</v>
      </c>
      <c r="C1016" s="15">
        <v>178</v>
      </c>
    </row>
    <row r="1017" spans="1:3" x14ac:dyDescent="0.2">
      <c r="A1017" s="12">
        <v>39685856117675</v>
      </c>
      <c r="B1017" t="s">
        <v>1053</v>
      </c>
      <c r="C1017" s="15">
        <v>288</v>
      </c>
    </row>
    <row r="1018" spans="1:3" x14ac:dyDescent="0.2">
      <c r="A1018" s="12">
        <v>39685856118921</v>
      </c>
      <c r="B1018" t="s">
        <v>393</v>
      </c>
      <c r="C1018" s="15">
        <v>364</v>
      </c>
    </row>
    <row r="1019" spans="1:3" x14ac:dyDescent="0.2">
      <c r="A1019" s="12">
        <v>39685930126094</v>
      </c>
      <c r="B1019" t="s">
        <v>1054</v>
      </c>
      <c r="C1019" s="15">
        <v>1408</v>
      </c>
    </row>
    <row r="1020" spans="1:3" x14ac:dyDescent="0.2">
      <c r="A1020" s="12">
        <v>39686270117796</v>
      </c>
      <c r="B1020" t="s">
        <v>1055</v>
      </c>
      <c r="C1020" s="15">
        <v>1003</v>
      </c>
    </row>
    <row r="1021" spans="1:3" x14ac:dyDescent="0.2">
      <c r="A1021" s="12">
        <v>39686270126755</v>
      </c>
      <c r="B1021" t="s">
        <v>343</v>
      </c>
      <c r="C1021" s="15">
        <v>1448</v>
      </c>
    </row>
    <row r="1022" spans="1:3" x14ac:dyDescent="0.2">
      <c r="A1022" s="12">
        <v>39686270127191</v>
      </c>
      <c r="B1022" t="s">
        <v>1056</v>
      </c>
      <c r="C1022" s="15">
        <v>1489</v>
      </c>
    </row>
    <row r="1023" spans="1:3" x14ac:dyDescent="0.2">
      <c r="A1023" s="12">
        <v>39686270129890</v>
      </c>
      <c r="B1023" t="s">
        <v>1057</v>
      </c>
      <c r="C1023" s="15">
        <v>1646</v>
      </c>
    </row>
    <row r="1024" spans="1:3" x14ac:dyDescent="0.2">
      <c r="A1024" s="12">
        <v>39686270129908</v>
      </c>
      <c r="B1024" t="s">
        <v>1058</v>
      </c>
      <c r="C1024" s="15">
        <v>1645</v>
      </c>
    </row>
    <row r="1025" spans="1:3" x14ac:dyDescent="0.2">
      <c r="A1025" s="12">
        <v>39686270129916</v>
      </c>
      <c r="B1025" t="s">
        <v>1059</v>
      </c>
      <c r="C1025" s="15">
        <v>1644</v>
      </c>
    </row>
    <row r="1026" spans="1:3" x14ac:dyDescent="0.2">
      <c r="A1026" s="12">
        <v>39686270130864</v>
      </c>
      <c r="B1026" t="s">
        <v>1060</v>
      </c>
      <c r="C1026" s="15">
        <v>1654</v>
      </c>
    </row>
    <row r="1027" spans="1:3" x14ac:dyDescent="0.2">
      <c r="A1027" s="12">
        <v>39686270132050</v>
      </c>
      <c r="B1027" t="s">
        <v>405</v>
      </c>
      <c r="C1027" s="15">
        <v>1731</v>
      </c>
    </row>
    <row r="1028" spans="1:3" x14ac:dyDescent="0.2">
      <c r="A1028" s="12">
        <v>39686270132365</v>
      </c>
      <c r="B1028" t="s">
        <v>1061</v>
      </c>
      <c r="C1028" s="15">
        <v>1729</v>
      </c>
    </row>
    <row r="1029" spans="1:3" x14ac:dyDescent="0.2">
      <c r="A1029" s="12">
        <v>39686270133116</v>
      </c>
      <c r="B1029" t="s">
        <v>1062</v>
      </c>
      <c r="C1029" s="15">
        <v>1762</v>
      </c>
    </row>
    <row r="1030" spans="1:3" x14ac:dyDescent="0.2">
      <c r="A1030" s="12">
        <v>39686270136028</v>
      </c>
      <c r="B1030" t="s">
        <v>1429</v>
      </c>
      <c r="C1030" s="15">
        <v>1878</v>
      </c>
    </row>
    <row r="1031" spans="1:3" x14ac:dyDescent="0.2">
      <c r="A1031" s="12">
        <v>39686270136044</v>
      </c>
      <c r="B1031" t="s">
        <v>1430</v>
      </c>
      <c r="C1031" s="15">
        <v>1882</v>
      </c>
    </row>
    <row r="1032" spans="1:3" x14ac:dyDescent="0.2">
      <c r="A1032" s="12">
        <v>39686270136135</v>
      </c>
      <c r="B1032" t="s">
        <v>1431</v>
      </c>
      <c r="C1032" s="15">
        <v>1879</v>
      </c>
    </row>
    <row r="1033" spans="1:3" x14ac:dyDescent="0.2">
      <c r="A1033" s="12">
        <v>39686276119309</v>
      </c>
      <c r="B1033" t="s">
        <v>1063</v>
      </c>
      <c r="C1033" s="15">
        <v>393</v>
      </c>
    </row>
    <row r="1034" spans="1:3" x14ac:dyDescent="0.2">
      <c r="A1034" s="12">
        <v>39686500125849</v>
      </c>
      <c r="B1034" t="s">
        <v>1064</v>
      </c>
      <c r="C1034" s="15">
        <v>1398</v>
      </c>
    </row>
    <row r="1035" spans="1:3" x14ac:dyDescent="0.2">
      <c r="A1035" s="12">
        <v>39686760108647</v>
      </c>
      <c r="B1035" t="s">
        <v>1065</v>
      </c>
      <c r="C1035" s="15">
        <v>554</v>
      </c>
    </row>
    <row r="1036" spans="1:3" x14ac:dyDescent="0.2">
      <c r="A1036" s="12">
        <v>39686760111336</v>
      </c>
      <c r="B1036" t="s">
        <v>1066</v>
      </c>
      <c r="C1036" s="15">
        <v>1197</v>
      </c>
    </row>
    <row r="1037" spans="1:3" x14ac:dyDescent="0.2">
      <c r="A1037" s="12">
        <v>39686760114876</v>
      </c>
      <c r="B1037" t="s">
        <v>55</v>
      </c>
      <c r="C1037" s="15">
        <v>1553</v>
      </c>
    </row>
    <row r="1038" spans="1:3" x14ac:dyDescent="0.2">
      <c r="A1038" s="12">
        <v>39686760117853</v>
      </c>
      <c r="B1038" t="s">
        <v>184</v>
      </c>
      <c r="C1038" s="15">
        <v>1027</v>
      </c>
    </row>
    <row r="1039" spans="1:3" x14ac:dyDescent="0.2">
      <c r="A1039" s="12">
        <v>39686760118497</v>
      </c>
      <c r="B1039" t="s">
        <v>51</v>
      </c>
      <c r="C1039" s="15">
        <v>1048</v>
      </c>
    </row>
    <row r="1040" spans="1:3" x14ac:dyDescent="0.2">
      <c r="A1040" s="12">
        <v>39686760119743</v>
      </c>
      <c r="B1040" t="s">
        <v>1067</v>
      </c>
      <c r="C1040" s="15">
        <v>1083</v>
      </c>
    </row>
    <row r="1041" spans="1:3" x14ac:dyDescent="0.2">
      <c r="A1041" s="12">
        <v>39686760119784</v>
      </c>
      <c r="B1041" t="s">
        <v>1068</v>
      </c>
      <c r="C1041" s="15">
        <v>1084</v>
      </c>
    </row>
    <row r="1042" spans="1:3" x14ac:dyDescent="0.2">
      <c r="A1042" s="12">
        <v>39686760120725</v>
      </c>
      <c r="B1042" t="s">
        <v>106</v>
      </c>
      <c r="C1042" s="15">
        <v>1142</v>
      </c>
    </row>
    <row r="1043" spans="1:3" x14ac:dyDescent="0.2">
      <c r="A1043" s="12">
        <v>39686760120733</v>
      </c>
      <c r="B1043" t="s">
        <v>107</v>
      </c>
      <c r="C1043" s="15">
        <v>1143</v>
      </c>
    </row>
    <row r="1044" spans="1:3" x14ac:dyDescent="0.2">
      <c r="A1044" s="12">
        <v>39686760121541</v>
      </c>
      <c r="B1044" t="s">
        <v>45</v>
      </c>
      <c r="C1044" s="15">
        <v>1552</v>
      </c>
    </row>
    <row r="1045" spans="1:3" x14ac:dyDescent="0.2">
      <c r="A1045" s="12">
        <v>39686760121798</v>
      </c>
      <c r="B1045" t="s">
        <v>1069</v>
      </c>
      <c r="C1045" s="15">
        <v>1317</v>
      </c>
    </row>
    <row r="1046" spans="1:3" x14ac:dyDescent="0.2">
      <c r="A1046" s="12">
        <v>39686760123802</v>
      </c>
      <c r="B1046" t="s">
        <v>196</v>
      </c>
      <c r="C1046" s="15">
        <v>1283</v>
      </c>
    </row>
    <row r="1047" spans="1:3" x14ac:dyDescent="0.2">
      <c r="A1047" s="12">
        <v>39686760124248</v>
      </c>
      <c r="B1047" t="s">
        <v>1070</v>
      </c>
      <c r="C1047" s="15">
        <v>1316</v>
      </c>
    </row>
    <row r="1048" spans="1:3" x14ac:dyDescent="0.2">
      <c r="A1048" s="12">
        <v>39686760124958</v>
      </c>
      <c r="B1048" t="s">
        <v>109</v>
      </c>
      <c r="C1048" s="15">
        <v>1360</v>
      </c>
    </row>
    <row r="1049" spans="1:3" x14ac:dyDescent="0.2">
      <c r="A1049" s="12">
        <v>39686760136283</v>
      </c>
      <c r="B1049" t="s">
        <v>1432</v>
      </c>
      <c r="C1049" s="15">
        <v>1890</v>
      </c>
    </row>
    <row r="1050" spans="1:3" x14ac:dyDescent="0.2">
      <c r="A1050" s="12">
        <v>39686766042725</v>
      </c>
      <c r="B1050" t="s">
        <v>1071</v>
      </c>
      <c r="C1050" s="15">
        <v>1318</v>
      </c>
    </row>
    <row r="1051" spans="1:3" x14ac:dyDescent="0.2">
      <c r="A1051" s="12">
        <v>39754990102384</v>
      </c>
      <c r="B1051" t="s">
        <v>1072</v>
      </c>
      <c r="C1051" s="15">
        <v>607</v>
      </c>
    </row>
    <row r="1052" spans="1:3" x14ac:dyDescent="0.2">
      <c r="A1052" s="12">
        <v>39754990102392</v>
      </c>
      <c r="B1052" t="s">
        <v>1073</v>
      </c>
      <c r="C1052" s="15">
        <v>606</v>
      </c>
    </row>
    <row r="1053" spans="1:3" x14ac:dyDescent="0.2">
      <c r="A1053" s="12">
        <v>39754996118665</v>
      </c>
      <c r="B1053" t="s">
        <v>325</v>
      </c>
      <c r="C1053" s="15">
        <v>355</v>
      </c>
    </row>
    <row r="1054" spans="1:3" x14ac:dyDescent="0.2">
      <c r="A1054" s="12">
        <v>40104050101725</v>
      </c>
      <c r="B1054" t="s">
        <v>1074</v>
      </c>
      <c r="C1054" s="15">
        <v>566</v>
      </c>
    </row>
    <row r="1055" spans="1:3" x14ac:dyDescent="0.2">
      <c r="A1055" s="12">
        <v>40688096043194</v>
      </c>
      <c r="B1055" t="s">
        <v>1075</v>
      </c>
      <c r="C1055" s="15">
        <v>93</v>
      </c>
    </row>
    <row r="1056" spans="1:3" x14ac:dyDescent="0.2">
      <c r="A1056" s="12">
        <v>40688250125807</v>
      </c>
      <c r="B1056" t="s">
        <v>41</v>
      </c>
      <c r="C1056" s="15">
        <v>1395</v>
      </c>
    </row>
    <row r="1057" spans="1:3" x14ac:dyDescent="0.2">
      <c r="A1057" s="12">
        <v>41104130135269</v>
      </c>
      <c r="B1057" t="s">
        <v>1433</v>
      </c>
      <c r="C1057" s="15">
        <v>1845</v>
      </c>
    </row>
    <row r="1058" spans="1:3" x14ac:dyDescent="0.2">
      <c r="A1058" s="12">
        <v>41689160112284</v>
      </c>
      <c r="B1058" t="s">
        <v>1434</v>
      </c>
      <c r="C1058" s="15">
        <v>802</v>
      </c>
    </row>
    <row r="1059" spans="1:3" x14ac:dyDescent="0.2">
      <c r="A1059" s="12">
        <v>41689240127548</v>
      </c>
      <c r="B1059" t="s">
        <v>1076</v>
      </c>
      <c r="C1059" s="15">
        <v>1500</v>
      </c>
    </row>
    <row r="1060" spans="1:3" x14ac:dyDescent="0.2">
      <c r="A1060" s="12">
        <v>41689990134197</v>
      </c>
      <c r="B1060" t="s">
        <v>320</v>
      </c>
      <c r="C1060" s="15">
        <v>125</v>
      </c>
    </row>
    <row r="1061" spans="1:3" x14ac:dyDescent="0.2">
      <c r="A1061" s="12">
        <v>41689990135608</v>
      </c>
      <c r="B1061" t="s">
        <v>1435</v>
      </c>
      <c r="C1061" s="15">
        <v>1868</v>
      </c>
    </row>
    <row r="1062" spans="1:3" x14ac:dyDescent="0.2">
      <c r="A1062" s="12">
        <v>41689996044333</v>
      </c>
      <c r="B1062" t="s">
        <v>1077</v>
      </c>
      <c r="C1062" s="15">
        <v>148</v>
      </c>
    </row>
    <row r="1063" spans="1:3" x14ac:dyDescent="0.2">
      <c r="A1063" s="12">
        <v>41690050127282</v>
      </c>
      <c r="B1063" t="s">
        <v>1078</v>
      </c>
      <c r="C1063" s="15">
        <v>1498</v>
      </c>
    </row>
    <row r="1064" spans="1:3" x14ac:dyDescent="0.2">
      <c r="A1064" s="12">
        <v>41690050132068</v>
      </c>
      <c r="B1064" t="s">
        <v>1079</v>
      </c>
      <c r="C1064" s="15">
        <v>1735</v>
      </c>
    </row>
    <row r="1065" spans="1:3" x14ac:dyDescent="0.2">
      <c r="A1065" s="12">
        <v>41690050132076</v>
      </c>
      <c r="B1065" t="s">
        <v>1080</v>
      </c>
      <c r="C1065" s="15">
        <v>1736</v>
      </c>
    </row>
    <row r="1066" spans="1:3" x14ac:dyDescent="0.2">
      <c r="A1066" s="12">
        <v>41690056044473</v>
      </c>
      <c r="B1066" t="s">
        <v>1081</v>
      </c>
      <c r="C1066" s="15">
        <v>49</v>
      </c>
    </row>
    <row r="1067" spans="1:3" x14ac:dyDescent="0.2">
      <c r="A1067" s="12">
        <v>41690216044721</v>
      </c>
      <c r="B1067" t="s">
        <v>1082</v>
      </c>
      <c r="C1067" s="15">
        <v>348</v>
      </c>
    </row>
    <row r="1068" spans="1:3" x14ac:dyDescent="0.2">
      <c r="A1068" s="12">
        <v>41690216044739</v>
      </c>
      <c r="B1068" t="s">
        <v>1083</v>
      </c>
      <c r="C1068" s="15">
        <v>260</v>
      </c>
    </row>
    <row r="1069" spans="1:3" x14ac:dyDescent="0.2">
      <c r="A1069" s="12">
        <v>41690216044754</v>
      </c>
      <c r="B1069" t="s">
        <v>1084</v>
      </c>
      <c r="C1069" s="15">
        <v>259</v>
      </c>
    </row>
    <row r="1070" spans="1:3" x14ac:dyDescent="0.2">
      <c r="A1070" s="12">
        <v>41690216044770</v>
      </c>
      <c r="B1070" t="s">
        <v>1085</v>
      </c>
      <c r="C1070" s="15">
        <v>329</v>
      </c>
    </row>
    <row r="1071" spans="1:3" x14ac:dyDescent="0.2">
      <c r="A1071" s="12">
        <v>41690216044788</v>
      </c>
      <c r="B1071" t="s">
        <v>1086</v>
      </c>
      <c r="C1071" s="15">
        <v>330</v>
      </c>
    </row>
    <row r="1072" spans="1:3" x14ac:dyDescent="0.2">
      <c r="A1072" s="12">
        <v>41690216112213</v>
      </c>
      <c r="B1072" t="s">
        <v>1087</v>
      </c>
      <c r="C1072" s="15">
        <v>1</v>
      </c>
    </row>
    <row r="1073" spans="1:3" x14ac:dyDescent="0.2">
      <c r="A1073" s="12">
        <v>41690470129759</v>
      </c>
      <c r="B1073" t="s">
        <v>1088</v>
      </c>
      <c r="C1073" s="15">
        <v>1647</v>
      </c>
    </row>
    <row r="1074" spans="1:3" x14ac:dyDescent="0.2">
      <c r="A1074" s="12">
        <v>41690620112722</v>
      </c>
      <c r="B1074" t="s">
        <v>382</v>
      </c>
      <c r="C1074" s="15">
        <v>835</v>
      </c>
    </row>
    <row r="1075" spans="1:3" x14ac:dyDescent="0.2">
      <c r="A1075" s="12">
        <v>41690620119503</v>
      </c>
      <c r="B1075" t="s">
        <v>329</v>
      </c>
      <c r="C1075" s="15">
        <v>1070</v>
      </c>
    </row>
    <row r="1076" spans="1:3" x14ac:dyDescent="0.2">
      <c r="A1076" s="12">
        <v>41690620126722</v>
      </c>
      <c r="B1076" t="s">
        <v>1089</v>
      </c>
      <c r="C1076" s="15">
        <v>1446</v>
      </c>
    </row>
    <row r="1077" spans="1:3" x14ac:dyDescent="0.2">
      <c r="A1077" s="12">
        <v>42691120111773</v>
      </c>
      <c r="B1077" t="s">
        <v>402</v>
      </c>
      <c r="C1077" s="15">
        <v>763</v>
      </c>
    </row>
    <row r="1078" spans="1:3" x14ac:dyDescent="0.2">
      <c r="A1078" s="12">
        <v>42691120124255</v>
      </c>
      <c r="B1078" t="s">
        <v>1090</v>
      </c>
      <c r="C1078" s="15">
        <v>1319</v>
      </c>
    </row>
    <row r="1079" spans="1:3" x14ac:dyDescent="0.2">
      <c r="A1079" s="12">
        <v>42691796118434</v>
      </c>
      <c r="B1079" t="s">
        <v>1091</v>
      </c>
      <c r="C1079" s="15">
        <v>337</v>
      </c>
    </row>
    <row r="1080" spans="1:3" x14ac:dyDescent="0.2">
      <c r="A1080" s="12">
        <v>42692290116921</v>
      </c>
      <c r="B1080" t="s">
        <v>1092</v>
      </c>
      <c r="C1080" s="15">
        <v>973</v>
      </c>
    </row>
    <row r="1081" spans="1:3" x14ac:dyDescent="0.2">
      <c r="A1081" s="12">
        <v>42692600116434</v>
      </c>
      <c r="B1081" t="s">
        <v>1093</v>
      </c>
      <c r="C1081" s="15">
        <v>967</v>
      </c>
    </row>
    <row r="1082" spans="1:3" x14ac:dyDescent="0.2">
      <c r="A1082" s="12">
        <v>42750100134866</v>
      </c>
      <c r="B1082" t="s">
        <v>1094</v>
      </c>
      <c r="C1082" s="15">
        <v>1837</v>
      </c>
    </row>
    <row r="1083" spans="1:3" x14ac:dyDescent="0.2">
      <c r="A1083" s="12">
        <v>42750100135590</v>
      </c>
      <c r="B1083" t="s">
        <v>1436</v>
      </c>
      <c r="C1083" s="15">
        <v>1862</v>
      </c>
    </row>
    <row r="1084" spans="1:3" x14ac:dyDescent="0.2">
      <c r="A1084" s="12">
        <v>42750100136630</v>
      </c>
      <c r="B1084" t="s">
        <v>1437</v>
      </c>
      <c r="C1084" s="15">
        <v>1907</v>
      </c>
    </row>
    <row r="1085" spans="1:3" x14ac:dyDescent="0.2">
      <c r="A1085" s="12">
        <v>42767866045918</v>
      </c>
      <c r="B1085" t="s">
        <v>1095</v>
      </c>
      <c r="C1085" s="15">
        <v>21</v>
      </c>
    </row>
    <row r="1086" spans="1:3" x14ac:dyDescent="0.2">
      <c r="A1086" s="12">
        <v>42767866111603</v>
      </c>
      <c r="B1086" t="s">
        <v>1096</v>
      </c>
      <c r="C1086" s="15">
        <v>20</v>
      </c>
    </row>
    <row r="1087" spans="1:3" x14ac:dyDescent="0.2">
      <c r="A1087" s="12">
        <v>42767866118202</v>
      </c>
      <c r="B1087" t="s">
        <v>1097</v>
      </c>
      <c r="C1087" s="15">
        <v>326</v>
      </c>
    </row>
    <row r="1088" spans="1:3" x14ac:dyDescent="0.2">
      <c r="A1088" s="12">
        <v>42769500132894</v>
      </c>
      <c r="B1088" t="s">
        <v>1098</v>
      </c>
      <c r="C1088" s="15">
        <v>1768</v>
      </c>
    </row>
    <row r="1089" spans="1:3" x14ac:dyDescent="0.2">
      <c r="A1089" s="12">
        <v>43104390106534</v>
      </c>
      <c r="B1089" t="s">
        <v>1099</v>
      </c>
      <c r="C1089" s="15">
        <v>615</v>
      </c>
    </row>
    <row r="1090" spans="1:3" x14ac:dyDescent="0.2">
      <c r="A1090" s="12">
        <v>43104390111880</v>
      </c>
      <c r="B1090" t="s">
        <v>325</v>
      </c>
      <c r="C1090" s="15">
        <v>767</v>
      </c>
    </row>
    <row r="1091" spans="1:3" x14ac:dyDescent="0.2">
      <c r="A1091" s="12">
        <v>43104390113431</v>
      </c>
      <c r="B1091" t="s">
        <v>258</v>
      </c>
      <c r="C1091" s="15">
        <v>844</v>
      </c>
    </row>
    <row r="1092" spans="1:3" x14ac:dyDescent="0.2">
      <c r="A1092" s="12">
        <v>43104390113704</v>
      </c>
      <c r="B1092" t="s">
        <v>243</v>
      </c>
      <c r="C1092" s="15">
        <v>850</v>
      </c>
    </row>
    <row r="1093" spans="1:3" x14ac:dyDescent="0.2">
      <c r="A1093" s="12">
        <v>43104390116814</v>
      </c>
      <c r="B1093" t="s">
        <v>273</v>
      </c>
      <c r="C1093" s="15">
        <v>972</v>
      </c>
    </row>
    <row r="1094" spans="1:3" x14ac:dyDescent="0.2">
      <c r="A1094" s="12">
        <v>43104390119024</v>
      </c>
      <c r="B1094" t="s">
        <v>245</v>
      </c>
      <c r="C1094" s="15">
        <v>1061</v>
      </c>
    </row>
    <row r="1095" spans="1:3" x14ac:dyDescent="0.2">
      <c r="A1095" s="12">
        <v>43104390120642</v>
      </c>
      <c r="B1095" t="s">
        <v>242</v>
      </c>
      <c r="C1095" s="15">
        <v>1127</v>
      </c>
    </row>
    <row r="1096" spans="1:3" x14ac:dyDescent="0.2">
      <c r="A1096" s="12">
        <v>43104390123257</v>
      </c>
      <c r="B1096" t="s">
        <v>400</v>
      </c>
      <c r="C1096" s="15">
        <v>1268</v>
      </c>
    </row>
    <row r="1097" spans="1:3" x14ac:dyDescent="0.2">
      <c r="A1097" s="12">
        <v>43104390123281</v>
      </c>
      <c r="B1097" t="s">
        <v>241</v>
      </c>
      <c r="C1097" s="15">
        <v>1193</v>
      </c>
    </row>
    <row r="1098" spans="1:3" x14ac:dyDescent="0.2">
      <c r="A1098" s="12">
        <v>43104390123794</v>
      </c>
      <c r="B1098" t="s">
        <v>1100</v>
      </c>
      <c r="C1098" s="15">
        <v>1282</v>
      </c>
    </row>
    <row r="1099" spans="1:3" x14ac:dyDescent="0.2">
      <c r="A1099" s="12">
        <v>43104390124065</v>
      </c>
      <c r="B1099" t="s">
        <v>1101</v>
      </c>
      <c r="C1099" s="15">
        <v>1290</v>
      </c>
    </row>
    <row r="1100" spans="1:3" x14ac:dyDescent="0.2">
      <c r="A1100" s="12">
        <v>43104390125781</v>
      </c>
      <c r="B1100" t="s">
        <v>378</v>
      </c>
      <c r="C1100" s="15">
        <v>1393</v>
      </c>
    </row>
    <row r="1101" spans="1:3" x14ac:dyDescent="0.2">
      <c r="A1101" s="12">
        <v>43104390125799</v>
      </c>
      <c r="B1101" t="s">
        <v>240</v>
      </c>
      <c r="C1101" s="15">
        <v>1394</v>
      </c>
    </row>
    <row r="1102" spans="1:3" x14ac:dyDescent="0.2">
      <c r="A1102" s="12">
        <v>43104390127969</v>
      </c>
      <c r="B1102" t="s">
        <v>1102</v>
      </c>
      <c r="C1102" s="15">
        <v>1547</v>
      </c>
    </row>
    <row r="1103" spans="1:3" x14ac:dyDescent="0.2">
      <c r="A1103" s="12">
        <v>43104390128090</v>
      </c>
      <c r="B1103" t="s">
        <v>1103</v>
      </c>
      <c r="C1103" s="15">
        <v>1516</v>
      </c>
    </row>
    <row r="1104" spans="1:3" x14ac:dyDescent="0.2">
      <c r="A1104" s="12">
        <v>43104390129213</v>
      </c>
      <c r="B1104" t="s">
        <v>1438</v>
      </c>
      <c r="C1104" s="15">
        <v>1618</v>
      </c>
    </row>
    <row r="1105" spans="1:3" x14ac:dyDescent="0.2">
      <c r="A1105" s="12">
        <v>43104390131110</v>
      </c>
      <c r="B1105" t="s">
        <v>278</v>
      </c>
      <c r="C1105" s="15">
        <v>1687</v>
      </c>
    </row>
    <row r="1106" spans="1:3" x14ac:dyDescent="0.2">
      <c r="A1106" s="12">
        <v>43104390131748</v>
      </c>
      <c r="B1106" t="s">
        <v>1104</v>
      </c>
      <c r="C1106" s="15">
        <v>1716</v>
      </c>
    </row>
    <row r="1107" spans="1:3" x14ac:dyDescent="0.2">
      <c r="A1107" s="12">
        <v>43104390132001</v>
      </c>
      <c r="B1107" t="s">
        <v>1105</v>
      </c>
      <c r="C1107" s="15">
        <v>1665</v>
      </c>
    </row>
    <row r="1108" spans="1:3" x14ac:dyDescent="0.2">
      <c r="A1108" s="12">
        <v>43104390132530</v>
      </c>
      <c r="B1108" t="s">
        <v>388</v>
      </c>
      <c r="C1108" s="15">
        <v>1743</v>
      </c>
    </row>
    <row r="1109" spans="1:3" x14ac:dyDescent="0.2">
      <c r="A1109" s="12">
        <v>43104390133496</v>
      </c>
      <c r="B1109" t="s">
        <v>1106</v>
      </c>
      <c r="C1109" s="15">
        <v>1778</v>
      </c>
    </row>
    <row r="1110" spans="1:3" x14ac:dyDescent="0.2">
      <c r="A1110" s="12">
        <v>43104390135087</v>
      </c>
      <c r="B1110" t="s">
        <v>1107</v>
      </c>
      <c r="C1110" s="15">
        <v>1840</v>
      </c>
    </row>
    <row r="1111" spans="1:3" x14ac:dyDescent="0.2">
      <c r="A1111" s="12">
        <v>43104390136655</v>
      </c>
      <c r="B1111" t="s">
        <v>1439</v>
      </c>
      <c r="C1111" s="15">
        <v>1867</v>
      </c>
    </row>
    <row r="1112" spans="1:3" x14ac:dyDescent="0.2">
      <c r="A1112" s="12">
        <v>43693690106633</v>
      </c>
      <c r="B1112" t="s">
        <v>1108</v>
      </c>
      <c r="C1112" s="15">
        <v>628</v>
      </c>
    </row>
    <row r="1113" spans="1:3" x14ac:dyDescent="0.2">
      <c r="A1113" s="12">
        <v>43693690125526</v>
      </c>
      <c r="B1113" t="s">
        <v>1109</v>
      </c>
      <c r="C1113" s="15">
        <v>1375</v>
      </c>
    </row>
    <row r="1114" spans="1:3" x14ac:dyDescent="0.2">
      <c r="A1114" s="12">
        <v>43693690129924</v>
      </c>
      <c r="B1114" t="s">
        <v>396</v>
      </c>
      <c r="C1114" s="15">
        <v>1609</v>
      </c>
    </row>
    <row r="1115" spans="1:3" x14ac:dyDescent="0.2">
      <c r="A1115" s="12">
        <v>43693696046247</v>
      </c>
      <c r="B1115" t="s">
        <v>1110</v>
      </c>
      <c r="C1115" s="15">
        <v>1521</v>
      </c>
    </row>
    <row r="1116" spans="1:3" x14ac:dyDescent="0.2">
      <c r="A1116" s="12">
        <v>43693856046445</v>
      </c>
      <c r="B1116" t="s">
        <v>1111</v>
      </c>
      <c r="C1116" s="15">
        <v>638</v>
      </c>
    </row>
    <row r="1117" spans="1:3" x14ac:dyDescent="0.2">
      <c r="A1117" s="12">
        <v>43693856046452</v>
      </c>
      <c r="B1117" t="s">
        <v>1112</v>
      </c>
      <c r="C1117" s="15">
        <v>574</v>
      </c>
    </row>
    <row r="1118" spans="1:3" x14ac:dyDescent="0.2">
      <c r="A1118" s="12">
        <v>43693856046486</v>
      </c>
      <c r="B1118" t="s">
        <v>1113</v>
      </c>
      <c r="C1118" s="15">
        <v>575</v>
      </c>
    </row>
    <row r="1119" spans="1:3" x14ac:dyDescent="0.2">
      <c r="A1119" s="12">
        <v>43693856046494</v>
      </c>
      <c r="B1119" t="s">
        <v>1114</v>
      </c>
      <c r="C1119" s="15">
        <v>497</v>
      </c>
    </row>
    <row r="1120" spans="1:3" x14ac:dyDescent="0.2">
      <c r="A1120" s="12">
        <v>43693930106005</v>
      </c>
      <c r="B1120" t="s">
        <v>812</v>
      </c>
      <c r="C1120" s="15">
        <v>817</v>
      </c>
    </row>
    <row r="1121" spans="1:3" x14ac:dyDescent="0.2">
      <c r="A1121" s="12">
        <v>43693936046510</v>
      </c>
      <c r="B1121" t="s">
        <v>1115</v>
      </c>
      <c r="C1121" s="15">
        <v>993</v>
      </c>
    </row>
    <row r="1122" spans="1:3" x14ac:dyDescent="0.2">
      <c r="A1122" s="12">
        <v>43693936046536</v>
      </c>
      <c r="B1122" t="s">
        <v>1116</v>
      </c>
      <c r="C1122" s="15">
        <v>886</v>
      </c>
    </row>
    <row r="1123" spans="1:3" x14ac:dyDescent="0.2">
      <c r="A1123" s="12">
        <v>43693936046544</v>
      </c>
      <c r="B1123" t="s">
        <v>1117</v>
      </c>
      <c r="C1123" s="15">
        <v>866</v>
      </c>
    </row>
    <row r="1124" spans="1:3" x14ac:dyDescent="0.2">
      <c r="A1124" s="12">
        <v>43693936046577</v>
      </c>
      <c r="B1124" t="s">
        <v>1118</v>
      </c>
      <c r="C1124" s="15">
        <v>997</v>
      </c>
    </row>
    <row r="1125" spans="1:3" x14ac:dyDescent="0.2">
      <c r="A1125" s="12">
        <v>43693936046601</v>
      </c>
      <c r="B1125" t="s">
        <v>1119</v>
      </c>
      <c r="C1125" s="15">
        <v>865</v>
      </c>
    </row>
    <row r="1126" spans="1:3" x14ac:dyDescent="0.2">
      <c r="A1126" s="12">
        <v>43693936046619</v>
      </c>
      <c r="B1126" t="s">
        <v>1120</v>
      </c>
      <c r="C1126" s="15">
        <v>984</v>
      </c>
    </row>
    <row r="1127" spans="1:3" x14ac:dyDescent="0.2">
      <c r="A1127" s="12">
        <v>43693936046627</v>
      </c>
      <c r="B1127" t="s">
        <v>1121</v>
      </c>
      <c r="C1127" s="15">
        <v>899</v>
      </c>
    </row>
    <row r="1128" spans="1:3" x14ac:dyDescent="0.2">
      <c r="A1128" s="12">
        <v>43693936046668</v>
      </c>
      <c r="B1128" t="s">
        <v>1122</v>
      </c>
      <c r="C1128" s="15">
        <v>887</v>
      </c>
    </row>
    <row r="1129" spans="1:3" x14ac:dyDescent="0.2">
      <c r="A1129" s="12">
        <v>43693936046676</v>
      </c>
      <c r="B1129" t="s">
        <v>1123</v>
      </c>
      <c r="C1129" s="15">
        <v>994</v>
      </c>
    </row>
    <row r="1130" spans="1:3" x14ac:dyDescent="0.2">
      <c r="A1130" s="12">
        <v>43693936046692</v>
      </c>
      <c r="B1130" t="s">
        <v>1124</v>
      </c>
      <c r="C1130" s="15">
        <v>304</v>
      </c>
    </row>
    <row r="1131" spans="1:3" x14ac:dyDescent="0.2">
      <c r="A1131" s="12">
        <v>43694270107151</v>
      </c>
      <c r="B1131" t="s">
        <v>1125</v>
      </c>
      <c r="C1131" s="15">
        <v>646</v>
      </c>
    </row>
    <row r="1132" spans="1:3" x14ac:dyDescent="0.2">
      <c r="A1132" s="12">
        <v>43694270116889</v>
      </c>
      <c r="B1132" t="s">
        <v>1126</v>
      </c>
      <c r="C1132" s="15">
        <v>976</v>
      </c>
    </row>
    <row r="1133" spans="1:3" x14ac:dyDescent="0.2">
      <c r="A1133" s="12">
        <v>43694270123745</v>
      </c>
      <c r="B1133" t="s">
        <v>1127</v>
      </c>
      <c r="C1133" s="15">
        <v>1276</v>
      </c>
    </row>
    <row r="1134" spans="1:3" x14ac:dyDescent="0.2">
      <c r="A1134" s="12">
        <v>43694270125617</v>
      </c>
      <c r="B1134" t="s">
        <v>1128</v>
      </c>
      <c r="C1134" s="15">
        <v>1387</v>
      </c>
    </row>
    <row r="1135" spans="1:3" x14ac:dyDescent="0.2">
      <c r="A1135" s="12">
        <v>43694270130856</v>
      </c>
      <c r="B1135" t="s">
        <v>1129</v>
      </c>
      <c r="C1135" s="15">
        <v>1681</v>
      </c>
    </row>
    <row r="1136" spans="1:3" x14ac:dyDescent="0.2">
      <c r="A1136" s="12">
        <v>43694270131995</v>
      </c>
      <c r="B1136" t="s">
        <v>398</v>
      </c>
      <c r="C1136" s="15">
        <v>1675</v>
      </c>
    </row>
    <row r="1137" spans="1:3" x14ac:dyDescent="0.2">
      <c r="A1137" s="12">
        <v>43694270132274</v>
      </c>
      <c r="B1137" t="s">
        <v>1130</v>
      </c>
      <c r="C1137" s="15">
        <v>1737</v>
      </c>
    </row>
    <row r="1138" spans="1:3" x14ac:dyDescent="0.2">
      <c r="A1138" s="12">
        <v>43694274330668</v>
      </c>
      <c r="B1138" t="s">
        <v>81</v>
      </c>
      <c r="C1138" s="15">
        <v>414</v>
      </c>
    </row>
    <row r="1139" spans="1:3" x14ac:dyDescent="0.2">
      <c r="A1139" s="12">
        <v>43694274330676</v>
      </c>
      <c r="B1139" t="s">
        <v>248</v>
      </c>
      <c r="C1139" s="15">
        <v>425</v>
      </c>
    </row>
    <row r="1140" spans="1:3" x14ac:dyDescent="0.2">
      <c r="A1140" s="12">
        <v>43694274330726</v>
      </c>
      <c r="B1140" t="s">
        <v>68</v>
      </c>
      <c r="C1140" s="15">
        <v>502</v>
      </c>
    </row>
    <row r="1141" spans="1:3" x14ac:dyDescent="0.2">
      <c r="A1141" s="12">
        <v>43694500113662</v>
      </c>
      <c r="B1141" t="s">
        <v>1131</v>
      </c>
      <c r="C1141" s="15">
        <v>846</v>
      </c>
    </row>
    <row r="1142" spans="1:3" x14ac:dyDescent="0.2">
      <c r="A1142" s="12">
        <v>43694500121483</v>
      </c>
      <c r="B1142" t="s">
        <v>1440</v>
      </c>
      <c r="C1142" s="15">
        <v>1167</v>
      </c>
    </row>
    <row r="1143" spans="1:3" x14ac:dyDescent="0.2">
      <c r="A1143" s="12">
        <v>43694500123299</v>
      </c>
      <c r="B1143" t="s">
        <v>244</v>
      </c>
      <c r="C1143" s="15">
        <v>1192</v>
      </c>
    </row>
    <row r="1144" spans="1:3" x14ac:dyDescent="0.2">
      <c r="A1144" s="12">
        <v>43694500128108</v>
      </c>
      <c r="B1144" t="s">
        <v>246</v>
      </c>
      <c r="C1144" s="15">
        <v>1526</v>
      </c>
    </row>
    <row r="1145" spans="1:3" x14ac:dyDescent="0.2">
      <c r="A1145" s="12">
        <v>43694500129205</v>
      </c>
      <c r="B1145" t="s">
        <v>1132</v>
      </c>
      <c r="C1145" s="15">
        <v>1608</v>
      </c>
    </row>
    <row r="1146" spans="1:3" x14ac:dyDescent="0.2">
      <c r="A1146" s="12">
        <v>43694500129247</v>
      </c>
      <c r="B1146" t="s">
        <v>1441</v>
      </c>
      <c r="C1146" s="15">
        <v>1545</v>
      </c>
    </row>
    <row r="1147" spans="1:3" x14ac:dyDescent="0.2">
      <c r="A1147" s="12">
        <v>43694506047229</v>
      </c>
      <c r="B1147" t="s">
        <v>1133</v>
      </c>
      <c r="C1147" s="15">
        <v>1220</v>
      </c>
    </row>
    <row r="1148" spans="1:3" x14ac:dyDescent="0.2">
      <c r="A1148" s="12">
        <v>43694840123760</v>
      </c>
      <c r="B1148" t="s">
        <v>1134</v>
      </c>
      <c r="C1148" s="15">
        <v>1278</v>
      </c>
    </row>
    <row r="1149" spans="1:3" x14ac:dyDescent="0.2">
      <c r="A1149" s="12">
        <v>43695836118541</v>
      </c>
      <c r="B1149" t="s">
        <v>1135</v>
      </c>
      <c r="C1149" s="15">
        <v>363</v>
      </c>
    </row>
    <row r="1150" spans="1:3" x14ac:dyDescent="0.2">
      <c r="A1150" s="12">
        <v>43696176048045</v>
      </c>
      <c r="B1150" t="s">
        <v>1136</v>
      </c>
      <c r="C1150" s="15">
        <v>1243</v>
      </c>
    </row>
    <row r="1151" spans="1:3" x14ac:dyDescent="0.2">
      <c r="A1151" s="12">
        <v>43696660129718</v>
      </c>
      <c r="B1151" t="s">
        <v>1137</v>
      </c>
      <c r="C1151" s="15">
        <v>1623</v>
      </c>
    </row>
    <row r="1152" spans="1:3" x14ac:dyDescent="0.2">
      <c r="A1152" s="12">
        <v>43696660131656</v>
      </c>
      <c r="B1152" t="s">
        <v>1138</v>
      </c>
      <c r="C1152" s="15">
        <v>1546</v>
      </c>
    </row>
    <row r="1153" spans="1:3" x14ac:dyDescent="0.2">
      <c r="A1153" s="12">
        <v>43696664330585</v>
      </c>
      <c r="B1153" t="s">
        <v>1139</v>
      </c>
      <c r="C1153" s="15">
        <v>287</v>
      </c>
    </row>
    <row r="1154" spans="1:3" x14ac:dyDescent="0.2">
      <c r="A1154" s="12">
        <v>43696666048730</v>
      </c>
      <c r="B1154" t="s">
        <v>1140</v>
      </c>
      <c r="C1154" s="15">
        <v>980</v>
      </c>
    </row>
    <row r="1155" spans="1:3" x14ac:dyDescent="0.2">
      <c r="A1155" s="12">
        <v>43771150137059</v>
      </c>
      <c r="B1155" t="s">
        <v>1442</v>
      </c>
      <c r="C1155" s="15">
        <v>1936</v>
      </c>
    </row>
    <row r="1156" spans="1:3" x14ac:dyDescent="0.2">
      <c r="A1156" s="12">
        <v>44104470136572</v>
      </c>
      <c r="B1156" t="s">
        <v>1443</v>
      </c>
      <c r="C1156" s="15">
        <v>1904</v>
      </c>
    </row>
    <row r="1157" spans="1:3" x14ac:dyDescent="0.2">
      <c r="A1157" s="12">
        <v>44104474430252</v>
      </c>
      <c r="B1157" t="s">
        <v>1141</v>
      </c>
      <c r="C1157" s="15">
        <v>210</v>
      </c>
    </row>
    <row r="1158" spans="1:3" x14ac:dyDescent="0.2">
      <c r="A1158" s="12">
        <v>44697650100305</v>
      </c>
      <c r="B1158" t="s">
        <v>1142</v>
      </c>
      <c r="C1158" s="15">
        <v>512</v>
      </c>
    </row>
    <row r="1159" spans="1:3" x14ac:dyDescent="0.2">
      <c r="A1159" s="12">
        <v>44697650100388</v>
      </c>
      <c r="B1159" t="s">
        <v>1143</v>
      </c>
      <c r="C1159" s="15">
        <v>513</v>
      </c>
    </row>
    <row r="1160" spans="1:3" x14ac:dyDescent="0.2">
      <c r="A1160" s="12">
        <v>44697990117804</v>
      </c>
      <c r="B1160" t="s">
        <v>61</v>
      </c>
      <c r="C1160" s="15">
        <v>1004</v>
      </c>
    </row>
    <row r="1161" spans="1:3" x14ac:dyDescent="0.2">
      <c r="A1161" s="12">
        <v>44697994430229</v>
      </c>
      <c r="B1161" t="s">
        <v>1144</v>
      </c>
      <c r="C1161" s="15">
        <v>170</v>
      </c>
    </row>
    <row r="1162" spans="1:3" x14ac:dyDescent="0.2">
      <c r="A1162" s="12">
        <v>44697994430245</v>
      </c>
      <c r="B1162" t="s">
        <v>1145</v>
      </c>
      <c r="C1162" s="15">
        <v>265</v>
      </c>
    </row>
    <row r="1163" spans="1:3" x14ac:dyDescent="0.2">
      <c r="A1163" s="12">
        <v>44697996049720</v>
      </c>
      <c r="B1163" t="s">
        <v>1146</v>
      </c>
      <c r="C1163" s="15">
        <v>41</v>
      </c>
    </row>
    <row r="1164" spans="1:3" x14ac:dyDescent="0.2">
      <c r="A1164" s="12">
        <v>44697996049829</v>
      </c>
      <c r="B1164" t="s">
        <v>1147</v>
      </c>
      <c r="C1164" s="15">
        <v>164</v>
      </c>
    </row>
    <row r="1165" spans="1:3" x14ac:dyDescent="0.2">
      <c r="A1165" s="12">
        <v>44697996119077</v>
      </c>
      <c r="B1165" t="s">
        <v>1148</v>
      </c>
      <c r="C1165" s="15">
        <v>373</v>
      </c>
    </row>
    <row r="1166" spans="1:3" x14ac:dyDescent="0.2">
      <c r="A1166" s="12">
        <v>44698070110007</v>
      </c>
      <c r="B1166" t="s">
        <v>1149</v>
      </c>
      <c r="C1166" s="15">
        <v>747</v>
      </c>
    </row>
    <row r="1167" spans="1:3" x14ac:dyDescent="0.2">
      <c r="A1167" s="12">
        <v>44698074430179</v>
      </c>
      <c r="B1167" t="s">
        <v>1150</v>
      </c>
      <c r="C1167" s="15">
        <v>25</v>
      </c>
    </row>
    <row r="1168" spans="1:3" x14ac:dyDescent="0.2">
      <c r="A1168" s="12">
        <v>44698234430187</v>
      </c>
      <c r="B1168" t="s">
        <v>1063</v>
      </c>
      <c r="C1168" s="15">
        <v>59</v>
      </c>
    </row>
    <row r="1169" spans="1:3" x14ac:dyDescent="0.2">
      <c r="A1169" s="12">
        <v>45104540111674</v>
      </c>
      <c r="B1169" t="s">
        <v>1151</v>
      </c>
      <c r="C1169" s="15">
        <v>778</v>
      </c>
    </row>
    <row r="1170" spans="1:3" x14ac:dyDescent="0.2">
      <c r="A1170" s="12">
        <v>45104540132647</v>
      </c>
      <c r="B1170" t="s">
        <v>1152</v>
      </c>
      <c r="C1170" s="15">
        <v>1757</v>
      </c>
    </row>
    <row r="1171" spans="1:3" x14ac:dyDescent="0.2">
      <c r="A1171" s="12">
        <v>45104540132944</v>
      </c>
      <c r="B1171" t="s">
        <v>1153</v>
      </c>
      <c r="C1171" s="15">
        <v>1770</v>
      </c>
    </row>
    <row r="1172" spans="1:3" x14ac:dyDescent="0.2">
      <c r="A1172" s="12">
        <v>45698564530333</v>
      </c>
      <c r="B1172" t="s">
        <v>1154</v>
      </c>
      <c r="C1172" s="15">
        <v>452</v>
      </c>
    </row>
    <row r="1173" spans="1:3" x14ac:dyDescent="0.2">
      <c r="A1173" s="12">
        <v>45699140135624</v>
      </c>
      <c r="B1173" t="s">
        <v>1444</v>
      </c>
      <c r="C1173" s="15">
        <v>1869</v>
      </c>
    </row>
    <row r="1174" spans="1:3" x14ac:dyDescent="0.2">
      <c r="A1174" s="12">
        <v>45699480134122</v>
      </c>
      <c r="B1174" t="s">
        <v>1155</v>
      </c>
      <c r="C1174" s="15">
        <v>1793</v>
      </c>
    </row>
    <row r="1175" spans="1:3" x14ac:dyDescent="0.2">
      <c r="A1175" s="12">
        <v>45699550121640</v>
      </c>
      <c r="B1175" t="s">
        <v>1156</v>
      </c>
      <c r="C1175" s="15">
        <v>1183</v>
      </c>
    </row>
    <row r="1176" spans="1:3" x14ac:dyDescent="0.2">
      <c r="A1176" s="12">
        <v>45699710135830</v>
      </c>
      <c r="B1176" t="s">
        <v>1445</v>
      </c>
      <c r="C1176" s="15">
        <v>1861</v>
      </c>
    </row>
    <row r="1177" spans="1:3" x14ac:dyDescent="0.2">
      <c r="A1177" s="12">
        <v>45699710135848</v>
      </c>
      <c r="B1177" t="s">
        <v>1446</v>
      </c>
      <c r="C1177" s="15">
        <v>1864</v>
      </c>
    </row>
    <row r="1178" spans="1:3" x14ac:dyDescent="0.2">
      <c r="A1178" s="12">
        <v>45701100135889</v>
      </c>
      <c r="B1178" t="s">
        <v>1157</v>
      </c>
      <c r="C1178" s="15">
        <v>490</v>
      </c>
    </row>
    <row r="1179" spans="1:3" x14ac:dyDescent="0.2">
      <c r="A1179" s="12">
        <v>45701106117931</v>
      </c>
      <c r="B1179" t="s">
        <v>1158</v>
      </c>
      <c r="C1179" s="15">
        <v>307</v>
      </c>
    </row>
    <row r="1180" spans="1:3" x14ac:dyDescent="0.2">
      <c r="A1180" s="12">
        <v>45701360106013</v>
      </c>
      <c r="B1180" t="s">
        <v>1159</v>
      </c>
      <c r="C1180" s="15">
        <v>612</v>
      </c>
    </row>
    <row r="1181" spans="1:3" x14ac:dyDescent="0.2">
      <c r="A1181" s="12">
        <v>45701364530267</v>
      </c>
      <c r="B1181" t="s">
        <v>1160</v>
      </c>
      <c r="C1181" s="15">
        <v>256</v>
      </c>
    </row>
    <row r="1182" spans="1:3" x14ac:dyDescent="0.2">
      <c r="A1182" s="12">
        <v>45701690129957</v>
      </c>
      <c r="B1182" t="s">
        <v>1161</v>
      </c>
      <c r="C1182" s="15">
        <v>1649</v>
      </c>
    </row>
    <row r="1183" spans="1:3" x14ac:dyDescent="0.2">
      <c r="A1183" s="12">
        <v>45701690134031</v>
      </c>
      <c r="B1183" t="s">
        <v>1162</v>
      </c>
      <c r="C1183" s="15">
        <v>1796</v>
      </c>
    </row>
    <row r="1184" spans="1:3" x14ac:dyDescent="0.2">
      <c r="A1184" s="12">
        <v>45701690136440</v>
      </c>
      <c r="B1184" t="s">
        <v>1447</v>
      </c>
      <c r="C1184" s="15">
        <v>1900</v>
      </c>
    </row>
    <row r="1185" spans="1:3" x14ac:dyDescent="0.2">
      <c r="A1185" s="12">
        <v>45701690137117</v>
      </c>
      <c r="B1185" t="s">
        <v>542</v>
      </c>
      <c r="C1185" s="15">
        <v>1920</v>
      </c>
    </row>
    <row r="1186" spans="1:3" x14ac:dyDescent="0.2">
      <c r="A1186" s="12">
        <v>45752670113407</v>
      </c>
      <c r="B1186" t="s">
        <v>1163</v>
      </c>
      <c r="C1186" s="15">
        <v>849</v>
      </c>
    </row>
    <row r="1187" spans="1:3" x14ac:dyDescent="0.2">
      <c r="A1187" s="12">
        <v>47104700117168</v>
      </c>
      <c r="B1187" t="s">
        <v>1164</v>
      </c>
      <c r="C1187" s="15">
        <v>983</v>
      </c>
    </row>
    <row r="1188" spans="1:3" x14ac:dyDescent="0.2">
      <c r="A1188" s="12">
        <v>47704414730180</v>
      </c>
      <c r="B1188" t="s">
        <v>1165</v>
      </c>
      <c r="C1188" s="15">
        <v>317</v>
      </c>
    </row>
    <row r="1189" spans="1:3" x14ac:dyDescent="0.2">
      <c r="A1189" s="12">
        <v>48705320122267</v>
      </c>
      <c r="B1189" t="s">
        <v>1166</v>
      </c>
      <c r="C1189" s="15">
        <v>1210</v>
      </c>
    </row>
    <row r="1190" spans="1:3" x14ac:dyDescent="0.2">
      <c r="A1190" s="12">
        <v>48705730129494</v>
      </c>
      <c r="B1190" t="s">
        <v>1167</v>
      </c>
      <c r="C1190" s="15">
        <v>1635</v>
      </c>
    </row>
    <row r="1191" spans="1:3" x14ac:dyDescent="0.2">
      <c r="A1191" s="12">
        <v>48705730135095</v>
      </c>
      <c r="B1191" t="s">
        <v>1168</v>
      </c>
      <c r="C1191" s="15">
        <v>1839</v>
      </c>
    </row>
    <row r="1192" spans="1:3" x14ac:dyDescent="0.2">
      <c r="A1192" s="12">
        <v>48705734830113</v>
      </c>
      <c r="B1192" t="s">
        <v>1169</v>
      </c>
      <c r="C1192" s="15">
        <v>56</v>
      </c>
    </row>
    <row r="1193" spans="1:3" x14ac:dyDescent="0.2">
      <c r="A1193" s="12">
        <v>48705736051338</v>
      </c>
      <c r="B1193" t="s">
        <v>1170</v>
      </c>
      <c r="C1193" s="15">
        <v>913</v>
      </c>
    </row>
    <row r="1194" spans="1:3" x14ac:dyDescent="0.2">
      <c r="A1194" s="12">
        <v>48705810115469</v>
      </c>
      <c r="B1194" t="s">
        <v>1171</v>
      </c>
      <c r="C1194" s="15">
        <v>940</v>
      </c>
    </row>
    <row r="1195" spans="1:3" x14ac:dyDescent="0.2">
      <c r="A1195" s="12">
        <v>48705810134262</v>
      </c>
      <c r="B1195" t="s">
        <v>1172</v>
      </c>
      <c r="C1195" s="15">
        <v>1779</v>
      </c>
    </row>
    <row r="1196" spans="1:3" x14ac:dyDescent="0.2">
      <c r="A1196" s="12">
        <v>48705814830196</v>
      </c>
      <c r="B1196" t="s">
        <v>408</v>
      </c>
      <c r="C1196" s="15">
        <v>372</v>
      </c>
    </row>
    <row r="1197" spans="1:3" x14ac:dyDescent="0.2">
      <c r="A1197" s="12">
        <v>48705816116255</v>
      </c>
      <c r="B1197" t="s">
        <v>407</v>
      </c>
      <c r="C1197" s="15">
        <v>181</v>
      </c>
    </row>
    <row r="1198" spans="1:3" x14ac:dyDescent="0.2">
      <c r="A1198" s="12">
        <v>49706070135327</v>
      </c>
      <c r="B1198" t="s">
        <v>1448</v>
      </c>
      <c r="C1198" s="15">
        <v>1849</v>
      </c>
    </row>
    <row r="1199" spans="1:3" x14ac:dyDescent="0.2">
      <c r="A1199" s="12">
        <v>49706150127662</v>
      </c>
      <c r="B1199" t="s">
        <v>1173</v>
      </c>
      <c r="C1199" s="15">
        <v>1511</v>
      </c>
    </row>
    <row r="1200" spans="1:3" x14ac:dyDescent="0.2">
      <c r="A1200" s="12">
        <v>49706156051593</v>
      </c>
      <c r="B1200" t="s">
        <v>1174</v>
      </c>
      <c r="C1200" s="15">
        <v>1368</v>
      </c>
    </row>
    <row r="1201" spans="1:3" x14ac:dyDescent="0.2">
      <c r="A1201" s="12">
        <v>49706236051619</v>
      </c>
      <c r="B1201" t="s">
        <v>1175</v>
      </c>
      <c r="C1201" s="15">
        <v>7</v>
      </c>
    </row>
    <row r="1202" spans="1:3" x14ac:dyDescent="0.2">
      <c r="A1202" s="12">
        <v>49706496051635</v>
      </c>
      <c r="B1202" t="s">
        <v>1176</v>
      </c>
      <c r="C1202" s="15">
        <v>1310</v>
      </c>
    </row>
    <row r="1203" spans="1:3" x14ac:dyDescent="0.2">
      <c r="A1203" s="12">
        <v>49706720122440</v>
      </c>
      <c r="B1203" t="s">
        <v>1177</v>
      </c>
      <c r="C1203" s="15">
        <v>1194</v>
      </c>
    </row>
    <row r="1204" spans="1:3" x14ac:dyDescent="0.2">
      <c r="A1204" s="12">
        <v>49706800112987</v>
      </c>
      <c r="B1204" t="s">
        <v>1178</v>
      </c>
      <c r="C1204" s="15">
        <v>842</v>
      </c>
    </row>
    <row r="1205" spans="1:3" x14ac:dyDescent="0.2">
      <c r="A1205" s="12">
        <v>49707146051742</v>
      </c>
      <c r="B1205" t="s">
        <v>1179</v>
      </c>
      <c r="C1205" s="15">
        <v>1445</v>
      </c>
    </row>
    <row r="1206" spans="1:3" x14ac:dyDescent="0.2">
      <c r="A1206" s="12">
        <v>49707146051759</v>
      </c>
      <c r="B1206" t="s">
        <v>1180</v>
      </c>
      <c r="C1206" s="15">
        <v>1444</v>
      </c>
    </row>
    <row r="1207" spans="1:3" x14ac:dyDescent="0.2">
      <c r="A1207" s="12">
        <v>49707220136465</v>
      </c>
      <c r="B1207" t="s">
        <v>1449</v>
      </c>
      <c r="C1207" s="15">
        <v>1897</v>
      </c>
    </row>
    <row r="1208" spans="1:3" x14ac:dyDescent="0.2">
      <c r="A1208" s="12">
        <v>49707306110639</v>
      </c>
      <c r="B1208" t="s">
        <v>1181</v>
      </c>
      <c r="C1208" s="15">
        <v>941</v>
      </c>
    </row>
    <row r="1209" spans="1:3" x14ac:dyDescent="0.2">
      <c r="A1209" s="12">
        <v>49707306120588</v>
      </c>
      <c r="B1209" t="s">
        <v>1182</v>
      </c>
      <c r="C1209" s="15">
        <v>492</v>
      </c>
    </row>
    <row r="1210" spans="1:3" x14ac:dyDescent="0.2">
      <c r="A1210" s="12">
        <v>49707970107284</v>
      </c>
      <c r="B1210" t="s">
        <v>1183</v>
      </c>
      <c r="C1210" s="15">
        <v>653</v>
      </c>
    </row>
    <row r="1211" spans="1:3" x14ac:dyDescent="0.2">
      <c r="A1211" s="12">
        <v>49707970134296</v>
      </c>
      <c r="B1211" t="s">
        <v>1184</v>
      </c>
      <c r="C1211" s="15">
        <v>1810</v>
      </c>
    </row>
    <row r="1212" spans="1:3" x14ac:dyDescent="0.2">
      <c r="A1212" s="12">
        <v>49707976051833</v>
      </c>
      <c r="B1212" t="s">
        <v>1185</v>
      </c>
      <c r="C1212" s="15">
        <v>1260</v>
      </c>
    </row>
    <row r="1213" spans="1:3" x14ac:dyDescent="0.2">
      <c r="A1213" s="12">
        <v>49708050105890</v>
      </c>
      <c r="B1213" t="s">
        <v>1186</v>
      </c>
      <c r="C1213" s="15">
        <v>616</v>
      </c>
    </row>
    <row r="1214" spans="1:3" x14ac:dyDescent="0.2">
      <c r="A1214" s="12">
        <v>49708056051858</v>
      </c>
      <c r="B1214" t="s">
        <v>1187</v>
      </c>
      <c r="C1214" s="15">
        <v>1417</v>
      </c>
    </row>
    <row r="1215" spans="1:3" x14ac:dyDescent="0.2">
      <c r="A1215" s="12">
        <v>49708056111066</v>
      </c>
      <c r="B1215" t="s">
        <v>1188</v>
      </c>
      <c r="C1215" s="15">
        <v>1422</v>
      </c>
    </row>
    <row r="1216" spans="1:3" x14ac:dyDescent="0.2">
      <c r="A1216" s="12">
        <v>49708390120584</v>
      </c>
      <c r="B1216" t="s">
        <v>1189</v>
      </c>
      <c r="C1216" s="15">
        <v>1139</v>
      </c>
    </row>
    <row r="1217" spans="1:3" x14ac:dyDescent="0.2">
      <c r="A1217" s="12">
        <v>49708396051890</v>
      </c>
      <c r="B1217" t="s">
        <v>1190</v>
      </c>
      <c r="C1217" s="15">
        <v>655</v>
      </c>
    </row>
    <row r="1218" spans="1:3" x14ac:dyDescent="0.2">
      <c r="A1218" s="12">
        <v>49708470119750</v>
      </c>
      <c r="B1218" t="s">
        <v>1191</v>
      </c>
      <c r="C1218" s="15">
        <v>1086</v>
      </c>
    </row>
    <row r="1219" spans="1:3" x14ac:dyDescent="0.2">
      <c r="A1219" s="12">
        <v>49708470127555</v>
      </c>
      <c r="B1219" t="s">
        <v>1192</v>
      </c>
      <c r="C1219" s="15">
        <v>1579</v>
      </c>
    </row>
    <row r="1220" spans="1:3" x14ac:dyDescent="0.2">
      <c r="A1220" s="12">
        <v>49708476051924</v>
      </c>
      <c r="B1220" t="s">
        <v>1193</v>
      </c>
      <c r="C1220" s="15">
        <v>1423</v>
      </c>
    </row>
    <row r="1221" spans="1:3" x14ac:dyDescent="0.2">
      <c r="A1221" s="12">
        <v>49708476072136</v>
      </c>
      <c r="B1221" t="s">
        <v>1194</v>
      </c>
      <c r="C1221" s="15">
        <v>1424</v>
      </c>
    </row>
    <row r="1222" spans="1:3" x14ac:dyDescent="0.2">
      <c r="A1222" s="12">
        <v>49708476114755</v>
      </c>
      <c r="B1222" t="s">
        <v>1195</v>
      </c>
      <c r="C1222" s="15">
        <v>1450</v>
      </c>
    </row>
    <row r="1223" spans="1:3" x14ac:dyDescent="0.2">
      <c r="A1223" s="12">
        <v>49708540124339</v>
      </c>
      <c r="B1223" t="s">
        <v>1196</v>
      </c>
      <c r="C1223" s="15">
        <v>1297</v>
      </c>
    </row>
    <row r="1224" spans="1:3" x14ac:dyDescent="0.2">
      <c r="A1224" s="12">
        <v>49708546051981</v>
      </c>
      <c r="B1224" t="s">
        <v>1197</v>
      </c>
      <c r="C1224" s="15">
        <v>1512</v>
      </c>
    </row>
    <row r="1225" spans="1:3" x14ac:dyDescent="0.2">
      <c r="A1225" s="12">
        <v>49708546119036</v>
      </c>
      <c r="B1225" t="s">
        <v>219</v>
      </c>
      <c r="C1225" s="15">
        <v>382</v>
      </c>
    </row>
    <row r="1226" spans="1:3" x14ac:dyDescent="0.2">
      <c r="A1226" s="12">
        <v>49708620128157</v>
      </c>
      <c r="B1226" t="s">
        <v>1198</v>
      </c>
      <c r="C1226" s="15">
        <v>1541</v>
      </c>
    </row>
    <row r="1227" spans="1:3" x14ac:dyDescent="0.2">
      <c r="A1227" s="12">
        <v>49708620131961</v>
      </c>
      <c r="B1227" t="s">
        <v>1199</v>
      </c>
      <c r="C1227" s="15">
        <v>1726</v>
      </c>
    </row>
    <row r="1228" spans="1:3" x14ac:dyDescent="0.2">
      <c r="A1228" s="12">
        <v>49708626051932</v>
      </c>
      <c r="B1228" t="s">
        <v>1200</v>
      </c>
      <c r="C1228" s="15">
        <v>480</v>
      </c>
    </row>
    <row r="1229" spans="1:3" x14ac:dyDescent="0.2">
      <c r="A1229" s="12">
        <v>49708700106344</v>
      </c>
      <c r="B1229" t="s">
        <v>1201</v>
      </c>
      <c r="C1229" s="15">
        <v>526</v>
      </c>
    </row>
    <row r="1230" spans="1:3" x14ac:dyDescent="0.2">
      <c r="A1230" s="12">
        <v>49708706066344</v>
      </c>
      <c r="B1230" t="s">
        <v>1202</v>
      </c>
      <c r="C1230" s="15">
        <v>1440</v>
      </c>
    </row>
    <row r="1231" spans="1:3" x14ac:dyDescent="0.2">
      <c r="A1231" s="12">
        <v>49708706109144</v>
      </c>
      <c r="B1231" t="s">
        <v>1203</v>
      </c>
      <c r="C1231" s="15">
        <v>1439</v>
      </c>
    </row>
    <row r="1232" spans="1:3" x14ac:dyDescent="0.2">
      <c r="A1232" s="12">
        <v>49708706113492</v>
      </c>
      <c r="B1232" t="s">
        <v>1204</v>
      </c>
      <c r="C1232" s="15">
        <v>98</v>
      </c>
    </row>
    <row r="1233" spans="1:3" x14ac:dyDescent="0.2">
      <c r="A1233" s="12">
        <v>49708960102525</v>
      </c>
      <c r="B1233" t="s">
        <v>1205</v>
      </c>
      <c r="C1233" s="15">
        <v>525</v>
      </c>
    </row>
    <row r="1234" spans="1:3" x14ac:dyDescent="0.2">
      <c r="A1234" s="12">
        <v>49708966052039</v>
      </c>
      <c r="B1234" t="s">
        <v>1206</v>
      </c>
      <c r="C1234" s="15">
        <v>1105</v>
      </c>
    </row>
    <row r="1235" spans="1:3" x14ac:dyDescent="0.2">
      <c r="A1235" s="12">
        <v>49708966052047</v>
      </c>
      <c r="B1235" t="s">
        <v>1207</v>
      </c>
      <c r="C1235" s="15">
        <v>1259</v>
      </c>
    </row>
    <row r="1236" spans="1:3" x14ac:dyDescent="0.2">
      <c r="A1236" s="12">
        <v>49708966052070</v>
      </c>
      <c r="B1236" t="s">
        <v>1208</v>
      </c>
      <c r="C1236" s="15">
        <v>1257</v>
      </c>
    </row>
    <row r="1237" spans="1:3" x14ac:dyDescent="0.2">
      <c r="A1237" s="12">
        <v>49708966085229</v>
      </c>
      <c r="B1237" t="s">
        <v>1209</v>
      </c>
      <c r="C1237" s="15">
        <v>1258</v>
      </c>
    </row>
    <row r="1238" spans="1:3" x14ac:dyDescent="0.2">
      <c r="A1238" s="12">
        <v>49709040101923</v>
      </c>
      <c r="B1238" t="s">
        <v>247</v>
      </c>
      <c r="C1238" s="15">
        <v>558</v>
      </c>
    </row>
    <row r="1239" spans="1:3" x14ac:dyDescent="0.2">
      <c r="A1239" s="12">
        <v>49709120113530</v>
      </c>
      <c r="B1239" t="s">
        <v>1210</v>
      </c>
      <c r="C1239" s="15">
        <v>845</v>
      </c>
    </row>
    <row r="1240" spans="1:3" x14ac:dyDescent="0.2">
      <c r="A1240" s="12">
        <v>49709120125831</v>
      </c>
      <c r="B1240" t="s">
        <v>1211</v>
      </c>
      <c r="C1240" s="15">
        <v>1397</v>
      </c>
    </row>
    <row r="1241" spans="1:3" x14ac:dyDescent="0.2">
      <c r="A1241" s="12">
        <v>49709120128074</v>
      </c>
      <c r="B1241" t="s">
        <v>1212</v>
      </c>
      <c r="C1241" s="15">
        <v>1523</v>
      </c>
    </row>
    <row r="1242" spans="1:3" x14ac:dyDescent="0.2">
      <c r="A1242" s="12">
        <v>49709126116958</v>
      </c>
      <c r="B1242" t="s">
        <v>79</v>
      </c>
      <c r="C1242" s="15">
        <v>215</v>
      </c>
    </row>
    <row r="1243" spans="1:3" x14ac:dyDescent="0.2">
      <c r="A1243" s="12">
        <v>49709200102533</v>
      </c>
      <c r="B1243" t="s">
        <v>1213</v>
      </c>
      <c r="C1243" s="15">
        <v>522</v>
      </c>
    </row>
    <row r="1244" spans="1:3" x14ac:dyDescent="0.2">
      <c r="A1244" s="12">
        <v>49709380120121</v>
      </c>
      <c r="B1244" t="s">
        <v>1214</v>
      </c>
      <c r="C1244" s="15">
        <v>1107</v>
      </c>
    </row>
    <row r="1245" spans="1:3" x14ac:dyDescent="0.2">
      <c r="A1245" s="12">
        <v>49709386113039</v>
      </c>
      <c r="B1245" t="s">
        <v>1215</v>
      </c>
      <c r="C1245" s="15">
        <v>78</v>
      </c>
    </row>
    <row r="1246" spans="1:3" x14ac:dyDescent="0.2">
      <c r="A1246" s="12">
        <v>49709530105866</v>
      </c>
      <c r="B1246" t="s">
        <v>1216</v>
      </c>
      <c r="C1246" s="15">
        <v>613</v>
      </c>
    </row>
    <row r="1247" spans="1:3" x14ac:dyDescent="0.2">
      <c r="A1247" s="12">
        <v>49709536111678</v>
      </c>
      <c r="B1247" t="s">
        <v>1217</v>
      </c>
      <c r="C1247" s="15">
        <v>9</v>
      </c>
    </row>
    <row r="1248" spans="1:3" x14ac:dyDescent="0.2">
      <c r="A1248" s="12">
        <v>49709614930319</v>
      </c>
      <c r="B1248" t="s">
        <v>1218</v>
      </c>
      <c r="C1248" s="15">
        <v>310</v>
      </c>
    </row>
    <row r="1249" spans="1:3" x14ac:dyDescent="0.2">
      <c r="A1249" s="12">
        <v>49709614930350</v>
      </c>
      <c r="B1249" t="s">
        <v>1219</v>
      </c>
      <c r="C1249" s="15">
        <v>481</v>
      </c>
    </row>
    <row r="1250" spans="1:3" x14ac:dyDescent="0.2">
      <c r="A1250" s="12">
        <v>49709616052302</v>
      </c>
      <c r="B1250" t="s">
        <v>1220</v>
      </c>
      <c r="C1250" s="15">
        <v>904</v>
      </c>
    </row>
    <row r="1251" spans="1:3" x14ac:dyDescent="0.2">
      <c r="A1251" s="12">
        <v>49710276052369</v>
      </c>
      <c r="B1251" t="s">
        <v>1221</v>
      </c>
      <c r="C1251" s="15">
        <v>162</v>
      </c>
    </row>
    <row r="1252" spans="1:3" x14ac:dyDescent="0.2">
      <c r="A1252" s="12">
        <v>49710356052377</v>
      </c>
      <c r="B1252" t="s">
        <v>1222</v>
      </c>
      <c r="C1252" s="15">
        <v>1087</v>
      </c>
    </row>
    <row r="1253" spans="1:3" x14ac:dyDescent="0.2">
      <c r="A1253" s="12">
        <v>49738820123786</v>
      </c>
      <c r="B1253" t="s">
        <v>1223</v>
      </c>
      <c r="C1253" s="15">
        <v>1281</v>
      </c>
    </row>
    <row r="1254" spans="1:3" x14ac:dyDescent="0.2">
      <c r="A1254" s="12">
        <v>49753580114934</v>
      </c>
      <c r="B1254" t="s">
        <v>1224</v>
      </c>
      <c r="C1254" s="15">
        <v>912</v>
      </c>
    </row>
    <row r="1255" spans="1:3" x14ac:dyDescent="0.2">
      <c r="A1255" s="12">
        <v>49753580132340</v>
      </c>
      <c r="B1255" t="s">
        <v>1225</v>
      </c>
      <c r="C1255" s="15">
        <v>1717</v>
      </c>
    </row>
    <row r="1256" spans="1:3" x14ac:dyDescent="0.2">
      <c r="A1256" s="12">
        <v>49753586052369</v>
      </c>
      <c r="B1256" t="s">
        <v>1226</v>
      </c>
      <c r="C1256" s="15">
        <v>162</v>
      </c>
    </row>
    <row r="1257" spans="1:3" x14ac:dyDescent="0.2">
      <c r="A1257" s="12">
        <v>49753900124230</v>
      </c>
      <c r="B1257" t="s">
        <v>1227</v>
      </c>
      <c r="C1257" s="15">
        <v>1295</v>
      </c>
    </row>
    <row r="1258" spans="1:3" x14ac:dyDescent="0.2">
      <c r="A1258" s="12">
        <v>50105040117457</v>
      </c>
      <c r="B1258" t="s">
        <v>1228</v>
      </c>
      <c r="C1258" s="15">
        <v>985</v>
      </c>
    </row>
    <row r="1259" spans="1:3" x14ac:dyDescent="0.2">
      <c r="A1259" s="12">
        <v>50105040129023</v>
      </c>
      <c r="B1259" t="s">
        <v>1229</v>
      </c>
      <c r="C1259" s="15">
        <v>1607</v>
      </c>
    </row>
    <row r="1260" spans="1:3" x14ac:dyDescent="0.2">
      <c r="A1260" s="12">
        <v>50105045030234</v>
      </c>
      <c r="B1260" t="s">
        <v>1230</v>
      </c>
      <c r="C1260" s="15">
        <v>172</v>
      </c>
    </row>
    <row r="1261" spans="1:3" x14ac:dyDescent="0.2">
      <c r="A1261" s="12">
        <v>50710430107128</v>
      </c>
      <c r="B1261" t="s">
        <v>1231</v>
      </c>
      <c r="C1261" s="15">
        <v>657</v>
      </c>
    </row>
    <row r="1262" spans="1:3" x14ac:dyDescent="0.2">
      <c r="A1262" s="12">
        <v>50710430107136</v>
      </c>
      <c r="B1262" t="s">
        <v>1232</v>
      </c>
      <c r="C1262" s="15">
        <v>658</v>
      </c>
    </row>
    <row r="1263" spans="1:3" x14ac:dyDescent="0.2">
      <c r="A1263" s="12">
        <v>50710430112292</v>
      </c>
      <c r="B1263" t="s">
        <v>56</v>
      </c>
      <c r="C1263" s="15">
        <v>812</v>
      </c>
    </row>
    <row r="1264" spans="1:3" x14ac:dyDescent="0.2">
      <c r="A1264" s="12">
        <v>50710436120828</v>
      </c>
      <c r="B1264" t="s">
        <v>1233</v>
      </c>
      <c r="C1264" s="15">
        <v>504</v>
      </c>
    </row>
    <row r="1265" spans="1:3" x14ac:dyDescent="0.2">
      <c r="A1265" s="12">
        <v>50710680132662</v>
      </c>
      <c r="B1265" t="s">
        <v>1234</v>
      </c>
      <c r="C1265" s="15">
        <v>1750</v>
      </c>
    </row>
    <row r="1266" spans="1:3" x14ac:dyDescent="0.2">
      <c r="A1266" s="12">
        <v>50710685030267</v>
      </c>
      <c r="B1266" t="s">
        <v>1235</v>
      </c>
      <c r="C1266" s="15">
        <v>357</v>
      </c>
    </row>
    <row r="1267" spans="1:3" x14ac:dyDescent="0.2">
      <c r="A1267" s="12">
        <v>50710840120089</v>
      </c>
      <c r="B1267" t="s">
        <v>1236</v>
      </c>
      <c r="C1267" s="15">
        <v>1099</v>
      </c>
    </row>
    <row r="1268" spans="1:3" x14ac:dyDescent="0.2">
      <c r="A1268" s="12">
        <v>50710926112965</v>
      </c>
      <c r="B1268" t="s">
        <v>1237</v>
      </c>
      <c r="C1268" s="15">
        <v>80</v>
      </c>
    </row>
    <row r="1269" spans="1:3" x14ac:dyDescent="0.2">
      <c r="A1269" s="12">
        <v>50711006052559</v>
      </c>
      <c r="B1269" t="s">
        <v>1238</v>
      </c>
      <c r="C1269" s="15" t="s">
        <v>1311</v>
      </c>
    </row>
    <row r="1270" spans="1:3" x14ac:dyDescent="0.2">
      <c r="A1270" s="12">
        <v>50711006112627</v>
      </c>
      <c r="B1270" t="s">
        <v>1239</v>
      </c>
      <c r="C1270" s="15" t="s">
        <v>1311</v>
      </c>
    </row>
    <row r="1271" spans="1:3" x14ac:dyDescent="0.2">
      <c r="A1271" s="12">
        <v>50711006116388</v>
      </c>
      <c r="B1271" t="s">
        <v>1240</v>
      </c>
      <c r="C1271" s="15" t="s">
        <v>1311</v>
      </c>
    </row>
    <row r="1272" spans="1:3" x14ac:dyDescent="0.2">
      <c r="A1272" s="12">
        <v>50711346113286</v>
      </c>
      <c r="B1272" t="s">
        <v>1241</v>
      </c>
      <c r="C1272" s="15">
        <v>85</v>
      </c>
    </row>
    <row r="1273" spans="1:3" x14ac:dyDescent="0.2">
      <c r="A1273" s="12">
        <v>50711750120212</v>
      </c>
      <c r="B1273" t="s">
        <v>1243</v>
      </c>
      <c r="C1273" s="15">
        <v>1125</v>
      </c>
    </row>
    <row r="1274" spans="1:3" x14ac:dyDescent="0.2">
      <c r="A1274" s="12">
        <v>50711915030176</v>
      </c>
      <c r="B1274" t="s">
        <v>1244</v>
      </c>
      <c r="C1274" s="15">
        <v>103</v>
      </c>
    </row>
    <row r="1275" spans="1:3" x14ac:dyDescent="0.2">
      <c r="A1275" s="12">
        <v>50712090112383</v>
      </c>
      <c r="B1275" t="s">
        <v>1245</v>
      </c>
      <c r="C1275" s="15">
        <v>803</v>
      </c>
    </row>
    <row r="1276" spans="1:3" x14ac:dyDescent="0.2">
      <c r="A1276" s="12">
        <v>50712176052922</v>
      </c>
      <c r="B1276" t="s">
        <v>1246</v>
      </c>
      <c r="C1276" s="15">
        <v>253</v>
      </c>
    </row>
    <row r="1277" spans="1:3" x14ac:dyDescent="0.2">
      <c r="A1277" s="12">
        <v>50712330121525</v>
      </c>
      <c r="B1277" t="s">
        <v>1247</v>
      </c>
      <c r="C1277" s="15">
        <v>1171</v>
      </c>
    </row>
    <row r="1278" spans="1:3" x14ac:dyDescent="0.2">
      <c r="A1278" s="12">
        <v>50712660120063</v>
      </c>
      <c r="B1278" t="s">
        <v>1248</v>
      </c>
      <c r="C1278" s="15">
        <v>1098</v>
      </c>
    </row>
    <row r="1279" spans="1:3" x14ac:dyDescent="0.2">
      <c r="A1279" s="12">
        <v>50712660124768</v>
      </c>
      <c r="B1279" t="s">
        <v>1249</v>
      </c>
      <c r="C1279" s="15">
        <v>1819</v>
      </c>
    </row>
    <row r="1280" spans="1:3" x14ac:dyDescent="0.2">
      <c r="A1280" s="12">
        <v>50712740121558</v>
      </c>
      <c r="B1280" t="s">
        <v>411</v>
      </c>
      <c r="C1280" s="15">
        <v>1175</v>
      </c>
    </row>
    <row r="1281" spans="1:3" x14ac:dyDescent="0.2">
      <c r="A1281" s="12">
        <v>50712900118125</v>
      </c>
      <c r="B1281" t="s">
        <v>1250</v>
      </c>
      <c r="C1281" s="15">
        <v>1026</v>
      </c>
    </row>
    <row r="1282" spans="1:3" x14ac:dyDescent="0.2">
      <c r="A1282" s="12">
        <v>50755560113852</v>
      </c>
      <c r="B1282" t="s">
        <v>1251</v>
      </c>
      <c r="C1282" s="15">
        <v>856</v>
      </c>
    </row>
    <row r="1283" spans="1:3" x14ac:dyDescent="0.2">
      <c r="A1283" s="12">
        <v>50755645030176</v>
      </c>
      <c r="B1283" t="s">
        <v>1252</v>
      </c>
      <c r="C1283" s="15">
        <v>103</v>
      </c>
    </row>
    <row r="1284" spans="1:3" x14ac:dyDescent="0.2">
      <c r="A1284" s="12">
        <v>50755725030317</v>
      </c>
      <c r="B1284" t="s">
        <v>1253</v>
      </c>
      <c r="C1284" s="15">
        <v>477</v>
      </c>
    </row>
    <row r="1285" spans="1:3" x14ac:dyDescent="0.2">
      <c r="A1285" s="12">
        <v>50757390124669</v>
      </c>
      <c r="B1285" t="s">
        <v>1254</v>
      </c>
      <c r="C1285" s="15">
        <v>1309</v>
      </c>
    </row>
    <row r="1286" spans="1:3" x14ac:dyDescent="0.2">
      <c r="A1286" s="12">
        <v>50757390131185</v>
      </c>
      <c r="B1286" t="s">
        <v>1255</v>
      </c>
      <c r="C1286" s="15">
        <v>1695</v>
      </c>
    </row>
    <row r="1287" spans="1:3" x14ac:dyDescent="0.2">
      <c r="A1287" s="12">
        <v>51714070109793</v>
      </c>
      <c r="B1287" t="s">
        <v>1256</v>
      </c>
      <c r="C1287" s="15">
        <v>724</v>
      </c>
    </row>
    <row r="1288" spans="1:3" x14ac:dyDescent="0.2">
      <c r="A1288" s="12">
        <v>51714150129007</v>
      </c>
      <c r="B1288" t="s">
        <v>1450</v>
      </c>
      <c r="C1288" s="15">
        <v>1606</v>
      </c>
    </row>
    <row r="1289" spans="1:3" x14ac:dyDescent="0.2">
      <c r="A1289" s="12">
        <v>51714150132753</v>
      </c>
      <c r="B1289" t="s">
        <v>1257</v>
      </c>
      <c r="C1289" s="15">
        <v>1755</v>
      </c>
    </row>
    <row r="1290" spans="1:3" x14ac:dyDescent="0.2">
      <c r="A1290" s="12">
        <v>51714150132761</v>
      </c>
      <c r="B1290" t="s">
        <v>1258</v>
      </c>
      <c r="C1290" s="15">
        <v>1756</v>
      </c>
    </row>
    <row r="1291" spans="1:3" x14ac:dyDescent="0.2">
      <c r="A1291" s="12">
        <v>51714230132977</v>
      </c>
      <c r="B1291" t="s">
        <v>1259</v>
      </c>
      <c r="C1291" s="15">
        <v>1764</v>
      </c>
    </row>
    <row r="1292" spans="1:3" x14ac:dyDescent="0.2">
      <c r="A1292" s="12">
        <v>51714560133934</v>
      </c>
      <c r="B1292" t="s">
        <v>1260</v>
      </c>
      <c r="C1292" s="15">
        <v>1801</v>
      </c>
    </row>
    <row r="1293" spans="1:3" x14ac:dyDescent="0.2">
      <c r="A1293" s="12">
        <v>51714566053334</v>
      </c>
      <c r="B1293" t="s">
        <v>1261</v>
      </c>
      <c r="C1293" s="15">
        <v>1826</v>
      </c>
    </row>
    <row r="1294" spans="1:3" x14ac:dyDescent="0.2">
      <c r="A1294" s="12">
        <v>51714566053433</v>
      </c>
      <c r="B1294" t="s">
        <v>1262</v>
      </c>
      <c r="C1294" s="15">
        <v>1826</v>
      </c>
    </row>
    <row r="1295" spans="1:3" x14ac:dyDescent="0.2">
      <c r="A1295" s="12">
        <v>51714640107318</v>
      </c>
      <c r="B1295" t="s">
        <v>257</v>
      </c>
      <c r="C1295" s="15">
        <v>639</v>
      </c>
    </row>
    <row r="1296" spans="1:3" x14ac:dyDescent="0.2">
      <c r="A1296" s="12">
        <v>51714645130125</v>
      </c>
      <c r="B1296" t="s">
        <v>272</v>
      </c>
      <c r="C1296" s="15">
        <v>289</v>
      </c>
    </row>
    <row r="1297" spans="1:3" x14ac:dyDescent="0.2">
      <c r="A1297" s="12">
        <v>52105206119606</v>
      </c>
      <c r="B1297" t="s">
        <v>1263</v>
      </c>
      <c r="C1297" s="15">
        <v>1667</v>
      </c>
    </row>
    <row r="1298" spans="1:3" x14ac:dyDescent="0.2">
      <c r="A1298" s="12">
        <v>52105206119671</v>
      </c>
      <c r="B1298" t="s">
        <v>1264</v>
      </c>
      <c r="C1298" s="15">
        <v>430</v>
      </c>
    </row>
    <row r="1299" spans="1:3" x14ac:dyDescent="0.2">
      <c r="A1299" s="12">
        <v>52714720134403</v>
      </c>
      <c r="B1299" t="s">
        <v>1265</v>
      </c>
      <c r="C1299" s="15">
        <v>1813</v>
      </c>
    </row>
    <row r="1300" spans="1:3" x14ac:dyDescent="0.2">
      <c r="A1300" s="12">
        <v>52715220132597</v>
      </c>
      <c r="B1300" t="s">
        <v>1266</v>
      </c>
      <c r="C1300" s="15">
        <v>1754</v>
      </c>
    </row>
    <row r="1301" spans="1:3" x14ac:dyDescent="0.2">
      <c r="A1301" s="12">
        <v>53105380125633</v>
      </c>
      <c r="B1301" t="s">
        <v>1267</v>
      </c>
      <c r="C1301" s="15">
        <v>1809</v>
      </c>
    </row>
    <row r="1302" spans="1:3" x14ac:dyDescent="0.2">
      <c r="A1302" s="12">
        <v>54105460119602</v>
      </c>
      <c r="B1302" t="s">
        <v>1268</v>
      </c>
      <c r="C1302" s="15">
        <v>1076</v>
      </c>
    </row>
    <row r="1303" spans="1:3" x14ac:dyDescent="0.2">
      <c r="A1303" s="12">
        <v>54105460124057</v>
      </c>
      <c r="B1303" t="s">
        <v>111</v>
      </c>
      <c r="C1303" s="15">
        <v>1293</v>
      </c>
    </row>
    <row r="1304" spans="1:3" x14ac:dyDescent="0.2">
      <c r="A1304" s="12">
        <v>54105460125542</v>
      </c>
      <c r="B1304" t="s">
        <v>1280</v>
      </c>
      <c r="C1304" s="15">
        <v>1382</v>
      </c>
    </row>
    <row r="1305" spans="1:3" x14ac:dyDescent="0.2">
      <c r="A1305" s="12">
        <v>54105460135459</v>
      </c>
      <c r="B1305" t="s">
        <v>1451</v>
      </c>
      <c r="C1305" s="15">
        <v>1860</v>
      </c>
    </row>
    <row r="1306" spans="1:3" x14ac:dyDescent="0.2">
      <c r="A1306" s="12">
        <v>54105465430327</v>
      </c>
      <c r="B1306" t="s">
        <v>213</v>
      </c>
      <c r="C1306" s="15">
        <v>341</v>
      </c>
    </row>
    <row r="1307" spans="1:3" x14ac:dyDescent="0.2">
      <c r="A1307" s="12">
        <v>54105466119291</v>
      </c>
      <c r="B1307" t="s">
        <v>1269</v>
      </c>
      <c r="C1307" s="15">
        <v>395</v>
      </c>
    </row>
    <row r="1308" spans="1:3" x14ac:dyDescent="0.2">
      <c r="A1308" s="12">
        <v>54718030112458</v>
      </c>
      <c r="B1308" t="s">
        <v>1270</v>
      </c>
      <c r="C1308" s="15">
        <v>804</v>
      </c>
    </row>
    <row r="1309" spans="1:3" x14ac:dyDescent="0.2">
      <c r="A1309" s="12">
        <v>54718370109009</v>
      </c>
      <c r="B1309" t="s">
        <v>1242</v>
      </c>
      <c r="C1309" s="15">
        <v>690</v>
      </c>
    </row>
    <row r="1310" spans="1:3" x14ac:dyDescent="0.2">
      <c r="A1310" s="12">
        <v>54718370122705</v>
      </c>
      <c r="B1310" t="s">
        <v>1271</v>
      </c>
      <c r="C1310" s="15">
        <v>1228</v>
      </c>
    </row>
    <row r="1311" spans="1:3" x14ac:dyDescent="0.2">
      <c r="A1311" s="12">
        <v>54719930124776</v>
      </c>
      <c r="B1311" t="s">
        <v>1272</v>
      </c>
      <c r="C1311" s="15">
        <v>1329</v>
      </c>
    </row>
    <row r="1312" spans="1:3" x14ac:dyDescent="0.2">
      <c r="A1312" s="12">
        <v>54720826114672</v>
      </c>
      <c r="B1312" t="s">
        <v>1273</v>
      </c>
      <c r="C1312" s="15">
        <v>97</v>
      </c>
    </row>
    <row r="1313" spans="1:3" x14ac:dyDescent="0.2">
      <c r="A1313" s="12">
        <v>54721166054340</v>
      </c>
      <c r="B1313" t="s">
        <v>1274</v>
      </c>
      <c r="C1313" s="15">
        <v>1829</v>
      </c>
    </row>
    <row r="1314" spans="1:3" x14ac:dyDescent="0.2">
      <c r="A1314" s="12">
        <v>54721400123273</v>
      </c>
      <c r="B1314" t="s">
        <v>1275</v>
      </c>
      <c r="C1314" s="15">
        <v>1269</v>
      </c>
    </row>
    <row r="1315" spans="1:3" x14ac:dyDescent="0.2">
      <c r="A1315" s="12">
        <v>54721400136507</v>
      </c>
      <c r="B1315" t="s">
        <v>1452</v>
      </c>
      <c r="C1315" s="15">
        <v>1894</v>
      </c>
    </row>
    <row r="1316" spans="1:3" x14ac:dyDescent="0.2">
      <c r="A1316" s="12">
        <v>54722490130708</v>
      </c>
      <c r="B1316" t="s">
        <v>1276</v>
      </c>
      <c r="C1316" s="15">
        <v>1664</v>
      </c>
    </row>
    <row r="1317" spans="1:3" x14ac:dyDescent="0.2">
      <c r="A1317" s="12">
        <v>54722490133793</v>
      </c>
      <c r="B1317" t="s">
        <v>1277</v>
      </c>
      <c r="C1317" s="15">
        <v>1781</v>
      </c>
    </row>
    <row r="1318" spans="1:3" x14ac:dyDescent="0.2">
      <c r="A1318" s="12">
        <v>54722560109751</v>
      </c>
      <c r="B1318" t="s">
        <v>1278</v>
      </c>
      <c r="C1318" s="15">
        <v>720</v>
      </c>
    </row>
    <row r="1319" spans="1:3" x14ac:dyDescent="0.2">
      <c r="A1319" s="12">
        <v>54722560120659</v>
      </c>
      <c r="B1319" t="s">
        <v>1279</v>
      </c>
      <c r="C1319" s="15">
        <v>1128</v>
      </c>
    </row>
    <row r="1320" spans="1:3" x14ac:dyDescent="0.2">
      <c r="A1320" s="12">
        <v>54722560135863</v>
      </c>
      <c r="B1320" t="s">
        <v>1014</v>
      </c>
      <c r="C1320" s="15">
        <v>1870</v>
      </c>
    </row>
    <row r="1321" spans="1:3" x14ac:dyDescent="0.2">
      <c r="A1321" s="12">
        <v>54722565430269</v>
      </c>
      <c r="B1321" t="s">
        <v>1281</v>
      </c>
      <c r="C1321" s="15">
        <v>251</v>
      </c>
    </row>
    <row r="1322" spans="1:3" x14ac:dyDescent="0.2">
      <c r="A1322" s="12">
        <v>54722566116909</v>
      </c>
      <c r="B1322" t="s">
        <v>1282</v>
      </c>
      <c r="C1322" s="15">
        <v>250</v>
      </c>
    </row>
    <row r="1323" spans="1:3" x14ac:dyDescent="0.2">
      <c r="A1323" s="12">
        <v>54755230114348</v>
      </c>
      <c r="B1323" t="s">
        <v>1283</v>
      </c>
      <c r="C1323" s="15">
        <v>867</v>
      </c>
    </row>
    <row r="1324" spans="1:3" x14ac:dyDescent="0.2">
      <c r="A1324" s="12">
        <v>54755230116590</v>
      </c>
      <c r="B1324" t="s">
        <v>1284</v>
      </c>
      <c r="C1324" s="15">
        <v>970</v>
      </c>
    </row>
    <row r="1325" spans="1:3" x14ac:dyDescent="0.2">
      <c r="A1325" s="12">
        <v>55105530129346</v>
      </c>
      <c r="B1325" t="s">
        <v>1285</v>
      </c>
      <c r="C1325" s="15">
        <v>1619</v>
      </c>
    </row>
    <row r="1326" spans="1:3" x14ac:dyDescent="0.2">
      <c r="A1326" s="12">
        <v>55724130112276</v>
      </c>
      <c r="B1326" t="s">
        <v>1286</v>
      </c>
      <c r="C1326" s="15">
        <v>807</v>
      </c>
    </row>
    <row r="1327" spans="1:3" x14ac:dyDescent="0.2">
      <c r="A1327" s="12">
        <v>55724135530191</v>
      </c>
      <c r="B1327" t="s">
        <v>1287</v>
      </c>
      <c r="C1327" s="15">
        <v>408</v>
      </c>
    </row>
    <row r="1328" spans="1:3" x14ac:dyDescent="0.2">
      <c r="A1328" s="12">
        <v>56105610109900</v>
      </c>
      <c r="B1328" t="s">
        <v>1288</v>
      </c>
      <c r="C1328" s="15">
        <v>735</v>
      </c>
    </row>
    <row r="1329" spans="1:3" x14ac:dyDescent="0.2">
      <c r="A1329" s="12">
        <v>56105610112417</v>
      </c>
      <c r="B1329" t="s">
        <v>1289</v>
      </c>
      <c r="C1329" s="15">
        <v>805</v>
      </c>
    </row>
    <row r="1330" spans="1:3" x14ac:dyDescent="0.2">
      <c r="A1330" s="12">
        <v>56105610121756</v>
      </c>
      <c r="B1330" t="s">
        <v>1290</v>
      </c>
      <c r="C1330" s="15">
        <v>1203</v>
      </c>
    </row>
    <row r="1331" spans="1:3" x14ac:dyDescent="0.2">
      <c r="A1331" s="12">
        <v>56105610122713</v>
      </c>
      <c r="B1331" t="s">
        <v>1291</v>
      </c>
      <c r="C1331" s="15">
        <v>1256</v>
      </c>
    </row>
    <row r="1332" spans="1:3" x14ac:dyDescent="0.2">
      <c r="A1332" s="12">
        <v>56105616055974</v>
      </c>
      <c r="B1332" t="s">
        <v>1292</v>
      </c>
      <c r="C1332" s="15">
        <v>1072</v>
      </c>
    </row>
    <row r="1333" spans="1:3" x14ac:dyDescent="0.2">
      <c r="A1333" s="12">
        <v>56724705630363</v>
      </c>
      <c r="B1333" t="s">
        <v>813</v>
      </c>
      <c r="C1333" s="15">
        <v>356</v>
      </c>
    </row>
    <row r="1334" spans="1:3" x14ac:dyDescent="0.2">
      <c r="A1334" s="12">
        <v>56725205630405</v>
      </c>
      <c r="B1334" t="s">
        <v>1293</v>
      </c>
      <c r="C1334" s="15">
        <v>501</v>
      </c>
    </row>
    <row r="1335" spans="1:3" x14ac:dyDescent="0.2">
      <c r="A1335" s="12">
        <v>56725460115105</v>
      </c>
      <c r="B1335" t="s">
        <v>1294</v>
      </c>
      <c r="C1335" s="15">
        <v>943</v>
      </c>
    </row>
    <row r="1336" spans="1:3" x14ac:dyDescent="0.2">
      <c r="A1336" s="12">
        <v>56725460120634</v>
      </c>
      <c r="B1336" t="s">
        <v>1295</v>
      </c>
      <c r="C1336" s="15">
        <v>1126</v>
      </c>
    </row>
    <row r="1337" spans="1:3" x14ac:dyDescent="0.2">
      <c r="A1337" s="12">
        <v>56725536120620</v>
      </c>
      <c r="B1337" t="s">
        <v>1296</v>
      </c>
      <c r="C1337" s="15">
        <v>464</v>
      </c>
    </row>
    <row r="1338" spans="1:3" x14ac:dyDescent="0.2">
      <c r="A1338" s="12">
        <v>56739400121426</v>
      </c>
      <c r="B1338" t="s">
        <v>1297</v>
      </c>
      <c r="C1338" s="15">
        <v>1202</v>
      </c>
    </row>
    <row r="1339" spans="1:3" x14ac:dyDescent="0.2">
      <c r="A1339" s="12">
        <v>57105790132464</v>
      </c>
      <c r="B1339" t="s">
        <v>328</v>
      </c>
      <c r="C1339" s="15">
        <v>1746</v>
      </c>
    </row>
    <row r="1340" spans="1:3" x14ac:dyDescent="0.2">
      <c r="A1340" s="12">
        <v>57726780119578</v>
      </c>
      <c r="B1340" t="s">
        <v>1298</v>
      </c>
      <c r="C1340" s="15">
        <v>1079</v>
      </c>
    </row>
    <row r="1341" spans="1:3" x14ac:dyDescent="0.2">
      <c r="A1341" s="12">
        <v>57726940124875</v>
      </c>
      <c r="B1341" t="s">
        <v>410</v>
      </c>
      <c r="C1341" s="15">
        <v>1338</v>
      </c>
    </row>
    <row r="1342" spans="1:3" x14ac:dyDescent="0.2">
      <c r="A1342" s="12">
        <v>57726940131706</v>
      </c>
      <c r="B1342" t="s">
        <v>1299</v>
      </c>
      <c r="C1342" s="15">
        <v>1659</v>
      </c>
    </row>
    <row r="1343" spans="1:3" x14ac:dyDescent="0.2">
      <c r="A1343" s="12">
        <v>57726940135939</v>
      </c>
      <c r="B1343" t="s">
        <v>1453</v>
      </c>
      <c r="C1343" s="15">
        <v>907</v>
      </c>
    </row>
    <row r="1344" spans="1:3" x14ac:dyDescent="0.2">
      <c r="A1344" s="12">
        <v>57727100121749</v>
      </c>
      <c r="B1344" t="s">
        <v>1300</v>
      </c>
      <c r="C1344" s="15">
        <v>1201</v>
      </c>
    </row>
    <row r="1345" spans="1:3" x14ac:dyDescent="0.2">
      <c r="A1345" s="12">
        <v>58105870117242</v>
      </c>
      <c r="B1345" t="s">
        <v>116</v>
      </c>
      <c r="C1345" s="15">
        <v>990</v>
      </c>
    </row>
    <row r="1346" spans="1:3" x14ac:dyDescent="0.2">
      <c r="A1346" s="12">
        <v>58105875830112</v>
      </c>
      <c r="B1346" t="s">
        <v>1301</v>
      </c>
      <c r="C1346" s="15">
        <v>92</v>
      </c>
    </row>
    <row r="1347" spans="1:3" x14ac:dyDescent="0.2">
      <c r="A1347" s="12">
        <v>58727286115935</v>
      </c>
      <c r="B1347" t="s">
        <v>1454</v>
      </c>
      <c r="C1347" s="15">
        <v>165</v>
      </c>
    </row>
    <row r="1348" spans="1:3" x14ac:dyDescent="0.2">
      <c r="A1348" s="12">
        <v>58727360121632</v>
      </c>
      <c r="B1348" t="s">
        <v>99</v>
      </c>
      <c r="C1348" s="15">
        <v>1182</v>
      </c>
    </row>
    <row r="1349" spans="1:3" x14ac:dyDescent="0.2">
      <c r="A1349" s="12">
        <v>58727365830138</v>
      </c>
      <c r="B1349" t="s">
        <v>1302</v>
      </c>
      <c r="C1349" s="15">
        <v>306</v>
      </c>
    </row>
    <row r="1350" spans="1:3" x14ac:dyDescent="0.2">
      <c r="A1350" s="12">
        <v>58727516118806</v>
      </c>
      <c r="B1350" t="s">
        <v>1303</v>
      </c>
      <c r="C1350" s="15">
        <v>370</v>
      </c>
    </row>
  </sheetData>
  <autoFilter ref="A1:C1">
    <sortState ref="A2:D466">
      <sortCondition ref="A1"/>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4"/>
  <sheetViews>
    <sheetView showGridLines="0" showRowColHeaders="0" zoomScale="115" zoomScaleNormal="115" workbookViewId="0">
      <selection activeCell="C181" sqref="C181"/>
    </sheetView>
  </sheetViews>
  <sheetFormatPr defaultRowHeight="12.75" x14ac:dyDescent="0.2"/>
  <cols>
    <col min="1" max="1" width="114.42578125" customWidth="1"/>
  </cols>
  <sheetData>
    <row r="1" ht="18.75" customHeight="1" x14ac:dyDescent="0.2"/>
    <row r="2" ht="18.75" customHeight="1" x14ac:dyDescent="0.2"/>
    <row r="3" ht="18.75" customHeight="1" x14ac:dyDescent="0.2"/>
    <row r="4" ht="18.75" customHeight="1" x14ac:dyDescent="0.2"/>
  </sheetData>
  <sheetProtection password="D946" sheet="1" objects="1" scenarios="1" selectLockedCells="1" selectUnlockedCells="1"/>
  <pageMargins left="0.7" right="0.7" top="0.75" bottom="0.75" header="0.3" footer="0.3"/>
  <pageSetup scale="79" fitToHeight="4"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11</vt:i4>
      </vt:variant>
    </vt:vector>
  </HeadingPairs>
  <TitlesOfParts>
    <vt:vector size="18" baseType="lpstr">
      <vt:lpstr>School Info</vt:lpstr>
      <vt:lpstr>Invoices</vt:lpstr>
      <vt:lpstr>Facility Expenditure Report</vt:lpstr>
      <vt:lpstr>Expenditure Overview</vt:lpstr>
      <vt:lpstr>Eligible Costs</vt:lpstr>
      <vt:lpstr>All schools</vt:lpstr>
      <vt:lpstr>Instructions</vt:lpstr>
      <vt:lpstr>Costs</vt:lpstr>
      <vt:lpstr>Costz</vt:lpstr>
      <vt:lpstr>dog</vt:lpstr>
      <vt:lpstr>Fac</vt:lpstr>
      <vt:lpstr>Fish</vt:lpstr>
      <vt:lpstr>'Expenditure Overview'!Print_Area</vt:lpstr>
      <vt:lpstr>'Facility Expenditure Report'!Print_Area</vt:lpstr>
      <vt:lpstr>Instructions!Print_Area</vt:lpstr>
      <vt:lpstr>'School Info'!Print_Area</vt:lpstr>
      <vt:lpstr>'Expenditure Overview'!Print_Titles</vt:lpstr>
      <vt:lpstr>Invoices!Print_Titles</vt:lpstr>
    </vt:vector>
  </TitlesOfParts>
  <Company>EXED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Boulos</dc:creator>
  <cp:lastModifiedBy>Avila, Rose</cp:lastModifiedBy>
  <cp:lastPrinted>2018-04-18T21:27:54Z</cp:lastPrinted>
  <dcterms:created xsi:type="dcterms:W3CDTF">2006-10-18T19:07:33Z</dcterms:created>
  <dcterms:modified xsi:type="dcterms:W3CDTF">2018-06-21T21:21:59Z</dcterms:modified>
</cp:coreProperties>
</file>