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caltreasurer.sharepoint.com/teams/CSFA/CSFA Programs/SB740/Webposting/ADA/"/>
    </mc:Choice>
  </mc:AlternateContent>
  <xr:revisionPtr revIDLastSave="0" documentId="8_{03289C9D-3AE9-482E-87FC-E2913A5B7BDE}" xr6:coauthVersionLast="47" xr6:coauthVersionMax="47" xr10:uidLastSave="{00000000-0000-0000-0000-000000000000}"/>
  <bookViews>
    <workbookView xWindow="-108" yWindow="-108" windowWidth="23256" windowHeight="12456" xr2:uid="{2B3C4B4B-7FAA-4F5F-807C-949D03EB81F8}"/>
  </bookViews>
  <sheets>
    <sheet name="23-24" sheetId="1" r:id="rId1"/>
  </sheets>
  <definedNames>
    <definedName name="_xlnm._FilterDatabase" localSheetId="0" hidden="1">'23-24'!$E$1:$K$443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3" i="1" l="1"/>
  <c r="K443" i="1"/>
  <c r="I443" i="1"/>
  <c r="K442" i="1"/>
  <c r="L442" i="1" s="1"/>
  <c r="I442" i="1"/>
  <c r="K441" i="1"/>
  <c r="L441" i="1" s="1"/>
  <c r="I441" i="1"/>
  <c r="K440" i="1"/>
  <c r="L440" i="1" s="1"/>
  <c r="I440" i="1"/>
  <c r="K439" i="1"/>
  <c r="L439" i="1" s="1"/>
  <c r="I439" i="1"/>
  <c r="K438" i="1"/>
  <c r="L438" i="1" s="1"/>
  <c r="I438" i="1"/>
  <c r="L437" i="1"/>
  <c r="K437" i="1"/>
  <c r="I437" i="1"/>
  <c r="L436" i="1"/>
  <c r="K436" i="1"/>
  <c r="I436" i="1"/>
  <c r="K435" i="1"/>
  <c r="L435" i="1" s="1"/>
  <c r="I435" i="1"/>
  <c r="L434" i="1"/>
  <c r="K434" i="1"/>
  <c r="I434" i="1"/>
  <c r="L433" i="1"/>
  <c r="K433" i="1"/>
  <c r="I433" i="1"/>
  <c r="K432" i="1"/>
  <c r="L432" i="1" s="1"/>
  <c r="I432" i="1"/>
  <c r="K431" i="1"/>
  <c r="L431" i="1" s="1"/>
  <c r="I431" i="1"/>
  <c r="K430" i="1"/>
  <c r="L430" i="1" s="1"/>
  <c r="I430" i="1"/>
  <c r="K429" i="1"/>
  <c r="L429" i="1" s="1"/>
  <c r="I429" i="1"/>
  <c r="K428" i="1"/>
  <c r="L428" i="1" s="1"/>
  <c r="I428" i="1"/>
  <c r="K427" i="1"/>
  <c r="L427" i="1" s="1"/>
  <c r="I427" i="1"/>
  <c r="K426" i="1"/>
  <c r="L426" i="1" s="1"/>
  <c r="I426" i="1"/>
  <c r="K425" i="1"/>
  <c r="L425" i="1" s="1"/>
  <c r="I425" i="1"/>
  <c r="K424" i="1"/>
  <c r="L424" i="1" s="1"/>
  <c r="I424" i="1"/>
  <c r="L423" i="1"/>
  <c r="K423" i="1"/>
  <c r="I423" i="1"/>
  <c r="L422" i="1"/>
  <c r="K422" i="1"/>
  <c r="I422" i="1"/>
  <c r="K421" i="1"/>
  <c r="L421" i="1" s="1"/>
  <c r="I421" i="1"/>
  <c r="L420" i="1"/>
  <c r="K420" i="1"/>
  <c r="I420" i="1"/>
  <c r="L419" i="1"/>
  <c r="K419" i="1"/>
  <c r="I419" i="1"/>
  <c r="K418" i="1"/>
  <c r="L418" i="1" s="1"/>
  <c r="I418" i="1"/>
  <c r="K417" i="1"/>
  <c r="L417" i="1" s="1"/>
  <c r="I417" i="1"/>
  <c r="K416" i="1"/>
  <c r="L416" i="1" s="1"/>
  <c r="I416" i="1"/>
  <c r="K415" i="1"/>
  <c r="L415" i="1" s="1"/>
  <c r="I415" i="1"/>
  <c r="K414" i="1"/>
  <c r="L414" i="1" s="1"/>
  <c r="I414" i="1"/>
  <c r="K413" i="1"/>
  <c r="L413" i="1" s="1"/>
  <c r="I413" i="1"/>
  <c r="K412" i="1"/>
  <c r="L412" i="1" s="1"/>
  <c r="I412" i="1"/>
  <c r="K411" i="1"/>
  <c r="L411" i="1" s="1"/>
  <c r="I411" i="1"/>
  <c r="K410" i="1"/>
  <c r="L410" i="1" s="1"/>
  <c r="I410" i="1"/>
  <c r="L409" i="1"/>
  <c r="K409" i="1"/>
  <c r="I409" i="1"/>
  <c r="L408" i="1"/>
  <c r="K408" i="1"/>
  <c r="I408" i="1"/>
  <c r="K407" i="1"/>
  <c r="L407" i="1" s="1"/>
  <c r="I407" i="1"/>
  <c r="L406" i="1"/>
  <c r="K406" i="1"/>
  <c r="I406" i="1"/>
  <c r="L405" i="1"/>
  <c r="K405" i="1"/>
  <c r="I405" i="1"/>
  <c r="K404" i="1"/>
  <c r="L404" i="1" s="1"/>
  <c r="I404" i="1"/>
  <c r="K403" i="1"/>
  <c r="L403" i="1" s="1"/>
  <c r="I403" i="1"/>
  <c r="K402" i="1"/>
  <c r="L402" i="1" s="1"/>
  <c r="I402" i="1"/>
  <c r="K401" i="1"/>
  <c r="L401" i="1" s="1"/>
  <c r="I401" i="1"/>
  <c r="K400" i="1"/>
  <c r="L400" i="1" s="1"/>
  <c r="I400" i="1"/>
  <c r="K399" i="1"/>
  <c r="L399" i="1" s="1"/>
  <c r="I399" i="1"/>
  <c r="K398" i="1"/>
  <c r="L398" i="1" s="1"/>
  <c r="I398" i="1"/>
  <c r="K397" i="1"/>
  <c r="L397" i="1" s="1"/>
  <c r="I397" i="1"/>
  <c r="K396" i="1"/>
  <c r="L396" i="1" s="1"/>
  <c r="I396" i="1"/>
  <c r="L395" i="1"/>
  <c r="K395" i="1"/>
  <c r="I395" i="1"/>
  <c r="L394" i="1"/>
  <c r="K394" i="1"/>
  <c r="I394" i="1"/>
  <c r="K393" i="1"/>
  <c r="L393" i="1" s="1"/>
  <c r="I393" i="1"/>
  <c r="L392" i="1"/>
  <c r="K392" i="1"/>
  <c r="I392" i="1"/>
  <c r="L391" i="1"/>
  <c r="K391" i="1"/>
  <c r="I391" i="1"/>
  <c r="K390" i="1"/>
  <c r="L390" i="1" s="1"/>
  <c r="I390" i="1"/>
  <c r="K389" i="1"/>
  <c r="L389" i="1" s="1"/>
  <c r="I389" i="1"/>
  <c r="K388" i="1"/>
  <c r="L388" i="1" s="1"/>
  <c r="I388" i="1"/>
  <c r="K387" i="1"/>
  <c r="L387" i="1" s="1"/>
  <c r="I387" i="1"/>
  <c r="K386" i="1"/>
  <c r="L386" i="1" s="1"/>
  <c r="I386" i="1"/>
  <c r="K385" i="1"/>
  <c r="L385" i="1" s="1"/>
  <c r="I385" i="1"/>
  <c r="K384" i="1"/>
  <c r="L384" i="1" s="1"/>
  <c r="I384" i="1"/>
  <c r="K383" i="1"/>
  <c r="L383" i="1" s="1"/>
  <c r="I383" i="1"/>
  <c r="K382" i="1"/>
  <c r="L382" i="1" s="1"/>
  <c r="I382" i="1"/>
  <c r="L381" i="1"/>
  <c r="K381" i="1"/>
  <c r="I381" i="1"/>
  <c r="L380" i="1"/>
  <c r="K380" i="1"/>
  <c r="I380" i="1"/>
  <c r="K379" i="1"/>
  <c r="L379" i="1" s="1"/>
  <c r="I379" i="1"/>
  <c r="L378" i="1"/>
  <c r="K378" i="1"/>
  <c r="I378" i="1"/>
  <c r="L377" i="1"/>
  <c r="K377" i="1"/>
  <c r="I377" i="1"/>
  <c r="K376" i="1"/>
  <c r="L376" i="1" s="1"/>
  <c r="I376" i="1"/>
  <c r="K375" i="1"/>
  <c r="L375" i="1" s="1"/>
  <c r="I375" i="1"/>
  <c r="K374" i="1"/>
  <c r="L374" i="1" s="1"/>
  <c r="I374" i="1"/>
  <c r="K373" i="1"/>
  <c r="L373" i="1" s="1"/>
  <c r="I373" i="1"/>
  <c r="K372" i="1"/>
  <c r="L372" i="1" s="1"/>
  <c r="I372" i="1"/>
  <c r="K371" i="1"/>
  <c r="L371" i="1" s="1"/>
  <c r="I371" i="1"/>
  <c r="K370" i="1"/>
  <c r="L370" i="1" s="1"/>
  <c r="I370" i="1"/>
  <c r="K369" i="1"/>
  <c r="L369" i="1" s="1"/>
  <c r="I369" i="1"/>
  <c r="K368" i="1"/>
  <c r="L368" i="1" s="1"/>
  <c r="I368" i="1"/>
  <c r="L367" i="1"/>
  <c r="K367" i="1"/>
  <c r="I367" i="1"/>
  <c r="L366" i="1"/>
  <c r="K366" i="1"/>
  <c r="I366" i="1"/>
  <c r="K365" i="1"/>
  <c r="L365" i="1" s="1"/>
  <c r="I365" i="1"/>
  <c r="L364" i="1"/>
  <c r="K364" i="1"/>
  <c r="I364" i="1"/>
  <c r="L363" i="1"/>
  <c r="K363" i="1"/>
  <c r="I363" i="1"/>
  <c r="K362" i="1"/>
  <c r="L362" i="1" s="1"/>
  <c r="I362" i="1"/>
  <c r="K361" i="1"/>
  <c r="L361" i="1" s="1"/>
  <c r="I361" i="1"/>
  <c r="K360" i="1"/>
  <c r="L360" i="1" s="1"/>
  <c r="I360" i="1"/>
  <c r="K359" i="1"/>
  <c r="L359" i="1" s="1"/>
  <c r="I359" i="1"/>
  <c r="K358" i="1"/>
  <c r="L358" i="1" s="1"/>
  <c r="I358" i="1"/>
  <c r="K357" i="1"/>
  <c r="L357" i="1" s="1"/>
  <c r="I357" i="1"/>
  <c r="K356" i="1"/>
  <c r="L356" i="1" s="1"/>
  <c r="I356" i="1"/>
  <c r="K355" i="1"/>
  <c r="L355" i="1" s="1"/>
  <c r="I355" i="1"/>
  <c r="K354" i="1"/>
  <c r="L354" i="1" s="1"/>
  <c r="I354" i="1"/>
  <c r="L353" i="1"/>
  <c r="K353" i="1"/>
  <c r="I353" i="1"/>
  <c r="L352" i="1"/>
  <c r="K352" i="1"/>
  <c r="I352" i="1"/>
  <c r="K351" i="1"/>
  <c r="L351" i="1" s="1"/>
  <c r="I351" i="1"/>
  <c r="L350" i="1"/>
  <c r="K350" i="1"/>
  <c r="I350" i="1"/>
  <c r="L349" i="1"/>
  <c r="K349" i="1"/>
  <c r="I349" i="1"/>
  <c r="K348" i="1"/>
  <c r="L348" i="1" s="1"/>
  <c r="I348" i="1"/>
  <c r="K347" i="1"/>
  <c r="L347" i="1" s="1"/>
  <c r="I347" i="1"/>
  <c r="K346" i="1"/>
  <c r="L346" i="1" s="1"/>
  <c r="I346" i="1"/>
  <c r="K345" i="1"/>
  <c r="L345" i="1" s="1"/>
  <c r="I345" i="1"/>
  <c r="K344" i="1"/>
  <c r="L344" i="1" s="1"/>
  <c r="I344" i="1"/>
  <c r="K343" i="1"/>
  <c r="L343" i="1" s="1"/>
  <c r="I343" i="1"/>
  <c r="K342" i="1"/>
  <c r="L342" i="1" s="1"/>
  <c r="I342" i="1"/>
  <c r="K341" i="1"/>
  <c r="L341" i="1" s="1"/>
  <c r="I341" i="1"/>
  <c r="K340" i="1"/>
  <c r="L340" i="1" s="1"/>
  <c r="I340" i="1"/>
  <c r="L339" i="1"/>
  <c r="K339" i="1"/>
  <c r="I339" i="1"/>
  <c r="L338" i="1"/>
  <c r="K338" i="1"/>
  <c r="I338" i="1"/>
  <c r="K337" i="1"/>
  <c r="L337" i="1" s="1"/>
  <c r="I337" i="1"/>
  <c r="L336" i="1"/>
  <c r="K336" i="1"/>
  <c r="I336" i="1"/>
  <c r="L335" i="1"/>
  <c r="K335" i="1"/>
  <c r="I335" i="1"/>
  <c r="K334" i="1"/>
  <c r="L334" i="1" s="1"/>
  <c r="I334" i="1"/>
  <c r="K333" i="1"/>
  <c r="L333" i="1" s="1"/>
  <c r="I333" i="1"/>
  <c r="K332" i="1"/>
  <c r="L332" i="1" s="1"/>
  <c r="I332" i="1"/>
  <c r="K331" i="1"/>
  <c r="L331" i="1" s="1"/>
  <c r="I331" i="1"/>
  <c r="K330" i="1"/>
  <c r="L330" i="1" s="1"/>
  <c r="I330" i="1"/>
  <c r="K329" i="1"/>
  <c r="L329" i="1" s="1"/>
  <c r="I329" i="1"/>
  <c r="K328" i="1"/>
  <c r="L328" i="1" s="1"/>
  <c r="I328" i="1"/>
  <c r="K327" i="1"/>
  <c r="L327" i="1" s="1"/>
  <c r="I327" i="1"/>
  <c r="K326" i="1"/>
  <c r="L326" i="1" s="1"/>
  <c r="I326" i="1"/>
  <c r="L325" i="1"/>
  <c r="K325" i="1"/>
  <c r="I325" i="1"/>
  <c r="L324" i="1"/>
  <c r="K324" i="1"/>
  <c r="I324" i="1"/>
  <c r="K323" i="1"/>
  <c r="L323" i="1" s="1"/>
  <c r="I323" i="1"/>
  <c r="L322" i="1"/>
  <c r="K322" i="1"/>
  <c r="I322" i="1"/>
  <c r="L321" i="1"/>
  <c r="K321" i="1"/>
  <c r="I321" i="1"/>
  <c r="K320" i="1"/>
  <c r="L320" i="1" s="1"/>
  <c r="I320" i="1"/>
  <c r="K319" i="1"/>
  <c r="L319" i="1" s="1"/>
  <c r="I319" i="1"/>
  <c r="K318" i="1"/>
  <c r="L318" i="1" s="1"/>
  <c r="I318" i="1"/>
  <c r="K317" i="1"/>
  <c r="L317" i="1" s="1"/>
  <c r="I317" i="1"/>
  <c r="K316" i="1"/>
  <c r="L316" i="1" s="1"/>
  <c r="I316" i="1"/>
  <c r="K315" i="1"/>
  <c r="L315" i="1" s="1"/>
  <c r="I315" i="1"/>
  <c r="K314" i="1"/>
  <c r="L314" i="1" s="1"/>
  <c r="I314" i="1"/>
  <c r="K313" i="1"/>
  <c r="L313" i="1" s="1"/>
  <c r="I313" i="1"/>
  <c r="K312" i="1"/>
  <c r="L312" i="1" s="1"/>
  <c r="I312" i="1"/>
  <c r="L311" i="1"/>
  <c r="K311" i="1"/>
  <c r="I311" i="1"/>
  <c r="L310" i="1"/>
  <c r="K310" i="1"/>
  <c r="I310" i="1"/>
  <c r="K309" i="1"/>
  <c r="L309" i="1" s="1"/>
  <c r="I309" i="1"/>
  <c r="L308" i="1"/>
  <c r="K308" i="1"/>
  <c r="I308" i="1"/>
  <c r="L307" i="1"/>
  <c r="K307" i="1"/>
  <c r="I307" i="1"/>
  <c r="K306" i="1"/>
  <c r="L306" i="1" s="1"/>
  <c r="I306" i="1"/>
  <c r="K305" i="1"/>
  <c r="L305" i="1" s="1"/>
  <c r="I305" i="1"/>
  <c r="K304" i="1"/>
  <c r="L304" i="1" s="1"/>
  <c r="I304" i="1"/>
  <c r="K303" i="1"/>
  <c r="L303" i="1" s="1"/>
  <c r="I303" i="1"/>
  <c r="K302" i="1"/>
  <c r="L302" i="1" s="1"/>
  <c r="I302" i="1"/>
  <c r="K301" i="1"/>
  <c r="L301" i="1" s="1"/>
  <c r="I301" i="1"/>
  <c r="K300" i="1"/>
  <c r="L300" i="1" s="1"/>
  <c r="I300" i="1"/>
  <c r="K299" i="1"/>
  <c r="L299" i="1" s="1"/>
  <c r="I299" i="1"/>
  <c r="K298" i="1"/>
  <c r="L298" i="1" s="1"/>
  <c r="I298" i="1"/>
  <c r="L297" i="1"/>
  <c r="K297" i="1"/>
  <c r="I297" i="1"/>
  <c r="L296" i="1"/>
  <c r="K296" i="1"/>
  <c r="I296" i="1"/>
  <c r="K295" i="1"/>
  <c r="L295" i="1" s="1"/>
  <c r="I295" i="1"/>
  <c r="L294" i="1"/>
  <c r="K294" i="1"/>
  <c r="I294" i="1"/>
  <c r="L293" i="1"/>
  <c r="K293" i="1"/>
  <c r="I293" i="1"/>
  <c r="K292" i="1"/>
  <c r="L292" i="1" s="1"/>
  <c r="I292" i="1"/>
  <c r="K291" i="1"/>
  <c r="L291" i="1" s="1"/>
  <c r="I291" i="1"/>
  <c r="K290" i="1"/>
  <c r="L290" i="1" s="1"/>
  <c r="I290" i="1"/>
  <c r="L289" i="1"/>
  <c r="K289" i="1"/>
  <c r="I289" i="1"/>
  <c r="K288" i="1"/>
  <c r="L288" i="1" s="1"/>
  <c r="I288" i="1"/>
  <c r="K287" i="1"/>
  <c r="L287" i="1" s="1"/>
  <c r="I287" i="1"/>
  <c r="K286" i="1"/>
  <c r="L286" i="1" s="1"/>
  <c r="I286" i="1"/>
  <c r="K285" i="1"/>
  <c r="L285" i="1" s="1"/>
  <c r="I285" i="1"/>
  <c r="K284" i="1"/>
  <c r="L284" i="1" s="1"/>
  <c r="I284" i="1"/>
  <c r="L283" i="1"/>
  <c r="K283" i="1"/>
  <c r="I283" i="1"/>
  <c r="L282" i="1"/>
  <c r="K282" i="1"/>
  <c r="I282" i="1"/>
  <c r="K281" i="1"/>
  <c r="L281" i="1" s="1"/>
  <c r="I281" i="1"/>
  <c r="L280" i="1"/>
  <c r="K280" i="1"/>
  <c r="I280" i="1"/>
  <c r="L279" i="1"/>
  <c r="K279" i="1"/>
  <c r="I279" i="1"/>
  <c r="K278" i="1"/>
  <c r="L278" i="1" s="1"/>
  <c r="I278" i="1"/>
  <c r="K277" i="1"/>
  <c r="L277" i="1" s="1"/>
  <c r="I277" i="1"/>
  <c r="K276" i="1"/>
  <c r="L276" i="1" s="1"/>
  <c r="I276" i="1"/>
  <c r="K275" i="1"/>
  <c r="L275" i="1" s="1"/>
  <c r="I275" i="1"/>
  <c r="K274" i="1"/>
  <c r="L274" i="1" s="1"/>
  <c r="I274" i="1"/>
  <c r="K273" i="1"/>
  <c r="L273" i="1" s="1"/>
  <c r="I273" i="1"/>
  <c r="K272" i="1"/>
  <c r="L272" i="1" s="1"/>
  <c r="I272" i="1"/>
  <c r="K271" i="1"/>
  <c r="L271" i="1" s="1"/>
  <c r="I271" i="1"/>
  <c r="K270" i="1"/>
  <c r="L270" i="1" s="1"/>
  <c r="I270" i="1"/>
  <c r="L269" i="1"/>
  <c r="K269" i="1"/>
  <c r="I269" i="1"/>
  <c r="L268" i="1"/>
  <c r="K268" i="1"/>
  <c r="I268" i="1"/>
  <c r="K267" i="1"/>
  <c r="L267" i="1" s="1"/>
  <c r="I267" i="1"/>
  <c r="L266" i="1"/>
  <c r="K266" i="1"/>
  <c r="I266" i="1"/>
  <c r="L265" i="1"/>
  <c r="K265" i="1"/>
  <c r="I265" i="1"/>
  <c r="K264" i="1"/>
  <c r="L264" i="1" s="1"/>
  <c r="I264" i="1"/>
  <c r="K263" i="1"/>
  <c r="L263" i="1" s="1"/>
  <c r="I263" i="1"/>
  <c r="K262" i="1"/>
  <c r="L262" i="1" s="1"/>
  <c r="I262" i="1"/>
  <c r="K261" i="1"/>
  <c r="L261" i="1" s="1"/>
  <c r="I261" i="1"/>
  <c r="K260" i="1"/>
  <c r="L260" i="1" s="1"/>
  <c r="I260" i="1"/>
  <c r="K259" i="1"/>
  <c r="L259" i="1" s="1"/>
  <c r="I259" i="1"/>
  <c r="K258" i="1"/>
  <c r="L258" i="1" s="1"/>
  <c r="I258" i="1"/>
  <c r="K257" i="1"/>
  <c r="L257" i="1" s="1"/>
  <c r="I257" i="1"/>
  <c r="K256" i="1"/>
  <c r="L256" i="1" s="1"/>
  <c r="I256" i="1"/>
  <c r="L255" i="1"/>
  <c r="K255" i="1"/>
  <c r="I255" i="1"/>
  <c r="L254" i="1"/>
  <c r="K254" i="1"/>
  <c r="I254" i="1"/>
  <c r="K253" i="1"/>
  <c r="L253" i="1" s="1"/>
  <c r="I253" i="1"/>
  <c r="L252" i="1"/>
  <c r="K252" i="1"/>
  <c r="I252" i="1"/>
  <c r="L251" i="1"/>
  <c r="K251" i="1"/>
  <c r="I251" i="1"/>
  <c r="K250" i="1"/>
  <c r="L250" i="1" s="1"/>
  <c r="I250" i="1"/>
  <c r="K249" i="1"/>
  <c r="L249" i="1" s="1"/>
  <c r="I249" i="1"/>
  <c r="K248" i="1"/>
  <c r="L248" i="1" s="1"/>
  <c r="I248" i="1"/>
  <c r="L247" i="1"/>
  <c r="K247" i="1"/>
  <c r="I247" i="1"/>
  <c r="L246" i="1"/>
  <c r="K246" i="1"/>
  <c r="I246" i="1"/>
  <c r="K245" i="1"/>
  <c r="L245" i="1" s="1"/>
  <c r="I245" i="1"/>
  <c r="K244" i="1"/>
  <c r="L244" i="1" s="1"/>
  <c r="I244" i="1"/>
  <c r="K243" i="1"/>
  <c r="L243" i="1" s="1"/>
  <c r="I243" i="1"/>
  <c r="K242" i="1"/>
  <c r="L242" i="1" s="1"/>
  <c r="I242" i="1"/>
  <c r="L241" i="1"/>
  <c r="K241" i="1"/>
  <c r="I241" i="1"/>
  <c r="L240" i="1"/>
  <c r="K240" i="1"/>
  <c r="I240" i="1"/>
  <c r="K239" i="1"/>
  <c r="L239" i="1" s="1"/>
  <c r="I239" i="1"/>
  <c r="L238" i="1"/>
  <c r="K238" i="1"/>
  <c r="I238" i="1"/>
  <c r="L237" i="1"/>
  <c r="K237" i="1"/>
  <c r="I237" i="1"/>
  <c r="K236" i="1"/>
  <c r="L236" i="1" s="1"/>
  <c r="I236" i="1"/>
  <c r="K235" i="1"/>
  <c r="L235" i="1" s="1"/>
  <c r="I235" i="1"/>
  <c r="K234" i="1"/>
  <c r="L234" i="1" s="1"/>
  <c r="I234" i="1"/>
  <c r="L233" i="1"/>
  <c r="K233" i="1"/>
  <c r="I233" i="1"/>
  <c r="L232" i="1"/>
  <c r="K232" i="1"/>
  <c r="I232" i="1"/>
  <c r="K231" i="1"/>
  <c r="L231" i="1" s="1"/>
  <c r="I231" i="1"/>
  <c r="K230" i="1"/>
  <c r="L230" i="1" s="1"/>
  <c r="I230" i="1"/>
  <c r="K229" i="1"/>
  <c r="L229" i="1" s="1"/>
  <c r="I229" i="1"/>
  <c r="K228" i="1"/>
  <c r="L228" i="1" s="1"/>
  <c r="I228" i="1"/>
  <c r="L227" i="1"/>
  <c r="K227" i="1"/>
  <c r="I227" i="1"/>
  <c r="L226" i="1"/>
  <c r="K226" i="1"/>
  <c r="I226" i="1"/>
  <c r="K225" i="1"/>
  <c r="L225" i="1" s="1"/>
  <c r="I225" i="1"/>
  <c r="L224" i="1"/>
  <c r="K224" i="1"/>
  <c r="I224" i="1"/>
  <c r="K223" i="1"/>
  <c r="L223" i="1" s="1"/>
  <c r="I223" i="1"/>
  <c r="K222" i="1"/>
  <c r="L222" i="1" s="1"/>
  <c r="I222" i="1"/>
  <c r="K221" i="1"/>
  <c r="L221" i="1" s="1"/>
  <c r="I221" i="1"/>
  <c r="K220" i="1"/>
  <c r="L220" i="1" s="1"/>
  <c r="I220" i="1"/>
  <c r="K219" i="1"/>
  <c r="L219" i="1" s="1"/>
  <c r="I219" i="1"/>
  <c r="L218" i="1"/>
  <c r="K218" i="1"/>
  <c r="I218" i="1"/>
  <c r="K217" i="1"/>
  <c r="L217" i="1" s="1"/>
  <c r="I217" i="1"/>
  <c r="K216" i="1"/>
  <c r="L216" i="1" s="1"/>
  <c r="I216" i="1"/>
  <c r="K215" i="1"/>
  <c r="L215" i="1" s="1"/>
  <c r="I215" i="1"/>
  <c r="K214" i="1"/>
  <c r="L214" i="1" s="1"/>
  <c r="I214" i="1"/>
  <c r="L213" i="1"/>
  <c r="K213" i="1"/>
  <c r="I213" i="1"/>
  <c r="L212" i="1"/>
  <c r="K212" i="1"/>
  <c r="I212" i="1"/>
  <c r="K211" i="1"/>
  <c r="L211" i="1" s="1"/>
  <c r="I211" i="1"/>
  <c r="L210" i="1"/>
  <c r="K210" i="1"/>
  <c r="I210" i="1"/>
  <c r="K209" i="1"/>
  <c r="L209" i="1" s="1"/>
  <c r="I209" i="1"/>
  <c r="K208" i="1"/>
  <c r="L208" i="1" s="1"/>
  <c r="I208" i="1"/>
  <c r="K207" i="1"/>
  <c r="L207" i="1" s="1"/>
  <c r="I207" i="1"/>
  <c r="K206" i="1"/>
  <c r="L206" i="1" s="1"/>
  <c r="I206" i="1"/>
  <c r="K205" i="1"/>
  <c r="L205" i="1" s="1"/>
  <c r="I205" i="1"/>
  <c r="L204" i="1"/>
  <c r="K204" i="1"/>
  <c r="I204" i="1"/>
  <c r="K203" i="1"/>
  <c r="L203" i="1" s="1"/>
  <c r="I203" i="1"/>
  <c r="K202" i="1"/>
  <c r="L202" i="1" s="1"/>
  <c r="I202" i="1"/>
  <c r="K201" i="1"/>
  <c r="L201" i="1" s="1"/>
  <c r="I201" i="1"/>
  <c r="K200" i="1"/>
  <c r="L200" i="1" s="1"/>
  <c r="I200" i="1"/>
  <c r="L199" i="1"/>
  <c r="K199" i="1"/>
  <c r="I199" i="1"/>
  <c r="L198" i="1"/>
  <c r="K198" i="1"/>
  <c r="I198" i="1"/>
  <c r="K197" i="1"/>
  <c r="L197" i="1" s="1"/>
  <c r="I197" i="1"/>
  <c r="L196" i="1"/>
  <c r="K196" i="1"/>
  <c r="I196" i="1"/>
  <c r="K195" i="1"/>
  <c r="L195" i="1" s="1"/>
  <c r="I195" i="1"/>
  <c r="K194" i="1"/>
  <c r="L194" i="1" s="1"/>
  <c r="I194" i="1"/>
  <c r="K193" i="1"/>
  <c r="L193" i="1" s="1"/>
  <c r="I193" i="1"/>
  <c r="K192" i="1"/>
  <c r="L192" i="1" s="1"/>
  <c r="I192" i="1"/>
  <c r="K191" i="1"/>
  <c r="L191" i="1" s="1"/>
  <c r="I191" i="1"/>
  <c r="L190" i="1"/>
  <c r="K190" i="1"/>
  <c r="I190" i="1"/>
  <c r="K189" i="1"/>
  <c r="L189" i="1" s="1"/>
  <c r="I189" i="1"/>
  <c r="K188" i="1"/>
  <c r="L188" i="1" s="1"/>
  <c r="I188" i="1"/>
  <c r="K187" i="1"/>
  <c r="L187" i="1" s="1"/>
  <c r="I187" i="1"/>
  <c r="K186" i="1"/>
  <c r="L186" i="1" s="1"/>
  <c r="I186" i="1"/>
  <c r="L185" i="1"/>
  <c r="K185" i="1"/>
  <c r="I185" i="1"/>
  <c r="L184" i="1"/>
  <c r="K184" i="1"/>
  <c r="I184" i="1"/>
  <c r="K183" i="1"/>
  <c r="L183" i="1" s="1"/>
  <c r="I183" i="1"/>
  <c r="L182" i="1"/>
  <c r="K182" i="1"/>
  <c r="I182" i="1"/>
  <c r="K181" i="1"/>
  <c r="L181" i="1" s="1"/>
  <c r="I181" i="1"/>
  <c r="K180" i="1"/>
  <c r="L180" i="1" s="1"/>
  <c r="I180" i="1"/>
  <c r="K179" i="1"/>
  <c r="L179" i="1" s="1"/>
  <c r="I179" i="1"/>
  <c r="K178" i="1"/>
  <c r="L178" i="1" s="1"/>
  <c r="I178" i="1"/>
  <c r="K177" i="1"/>
  <c r="L177" i="1" s="1"/>
  <c r="I177" i="1"/>
  <c r="L176" i="1"/>
  <c r="K176" i="1"/>
  <c r="I176" i="1"/>
  <c r="K175" i="1"/>
  <c r="L175" i="1" s="1"/>
  <c r="I175" i="1"/>
  <c r="K174" i="1"/>
  <c r="L174" i="1" s="1"/>
  <c r="I174" i="1"/>
  <c r="K173" i="1"/>
  <c r="L173" i="1" s="1"/>
  <c r="I173" i="1"/>
  <c r="K172" i="1"/>
  <c r="L172" i="1" s="1"/>
  <c r="I172" i="1"/>
  <c r="L171" i="1"/>
  <c r="K171" i="1"/>
  <c r="I171" i="1"/>
  <c r="L170" i="1"/>
  <c r="K170" i="1"/>
  <c r="I170" i="1"/>
  <c r="K169" i="1"/>
  <c r="L169" i="1" s="1"/>
  <c r="I169" i="1"/>
  <c r="L168" i="1"/>
  <c r="K168" i="1"/>
  <c r="I168" i="1"/>
  <c r="K167" i="1"/>
  <c r="L167" i="1" s="1"/>
  <c r="I167" i="1"/>
  <c r="K166" i="1"/>
  <c r="L166" i="1" s="1"/>
  <c r="I166" i="1"/>
  <c r="K165" i="1"/>
  <c r="L165" i="1" s="1"/>
  <c r="I165" i="1"/>
  <c r="K164" i="1"/>
  <c r="L164" i="1" s="1"/>
  <c r="I164" i="1"/>
  <c r="L163" i="1"/>
  <c r="K163" i="1"/>
  <c r="I163" i="1"/>
  <c r="L162" i="1"/>
  <c r="K162" i="1"/>
  <c r="I162" i="1"/>
  <c r="K161" i="1"/>
  <c r="L161" i="1" s="1"/>
  <c r="I161" i="1"/>
  <c r="K160" i="1"/>
  <c r="L160" i="1" s="1"/>
  <c r="I160" i="1"/>
  <c r="K159" i="1"/>
  <c r="L159" i="1" s="1"/>
  <c r="I159" i="1"/>
  <c r="K158" i="1"/>
  <c r="L158" i="1" s="1"/>
  <c r="I158" i="1"/>
  <c r="L157" i="1"/>
  <c r="K157" i="1"/>
  <c r="I157" i="1"/>
  <c r="L156" i="1"/>
  <c r="K156" i="1"/>
  <c r="I156" i="1"/>
  <c r="K155" i="1"/>
  <c r="L155" i="1" s="1"/>
  <c r="I155" i="1"/>
  <c r="L154" i="1"/>
  <c r="K154" i="1"/>
  <c r="I154" i="1"/>
  <c r="K153" i="1"/>
  <c r="L153" i="1" s="1"/>
  <c r="I153" i="1"/>
  <c r="K152" i="1"/>
  <c r="L152" i="1" s="1"/>
  <c r="I152" i="1"/>
  <c r="K151" i="1"/>
  <c r="L151" i="1" s="1"/>
  <c r="I151" i="1"/>
  <c r="K150" i="1"/>
  <c r="L150" i="1" s="1"/>
  <c r="I150" i="1"/>
  <c r="L149" i="1"/>
  <c r="K149" i="1"/>
  <c r="I149" i="1"/>
  <c r="L148" i="1"/>
  <c r="K148" i="1"/>
  <c r="I148" i="1"/>
  <c r="K147" i="1"/>
  <c r="L147" i="1" s="1"/>
  <c r="I147" i="1"/>
  <c r="K146" i="1"/>
  <c r="L146" i="1" s="1"/>
  <c r="I146" i="1"/>
  <c r="K145" i="1"/>
  <c r="L145" i="1" s="1"/>
  <c r="I145" i="1"/>
  <c r="K144" i="1"/>
  <c r="L144" i="1" s="1"/>
  <c r="I144" i="1"/>
  <c r="L143" i="1"/>
  <c r="K143" i="1"/>
  <c r="I143" i="1"/>
  <c r="L142" i="1"/>
  <c r="K142" i="1"/>
  <c r="I142" i="1"/>
  <c r="K141" i="1"/>
  <c r="L141" i="1" s="1"/>
  <c r="I141" i="1"/>
  <c r="L140" i="1"/>
  <c r="K140" i="1"/>
  <c r="I140" i="1"/>
  <c r="K139" i="1"/>
  <c r="L139" i="1" s="1"/>
  <c r="I139" i="1"/>
  <c r="K138" i="1"/>
  <c r="L138" i="1" s="1"/>
  <c r="I138" i="1"/>
  <c r="K137" i="1"/>
  <c r="L137" i="1" s="1"/>
  <c r="I137" i="1"/>
  <c r="K136" i="1"/>
  <c r="L136" i="1" s="1"/>
  <c r="I136" i="1"/>
  <c r="K135" i="1"/>
  <c r="L135" i="1" s="1"/>
  <c r="I135" i="1"/>
  <c r="L134" i="1"/>
  <c r="K134" i="1"/>
  <c r="I134" i="1"/>
  <c r="K133" i="1"/>
  <c r="L133" i="1" s="1"/>
  <c r="I133" i="1"/>
  <c r="K132" i="1"/>
  <c r="L132" i="1" s="1"/>
  <c r="I132" i="1"/>
  <c r="K131" i="1"/>
  <c r="L131" i="1" s="1"/>
  <c r="I131" i="1"/>
  <c r="K130" i="1"/>
  <c r="L130" i="1" s="1"/>
  <c r="I130" i="1"/>
  <c r="L129" i="1"/>
  <c r="K129" i="1"/>
  <c r="I129" i="1"/>
  <c r="L128" i="1"/>
  <c r="K128" i="1"/>
  <c r="I128" i="1"/>
  <c r="K127" i="1"/>
  <c r="L127" i="1" s="1"/>
  <c r="I127" i="1"/>
  <c r="L126" i="1"/>
  <c r="K126" i="1"/>
  <c r="I126" i="1"/>
  <c r="K125" i="1"/>
  <c r="L125" i="1" s="1"/>
  <c r="I125" i="1"/>
  <c r="K124" i="1"/>
  <c r="L124" i="1" s="1"/>
  <c r="I124" i="1"/>
  <c r="K123" i="1"/>
  <c r="L123" i="1" s="1"/>
  <c r="I123" i="1"/>
  <c r="K122" i="1"/>
  <c r="L122" i="1" s="1"/>
  <c r="I122" i="1"/>
  <c r="K121" i="1"/>
  <c r="L121" i="1" s="1"/>
  <c r="I121" i="1"/>
  <c r="L120" i="1"/>
  <c r="K120" i="1"/>
  <c r="I120" i="1"/>
  <c r="K119" i="1"/>
  <c r="L119" i="1" s="1"/>
  <c r="I119" i="1"/>
  <c r="K118" i="1"/>
  <c r="L118" i="1" s="1"/>
  <c r="I118" i="1"/>
  <c r="K117" i="1"/>
  <c r="L117" i="1" s="1"/>
  <c r="I117" i="1"/>
  <c r="K116" i="1"/>
  <c r="L116" i="1" s="1"/>
  <c r="I116" i="1"/>
  <c r="L115" i="1"/>
  <c r="K115" i="1"/>
  <c r="I115" i="1"/>
  <c r="L114" i="1"/>
  <c r="K114" i="1"/>
  <c r="I114" i="1"/>
  <c r="K113" i="1"/>
  <c r="L113" i="1" s="1"/>
  <c r="I113" i="1"/>
  <c r="L112" i="1"/>
  <c r="K112" i="1"/>
  <c r="I112" i="1"/>
  <c r="K111" i="1"/>
  <c r="L111" i="1" s="1"/>
  <c r="I111" i="1"/>
  <c r="K110" i="1"/>
  <c r="L110" i="1" s="1"/>
  <c r="I110" i="1"/>
  <c r="K109" i="1"/>
  <c r="L109" i="1" s="1"/>
  <c r="I109" i="1"/>
  <c r="K108" i="1"/>
  <c r="L108" i="1" s="1"/>
  <c r="I108" i="1"/>
  <c r="K107" i="1"/>
  <c r="L107" i="1" s="1"/>
  <c r="I107" i="1"/>
  <c r="L106" i="1"/>
  <c r="K106" i="1"/>
  <c r="I106" i="1"/>
  <c r="K105" i="1"/>
  <c r="L105" i="1" s="1"/>
  <c r="I105" i="1"/>
  <c r="K104" i="1"/>
  <c r="L104" i="1" s="1"/>
  <c r="I104" i="1"/>
  <c r="K103" i="1"/>
  <c r="L103" i="1" s="1"/>
  <c r="I103" i="1"/>
  <c r="K102" i="1"/>
  <c r="L102" i="1" s="1"/>
  <c r="I102" i="1"/>
  <c r="L101" i="1"/>
  <c r="K101" i="1"/>
  <c r="I101" i="1"/>
  <c r="L100" i="1"/>
  <c r="K100" i="1"/>
  <c r="I100" i="1"/>
  <c r="K99" i="1"/>
  <c r="L99" i="1" s="1"/>
  <c r="I99" i="1"/>
  <c r="L98" i="1"/>
  <c r="K98" i="1"/>
  <c r="I98" i="1"/>
  <c r="K97" i="1"/>
  <c r="L97" i="1" s="1"/>
  <c r="I97" i="1"/>
  <c r="K96" i="1"/>
  <c r="L96" i="1" s="1"/>
  <c r="I96" i="1"/>
  <c r="K95" i="1"/>
  <c r="L95" i="1" s="1"/>
  <c r="I95" i="1"/>
  <c r="K94" i="1"/>
  <c r="L94" i="1" s="1"/>
  <c r="I94" i="1"/>
  <c r="L93" i="1"/>
  <c r="K93" i="1"/>
  <c r="I93" i="1"/>
  <c r="L92" i="1"/>
  <c r="K92" i="1"/>
  <c r="I92" i="1"/>
  <c r="K91" i="1"/>
  <c r="L91" i="1" s="1"/>
  <c r="I91" i="1"/>
  <c r="K90" i="1"/>
  <c r="L90" i="1" s="1"/>
  <c r="I90" i="1"/>
  <c r="K89" i="1"/>
  <c r="L89" i="1" s="1"/>
  <c r="I89" i="1"/>
  <c r="K88" i="1"/>
  <c r="L88" i="1" s="1"/>
  <c r="I88" i="1"/>
  <c r="L87" i="1"/>
  <c r="K87" i="1"/>
  <c r="I87" i="1"/>
  <c r="L86" i="1"/>
  <c r="K86" i="1"/>
  <c r="I86" i="1"/>
  <c r="K85" i="1"/>
  <c r="L85" i="1" s="1"/>
  <c r="I85" i="1"/>
  <c r="L84" i="1"/>
  <c r="K84" i="1"/>
  <c r="I84" i="1"/>
  <c r="K83" i="1"/>
  <c r="L83" i="1" s="1"/>
  <c r="I83" i="1"/>
  <c r="K82" i="1"/>
  <c r="L82" i="1" s="1"/>
  <c r="I82" i="1"/>
  <c r="K81" i="1"/>
  <c r="L81" i="1" s="1"/>
  <c r="I81" i="1"/>
  <c r="K80" i="1"/>
  <c r="L80" i="1" s="1"/>
  <c r="I80" i="1"/>
  <c r="L79" i="1"/>
  <c r="K79" i="1"/>
  <c r="I79" i="1"/>
  <c r="L78" i="1"/>
  <c r="K78" i="1"/>
  <c r="I78" i="1"/>
  <c r="K77" i="1"/>
  <c r="L77" i="1" s="1"/>
  <c r="I77" i="1"/>
  <c r="K76" i="1"/>
  <c r="L76" i="1" s="1"/>
  <c r="I76" i="1"/>
  <c r="K75" i="1"/>
  <c r="L75" i="1" s="1"/>
  <c r="I75" i="1"/>
  <c r="K74" i="1"/>
  <c r="L74" i="1" s="1"/>
  <c r="I74" i="1"/>
  <c r="L73" i="1"/>
  <c r="K73" i="1"/>
  <c r="I73" i="1"/>
  <c r="L72" i="1"/>
  <c r="K72" i="1"/>
  <c r="I72" i="1"/>
  <c r="K71" i="1"/>
  <c r="L71" i="1" s="1"/>
  <c r="I71" i="1"/>
  <c r="L70" i="1"/>
  <c r="K70" i="1"/>
  <c r="I70" i="1"/>
  <c r="K69" i="1"/>
  <c r="L69" i="1" s="1"/>
  <c r="I69" i="1"/>
  <c r="K68" i="1"/>
  <c r="L68" i="1" s="1"/>
  <c r="I68" i="1"/>
  <c r="K67" i="1"/>
  <c r="L67" i="1" s="1"/>
  <c r="I67" i="1"/>
  <c r="K66" i="1"/>
  <c r="L66" i="1" s="1"/>
  <c r="I66" i="1"/>
  <c r="L65" i="1"/>
  <c r="K65" i="1"/>
  <c r="I65" i="1"/>
  <c r="L64" i="1"/>
  <c r="K64" i="1"/>
  <c r="I64" i="1"/>
  <c r="K63" i="1"/>
  <c r="L63" i="1" s="1"/>
  <c r="I63" i="1"/>
  <c r="K62" i="1"/>
  <c r="L62" i="1" s="1"/>
  <c r="I62" i="1"/>
  <c r="K61" i="1"/>
  <c r="L61" i="1" s="1"/>
  <c r="I61" i="1"/>
  <c r="K60" i="1"/>
  <c r="L60" i="1" s="1"/>
  <c r="I60" i="1"/>
  <c r="L59" i="1"/>
  <c r="K59" i="1"/>
  <c r="I59" i="1"/>
  <c r="L58" i="1"/>
  <c r="K58" i="1"/>
  <c r="I58" i="1"/>
  <c r="K57" i="1"/>
  <c r="L57" i="1" s="1"/>
  <c r="I57" i="1"/>
  <c r="L56" i="1"/>
  <c r="K56" i="1"/>
  <c r="I56" i="1"/>
  <c r="K55" i="1"/>
  <c r="L55" i="1" s="1"/>
  <c r="I55" i="1"/>
  <c r="K54" i="1"/>
  <c r="L54" i="1" s="1"/>
  <c r="I54" i="1"/>
  <c r="K53" i="1"/>
  <c r="L53" i="1" s="1"/>
  <c r="I53" i="1"/>
  <c r="K52" i="1"/>
  <c r="L52" i="1" s="1"/>
  <c r="I52" i="1"/>
  <c r="K51" i="1"/>
  <c r="L51" i="1" s="1"/>
  <c r="I51" i="1"/>
  <c r="L50" i="1"/>
  <c r="K50" i="1"/>
  <c r="I50" i="1"/>
  <c r="K49" i="1"/>
  <c r="L49" i="1" s="1"/>
  <c r="I49" i="1"/>
  <c r="K48" i="1"/>
  <c r="L48" i="1" s="1"/>
  <c r="I48" i="1"/>
  <c r="K47" i="1"/>
  <c r="L47" i="1" s="1"/>
  <c r="I47" i="1"/>
  <c r="K46" i="1"/>
  <c r="L46" i="1" s="1"/>
  <c r="I46" i="1"/>
  <c r="L45" i="1"/>
  <c r="K45" i="1"/>
  <c r="I45" i="1"/>
  <c r="L44" i="1"/>
  <c r="K44" i="1"/>
  <c r="I44" i="1"/>
  <c r="K43" i="1"/>
  <c r="L43" i="1" s="1"/>
  <c r="I43" i="1"/>
  <c r="L42" i="1"/>
  <c r="K42" i="1"/>
  <c r="I42" i="1"/>
  <c r="K41" i="1"/>
  <c r="L41" i="1" s="1"/>
  <c r="I41" i="1"/>
  <c r="K40" i="1"/>
  <c r="L40" i="1" s="1"/>
  <c r="I40" i="1"/>
  <c r="K39" i="1"/>
  <c r="L39" i="1" s="1"/>
  <c r="I39" i="1"/>
  <c r="K38" i="1"/>
  <c r="L38" i="1" s="1"/>
  <c r="I38" i="1"/>
  <c r="L37" i="1"/>
  <c r="K37" i="1"/>
  <c r="I37" i="1"/>
  <c r="L36" i="1"/>
  <c r="K36" i="1"/>
  <c r="I36" i="1"/>
  <c r="K35" i="1"/>
  <c r="L35" i="1" s="1"/>
  <c r="I35" i="1"/>
  <c r="K34" i="1"/>
  <c r="L34" i="1" s="1"/>
  <c r="I34" i="1"/>
  <c r="K33" i="1"/>
  <c r="L33" i="1" s="1"/>
  <c r="I33" i="1"/>
  <c r="K32" i="1"/>
  <c r="L32" i="1" s="1"/>
  <c r="I32" i="1"/>
  <c r="L31" i="1"/>
  <c r="K31" i="1"/>
  <c r="I31" i="1"/>
  <c r="L30" i="1"/>
  <c r="K30" i="1"/>
  <c r="I30" i="1"/>
  <c r="K29" i="1"/>
  <c r="L29" i="1" s="1"/>
  <c r="I29" i="1"/>
  <c r="L28" i="1"/>
  <c r="K28" i="1"/>
  <c r="I28" i="1"/>
  <c r="K27" i="1"/>
  <c r="L27" i="1" s="1"/>
  <c r="I27" i="1"/>
  <c r="K26" i="1"/>
  <c r="L26" i="1" s="1"/>
  <c r="I26" i="1"/>
  <c r="K25" i="1"/>
  <c r="L25" i="1" s="1"/>
  <c r="I25" i="1"/>
  <c r="K24" i="1"/>
  <c r="L24" i="1" s="1"/>
  <c r="I24" i="1"/>
  <c r="K23" i="1"/>
  <c r="L23" i="1" s="1"/>
  <c r="I23" i="1"/>
  <c r="L22" i="1"/>
  <c r="K22" i="1"/>
  <c r="I22" i="1"/>
  <c r="K21" i="1"/>
  <c r="L21" i="1" s="1"/>
  <c r="I21" i="1"/>
  <c r="K20" i="1"/>
  <c r="L20" i="1" s="1"/>
  <c r="I20" i="1"/>
  <c r="K19" i="1"/>
  <c r="L19" i="1" s="1"/>
  <c r="I19" i="1"/>
  <c r="K18" i="1"/>
  <c r="L18" i="1" s="1"/>
  <c r="I18" i="1"/>
  <c r="L17" i="1"/>
  <c r="K17" i="1"/>
  <c r="I17" i="1"/>
  <c r="L16" i="1"/>
  <c r="K16" i="1"/>
  <c r="I16" i="1"/>
  <c r="K15" i="1"/>
  <c r="L15" i="1" s="1"/>
  <c r="I15" i="1"/>
  <c r="L14" i="1"/>
  <c r="K14" i="1"/>
  <c r="I14" i="1"/>
  <c r="K13" i="1"/>
  <c r="L13" i="1" s="1"/>
  <c r="I13" i="1"/>
  <c r="K12" i="1"/>
  <c r="L12" i="1" s="1"/>
  <c r="I12" i="1"/>
  <c r="K11" i="1"/>
  <c r="L11" i="1" s="1"/>
  <c r="I11" i="1"/>
  <c r="K10" i="1"/>
  <c r="L10" i="1" s="1"/>
  <c r="I10" i="1"/>
  <c r="L9" i="1"/>
  <c r="K9" i="1"/>
  <c r="I9" i="1"/>
  <c r="L8" i="1"/>
  <c r="K8" i="1"/>
  <c r="I8" i="1"/>
  <c r="K7" i="1"/>
  <c r="L7" i="1" s="1"/>
  <c r="I7" i="1"/>
  <c r="K6" i="1"/>
  <c r="L6" i="1" s="1"/>
  <c r="I6" i="1"/>
  <c r="K5" i="1"/>
  <c r="L5" i="1" s="1"/>
  <c r="I5" i="1"/>
  <c r="K4" i="1"/>
  <c r="L4" i="1" s="1"/>
  <c r="I4" i="1"/>
  <c r="L3" i="1"/>
  <c r="K3" i="1"/>
  <c r="I3" i="1"/>
  <c r="L2" i="1"/>
  <c r="K2" i="1"/>
  <c r="I2" i="1"/>
  <c r="L445" i="1" l="1"/>
</calcChain>
</file>

<file path=xl/sharedStrings.xml><?xml version="1.0" encoding="utf-8"?>
<sst xmlns="http://schemas.openxmlformats.org/spreadsheetml/2006/main" count="1338" uniqueCount="457">
  <si>
    <t>School</t>
  </si>
  <si>
    <t>CDS Code</t>
  </si>
  <si>
    <t>Eligibility</t>
  </si>
  <si>
    <t>75% of Eligible Lease Costs</t>
  </si>
  <si>
    <t>ADA Cap</t>
  </si>
  <si>
    <t>Award Cap</t>
  </si>
  <si>
    <t>Total Lease Award</t>
  </si>
  <si>
    <t>Pro-Rated  Lease Awards (95%)</t>
  </si>
  <si>
    <t>Max Other Cost Allowance</t>
  </si>
  <si>
    <t>Requested Other Costs Awards</t>
  </si>
  <si>
    <t>Pro-Rated Other Costs Award (70%)</t>
  </si>
  <si>
    <t>Total Award</t>
  </si>
  <si>
    <t>Academia Avance Charter</t>
  </si>
  <si>
    <t>ELIGIBLE</t>
  </si>
  <si>
    <t>ADA</t>
  </si>
  <si>
    <t>Academia Moderna</t>
  </si>
  <si>
    <t>Rent</t>
  </si>
  <si>
    <t>Accelerated</t>
  </si>
  <si>
    <t>ACE Empower Academy</t>
  </si>
  <si>
    <t>ACE Esperanza Middle</t>
  </si>
  <si>
    <t>Achieve Charter School of Paradise Inc.</t>
  </si>
  <si>
    <t>AeroSTEM Academy</t>
  </si>
  <si>
    <t>Alameda Community Learning Center</t>
  </si>
  <si>
    <t>Albert Einstein Academies</t>
  </si>
  <si>
    <t>All Tribes Charter</t>
  </si>
  <si>
    <t>All Tribes Elementary Charter</t>
  </si>
  <si>
    <t>Alliance Cindy and Bill Simon Technology Academy High</t>
  </si>
  <si>
    <t>Alliance College-Ready Middle Academy 12</t>
  </si>
  <si>
    <t>Alliance College-Ready Middle Academy 4</t>
  </si>
  <si>
    <t>Alliance College-Ready Middle Academy 8</t>
  </si>
  <si>
    <t>Alliance Collins Family College-Ready High</t>
  </si>
  <si>
    <t>Alliance Gertz-Ressler Richard Merkin 6-12 Complex</t>
  </si>
  <si>
    <t>Alliance Jack H. Skirball Middle</t>
  </si>
  <si>
    <t>Alliance Judy Ivie Burton Technology Academy High</t>
  </si>
  <si>
    <t>Alliance Kory Hunter Middle</t>
  </si>
  <si>
    <t>Alliance Leichtman-Levine Family Foundation Environmental Science High</t>
  </si>
  <si>
    <t>Alliance Marc &amp; Eva Stern Math and Science</t>
  </si>
  <si>
    <t>Alliance Margaret M. Bloomfield Technology Academy High</t>
  </si>
  <si>
    <t>Alliance Marine - Innovation and Technology 6-12 Complex</t>
  </si>
  <si>
    <t>Alliance Ouchi-O'Donovan 6-12 Complex</t>
  </si>
  <si>
    <t>Alliance Patti And Peter Neuwirth Leadership Academy</t>
  </si>
  <si>
    <t>Alliance Piera Barbaglia Shaheen Health Services Academy</t>
  </si>
  <si>
    <t>Alliance Renee and Meyer Luskin Academy High</t>
  </si>
  <si>
    <t>Alliance Susan and Eric Smidt Technology High</t>
  </si>
  <si>
    <t>Alliance Ted K. Tajima High</t>
  </si>
  <si>
    <t>Alliance Virgil Roberts Leadership Academy</t>
  </si>
  <si>
    <t>Almond Acres Charter Academy</t>
  </si>
  <si>
    <t>Alpha: Blanca Alvarado</t>
  </si>
  <si>
    <t>Alternatives in Action</t>
  </si>
  <si>
    <t>America's Finest Charter</t>
  </si>
  <si>
    <t>Anahuacalmecac International University Preparatory of North America</t>
  </si>
  <si>
    <t>Animo Ellen Ochoa Charter Middle</t>
  </si>
  <si>
    <t>Animo Florence-Firestone Charter Middle</t>
  </si>
  <si>
    <t>Animo Inglewood Charter High</t>
  </si>
  <si>
    <t>Animo James B. Taylor Charter Middle</t>
  </si>
  <si>
    <t>Animo Jefferson Charter Middle</t>
  </si>
  <si>
    <t>Animo Mae Jemison Charter Middle</t>
  </si>
  <si>
    <t>Animo Pat Brown</t>
  </si>
  <si>
    <t>Animo Ralph Bunche Charter High</t>
  </si>
  <si>
    <t>Animo South Los Angeles Charter</t>
  </si>
  <si>
    <t>Animo Watts College Preparatory Academy</t>
  </si>
  <si>
    <t>Antioch Charter Academy II</t>
  </si>
  <si>
    <t>ARISE High</t>
  </si>
  <si>
    <t>Arts In Action Community Charter</t>
  </si>
  <si>
    <t>Arts in Action Community Middle</t>
  </si>
  <si>
    <t>ASA Charter</t>
  </si>
  <si>
    <t>Aspen Meadow Public</t>
  </si>
  <si>
    <t>Aspen Ridge Public</t>
  </si>
  <si>
    <t>Aspen Valley Prep Academy</t>
  </si>
  <si>
    <t>Aspire Alexander Twilight College Preparatory Academy</t>
  </si>
  <si>
    <t>Aspire Alexander Twilight Secondary Academy</t>
  </si>
  <si>
    <t>Aspire APEX Academy</t>
  </si>
  <si>
    <t>Aspire Benjamin Holt College Preparatory Academy</t>
  </si>
  <si>
    <t>Aspire Benjamin Holt Middle</t>
  </si>
  <si>
    <t>Aspire Capitol Heights Academy</t>
  </si>
  <si>
    <t>Aspire Centennial College Preparatory Academy</t>
  </si>
  <si>
    <t>Aspire College Academy</t>
  </si>
  <si>
    <t>Aspire East Palo Alto Charter</t>
  </si>
  <si>
    <t>Aspire Golden State College Preparatory Academy</t>
  </si>
  <si>
    <t>Aspire Junior Collegiate Academy</t>
  </si>
  <si>
    <t>Aspire Langston Hughes Academy</t>
  </si>
  <si>
    <t>Aspire Lionel Wilson College Preparatory Academy</t>
  </si>
  <si>
    <t>Aspire Monarch Academy</t>
  </si>
  <si>
    <t>Aspire Pacific Academy</t>
  </si>
  <si>
    <t>Aspire Port City Academy</t>
  </si>
  <si>
    <t>Aspire Richmond Ca. College Preparatory Academy</t>
  </si>
  <si>
    <t>Aspire Richmond Technology Academy</t>
  </si>
  <si>
    <t>Aspire River Oaks Charter</t>
  </si>
  <si>
    <t>Aspire Stockton 6-12 Secondary Academy</t>
  </si>
  <si>
    <t>Aspire Stockton TK-5 Elementary Academy</t>
  </si>
  <si>
    <t>Aspire Summit Charter Academy</t>
  </si>
  <si>
    <t>Aspire Titan Academy</t>
  </si>
  <si>
    <t>Aspire Triumph Technology Academy</t>
  </si>
  <si>
    <t>Aspire University Charter</t>
  </si>
  <si>
    <t>Aspire Vanguard College Preparatory Academy</t>
  </si>
  <si>
    <t>Aspire Vincent Shalvey Academy</t>
  </si>
  <si>
    <t>Astronaut Jose' M. Hernandez Academy</t>
  </si>
  <si>
    <t>Aurum Preparatory Academy</t>
  </si>
  <si>
    <t>Aveson Global Leadership Academy</t>
  </si>
  <si>
    <t>Aveson School of Leaders</t>
  </si>
  <si>
    <t>B. Roberto Cruz Leadership Academy</t>
  </si>
  <si>
    <t>Ballington Academy for the Arts and Sciences</t>
  </si>
  <si>
    <t>Ballington Academy for the Arts and Sciences - San Bernardino</t>
  </si>
  <si>
    <t>Baypoint Preparatory Academy - San Diego</t>
  </si>
  <si>
    <t>Bella Mente Montessori Academy</t>
  </si>
  <si>
    <t>Bert Corona Charter</t>
  </si>
  <si>
    <t>Big Picture Educational Academy</t>
  </si>
  <si>
    <t>Birmingham Community Charter High</t>
  </si>
  <si>
    <t>Bitney Prep High</t>
  </si>
  <si>
    <t>Blue Oak Charter</t>
  </si>
  <si>
    <t>BRIDGES Charter</t>
  </si>
  <si>
    <t>Bridges Preparatory Academy</t>
  </si>
  <si>
    <t>Caliber: ChangeMakers Academy</t>
  </si>
  <si>
    <t>California Creative Learning Academy</t>
  </si>
  <si>
    <t>California Creative Learning Academy MS</t>
  </si>
  <si>
    <t>California Heritage Youthbuild Academy II</t>
  </si>
  <si>
    <t>California School of the Arts - San Gabriel Valley</t>
  </si>
  <si>
    <t>Camino Nuevo Charter Academy</t>
  </si>
  <si>
    <t>Camino Nuevo Elementary #3</t>
  </si>
  <si>
    <t>Camino Nuevo High #2</t>
  </si>
  <si>
    <t>Capital College &amp; Career Academy</t>
  </si>
  <si>
    <t>CATCH Prep Charter High, Inc.</t>
  </si>
  <si>
    <t>Ceiba College Preparatory Academy</t>
  </si>
  <si>
    <t>Center for Advanced Learning</t>
  </si>
  <si>
    <t>Central City Value</t>
  </si>
  <si>
    <t>Century Community Charter</t>
  </si>
  <si>
    <t>CHAMPS - Charter HS of Arts-Multimedia &amp; Performing</t>
  </si>
  <si>
    <t>Citizens of the World Charter School 4</t>
  </si>
  <si>
    <t>Citizens of the World Charter School 5</t>
  </si>
  <si>
    <t>Citizens of the World Charter School Mar Vista</t>
  </si>
  <si>
    <t>Citizens of the World Charter School Silver Lake</t>
  </si>
  <si>
    <t>Citrus Springs Charter</t>
  </si>
  <si>
    <t>City Heights Preparatory Charter</t>
  </si>
  <si>
    <t>City Language Immersion Charter</t>
  </si>
  <si>
    <t>Clovis Global Academy</t>
  </si>
  <si>
    <t>Coastal Grove Charter</t>
  </si>
  <si>
    <t>College Bridge Academy</t>
  </si>
  <si>
    <t>College Preparatory Middle</t>
  </si>
  <si>
    <t>Community Outreach Academy</t>
  </si>
  <si>
    <t>Crete Academy</t>
  </si>
  <si>
    <t>Delta Elementary Charter</t>
  </si>
  <si>
    <t>Discovery Charter</t>
  </si>
  <si>
    <t>Discovery Charter Preparatory #2</t>
  </si>
  <si>
    <t>Downtown Charter Academy</t>
  </si>
  <si>
    <t>Downtown College Prep - Alum Rock</t>
  </si>
  <si>
    <t>Downtown College Preparatory</t>
  </si>
  <si>
    <t>Downtown College Preparatory Middle</t>
  </si>
  <si>
    <t>Downtown Value</t>
  </si>
  <si>
    <t>Dr. Lewis Dolphin Stallworth Sr. Charter</t>
  </si>
  <si>
    <t>Dual Language Immersion North County</t>
  </si>
  <si>
    <t>e3 Civic High</t>
  </si>
  <si>
    <t>East Bay Innovation Academy</t>
  </si>
  <si>
    <t>Ednovate - Brio College Prep</t>
  </si>
  <si>
    <t>Ednovate - East College Prep</t>
  </si>
  <si>
    <t>Ednovate - Esperanza College Prep</t>
  </si>
  <si>
    <t>Ednovate - Legacy College Prep.</t>
  </si>
  <si>
    <t>Ednovate - USC Hybrid High College Prep</t>
  </si>
  <si>
    <t>Eel River Charter</t>
  </si>
  <si>
    <t>EJE Elementary Academy Charter</t>
  </si>
  <si>
    <t>El Rio Community</t>
  </si>
  <si>
    <t>El Sol Santa Ana Science and Arts Academy</t>
  </si>
  <si>
    <t>Elite Public</t>
  </si>
  <si>
    <t>Empowering Possibilities International Charter</t>
  </si>
  <si>
    <t>Encore Jr./Sr. High School for the Performing and Visual Arts</t>
  </si>
  <si>
    <t>Entrepreneur High</t>
  </si>
  <si>
    <t>Entrepreneur High Fontana</t>
  </si>
  <si>
    <t>Environmental Charter High - Gardena</t>
  </si>
  <si>
    <t>Environmental Charter High - Lawndale</t>
  </si>
  <si>
    <t>Environmental Charter Middle</t>
  </si>
  <si>
    <t>Environmental Charter Middle - Inglewood</t>
  </si>
  <si>
    <t>Envision Academy for Arts &amp; Technology</t>
  </si>
  <si>
    <t>EPIC de Cesar Chavez</t>
  </si>
  <si>
    <t>Equitas Academy #2</t>
  </si>
  <si>
    <t>Equitas Academy #3 Charter</t>
  </si>
  <si>
    <t>Equitas Academy 4</t>
  </si>
  <si>
    <t>Equitas Academy 5</t>
  </si>
  <si>
    <t>Equitas Academy 6</t>
  </si>
  <si>
    <t>Equitas Academy Charter</t>
  </si>
  <si>
    <t>Escondido Charter High</t>
  </si>
  <si>
    <t>Escuela Popular Accelerated Family Learning</t>
  </si>
  <si>
    <t>Everest Value</t>
  </si>
  <si>
    <t>Ezequiel Tafoya Alvarado Academy</t>
  </si>
  <si>
    <t>Family First Charter</t>
  </si>
  <si>
    <t>Fenton Charter Leadership Academy</t>
  </si>
  <si>
    <t>Fenton Primary Center</t>
  </si>
  <si>
    <t>Fenton STEM Academy: Elementary Center for Science Technology Engineering and Mathematics</t>
  </si>
  <si>
    <t>Fortune</t>
  </si>
  <si>
    <t>Francophone Charter School of Oakland</t>
  </si>
  <si>
    <t>Fuente Nueva Charter</t>
  </si>
  <si>
    <t>Gabriella Charter</t>
  </si>
  <si>
    <t>Garvey/Allen Visual &amp; Performing Arts Academy for STEM</t>
  </si>
  <si>
    <t>Gateway International</t>
  </si>
  <si>
    <t>Girls Athletic Leadership School Los Angeles</t>
  </si>
  <si>
    <t>Global Education Academy</t>
  </si>
  <si>
    <t>Global Education Academy 2</t>
  </si>
  <si>
    <t>Golden Charter Academy</t>
  </si>
  <si>
    <t>Grace Hopper STEM Academy</t>
  </si>
  <si>
    <t>Granada Hills Charter</t>
  </si>
  <si>
    <t>Grow Academy Arvin</t>
  </si>
  <si>
    <t>Grow Academy Shafter</t>
  </si>
  <si>
    <t>Growth Public</t>
  </si>
  <si>
    <t>Guajome Park Academy Charter</t>
  </si>
  <si>
    <t>Hardy Brown College Prep</t>
  </si>
  <si>
    <t>Hawking S.T.E.A.M. Charter</t>
  </si>
  <si>
    <t>Hayward Collegiate Charter</t>
  </si>
  <si>
    <t>Hayward Twin Oaks Montessori</t>
  </si>
  <si>
    <t>Health Sciences High and Middle College</t>
  </si>
  <si>
    <t>Heritage K-8 Charter</t>
  </si>
  <si>
    <t>Highlands Community Charter</t>
  </si>
  <si>
    <t>Howard Gardner Community Charter</t>
  </si>
  <si>
    <t>Hume Lake Charter</t>
  </si>
  <si>
    <t>Humphreys College Academy of Business, Law and Education</t>
  </si>
  <si>
    <t>ICEF Inglewood Elementary Charter Academy</t>
  </si>
  <si>
    <t>ICEF Innovation Los Angeles Charter</t>
  </si>
  <si>
    <t>ICEF View Park Preparatory Elementary</t>
  </si>
  <si>
    <t>ICEF View Park Preparatory High</t>
  </si>
  <si>
    <t>ICEF View Park Preparatory Middle</t>
  </si>
  <si>
    <t>ICEF Vista Elementary Academy</t>
  </si>
  <si>
    <t>ICEF Vista Middle Academy</t>
  </si>
  <si>
    <t>iEmpire Academy</t>
  </si>
  <si>
    <t>iLEAD Lancaster Charter</t>
  </si>
  <si>
    <t>Imagine Schools, Riverside County</t>
  </si>
  <si>
    <t>Impact Academy of Arts &amp; Technology</t>
  </si>
  <si>
    <t>Integrity Charter</t>
  </si>
  <si>
    <t>Intellectual Virtues Academy</t>
  </si>
  <si>
    <t>Invictus Leadership Academy</t>
  </si>
  <si>
    <t>Ipakanni Early College Charter</t>
  </si>
  <si>
    <t>ISANA Himalia Academy</t>
  </si>
  <si>
    <t>ISANA Nascent Academy</t>
  </si>
  <si>
    <t>Ivy Academia</t>
  </si>
  <si>
    <t>Ivy Bound Academy of Math, Science, and Technology Charter Middle</t>
  </si>
  <si>
    <t>James Jordan Middle</t>
  </si>
  <si>
    <t>Jardin de la Infancia</t>
  </si>
  <si>
    <t>John Henry High</t>
  </si>
  <si>
    <t>John Muir Charter</t>
  </si>
  <si>
    <t>Journey</t>
  </si>
  <si>
    <t>Kepler Neighborhood</t>
  </si>
  <si>
    <t>Kid Street Learning Center Charter</t>
  </si>
  <si>
    <t>Kidinnu Academy</t>
  </si>
  <si>
    <t>King-Chavez Community High</t>
  </si>
  <si>
    <t>King-Chavez Preparatory Academy</t>
  </si>
  <si>
    <t>KIPP Academy of Innovation</t>
  </si>
  <si>
    <t>KIPP Academy of Opportunity</t>
  </si>
  <si>
    <t>KIPP Adelante Preparatory Academy</t>
  </si>
  <si>
    <t>KIPP Bayview Academy</t>
  </si>
  <si>
    <t>KIPP Bayview Elementary</t>
  </si>
  <si>
    <t>KIPP Bridge Academy</t>
  </si>
  <si>
    <t>KIPP Comienza Community Prep</t>
  </si>
  <si>
    <t>KIPP Compton Community</t>
  </si>
  <si>
    <t>KIPP Corazon Academy</t>
  </si>
  <si>
    <t>KIPP Empower Academy</t>
  </si>
  <si>
    <t>KIPP Endeavor College Preparatory Charter</t>
  </si>
  <si>
    <t>KIPP Esperanza High</t>
  </si>
  <si>
    <t>KIPP Excelencia Community Preparatory</t>
  </si>
  <si>
    <t>KIPP Heartwood Academy</t>
  </si>
  <si>
    <t>KIPP Heritage Academy</t>
  </si>
  <si>
    <t>KIPP Ignite Academy</t>
  </si>
  <si>
    <t>KIPP Iluminar Academy</t>
  </si>
  <si>
    <t>KIPP King Collegiate High</t>
  </si>
  <si>
    <t>KIPP Los Angeles College Preparatory</t>
  </si>
  <si>
    <t>KIPP Navigate College Prep</t>
  </si>
  <si>
    <t>KIPP Philosophers Academy</t>
  </si>
  <si>
    <t>Kipp Prize Preparatory Academy</t>
  </si>
  <si>
    <t>KIPP Promesa Prep</t>
  </si>
  <si>
    <t xml:space="preserve">KIPP Pueblo Unido - closing </t>
  </si>
  <si>
    <t>KIPP Raices Academy</t>
  </si>
  <si>
    <t>KIPP Scholar Academy</t>
  </si>
  <si>
    <t>KIPP Sol Academy</t>
  </si>
  <si>
    <t>KIPP Stockton Kindergarten-12 Grade</t>
  </si>
  <si>
    <t>KIPP Summit Academy</t>
  </si>
  <si>
    <t xml:space="preserve">KIPP University </t>
  </si>
  <si>
    <t>KIPP Vida Preparatory Academy</t>
  </si>
  <si>
    <t>Lake County International Charter</t>
  </si>
  <si>
    <t>Larchmont Charter</t>
  </si>
  <si>
    <t>Latino College Preparatory Academy</t>
  </si>
  <si>
    <t>Latitude 37.8 High</t>
  </si>
  <si>
    <t>Laurel Tree Charter</t>
  </si>
  <si>
    <t>LaVerne Elementary Preparatory Academy</t>
  </si>
  <si>
    <t>Learning by Design Charter</t>
  </si>
  <si>
    <t>Libertas College Preparatory Charter</t>
  </si>
  <si>
    <t>Life Source International Charter</t>
  </si>
  <si>
    <t>Lifeline Education Charter</t>
  </si>
  <si>
    <t>Lighthouse Community Charter</t>
  </si>
  <si>
    <t>Lighthouse Community Charter High</t>
  </si>
  <si>
    <t>Literacy First Charter</t>
  </si>
  <si>
    <t>Lodestar: A Lighthouse Community Charter Public</t>
  </si>
  <si>
    <t>Los Angeles College Prep Academy</t>
  </si>
  <si>
    <t>Los Angeles Leadership Academy</t>
  </si>
  <si>
    <t>Los Angeles Leadership Primary Academy</t>
  </si>
  <si>
    <t>MAAC Community Charter</t>
  </si>
  <si>
    <t>Magnolia Science Academy</t>
  </si>
  <si>
    <t>Magnolia Science Academy 2</t>
  </si>
  <si>
    <t>Magnolia Science Academy 5</t>
  </si>
  <si>
    <t>Magnolia Science Academy 7</t>
  </si>
  <si>
    <t>Magnolia Science Academy San Diego</t>
  </si>
  <si>
    <t>Making Waves Academy</t>
  </si>
  <si>
    <t>Manzanita Middle</t>
  </si>
  <si>
    <t>Math and Science College Preparatory</t>
  </si>
  <si>
    <t>Mayacamas Charter Middle</t>
  </si>
  <si>
    <t>McGill School of Success</t>
  </si>
  <si>
    <t>Montague Charter Academy</t>
  </si>
  <si>
    <t>Mueller Charter (Robert L.)</t>
  </si>
  <si>
    <t>Multicultural Learning Center</t>
  </si>
  <si>
    <t>Museum</t>
  </si>
  <si>
    <t>N.E.W. Academy of Science and Arts</t>
  </si>
  <si>
    <t>Nea Community Learning Center</t>
  </si>
  <si>
    <t>Nevada City School of the Arts</t>
  </si>
  <si>
    <t>New Designs Charter</t>
  </si>
  <si>
    <t>New Designs Charter School-Watts</t>
  </si>
  <si>
    <t>New Heights Charter</t>
  </si>
  <si>
    <t>New Hope Charter</t>
  </si>
  <si>
    <t>New Horizons Charter Academy</t>
  </si>
  <si>
    <t>New Los Angeles Charter</t>
  </si>
  <si>
    <t>New Los Angeles Charter Elementary</t>
  </si>
  <si>
    <t>New Opportunities Charter</t>
  </si>
  <si>
    <t>New Pacific School Roseville</t>
  </si>
  <si>
    <t>New Village Girls Academy</t>
  </si>
  <si>
    <t>New Vision Middle</t>
  </si>
  <si>
    <t>New West Charter</t>
  </si>
  <si>
    <t>North County Trade Tech High</t>
  </si>
  <si>
    <t>North Oakland Community Charter</t>
  </si>
  <si>
    <t>Norton Science and Language Academy</t>
  </si>
  <si>
    <t>NOVA Academy - Coachella</t>
  </si>
  <si>
    <t>Nova Academy Early College High</t>
  </si>
  <si>
    <t>Oakland Charter Academy</t>
  </si>
  <si>
    <t>Oakland Charter High</t>
  </si>
  <si>
    <t>Oakland School for the Arts</t>
  </si>
  <si>
    <t>Oakland Unity High</t>
  </si>
  <si>
    <t>Oasis Charter Public</t>
  </si>
  <si>
    <t>OCSA</t>
  </si>
  <si>
    <t>Orange County Classical Academy</t>
  </si>
  <si>
    <t>Orange County Educational Arts Academy</t>
  </si>
  <si>
    <t>Oxford Day Academy</t>
  </si>
  <si>
    <t>Palmdale Aerospace Academy</t>
  </si>
  <si>
    <t>Para Los Niños Charter</t>
  </si>
  <si>
    <t>Paradise Charter Middle</t>
  </si>
  <si>
    <t>Paragon Collegiate Academy</t>
  </si>
  <si>
    <t>Peak to Peak Mountain Charter</t>
  </si>
  <si>
    <t>Port of Los Angeles High</t>
  </si>
  <si>
    <t>PREPA TEC - Los Angeles</t>
  </si>
  <si>
    <t>Public Safety Academy</t>
  </si>
  <si>
    <t>PUC CALS Middle School and Early College High</t>
  </si>
  <si>
    <t>PUC Community Charter Elementary</t>
  </si>
  <si>
    <t>PUC Community Charter Middle and PUC Community Charter Early College High</t>
  </si>
  <si>
    <t>PUC Excel Charter Academy</t>
  </si>
  <si>
    <t>PUC Inspire Charter Academy</t>
  </si>
  <si>
    <t>PUC Lakeview Charter Academy</t>
  </si>
  <si>
    <t>PUC Lakeview Charter High</t>
  </si>
  <si>
    <t>PUC Milagro Charter</t>
  </si>
  <si>
    <t>PUC Nueva Esperanza Charter Academy</t>
  </si>
  <si>
    <t>PUC Triumph Charter Academy and PUC Triumph Charter High</t>
  </si>
  <si>
    <t>REACH Leadership STEAM Academy</t>
  </si>
  <si>
    <t>Redwood Coast Montessori</t>
  </si>
  <si>
    <t>Redwood Collegiate Academy</t>
  </si>
  <si>
    <t>Renaissance Arts Academy</t>
  </si>
  <si>
    <t>Richmond Charter Academy</t>
  </si>
  <si>
    <t>Richmond Charter Elementary-Benito Juarez</t>
  </si>
  <si>
    <t>Richmond College Preparatory</t>
  </si>
  <si>
    <t>Rise Kohyang Elementary</t>
  </si>
  <si>
    <t>Rise Kohyang Middle</t>
  </si>
  <si>
    <t>River Charter Schools Lighthouse Charter</t>
  </si>
  <si>
    <t>River Islands Technology Academy II</t>
  </si>
  <si>
    <t>River Oak Charter</t>
  </si>
  <si>
    <t>River Springs Charter</t>
  </si>
  <si>
    <t>Rocketship Academy Brilliant Minds</t>
  </si>
  <si>
    <t>Rocketship Alma Academy</t>
  </si>
  <si>
    <t>Rocketship Delta Prep</t>
  </si>
  <si>
    <t>Rocketship Discovery Prep</t>
  </si>
  <si>
    <t>Rocketship Fuerza Community Prep</t>
  </si>
  <si>
    <t>Rocketship Los Suenos Academy</t>
  </si>
  <si>
    <t>Rocketship Mateo Sheedy Elementary</t>
  </si>
  <si>
    <t>Rocketship Mosaic Elementary</t>
  </si>
  <si>
    <t>Rocketship Rising Stars</t>
  </si>
  <si>
    <t>Rocketship Si Se Puede Academy</t>
  </si>
  <si>
    <t>Rocketship Spark Academy</t>
  </si>
  <si>
    <t>Roseland Charter</t>
  </si>
  <si>
    <t>Russell Westbrook Why Not? High</t>
  </si>
  <si>
    <t>Sacramento Valley Charter</t>
  </si>
  <si>
    <t>Samueli Academy</t>
  </si>
  <si>
    <t>San Diego Global Vision Academy</t>
  </si>
  <si>
    <t>San Jacinto Valley Academy</t>
  </si>
  <si>
    <t>Scholarship Prep - Oceanside</t>
  </si>
  <si>
    <t>Scholarship Prep - Orange County</t>
  </si>
  <si>
    <t>Scholarship Prep - South Bay</t>
  </si>
  <si>
    <t>School for Entrepreneurship and Technology</t>
  </si>
  <si>
    <t>School of Arts and Enterprise</t>
  </si>
  <si>
    <t>Sequoia Career Academy</t>
  </si>
  <si>
    <t>Shade Canyon</t>
  </si>
  <si>
    <t>Sherman Thomas Charter</t>
  </si>
  <si>
    <t>Sherman Thomas STEM Academy</t>
  </si>
  <si>
    <t>SIATech</t>
  </si>
  <si>
    <t>Sparrow Academy</t>
  </si>
  <si>
    <t>Stella Elementary Charter Academy</t>
  </si>
  <si>
    <t>Stella High Charter Academy</t>
  </si>
  <si>
    <t>Stella Middle Charter Academy</t>
  </si>
  <si>
    <t>STEM Preparatory Elementary</t>
  </si>
  <si>
    <t>Stockton Collegiate International Elementary</t>
  </si>
  <si>
    <t>Stockton Collegiate International Secondary</t>
  </si>
  <si>
    <t>STREAM Charter</t>
  </si>
  <si>
    <t>Summit Public School K2</t>
  </si>
  <si>
    <t>Summit Public School: Shasta</t>
  </si>
  <si>
    <t>Summit Public School: Tamalpais</t>
  </si>
  <si>
    <t>Sycamore Academy of Science and Cultural Arts</t>
  </si>
  <si>
    <t>Sycamore Academy of Science and Cultural Arts - Chino Valley</t>
  </si>
  <si>
    <t>TEACH Academy of Technologies</t>
  </si>
  <si>
    <t>TEACH Preparatory Mildred S. Cunningham &amp; Edith H. Morris Elementary</t>
  </si>
  <si>
    <t>TEACH Tech Charter High</t>
  </si>
  <si>
    <t>TEAM Charter</t>
  </si>
  <si>
    <t>Team Charter Academy</t>
  </si>
  <si>
    <t>The Education Corps</t>
  </si>
  <si>
    <t>The SEED School of Los Angeles County</t>
  </si>
  <si>
    <t>Three Rivers Charter</t>
  </si>
  <si>
    <t>Tomorrow's Leadership Collaborative (TLC) Charter</t>
  </si>
  <si>
    <t>Tree of Life Charter</t>
  </si>
  <si>
    <t>Trillium Charter</t>
  </si>
  <si>
    <t>Twin Rivers Charter</t>
  </si>
  <si>
    <t>Union Street Charter</t>
  </si>
  <si>
    <t>Unity Middle College High</t>
  </si>
  <si>
    <t>University Preparatory Academy Charter</t>
  </si>
  <si>
    <t>University Preparatory Value High</t>
  </si>
  <si>
    <t>Urban Corps of San Diego County Charter</t>
  </si>
  <si>
    <t>Urban Discovery Academy Charter</t>
  </si>
  <si>
    <t>Valiente College Preparatory Charter</t>
  </si>
  <si>
    <t>Valley Charter Elementary</t>
  </si>
  <si>
    <t>Valley Charter Middle</t>
  </si>
  <si>
    <t>Valley International Preparatory High</t>
  </si>
  <si>
    <t>Valley Life Charter</t>
  </si>
  <si>
    <t>Valor Academy Elementary</t>
  </si>
  <si>
    <t>Valor Academy High</t>
  </si>
  <si>
    <t>Valor Academy Middle</t>
  </si>
  <si>
    <t>Vibrant Minds Charter</t>
  </si>
  <si>
    <t>Village Charter Academy</t>
  </si>
  <si>
    <t>Vista Charter Middle</t>
  </si>
  <si>
    <t>Vista Condor Global Academy</t>
  </si>
  <si>
    <t>Vista Heritage Global Academy</t>
  </si>
  <si>
    <t>Vista Meridian Global Academy</t>
  </si>
  <si>
    <t>Vista Springs Charter</t>
  </si>
  <si>
    <t>Voices College Bound Language Academy at Stockton</t>
  </si>
  <si>
    <t>Voices College-Bound Language Academy at Mt. Pleasant</t>
  </si>
  <si>
    <t>Voices College-Bound Language Academy at West Contra Costa County</t>
  </si>
  <si>
    <t>Vox Collegiate of Los Angeles</t>
  </si>
  <si>
    <t>Walden Academy</t>
  </si>
  <si>
    <t>Watsonville Prep</t>
  </si>
  <si>
    <t>Watts Learning Center</t>
  </si>
  <si>
    <t>Western Center Academy</t>
  </si>
  <si>
    <t>Wilder's Preparatory Academy Charter</t>
  </si>
  <si>
    <t>Wilder's Preparatory Academy Charter Middle</t>
  </si>
  <si>
    <t>Wildflower Open Classroom</t>
  </si>
  <si>
    <t>Willits Charter</t>
  </si>
  <si>
    <t>Willits Elementary Charter</t>
  </si>
  <si>
    <t>Wonderful College Prep Academy</t>
  </si>
  <si>
    <t>Wonderful College Prep Academy - Lost Hills</t>
  </si>
  <si>
    <t>Woodward Leadership Academy</t>
  </si>
  <si>
    <t>YouthBuild Charter School of California</t>
  </si>
  <si>
    <t>Yu Ming Charter</t>
  </si>
  <si>
    <t>Yuba City Charter</t>
  </si>
  <si>
    <t>Yuba Environmental Science Charter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</si>
</sst>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00000000000"/>
    <numFmt numFmtId="165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/>
    </xf>
    <xf numFmtId="164" fontId="0" fillId="0" borderId="0" xfId="0" applyNumberFormat="1"/>
    <xf numFmtId="44" fontId="0" fillId="0" borderId="3" xfId="1" applyFont="1" applyBorder="1"/>
    <xf numFmtId="44" fontId="0" fillId="0" borderId="3" xfId="1" applyFont="1" applyBorder="1" applyAlignment="1">
      <alignment vertical="center" wrapText="1"/>
    </xf>
    <xf numFmtId="165" fontId="0" fillId="0" borderId="3" xfId="0" applyNumberFormat="1" applyBorder="1" applyAlignment="1">
      <alignment horizontal="center" vertical="center"/>
    </xf>
    <xf numFmtId="44" fontId="0" fillId="0" borderId="3" xfId="1" applyFont="1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164" fontId="0" fillId="0" borderId="3" xfId="0" applyNumberFormat="1" applyBorder="1"/>
    <xf numFmtId="164" fontId="0" fillId="0" borderId="0" xfId="0" applyNumberFormat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44" fontId="0" fillId="0" borderId="3" xfId="1" applyFont="1" applyFill="1" applyBorder="1" applyAlignment="1">
      <alignment vertical="center" wrapText="1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2">
    <cellStyle name="Currency" xfId="1" builtinId="4"/>
    <cellStyle name="Normal" xfId="0" builtinId="0"/>
  </cellStyles>
  <dxfs count="21"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000000000000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</font>
      <alignment horizontal="left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7705B3-1B74-4474-BD80-0E1309A9F9B4}" name="Table2324" displayName="Table2324" ref="A1:L443" totalsRowShown="0" headerRowDxfId="16" dataDxfId="15" headerRowBorderDxfId="13" tableBorderDxfId="14" totalsRowBorderDxfId="12">
  <autoFilter ref="A1:L443" xr:uid="{32586566-6453-4E01-8C67-2459C8C91A79}"/>
  <sortState xmlns:xlrd2="http://schemas.microsoft.com/office/spreadsheetml/2017/richdata2" ref="A2:L443">
    <sortCondition ref="A1:A443"/>
  </sortState>
  <tableColumns count="12">
    <tableColumn id="1" xr3:uid="{C6C41DB9-7669-439C-BCAE-248561C9E84B}" name="School" dataDxfId="11"/>
    <tableColumn id="2" xr3:uid="{42CB1AFC-6BDC-483C-8187-66EA7226FEA9}" name="CDS Code" dataDxfId="10"/>
    <tableColumn id="3" xr3:uid="{4D6169FC-A764-4538-A6EC-2F88C179BE87}" name="Eligibility" dataDxfId="9"/>
    <tableColumn id="5" xr3:uid="{4A3A5B48-5EF7-433E-B83D-77F23F7C6304}" name="75% of Eligible Lease Costs" dataDxfId="8" dataCellStyle="Currency"/>
    <tableColumn id="7" xr3:uid="{A56DC762-83C2-4AAD-9563-7950997FA33E}" name="ADA Cap" dataDxfId="7" dataCellStyle="Currency"/>
    <tableColumn id="11" xr3:uid="{57C27D49-ABBC-447E-A2D4-E0E99A67AEB2}" name="Award Cap" dataDxfId="6"/>
    <tableColumn id="14" xr3:uid="{B6683D48-CC60-4CA1-B709-0BDFC3C3CFB0}" name="Total Lease Award" dataDxfId="5" dataCellStyle="Currency"/>
    <tableColumn id="13" xr3:uid="{C76911C9-2A69-480C-BB03-CF147BB6BD2E}" name="Pro-Rated  Lease Awards (95%)" dataDxfId="4" dataCellStyle="Currency"/>
    <tableColumn id="20" xr3:uid="{E1EE8098-1E15-4EAF-82D0-A097AE54C4B9}" name="Max Other Cost Allowance" dataDxfId="3" dataCellStyle="Currency">
      <calculatedColumnFormula>Table2324[[#This Row],[ADA Cap]]-Table2324[[#This Row],[Total Lease Award]]</calculatedColumnFormula>
    </tableColumn>
    <tableColumn id="10" xr3:uid="{812F6794-92DB-49FA-97A1-54283C174E84}" name="Requested Other Costs Awards" dataDxfId="2" dataCellStyle="Currency"/>
    <tableColumn id="12" xr3:uid="{BDA767C0-EE1B-47B1-B1B8-9F846EA18834}" name="Pro-Rated Other Costs Award (70%)" dataDxfId="1" dataCellStyle="Currency">
      <calculatedColumnFormula>Table2324[[#This Row],[Requested Other Costs Awards]]*0.7</calculatedColumnFormula>
    </tableColumn>
    <tableColumn id="8" xr3:uid="{A4143C6F-1EB5-4BC3-8E7A-987AF231807F}" name="Total Award" dataDxfId="0" dataCellStyle="Currency">
      <calculatedColumnFormula>Table2324[[#This Row],[Pro-Rated  Lease Awards (95%)]]+Table2324[[#This Row],[Pro-Rated Other Costs Award (70%)]]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4A0D1-FB62-442D-A538-379153919C08}">
  <sheetPr>
    <tabColor theme="0"/>
  </sheetPr>
  <dimension ref="A1:O627"/>
  <sheetViews>
    <sheetView tabSelected="1" zoomScale="80" zoomScaleNormal="80" workbookViewId="0">
      <selection activeCell="E4" sqref="E4"/>
    </sheetView>
  </sheetViews>
  <sheetFormatPr defaultColWidth="9.140625" defaultRowHeight="14.45"/>
  <cols>
    <col min="1" max="1" width="88.85546875" style="21" bestFit="1" customWidth="1"/>
    <col min="2" max="2" width="16.7109375" style="14" bestFit="1" customWidth="1"/>
    <col min="3" max="3" width="13.85546875" style="5" bestFit="1" customWidth="1"/>
    <col min="4" max="4" width="24.140625" style="5" bestFit="1" customWidth="1"/>
    <col min="5" max="5" width="13.7109375" bestFit="1" customWidth="1"/>
    <col min="6" max="6" width="15" bestFit="1" customWidth="1"/>
    <col min="7" max="7" width="21.85546875" bestFit="1" customWidth="1"/>
    <col min="8" max="9" width="17.28515625" style="5" customWidth="1"/>
    <col min="10" max="10" width="17.7109375" customWidth="1"/>
    <col min="11" max="11" width="20.140625" style="5" bestFit="1" customWidth="1"/>
    <col min="12" max="12" width="16.140625" style="5" bestFit="1" customWidth="1"/>
    <col min="13" max="13" width="13.140625" style="5" customWidth="1"/>
    <col min="14" max="14" width="16.140625" style="5" customWidth="1"/>
    <col min="16" max="16384" width="9.140625" style="5"/>
  </cols>
  <sheetData>
    <row r="1" spans="1:15" ht="28.9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O1" s="5"/>
    </row>
    <row r="2" spans="1:15">
      <c r="A2" s="6" t="s">
        <v>12</v>
      </c>
      <c r="B2" s="7">
        <v>19769680109926</v>
      </c>
      <c r="C2" s="3" t="s">
        <v>13</v>
      </c>
      <c r="D2" s="8">
        <v>411750</v>
      </c>
      <c r="E2" s="9">
        <v>286317.28999999998</v>
      </c>
      <c r="F2" s="10" t="s">
        <v>14</v>
      </c>
      <c r="G2" s="11">
        <v>286317.28999999998</v>
      </c>
      <c r="H2" s="9">
        <v>272001.42549999995</v>
      </c>
      <c r="I2" s="12">
        <f>Table2324[[#This Row],[ADA Cap]]-Table2324[[#This Row],[Total Lease Award]]</f>
        <v>0</v>
      </c>
      <c r="J2" s="9">
        <v>0</v>
      </c>
      <c r="K2" s="9">
        <f>Table2324[[#This Row],[Requested Other Costs Awards]]*0.7</f>
        <v>0</v>
      </c>
      <c r="L2" s="9">
        <f>Table2324[[#This Row],[Pro-Rated  Lease Awards (95%)]]+Table2324[[#This Row],[Pro-Rated Other Costs Award (70%)]]</f>
        <v>272001.42549999995</v>
      </c>
      <c r="O2" s="5"/>
    </row>
    <row r="3" spans="1:15">
      <c r="A3" s="6" t="s">
        <v>15</v>
      </c>
      <c r="B3" s="7">
        <v>19647330120097</v>
      </c>
      <c r="C3" s="3" t="s">
        <v>13</v>
      </c>
      <c r="D3" s="8">
        <v>435903.12</v>
      </c>
      <c r="E3" s="9">
        <v>554403.15</v>
      </c>
      <c r="F3" s="10" t="s">
        <v>16</v>
      </c>
      <c r="G3" s="11">
        <v>435903.12</v>
      </c>
      <c r="H3" s="9">
        <v>414107.96399999998</v>
      </c>
      <c r="I3" s="12">
        <f>Table2324[[#This Row],[ADA Cap]]-Table2324[[#This Row],[Total Lease Award]]</f>
        <v>118500.03000000003</v>
      </c>
      <c r="J3" s="9">
        <v>0</v>
      </c>
      <c r="K3" s="9">
        <f>Table2324[[#This Row],[Requested Other Costs Awards]]*0.7</f>
        <v>0</v>
      </c>
      <c r="L3" s="9">
        <f>Table2324[[#This Row],[Pro-Rated  Lease Awards (95%)]]+Table2324[[#This Row],[Pro-Rated Other Costs Award (70%)]]</f>
        <v>414107.96399999998</v>
      </c>
      <c r="O3" s="5"/>
    </row>
    <row r="4" spans="1:15">
      <c r="A4" s="6" t="s">
        <v>17</v>
      </c>
      <c r="B4" s="7">
        <v>19647336112536</v>
      </c>
      <c r="C4" s="3" t="s">
        <v>13</v>
      </c>
      <c r="D4" s="8">
        <v>46350</v>
      </c>
      <c r="E4" s="9">
        <v>988959.16</v>
      </c>
      <c r="F4" s="10" t="s">
        <v>16</v>
      </c>
      <c r="G4" s="11">
        <v>46350</v>
      </c>
      <c r="H4" s="9">
        <v>44032.5</v>
      </c>
      <c r="I4" s="12">
        <f>Table2324[[#This Row],[ADA Cap]]-Table2324[[#This Row],[Total Lease Award]]</f>
        <v>942609.16</v>
      </c>
      <c r="J4" s="9">
        <v>10876.59</v>
      </c>
      <c r="K4" s="9">
        <f>Table2324[[#This Row],[Requested Other Costs Awards]]*0.7</f>
        <v>7613.6129999999994</v>
      </c>
      <c r="L4" s="9">
        <f>Table2324[[#This Row],[Pro-Rated  Lease Awards (95%)]]+Table2324[[#This Row],[Pro-Rated Other Costs Award (70%)]]</f>
        <v>51646.112999999998</v>
      </c>
      <c r="O4" s="5"/>
    </row>
    <row r="5" spans="1:15">
      <c r="A5" s="6" t="s">
        <v>18</v>
      </c>
      <c r="B5" s="7">
        <v>43104390116814</v>
      </c>
      <c r="C5" s="3" t="s">
        <v>13</v>
      </c>
      <c r="D5" s="8">
        <v>438291</v>
      </c>
      <c r="E5" s="9">
        <v>252525.91</v>
      </c>
      <c r="F5" s="10" t="s">
        <v>14</v>
      </c>
      <c r="G5" s="11">
        <v>252525.91</v>
      </c>
      <c r="H5" s="9">
        <v>239899.6145</v>
      </c>
      <c r="I5" s="12">
        <f>Table2324[[#This Row],[ADA Cap]]-Table2324[[#This Row],[Total Lease Award]]</f>
        <v>0</v>
      </c>
      <c r="J5" s="9">
        <v>0</v>
      </c>
      <c r="K5" s="9">
        <f>Table2324[[#This Row],[Requested Other Costs Awards]]*0.7</f>
        <v>0</v>
      </c>
      <c r="L5" s="9">
        <f>Table2324[[#This Row],[Pro-Rated  Lease Awards (95%)]]+Table2324[[#This Row],[Pro-Rated Other Costs Award (70%)]]</f>
        <v>239899.6145</v>
      </c>
      <c r="O5" s="5"/>
    </row>
    <row r="6" spans="1:15">
      <c r="A6" s="6" t="s">
        <v>19</v>
      </c>
      <c r="B6" s="7">
        <v>43694500129247</v>
      </c>
      <c r="C6" s="3" t="s">
        <v>13</v>
      </c>
      <c r="D6" s="8">
        <v>427543.94999999995</v>
      </c>
      <c r="E6" s="9">
        <v>304804.5</v>
      </c>
      <c r="F6" s="10" t="s">
        <v>14</v>
      </c>
      <c r="G6" s="11">
        <v>304804.5</v>
      </c>
      <c r="H6" s="9">
        <v>289564.27499999997</v>
      </c>
      <c r="I6" s="12">
        <f>Table2324[[#This Row],[ADA Cap]]-Table2324[[#This Row],[Total Lease Award]]</f>
        <v>0</v>
      </c>
      <c r="J6" s="9">
        <v>0</v>
      </c>
      <c r="K6" s="9">
        <f>Table2324[[#This Row],[Requested Other Costs Awards]]*0.7</f>
        <v>0</v>
      </c>
      <c r="L6" s="9">
        <f>Table2324[[#This Row],[Pro-Rated  Lease Awards (95%)]]+Table2324[[#This Row],[Pro-Rated Other Costs Award (70%)]]</f>
        <v>289564.27499999997</v>
      </c>
      <c r="O6" s="5"/>
    </row>
    <row r="7" spans="1:15">
      <c r="A7" s="6" t="s">
        <v>20</v>
      </c>
      <c r="B7" s="7">
        <v>4615310110338</v>
      </c>
      <c r="C7" s="3" t="s">
        <v>13</v>
      </c>
      <c r="D7" s="8">
        <v>70126.559999999998</v>
      </c>
      <c r="E7" s="9">
        <v>188111.97999999998</v>
      </c>
      <c r="F7" s="10" t="s">
        <v>16</v>
      </c>
      <c r="G7" s="11">
        <v>70126.559999999998</v>
      </c>
      <c r="H7" s="9">
        <v>66620.231999999989</v>
      </c>
      <c r="I7" s="12">
        <f>Table2324[[#This Row],[ADA Cap]]-Table2324[[#This Row],[Total Lease Award]]</f>
        <v>117985.41999999998</v>
      </c>
      <c r="J7" s="9">
        <v>45883.34</v>
      </c>
      <c r="K7" s="9">
        <f>Table2324[[#This Row],[Requested Other Costs Awards]]*0.7</f>
        <v>32118.337999999996</v>
      </c>
      <c r="L7" s="9">
        <f>Table2324[[#This Row],[Pro-Rated  Lease Awards (95%)]]+Table2324[[#This Row],[Pro-Rated Other Costs Award (70%)]]</f>
        <v>98738.569999999978</v>
      </c>
      <c r="O7" s="5"/>
    </row>
    <row r="8" spans="1:15">
      <c r="A8" s="6" t="s">
        <v>21</v>
      </c>
      <c r="B8" s="7">
        <v>51105120138040</v>
      </c>
      <c r="C8" s="3" t="s">
        <v>13</v>
      </c>
      <c r="D8" s="8">
        <v>187542</v>
      </c>
      <c r="E8" s="9">
        <v>135606.03</v>
      </c>
      <c r="F8" s="10" t="s">
        <v>14</v>
      </c>
      <c r="G8" s="11">
        <v>135606.03</v>
      </c>
      <c r="H8" s="9">
        <v>128825.7285</v>
      </c>
      <c r="I8" s="12">
        <f>Table2324[[#This Row],[ADA Cap]]-Table2324[[#This Row],[Total Lease Award]]</f>
        <v>0</v>
      </c>
      <c r="J8" s="9">
        <v>0</v>
      </c>
      <c r="K8" s="9">
        <f>Table2324[[#This Row],[Requested Other Costs Awards]]*0.7</f>
        <v>0</v>
      </c>
      <c r="L8" s="9">
        <f>Table2324[[#This Row],[Pro-Rated  Lease Awards (95%)]]+Table2324[[#This Row],[Pro-Rated Other Costs Award (70%)]]</f>
        <v>128825.7285</v>
      </c>
      <c r="O8" s="5"/>
    </row>
    <row r="9" spans="1:15">
      <c r="A9" s="6" t="s">
        <v>22</v>
      </c>
      <c r="B9" s="7">
        <v>1611190130609</v>
      </c>
      <c r="C9" s="3" t="s">
        <v>13</v>
      </c>
      <c r="D9" s="8">
        <v>34317.823799999998</v>
      </c>
      <c r="E9" s="9">
        <v>516476.66</v>
      </c>
      <c r="F9" s="10" t="s">
        <v>16</v>
      </c>
      <c r="G9" s="11">
        <v>34317.823799999998</v>
      </c>
      <c r="H9" s="9">
        <v>32601.932609999996</v>
      </c>
      <c r="I9" s="12">
        <f>Table2324[[#This Row],[ADA Cap]]-Table2324[[#This Row],[Total Lease Award]]</f>
        <v>482158.83619999996</v>
      </c>
      <c r="J9" s="9">
        <v>0</v>
      </c>
      <c r="K9" s="9">
        <f>Table2324[[#This Row],[Requested Other Costs Awards]]*0.7</f>
        <v>0</v>
      </c>
      <c r="L9" s="9">
        <f>Table2324[[#This Row],[Pro-Rated  Lease Awards (95%)]]+Table2324[[#This Row],[Pro-Rated Other Costs Award (70%)]]</f>
        <v>32601.932609999996</v>
      </c>
      <c r="O9" s="5"/>
    </row>
    <row r="10" spans="1:15">
      <c r="A10" s="6" t="s">
        <v>23</v>
      </c>
      <c r="B10" s="7">
        <v>37683380111898</v>
      </c>
      <c r="C10" s="3" t="s">
        <v>13</v>
      </c>
      <c r="D10" s="8">
        <v>873150.03</v>
      </c>
      <c r="E10" s="9">
        <v>815327.16999999993</v>
      </c>
      <c r="F10" s="10" t="s">
        <v>14</v>
      </c>
      <c r="G10" s="11">
        <v>815327.16999999993</v>
      </c>
      <c r="H10" s="9">
        <v>774560.81149999984</v>
      </c>
      <c r="I10" s="12">
        <f>Table2324[[#This Row],[ADA Cap]]-Table2324[[#This Row],[Total Lease Award]]</f>
        <v>0</v>
      </c>
      <c r="J10" s="9">
        <v>0</v>
      </c>
      <c r="K10" s="9">
        <f>Table2324[[#This Row],[Requested Other Costs Awards]]*0.7</f>
        <v>0</v>
      </c>
      <c r="L10" s="9">
        <f>Table2324[[#This Row],[Pro-Rated  Lease Awards (95%)]]+Table2324[[#This Row],[Pro-Rated Other Costs Award (70%)]]</f>
        <v>774560.81149999984</v>
      </c>
      <c r="O10" s="5"/>
    </row>
    <row r="11" spans="1:15">
      <c r="A11" s="6" t="s">
        <v>24</v>
      </c>
      <c r="B11" s="7">
        <v>37754166119275</v>
      </c>
      <c r="C11" s="3" t="s">
        <v>13</v>
      </c>
      <c r="D11" s="8">
        <v>9000</v>
      </c>
      <c r="E11" s="9">
        <v>74417.77</v>
      </c>
      <c r="F11" s="10" t="s">
        <v>16</v>
      </c>
      <c r="G11" s="11">
        <v>9000</v>
      </c>
      <c r="H11" s="9">
        <v>8550</v>
      </c>
      <c r="I11" s="12">
        <f>Table2324[[#This Row],[ADA Cap]]-Table2324[[#This Row],[Total Lease Award]]</f>
        <v>65417.770000000004</v>
      </c>
      <c r="J11" s="9">
        <v>65417.770000000004</v>
      </c>
      <c r="K11" s="9">
        <f>Table2324[[#This Row],[Requested Other Costs Awards]]*0.7</f>
        <v>45792.438999999998</v>
      </c>
      <c r="L11" s="9">
        <f>Table2324[[#This Row],[Pro-Rated  Lease Awards (95%)]]+Table2324[[#This Row],[Pro-Rated Other Costs Award (70%)]]</f>
        <v>54342.438999999998</v>
      </c>
      <c r="O11" s="5"/>
    </row>
    <row r="12" spans="1:15">
      <c r="A12" s="6" t="s">
        <v>25</v>
      </c>
      <c r="B12" s="7">
        <v>37754160122796</v>
      </c>
      <c r="C12" s="3" t="s">
        <v>13</v>
      </c>
      <c r="D12" s="8">
        <v>9000</v>
      </c>
      <c r="E12" s="9">
        <v>79931.25</v>
      </c>
      <c r="F12" s="10" t="s">
        <v>16</v>
      </c>
      <c r="G12" s="11">
        <v>9000</v>
      </c>
      <c r="H12" s="9">
        <v>8550</v>
      </c>
      <c r="I12" s="12">
        <f>Table2324[[#This Row],[ADA Cap]]-Table2324[[#This Row],[Total Lease Award]]</f>
        <v>70931.25</v>
      </c>
      <c r="J12" s="9">
        <v>70931.25</v>
      </c>
      <c r="K12" s="9">
        <f>Table2324[[#This Row],[Requested Other Costs Awards]]*0.7</f>
        <v>49651.875</v>
      </c>
      <c r="L12" s="9">
        <f>Table2324[[#This Row],[Pro-Rated  Lease Awards (95%)]]+Table2324[[#This Row],[Pro-Rated Other Costs Award (70%)]]</f>
        <v>58201.875</v>
      </c>
      <c r="O12" s="5"/>
    </row>
    <row r="13" spans="1:15">
      <c r="A13" s="6" t="s">
        <v>26</v>
      </c>
      <c r="B13" s="7">
        <v>19647330121285</v>
      </c>
      <c r="C13" s="3" t="s">
        <v>13</v>
      </c>
      <c r="D13" s="8">
        <v>471684.41999999993</v>
      </c>
      <c r="E13" s="9">
        <v>642675.66999999993</v>
      </c>
      <c r="F13" s="10" t="s">
        <v>16</v>
      </c>
      <c r="G13" s="11">
        <v>471684.41999999993</v>
      </c>
      <c r="H13" s="9">
        <v>448100.19899999991</v>
      </c>
      <c r="I13" s="12">
        <f>Table2324[[#This Row],[ADA Cap]]-Table2324[[#This Row],[Total Lease Award]]</f>
        <v>170991.25</v>
      </c>
      <c r="J13" s="9">
        <v>105347.93</v>
      </c>
      <c r="K13" s="9">
        <f>Table2324[[#This Row],[Requested Other Costs Awards]]*0.7</f>
        <v>73743.550999999992</v>
      </c>
      <c r="L13" s="9">
        <f>Table2324[[#This Row],[Pro-Rated  Lease Awards (95%)]]+Table2324[[#This Row],[Pro-Rated Other Costs Award (70%)]]</f>
        <v>521843.74999999988</v>
      </c>
      <c r="O13" s="5"/>
    </row>
    <row r="14" spans="1:15">
      <c r="A14" s="6" t="s">
        <v>27</v>
      </c>
      <c r="B14" s="7">
        <v>19647330128058</v>
      </c>
      <c r="C14" s="3" t="s">
        <v>13</v>
      </c>
      <c r="D14" s="8">
        <v>387571.86</v>
      </c>
      <c r="E14" s="9">
        <v>660225.02</v>
      </c>
      <c r="F14" s="10" t="s">
        <v>16</v>
      </c>
      <c r="G14" s="11">
        <v>387571.86</v>
      </c>
      <c r="H14" s="9">
        <v>368193.26699999999</v>
      </c>
      <c r="I14" s="12">
        <f>Table2324[[#This Row],[ADA Cap]]-Table2324[[#This Row],[Total Lease Award]]</f>
        <v>272653.16000000003</v>
      </c>
      <c r="J14" s="9">
        <v>168040.88</v>
      </c>
      <c r="K14" s="9">
        <f>Table2324[[#This Row],[Requested Other Costs Awards]]*0.7</f>
        <v>117628.61599999999</v>
      </c>
      <c r="L14" s="9">
        <f>Table2324[[#This Row],[Pro-Rated  Lease Awards (95%)]]+Table2324[[#This Row],[Pro-Rated Other Costs Award (70%)]]</f>
        <v>485821.88299999997</v>
      </c>
      <c r="O14" s="5"/>
    </row>
    <row r="15" spans="1:15">
      <c r="A15" s="6" t="s">
        <v>28</v>
      </c>
      <c r="B15" s="7">
        <v>19647330120030</v>
      </c>
      <c r="C15" s="3" t="s">
        <v>13</v>
      </c>
      <c r="D15" s="8">
        <v>402534.36</v>
      </c>
      <c r="E15" s="9">
        <v>617992.9</v>
      </c>
      <c r="F15" s="10" t="s">
        <v>16</v>
      </c>
      <c r="G15" s="11">
        <v>402534.36</v>
      </c>
      <c r="H15" s="9">
        <v>382407.64199999999</v>
      </c>
      <c r="I15" s="12">
        <f>Table2324[[#This Row],[ADA Cap]]-Table2324[[#This Row],[Total Lease Award]]</f>
        <v>215458.54000000004</v>
      </c>
      <c r="J15" s="9">
        <v>178917.88</v>
      </c>
      <c r="K15" s="9">
        <f>Table2324[[#This Row],[Requested Other Costs Awards]]*0.7</f>
        <v>125242.51599999999</v>
      </c>
      <c r="L15" s="9">
        <f>Table2324[[#This Row],[Pro-Rated  Lease Awards (95%)]]+Table2324[[#This Row],[Pro-Rated Other Costs Award (70%)]]</f>
        <v>507650.158</v>
      </c>
      <c r="O15" s="5"/>
    </row>
    <row r="16" spans="1:15">
      <c r="A16" s="6" t="s">
        <v>29</v>
      </c>
      <c r="B16" s="7">
        <v>19647330128033</v>
      </c>
      <c r="C16" s="3" t="s">
        <v>13</v>
      </c>
      <c r="D16" s="8">
        <v>285270.66000000003</v>
      </c>
      <c r="E16" s="9">
        <v>510522.67</v>
      </c>
      <c r="F16" s="10" t="s">
        <v>16</v>
      </c>
      <c r="G16" s="11">
        <v>285270.66000000003</v>
      </c>
      <c r="H16" s="9">
        <v>271007.12700000004</v>
      </c>
      <c r="I16" s="12">
        <f>Table2324[[#This Row],[ADA Cap]]-Table2324[[#This Row],[Total Lease Award]]</f>
        <v>225252.00999999995</v>
      </c>
      <c r="J16" s="9">
        <v>153238.12</v>
      </c>
      <c r="K16" s="9">
        <f>Table2324[[#This Row],[Requested Other Costs Awards]]*0.7</f>
        <v>107266.68399999999</v>
      </c>
      <c r="L16" s="9">
        <f>Table2324[[#This Row],[Pro-Rated  Lease Awards (95%)]]+Table2324[[#This Row],[Pro-Rated Other Costs Award (70%)]]</f>
        <v>378273.81100000005</v>
      </c>
      <c r="O16" s="5"/>
    </row>
    <row r="17" spans="1:15">
      <c r="A17" s="6" t="s">
        <v>30</v>
      </c>
      <c r="B17" s="7">
        <v>19647330108936</v>
      </c>
      <c r="C17" s="3" t="s">
        <v>13</v>
      </c>
      <c r="D17" s="8">
        <v>534713.39999999991</v>
      </c>
      <c r="E17" s="9">
        <v>815725.04999999993</v>
      </c>
      <c r="F17" s="10" t="s">
        <v>16</v>
      </c>
      <c r="G17" s="11">
        <v>534713.39999999991</v>
      </c>
      <c r="H17" s="9">
        <v>507977.72999999986</v>
      </c>
      <c r="I17" s="12">
        <f>Table2324[[#This Row],[ADA Cap]]-Table2324[[#This Row],[Total Lease Award]]</f>
        <v>281011.65000000002</v>
      </c>
      <c r="J17" s="9">
        <v>281011.65000000014</v>
      </c>
      <c r="K17" s="9">
        <f>Table2324[[#This Row],[Requested Other Costs Awards]]*0.7</f>
        <v>196708.15500000009</v>
      </c>
      <c r="L17" s="9">
        <f>Table2324[[#This Row],[Pro-Rated  Lease Awards (95%)]]+Table2324[[#This Row],[Pro-Rated Other Costs Award (70%)]]</f>
        <v>704685.88500000001</v>
      </c>
      <c r="O17" s="5"/>
    </row>
    <row r="18" spans="1:15">
      <c r="A18" s="6" t="s">
        <v>31</v>
      </c>
      <c r="B18" s="7">
        <v>19647330106864</v>
      </c>
      <c r="C18" s="3" t="s">
        <v>13</v>
      </c>
      <c r="D18" s="8">
        <v>823725</v>
      </c>
      <c r="E18" s="9">
        <v>1343654.97</v>
      </c>
      <c r="F18" s="10" t="s">
        <v>16</v>
      </c>
      <c r="G18" s="11">
        <v>823725</v>
      </c>
      <c r="H18" s="9">
        <v>782538.75</v>
      </c>
      <c r="I18" s="12">
        <f>Table2324[[#This Row],[ADA Cap]]-Table2324[[#This Row],[Total Lease Award]]</f>
        <v>519929.97</v>
      </c>
      <c r="J18" s="9">
        <v>319980.78999999998</v>
      </c>
      <c r="K18" s="9">
        <f>Table2324[[#This Row],[Requested Other Costs Awards]]*0.7</f>
        <v>223986.55299999999</v>
      </c>
      <c r="L18" s="9">
        <f>Table2324[[#This Row],[Pro-Rated  Lease Awards (95%)]]+Table2324[[#This Row],[Pro-Rated Other Costs Award (70%)]]</f>
        <v>1006525.303</v>
      </c>
      <c r="O18" s="5"/>
    </row>
    <row r="19" spans="1:15">
      <c r="A19" s="6" t="s">
        <v>32</v>
      </c>
      <c r="B19" s="7">
        <v>19647330111518</v>
      </c>
      <c r="C19" s="3" t="s">
        <v>13</v>
      </c>
      <c r="D19" s="8">
        <v>278674.83</v>
      </c>
      <c r="E19" s="9">
        <v>514444.62999999995</v>
      </c>
      <c r="F19" s="10" t="s">
        <v>16</v>
      </c>
      <c r="G19" s="11">
        <v>278674.83</v>
      </c>
      <c r="H19" s="9">
        <v>264741.08850000001</v>
      </c>
      <c r="I19" s="12">
        <f>Table2324[[#This Row],[ADA Cap]]-Table2324[[#This Row],[Total Lease Award]]</f>
        <v>235769.79999999993</v>
      </c>
      <c r="J19" s="9">
        <v>106199.67</v>
      </c>
      <c r="K19" s="9">
        <f>Table2324[[#This Row],[Requested Other Costs Awards]]*0.7</f>
        <v>74339.769</v>
      </c>
      <c r="L19" s="9">
        <f>Table2324[[#This Row],[Pro-Rated  Lease Awards (95%)]]+Table2324[[#This Row],[Pro-Rated Other Costs Award (70%)]]</f>
        <v>339080.85750000004</v>
      </c>
      <c r="O19" s="5"/>
    </row>
    <row r="20" spans="1:15">
      <c r="A20" s="6" t="s">
        <v>33</v>
      </c>
      <c r="B20" s="7">
        <v>19647330108894</v>
      </c>
      <c r="C20" s="3" t="s">
        <v>13</v>
      </c>
      <c r="D20" s="8">
        <v>416384.73</v>
      </c>
      <c r="E20" s="9">
        <v>823199.50999999989</v>
      </c>
      <c r="F20" s="10" t="s">
        <v>16</v>
      </c>
      <c r="G20" s="11">
        <v>416384.73</v>
      </c>
      <c r="H20" s="9">
        <v>395565.49349999998</v>
      </c>
      <c r="I20" s="12">
        <f>Table2324[[#This Row],[ADA Cap]]-Table2324[[#This Row],[Total Lease Award]]</f>
        <v>406814.77999999991</v>
      </c>
      <c r="J20" s="9">
        <v>184229.47</v>
      </c>
      <c r="K20" s="9">
        <f>Table2324[[#This Row],[Requested Other Costs Awards]]*0.7</f>
        <v>128960.62899999999</v>
      </c>
      <c r="L20" s="9">
        <f>Table2324[[#This Row],[Pro-Rated  Lease Awards (95%)]]+Table2324[[#This Row],[Pro-Rated Other Costs Award (70%)]]</f>
        <v>524526.12249999994</v>
      </c>
      <c r="O20" s="5"/>
    </row>
    <row r="21" spans="1:15">
      <c r="A21" s="6" t="s">
        <v>34</v>
      </c>
      <c r="B21" s="7">
        <v>19647330128041</v>
      </c>
      <c r="C21" s="3" t="s">
        <v>13</v>
      </c>
      <c r="D21" s="8">
        <v>387571.86</v>
      </c>
      <c r="E21" s="9">
        <v>629730.36</v>
      </c>
      <c r="F21" s="10" t="s">
        <v>16</v>
      </c>
      <c r="G21" s="11">
        <v>387571.86</v>
      </c>
      <c r="H21" s="9">
        <v>368193.26699999999</v>
      </c>
      <c r="I21" s="12">
        <f>Table2324[[#This Row],[ADA Cap]]-Table2324[[#This Row],[Total Lease Award]]</f>
        <v>242158.5</v>
      </c>
      <c r="J21" s="9">
        <v>51937.8</v>
      </c>
      <c r="K21" s="9">
        <f>Table2324[[#This Row],[Requested Other Costs Awards]]*0.7</f>
        <v>36356.46</v>
      </c>
      <c r="L21" s="9">
        <f>Table2324[[#This Row],[Pro-Rated  Lease Awards (95%)]]+Table2324[[#This Row],[Pro-Rated Other Costs Award (70%)]]</f>
        <v>404549.72700000001</v>
      </c>
      <c r="O21" s="5"/>
    </row>
    <row r="22" spans="1:15">
      <c r="A22" s="6" t="s">
        <v>35</v>
      </c>
      <c r="B22" s="7">
        <v>19647330117606</v>
      </c>
      <c r="C22" s="3" t="s">
        <v>13</v>
      </c>
      <c r="D22" s="8">
        <v>524999.97</v>
      </c>
      <c r="E22" s="9">
        <v>427635.74</v>
      </c>
      <c r="F22" s="10" t="s">
        <v>14</v>
      </c>
      <c r="G22" s="11">
        <v>427635.74</v>
      </c>
      <c r="H22" s="9">
        <v>406253.95299999998</v>
      </c>
      <c r="I22" s="12">
        <f>Table2324[[#This Row],[ADA Cap]]-Table2324[[#This Row],[Total Lease Award]]</f>
        <v>0</v>
      </c>
      <c r="J22" s="9">
        <v>0</v>
      </c>
      <c r="K22" s="9">
        <f>Table2324[[#This Row],[Requested Other Costs Awards]]*0.7</f>
        <v>0</v>
      </c>
      <c r="L22" s="9">
        <f>Table2324[[#This Row],[Pro-Rated  Lease Awards (95%)]]+Table2324[[#This Row],[Pro-Rated Other Costs Award (70%)]]</f>
        <v>406253.95299999998</v>
      </c>
      <c r="O22" s="5"/>
    </row>
    <row r="23" spans="1:15">
      <c r="A23" s="6" t="s">
        <v>36</v>
      </c>
      <c r="B23" s="7">
        <v>19647330111658</v>
      </c>
      <c r="C23" s="3" t="s">
        <v>13</v>
      </c>
      <c r="D23" s="8">
        <v>516762.54</v>
      </c>
      <c r="E23" s="9">
        <v>746721.29</v>
      </c>
      <c r="F23" s="10" t="s">
        <v>16</v>
      </c>
      <c r="G23" s="11">
        <v>516762.54</v>
      </c>
      <c r="H23" s="9">
        <v>490924.41299999994</v>
      </c>
      <c r="I23" s="12">
        <f>Table2324[[#This Row],[ADA Cap]]-Table2324[[#This Row],[Total Lease Award]]</f>
        <v>229958.75000000006</v>
      </c>
      <c r="J23" s="9">
        <v>78262.080000000002</v>
      </c>
      <c r="K23" s="9">
        <f>Table2324[[#This Row],[Requested Other Costs Awards]]*0.7</f>
        <v>54783.455999999998</v>
      </c>
      <c r="L23" s="9">
        <f>Table2324[[#This Row],[Pro-Rated  Lease Awards (95%)]]+Table2324[[#This Row],[Pro-Rated Other Costs Award (70%)]]</f>
        <v>545707.86899999995</v>
      </c>
      <c r="O23" s="5"/>
    </row>
    <row r="24" spans="1:15">
      <c r="A24" s="6" t="s">
        <v>37</v>
      </c>
      <c r="B24" s="7">
        <v>19647330124941</v>
      </c>
      <c r="C24" s="3" t="s">
        <v>13</v>
      </c>
      <c r="D24" s="8">
        <v>432000</v>
      </c>
      <c r="E24" s="9">
        <v>755162.02999999991</v>
      </c>
      <c r="F24" s="10" t="s">
        <v>16</v>
      </c>
      <c r="G24" s="11">
        <v>432000</v>
      </c>
      <c r="H24" s="9">
        <v>410400</v>
      </c>
      <c r="I24" s="12">
        <f>Table2324[[#This Row],[ADA Cap]]-Table2324[[#This Row],[Total Lease Award]]</f>
        <v>323162.02999999991</v>
      </c>
      <c r="J24" s="9">
        <v>51525.36</v>
      </c>
      <c r="K24" s="9">
        <f>Table2324[[#This Row],[Requested Other Costs Awards]]*0.7</f>
        <v>36067.752</v>
      </c>
      <c r="L24" s="9">
        <f>Table2324[[#This Row],[Pro-Rated  Lease Awards (95%)]]+Table2324[[#This Row],[Pro-Rated Other Costs Award (70%)]]</f>
        <v>446467.75199999998</v>
      </c>
      <c r="O24" s="5"/>
    </row>
    <row r="25" spans="1:15">
      <c r="A25" s="6" t="s">
        <v>38</v>
      </c>
      <c r="B25" s="7">
        <v>19647330132084</v>
      </c>
      <c r="C25" s="3" t="s">
        <v>13</v>
      </c>
      <c r="D25" s="8">
        <v>926193.78</v>
      </c>
      <c r="E25" s="9">
        <v>1380544.13</v>
      </c>
      <c r="F25" s="10" t="s">
        <v>16</v>
      </c>
      <c r="G25" s="11">
        <v>926193.78</v>
      </c>
      <c r="H25" s="9">
        <v>879884.09100000001</v>
      </c>
      <c r="I25" s="12">
        <f>Table2324[[#This Row],[ADA Cap]]-Table2324[[#This Row],[Total Lease Award]]</f>
        <v>454350.34999999986</v>
      </c>
      <c r="J25" s="9">
        <v>244362.19</v>
      </c>
      <c r="K25" s="9">
        <f>Table2324[[#This Row],[Requested Other Costs Awards]]*0.7</f>
        <v>171053.533</v>
      </c>
      <c r="L25" s="9">
        <f>Table2324[[#This Row],[Pro-Rated  Lease Awards (95%)]]+Table2324[[#This Row],[Pro-Rated Other Costs Award (70%)]]</f>
        <v>1050937.6240000001</v>
      </c>
      <c r="O25" s="5"/>
    </row>
    <row r="26" spans="1:15">
      <c r="A26" s="6" t="s">
        <v>39</v>
      </c>
      <c r="B26" s="7">
        <v>19647330111641</v>
      </c>
      <c r="C26" s="3" t="s">
        <v>13</v>
      </c>
      <c r="D26" s="8">
        <v>650172.69000000006</v>
      </c>
      <c r="E26" s="9">
        <v>1284697.6800000002</v>
      </c>
      <c r="F26" s="10" t="s">
        <v>16</v>
      </c>
      <c r="G26" s="11">
        <v>650172.69000000006</v>
      </c>
      <c r="H26" s="9">
        <v>617664.05550000002</v>
      </c>
      <c r="I26" s="12">
        <f>Table2324[[#This Row],[ADA Cap]]-Table2324[[#This Row],[Total Lease Award]]</f>
        <v>634524.99000000011</v>
      </c>
      <c r="J26" s="9">
        <v>147208.70000000001</v>
      </c>
      <c r="K26" s="9">
        <f>Table2324[[#This Row],[Requested Other Costs Awards]]*0.7</f>
        <v>103046.09</v>
      </c>
      <c r="L26" s="9">
        <f>Table2324[[#This Row],[Pro-Rated  Lease Awards (95%)]]+Table2324[[#This Row],[Pro-Rated Other Costs Award (70%)]]</f>
        <v>720710.14549999998</v>
      </c>
      <c r="O26" s="5"/>
    </row>
    <row r="27" spans="1:15">
      <c r="A27" s="6" t="s">
        <v>40</v>
      </c>
      <c r="B27" s="7">
        <v>19647330111492</v>
      </c>
      <c r="C27" s="3" t="s">
        <v>13</v>
      </c>
      <c r="D27" s="8">
        <v>480363.75</v>
      </c>
      <c r="E27" s="9">
        <v>800619.82</v>
      </c>
      <c r="F27" s="10" t="s">
        <v>16</v>
      </c>
      <c r="G27" s="11">
        <v>480363.75</v>
      </c>
      <c r="H27" s="9">
        <v>456345.5625</v>
      </c>
      <c r="I27" s="12">
        <f>Table2324[[#This Row],[ADA Cap]]-Table2324[[#This Row],[Total Lease Award]]</f>
        <v>320256.06999999995</v>
      </c>
      <c r="J27" s="9">
        <v>53160.82</v>
      </c>
      <c r="K27" s="9">
        <f>Table2324[[#This Row],[Requested Other Costs Awards]]*0.7</f>
        <v>37212.574000000001</v>
      </c>
      <c r="L27" s="9">
        <f>Table2324[[#This Row],[Pro-Rated  Lease Awards (95%)]]+Table2324[[#This Row],[Pro-Rated Other Costs Award (70%)]]</f>
        <v>493558.13650000002</v>
      </c>
      <c r="O27" s="5"/>
    </row>
    <row r="28" spans="1:15">
      <c r="A28" s="6" t="s">
        <v>41</v>
      </c>
      <c r="B28" s="7">
        <v>19647330117598</v>
      </c>
      <c r="C28" s="3" t="s">
        <v>13</v>
      </c>
      <c r="D28" s="8">
        <v>401578.11</v>
      </c>
      <c r="E28" s="9">
        <v>590738.12</v>
      </c>
      <c r="F28" s="10" t="s">
        <v>16</v>
      </c>
      <c r="G28" s="11">
        <v>401578.11</v>
      </c>
      <c r="H28" s="9">
        <v>381499.20449999999</v>
      </c>
      <c r="I28" s="12">
        <f>Table2324[[#This Row],[ADA Cap]]-Table2324[[#This Row],[Total Lease Award]]</f>
        <v>189160.01</v>
      </c>
      <c r="J28" s="9">
        <v>44529.120000000003</v>
      </c>
      <c r="K28" s="9">
        <f>Table2324[[#This Row],[Requested Other Costs Awards]]*0.7</f>
        <v>31170.383999999998</v>
      </c>
      <c r="L28" s="9">
        <f>Table2324[[#This Row],[Pro-Rated  Lease Awards (95%)]]+Table2324[[#This Row],[Pro-Rated Other Costs Award (70%)]]</f>
        <v>412669.58850000001</v>
      </c>
      <c r="O28" s="5"/>
    </row>
    <row r="29" spans="1:15">
      <c r="A29" s="6" t="s">
        <v>42</v>
      </c>
      <c r="B29" s="7">
        <v>19647330124891</v>
      </c>
      <c r="C29" s="3" t="s">
        <v>13</v>
      </c>
      <c r="D29" s="8">
        <v>516762.54</v>
      </c>
      <c r="E29" s="9">
        <v>663109.65</v>
      </c>
      <c r="F29" s="10" t="s">
        <v>16</v>
      </c>
      <c r="G29" s="11">
        <v>516762.54</v>
      </c>
      <c r="H29" s="9">
        <v>490924.41299999994</v>
      </c>
      <c r="I29" s="12">
        <f>Table2324[[#This Row],[ADA Cap]]-Table2324[[#This Row],[Total Lease Award]]</f>
        <v>146347.11000000004</v>
      </c>
      <c r="J29" s="9">
        <v>146347.11000000004</v>
      </c>
      <c r="K29" s="9">
        <f>Table2324[[#This Row],[Requested Other Costs Awards]]*0.7</f>
        <v>102442.97700000003</v>
      </c>
      <c r="L29" s="9">
        <f>Table2324[[#This Row],[Pro-Rated  Lease Awards (95%)]]+Table2324[[#This Row],[Pro-Rated Other Costs Award (70%)]]</f>
        <v>593367.39</v>
      </c>
      <c r="O29" s="5"/>
    </row>
    <row r="30" spans="1:15">
      <c r="A30" s="6" t="s">
        <v>43</v>
      </c>
      <c r="B30" s="7">
        <v>19647330123133</v>
      </c>
      <c r="C30" s="3" t="s">
        <v>13</v>
      </c>
      <c r="D30" s="8">
        <v>342154.8</v>
      </c>
      <c r="E30" s="9">
        <v>328663.08999999997</v>
      </c>
      <c r="F30" s="10" t="s">
        <v>14</v>
      </c>
      <c r="G30" s="11">
        <v>328663.08999999997</v>
      </c>
      <c r="H30" s="9">
        <v>312229.93549999996</v>
      </c>
      <c r="I30" s="12">
        <f>Table2324[[#This Row],[ADA Cap]]-Table2324[[#This Row],[Total Lease Award]]</f>
        <v>0</v>
      </c>
      <c r="J30" s="9">
        <v>0</v>
      </c>
      <c r="K30" s="9">
        <f>Table2324[[#This Row],[Requested Other Costs Awards]]*0.7</f>
        <v>0</v>
      </c>
      <c r="L30" s="9">
        <f>Table2324[[#This Row],[Pro-Rated  Lease Awards (95%)]]+Table2324[[#This Row],[Pro-Rated Other Costs Award (70%)]]</f>
        <v>312229.93549999996</v>
      </c>
      <c r="O30" s="5"/>
    </row>
    <row r="31" spans="1:15">
      <c r="A31" s="6" t="s">
        <v>44</v>
      </c>
      <c r="B31" s="7">
        <v>19647330123141</v>
      </c>
      <c r="C31" s="3" t="s">
        <v>13</v>
      </c>
      <c r="D31" s="8">
        <v>516762.54</v>
      </c>
      <c r="E31" s="9">
        <v>636821.15</v>
      </c>
      <c r="F31" s="10" t="s">
        <v>16</v>
      </c>
      <c r="G31" s="11">
        <v>516762.54</v>
      </c>
      <c r="H31" s="9">
        <v>490924.41299999994</v>
      </c>
      <c r="I31" s="12">
        <f>Table2324[[#This Row],[ADA Cap]]-Table2324[[#This Row],[Total Lease Award]]</f>
        <v>120058.61000000004</v>
      </c>
      <c r="J31" s="9">
        <v>120058.61000000004</v>
      </c>
      <c r="K31" s="9">
        <f>Table2324[[#This Row],[Requested Other Costs Awards]]*0.7</f>
        <v>84041.027000000031</v>
      </c>
      <c r="L31" s="9">
        <f>Table2324[[#This Row],[Pro-Rated  Lease Awards (95%)]]+Table2324[[#This Row],[Pro-Rated Other Costs Award (70%)]]</f>
        <v>574965.43999999994</v>
      </c>
      <c r="O31" s="5"/>
    </row>
    <row r="32" spans="1:15">
      <c r="A32" s="6" t="s">
        <v>45</v>
      </c>
      <c r="B32" s="7">
        <v>19647330128009</v>
      </c>
      <c r="C32" s="3" t="s">
        <v>13</v>
      </c>
      <c r="D32" s="8">
        <v>387571.86</v>
      </c>
      <c r="E32" s="9">
        <v>523055.89000000007</v>
      </c>
      <c r="F32" s="10" t="s">
        <v>16</v>
      </c>
      <c r="G32" s="11">
        <v>387571.86</v>
      </c>
      <c r="H32" s="9">
        <v>368193.26699999999</v>
      </c>
      <c r="I32" s="12">
        <f>Table2324[[#This Row],[ADA Cap]]-Table2324[[#This Row],[Total Lease Award]]</f>
        <v>135484.03000000009</v>
      </c>
      <c r="J32" s="9">
        <v>108514.06</v>
      </c>
      <c r="K32" s="9">
        <f>Table2324[[#This Row],[Requested Other Costs Awards]]*0.7</f>
        <v>75959.84199999999</v>
      </c>
      <c r="L32" s="9">
        <f>Table2324[[#This Row],[Pro-Rated  Lease Awards (95%)]]+Table2324[[#This Row],[Pro-Rated Other Costs Award (70%)]]</f>
        <v>444153.109</v>
      </c>
      <c r="O32" s="5"/>
    </row>
    <row r="33" spans="1:15">
      <c r="A33" s="6" t="s">
        <v>46</v>
      </c>
      <c r="B33" s="7">
        <v>40104050125807</v>
      </c>
      <c r="C33" s="3" t="s">
        <v>13</v>
      </c>
      <c r="D33" s="8">
        <v>813094.08767999988</v>
      </c>
      <c r="E33" s="9">
        <v>617651.86</v>
      </c>
      <c r="F33" s="10" t="s">
        <v>14</v>
      </c>
      <c r="G33" s="11">
        <v>617651.86</v>
      </c>
      <c r="H33" s="9">
        <v>586769.26699999999</v>
      </c>
      <c r="I33" s="12">
        <f>Table2324[[#This Row],[ADA Cap]]-Table2324[[#This Row],[Total Lease Award]]</f>
        <v>0</v>
      </c>
      <c r="J33" s="9">
        <v>0</v>
      </c>
      <c r="K33" s="9">
        <f>Table2324[[#This Row],[Requested Other Costs Awards]]*0.7</f>
        <v>0</v>
      </c>
      <c r="L33" s="9">
        <f>Table2324[[#This Row],[Pro-Rated  Lease Awards (95%)]]+Table2324[[#This Row],[Pro-Rated Other Costs Award (70%)]]</f>
        <v>586769.26699999999</v>
      </c>
      <c r="O33" s="5"/>
    </row>
    <row r="34" spans="1:15">
      <c r="A34" s="6" t="s">
        <v>47</v>
      </c>
      <c r="B34" s="7">
        <v>43693690125526</v>
      </c>
      <c r="C34" s="3" t="s">
        <v>13</v>
      </c>
      <c r="D34" s="8">
        <v>93150</v>
      </c>
      <c r="E34" s="9">
        <v>376272.84818171355</v>
      </c>
      <c r="F34" s="10" t="s">
        <v>16</v>
      </c>
      <c r="G34" s="11">
        <v>93150</v>
      </c>
      <c r="H34" s="9">
        <v>88492.5</v>
      </c>
      <c r="I34" s="12">
        <f>Table2324[[#This Row],[ADA Cap]]-Table2324[[#This Row],[Total Lease Award]]</f>
        <v>283122.84818171355</v>
      </c>
      <c r="J34" s="9">
        <v>0</v>
      </c>
      <c r="K34" s="9">
        <f>Table2324[[#This Row],[Requested Other Costs Awards]]*0.7</f>
        <v>0</v>
      </c>
      <c r="L34" s="9">
        <f>Table2324[[#This Row],[Pro-Rated  Lease Awards (95%)]]+Table2324[[#This Row],[Pro-Rated Other Costs Award (70%)]]</f>
        <v>88492.5</v>
      </c>
      <c r="O34" s="5"/>
    </row>
    <row r="35" spans="1:15">
      <c r="A35" s="6" t="s">
        <v>48</v>
      </c>
      <c r="B35" s="7">
        <v>1100170130625</v>
      </c>
      <c r="C35" s="3" t="s">
        <v>13</v>
      </c>
      <c r="D35" s="8">
        <v>73098.951624000008</v>
      </c>
      <c r="E35" s="9">
        <v>156722.09</v>
      </c>
      <c r="F35" s="10" t="s">
        <v>16</v>
      </c>
      <c r="G35" s="11">
        <v>73098.951624000008</v>
      </c>
      <c r="H35" s="9">
        <v>69444.004042800007</v>
      </c>
      <c r="I35" s="12">
        <f>Table2324[[#This Row],[ADA Cap]]-Table2324[[#This Row],[Total Lease Award]]</f>
        <v>83623.138375999988</v>
      </c>
      <c r="J35" s="9">
        <v>42436.3</v>
      </c>
      <c r="K35" s="9">
        <f>Table2324[[#This Row],[Requested Other Costs Awards]]*0.7</f>
        <v>29705.41</v>
      </c>
      <c r="L35" s="9">
        <f>Table2324[[#This Row],[Pro-Rated  Lease Awards (95%)]]+Table2324[[#This Row],[Pro-Rated Other Costs Award (70%)]]</f>
        <v>99149.41404280001</v>
      </c>
      <c r="O35" s="5"/>
    </row>
    <row r="36" spans="1:15">
      <c r="A36" s="6" t="s">
        <v>49</v>
      </c>
      <c r="B36" s="7">
        <v>37683380136663</v>
      </c>
      <c r="C36" s="3" t="s">
        <v>13</v>
      </c>
      <c r="D36" s="8">
        <v>144152.625</v>
      </c>
      <c r="E36" s="9">
        <v>128812.04695614675</v>
      </c>
      <c r="F36" s="10" t="s">
        <v>14</v>
      </c>
      <c r="G36" s="11">
        <v>128812.04695614675</v>
      </c>
      <c r="H36" s="9">
        <v>122371.4446083394</v>
      </c>
      <c r="I36" s="12">
        <f>Table2324[[#This Row],[ADA Cap]]-Table2324[[#This Row],[Total Lease Award]]</f>
        <v>0</v>
      </c>
      <c r="J36" s="9">
        <v>0</v>
      </c>
      <c r="K36" s="9">
        <f>Table2324[[#This Row],[Requested Other Costs Awards]]*0.7</f>
        <v>0</v>
      </c>
      <c r="L36" s="9">
        <f>Table2324[[#This Row],[Pro-Rated  Lease Awards (95%)]]+Table2324[[#This Row],[Pro-Rated Other Costs Award (70%)]]</f>
        <v>122371.4446083394</v>
      </c>
      <c r="O36" s="5"/>
    </row>
    <row r="37" spans="1:15">
      <c r="A37" s="6" t="s">
        <v>50</v>
      </c>
      <c r="B37" s="7">
        <v>19647330132928</v>
      </c>
      <c r="C37" s="3" t="s">
        <v>13</v>
      </c>
      <c r="D37" s="8">
        <v>384283.71</v>
      </c>
      <c r="E37" s="9">
        <v>349352.85000000003</v>
      </c>
      <c r="F37" s="10" t="s">
        <v>14</v>
      </c>
      <c r="G37" s="11">
        <v>349352.85000000003</v>
      </c>
      <c r="H37" s="9">
        <v>331885.20750000002</v>
      </c>
      <c r="I37" s="12">
        <f>Table2324[[#This Row],[ADA Cap]]-Table2324[[#This Row],[Total Lease Award]]</f>
        <v>0</v>
      </c>
      <c r="J37" s="9">
        <v>0</v>
      </c>
      <c r="K37" s="9">
        <f>Table2324[[#This Row],[Requested Other Costs Awards]]*0.7</f>
        <v>0</v>
      </c>
      <c r="L37" s="9">
        <f>Table2324[[#This Row],[Pro-Rated  Lease Awards (95%)]]+Table2324[[#This Row],[Pro-Rated Other Costs Award (70%)]]</f>
        <v>331885.20750000002</v>
      </c>
      <c r="O37" s="5"/>
    </row>
    <row r="38" spans="1:15">
      <c r="A38" s="6" t="s">
        <v>51</v>
      </c>
      <c r="B38" s="7">
        <v>19647330123992</v>
      </c>
      <c r="C38" s="3" t="s">
        <v>13</v>
      </c>
      <c r="D38" s="8">
        <v>510552</v>
      </c>
      <c r="E38" s="9">
        <v>385588.35000000003</v>
      </c>
      <c r="F38" s="10" t="s">
        <v>14</v>
      </c>
      <c r="G38" s="11">
        <v>385588.35000000003</v>
      </c>
      <c r="H38" s="9">
        <v>366308.9325</v>
      </c>
      <c r="I38" s="12">
        <f>Table2324[[#This Row],[ADA Cap]]-Table2324[[#This Row],[Total Lease Award]]</f>
        <v>0</v>
      </c>
      <c r="J38" s="9">
        <v>0</v>
      </c>
      <c r="K38" s="9">
        <f>Table2324[[#This Row],[Requested Other Costs Awards]]*0.7</f>
        <v>0</v>
      </c>
      <c r="L38" s="9">
        <f>Table2324[[#This Row],[Pro-Rated  Lease Awards (95%)]]+Table2324[[#This Row],[Pro-Rated Other Costs Award (70%)]]</f>
        <v>366308.9325</v>
      </c>
      <c r="O38" s="5"/>
    </row>
    <row r="39" spans="1:15">
      <c r="A39" s="6" t="s">
        <v>52</v>
      </c>
      <c r="B39" s="7">
        <v>19647330134023</v>
      </c>
      <c r="C39" s="3" t="s">
        <v>13</v>
      </c>
      <c r="D39" s="8">
        <v>514139.6925</v>
      </c>
      <c r="E39" s="9">
        <v>582993.66999999993</v>
      </c>
      <c r="F39" s="10" t="s">
        <v>16</v>
      </c>
      <c r="G39" s="11">
        <v>514139.6925</v>
      </c>
      <c r="H39" s="9">
        <v>488432.70787499996</v>
      </c>
      <c r="I39" s="12">
        <f>Table2324[[#This Row],[ADA Cap]]-Table2324[[#This Row],[Total Lease Award]]</f>
        <v>68853.977499999921</v>
      </c>
      <c r="J39" s="9">
        <v>68853.977500000037</v>
      </c>
      <c r="K39" s="9">
        <f>Table2324[[#This Row],[Requested Other Costs Awards]]*0.7</f>
        <v>48197.784250000026</v>
      </c>
      <c r="L39" s="9">
        <f>Table2324[[#This Row],[Pro-Rated  Lease Awards (95%)]]+Table2324[[#This Row],[Pro-Rated Other Costs Award (70%)]]</f>
        <v>536630.49212499999</v>
      </c>
      <c r="O39" s="5"/>
    </row>
    <row r="40" spans="1:15">
      <c r="A40" s="6" t="s">
        <v>53</v>
      </c>
      <c r="B40" s="7">
        <v>19646341996586</v>
      </c>
      <c r="C40" s="3" t="s">
        <v>13</v>
      </c>
      <c r="D40" s="8">
        <v>510913.16999999993</v>
      </c>
      <c r="E40" s="9">
        <v>802410.27999999991</v>
      </c>
      <c r="F40" s="10" t="s">
        <v>16</v>
      </c>
      <c r="G40" s="11">
        <v>510913.16999999993</v>
      </c>
      <c r="H40" s="9">
        <v>485367.51149999991</v>
      </c>
      <c r="I40" s="12">
        <f>Table2324[[#This Row],[ADA Cap]]-Table2324[[#This Row],[Total Lease Award]]</f>
        <v>291497.11</v>
      </c>
      <c r="J40" s="9">
        <v>291497.1100000001</v>
      </c>
      <c r="K40" s="9">
        <f>Table2324[[#This Row],[Requested Other Costs Awards]]*0.7</f>
        <v>204047.97700000007</v>
      </c>
      <c r="L40" s="9">
        <f>Table2324[[#This Row],[Pro-Rated  Lease Awards (95%)]]+Table2324[[#This Row],[Pro-Rated Other Costs Award (70%)]]</f>
        <v>689415.48849999998</v>
      </c>
      <c r="O40" s="5"/>
    </row>
    <row r="41" spans="1:15">
      <c r="A41" s="6" t="s">
        <v>54</v>
      </c>
      <c r="B41" s="7">
        <v>19647330124008</v>
      </c>
      <c r="C41" s="3" t="s">
        <v>13</v>
      </c>
      <c r="D41" s="8">
        <v>453324.41999999993</v>
      </c>
      <c r="E41" s="9">
        <v>602305.06000000006</v>
      </c>
      <c r="F41" s="10" t="s">
        <v>16</v>
      </c>
      <c r="G41" s="11">
        <v>453324.41999999993</v>
      </c>
      <c r="H41" s="9">
        <v>430658.19899999991</v>
      </c>
      <c r="I41" s="12">
        <f>Table2324[[#This Row],[ADA Cap]]-Table2324[[#This Row],[Total Lease Award]]</f>
        <v>148980.64000000013</v>
      </c>
      <c r="J41" s="9">
        <v>148980.64000000013</v>
      </c>
      <c r="K41" s="9">
        <f>Table2324[[#This Row],[Requested Other Costs Awards]]*0.7</f>
        <v>104286.44800000009</v>
      </c>
      <c r="L41" s="9">
        <f>Table2324[[#This Row],[Pro-Rated  Lease Awards (95%)]]+Table2324[[#This Row],[Pro-Rated Other Costs Award (70%)]]</f>
        <v>534944.647</v>
      </c>
      <c r="O41" s="5"/>
    </row>
    <row r="42" spans="1:15">
      <c r="A42" s="6" t="s">
        <v>55</v>
      </c>
      <c r="B42" s="7">
        <v>19647330122481</v>
      </c>
      <c r="C42" s="3" t="s">
        <v>13</v>
      </c>
      <c r="D42" s="8">
        <v>371593.44000000006</v>
      </c>
      <c r="E42" s="9">
        <v>589175.02</v>
      </c>
      <c r="F42" s="10" t="s">
        <v>16</v>
      </c>
      <c r="G42" s="11">
        <v>371593.44000000006</v>
      </c>
      <c r="H42" s="9">
        <v>353013.76800000004</v>
      </c>
      <c r="I42" s="12">
        <f>Table2324[[#This Row],[ADA Cap]]-Table2324[[#This Row],[Total Lease Award]]</f>
        <v>217581.57999999996</v>
      </c>
      <c r="J42" s="9">
        <v>217581.57999999996</v>
      </c>
      <c r="K42" s="9">
        <f>Table2324[[#This Row],[Requested Other Costs Awards]]*0.7</f>
        <v>152307.10599999997</v>
      </c>
      <c r="L42" s="9">
        <f>Table2324[[#This Row],[Pro-Rated  Lease Awards (95%)]]+Table2324[[#This Row],[Pro-Rated Other Costs Award (70%)]]</f>
        <v>505320.87400000001</v>
      </c>
      <c r="O42" s="5"/>
    </row>
    <row r="43" spans="1:15">
      <c r="A43" s="6" t="s">
        <v>56</v>
      </c>
      <c r="B43" s="7">
        <v>19647330129270</v>
      </c>
      <c r="C43" s="3" t="s">
        <v>13</v>
      </c>
      <c r="D43" s="8">
        <v>435842.91000000003</v>
      </c>
      <c r="E43" s="9">
        <v>529848.27</v>
      </c>
      <c r="F43" s="10" t="s">
        <v>16</v>
      </c>
      <c r="G43" s="11">
        <v>435842.91000000003</v>
      </c>
      <c r="H43" s="9">
        <v>414050.76449999999</v>
      </c>
      <c r="I43" s="12">
        <f>Table2324[[#This Row],[ADA Cap]]-Table2324[[#This Row],[Total Lease Award]]</f>
        <v>94005.359999999986</v>
      </c>
      <c r="J43" s="9">
        <v>94005.359999999986</v>
      </c>
      <c r="K43" s="9">
        <f>Table2324[[#This Row],[Requested Other Costs Awards]]*0.7</f>
        <v>65803.751999999993</v>
      </c>
      <c r="L43" s="9">
        <f>Table2324[[#This Row],[Pro-Rated  Lease Awards (95%)]]+Table2324[[#This Row],[Pro-Rated Other Costs Award (70%)]]</f>
        <v>479854.51649999997</v>
      </c>
      <c r="O43" s="5"/>
    </row>
    <row r="44" spans="1:15">
      <c r="A44" s="6" t="s">
        <v>57</v>
      </c>
      <c r="B44" s="7">
        <v>19647330106849</v>
      </c>
      <c r="C44" s="3" t="s">
        <v>13</v>
      </c>
      <c r="D44" s="8">
        <v>913232.97</v>
      </c>
      <c r="E44" s="9">
        <v>787091.9</v>
      </c>
      <c r="F44" s="10" t="s">
        <v>14</v>
      </c>
      <c r="G44" s="11">
        <v>787091.9</v>
      </c>
      <c r="H44" s="9">
        <v>747737.30499999993</v>
      </c>
      <c r="I44" s="12">
        <f>Table2324[[#This Row],[ADA Cap]]-Table2324[[#This Row],[Total Lease Award]]</f>
        <v>0</v>
      </c>
      <c r="J44" s="9">
        <v>0</v>
      </c>
      <c r="K44" s="9">
        <f>Table2324[[#This Row],[Requested Other Costs Awards]]*0.7</f>
        <v>0</v>
      </c>
      <c r="L44" s="9">
        <f>Table2324[[#This Row],[Pro-Rated  Lease Awards (95%)]]+Table2324[[#This Row],[Pro-Rated Other Costs Award (70%)]]</f>
        <v>747737.30499999993</v>
      </c>
      <c r="O44" s="5"/>
    </row>
    <row r="45" spans="1:15">
      <c r="A45" s="6" t="s">
        <v>58</v>
      </c>
      <c r="B45" s="7">
        <v>19647330111575</v>
      </c>
      <c r="C45" s="3" t="s">
        <v>13</v>
      </c>
      <c r="D45" s="8">
        <v>371593.44000000006</v>
      </c>
      <c r="E45" s="9">
        <v>723345.84000000008</v>
      </c>
      <c r="F45" s="10" t="s">
        <v>16</v>
      </c>
      <c r="G45" s="11">
        <v>371593.44000000006</v>
      </c>
      <c r="H45" s="9">
        <v>353013.76800000004</v>
      </c>
      <c r="I45" s="12">
        <f>Table2324[[#This Row],[ADA Cap]]-Table2324[[#This Row],[Total Lease Award]]</f>
        <v>351752.4</v>
      </c>
      <c r="J45" s="9">
        <v>351752.39999999991</v>
      </c>
      <c r="K45" s="9">
        <f>Table2324[[#This Row],[Requested Other Costs Awards]]*0.7</f>
        <v>246226.67999999991</v>
      </c>
      <c r="L45" s="9">
        <f>Table2324[[#This Row],[Pro-Rated  Lease Awards (95%)]]+Table2324[[#This Row],[Pro-Rated Other Costs Award (70%)]]</f>
        <v>599240.44799999997</v>
      </c>
      <c r="O45" s="5"/>
    </row>
    <row r="46" spans="1:15">
      <c r="A46" s="6" t="s">
        <v>59</v>
      </c>
      <c r="B46" s="7">
        <v>19647330102434</v>
      </c>
      <c r="C46" s="3" t="s">
        <v>13</v>
      </c>
      <c r="D46" s="8">
        <v>566325</v>
      </c>
      <c r="E46" s="9">
        <v>738465.27999999991</v>
      </c>
      <c r="F46" s="10" t="s">
        <v>16</v>
      </c>
      <c r="G46" s="11">
        <v>566325</v>
      </c>
      <c r="H46" s="9">
        <v>538008.75</v>
      </c>
      <c r="I46" s="12">
        <f>Table2324[[#This Row],[ADA Cap]]-Table2324[[#This Row],[Total Lease Award]]</f>
        <v>172140.27999999991</v>
      </c>
      <c r="J46" s="9">
        <v>172140.28000000003</v>
      </c>
      <c r="K46" s="9">
        <f>Table2324[[#This Row],[Requested Other Costs Awards]]*0.7</f>
        <v>120498.19600000001</v>
      </c>
      <c r="L46" s="9">
        <f>Table2324[[#This Row],[Pro-Rated  Lease Awards (95%)]]+Table2324[[#This Row],[Pro-Rated Other Costs Award (70%)]]</f>
        <v>658506.946</v>
      </c>
      <c r="O46" s="5"/>
    </row>
    <row r="47" spans="1:15">
      <c r="A47" s="6" t="s">
        <v>60</v>
      </c>
      <c r="B47" s="7">
        <v>19647330111625</v>
      </c>
      <c r="C47" s="3" t="s">
        <v>13</v>
      </c>
      <c r="D47" s="8">
        <v>474937.47</v>
      </c>
      <c r="E47" s="9">
        <v>694172.71</v>
      </c>
      <c r="F47" s="10" t="s">
        <v>16</v>
      </c>
      <c r="G47" s="11">
        <v>474937.47</v>
      </c>
      <c r="H47" s="9">
        <v>451190.59649999993</v>
      </c>
      <c r="I47" s="12">
        <f>Table2324[[#This Row],[ADA Cap]]-Table2324[[#This Row],[Total Lease Award]]</f>
        <v>219235.24</v>
      </c>
      <c r="J47" s="9">
        <v>219235.24</v>
      </c>
      <c r="K47" s="9">
        <f>Table2324[[#This Row],[Requested Other Costs Awards]]*0.7</f>
        <v>153464.66799999998</v>
      </c>
      <c r="L47" s="9">
        <f>Table2324[[#This Row],[Pro-Rated  Lease Awards (95%)]]+Table2324[[#This Row],[Pro-Rated Other Costs Award (70%)]]</f>
        <v>604655.26449999993</v>
      </c>
      <c r="O47" s="5"/>
    </row>
    <row r="48" spans="1:15">
      <c r="A48" s="6" t="s">
        <v>61</v>
      </c>
      <c r="B48" s="7">
        <v>7616480115063</v>
      </c>
      <c r="C48" s="3" t="s">
        <v>13</v>
      </c>
      <c r="D48" s="8">
        <v>66274.38</v>
      </c>
      <c r="E48" s="9">
        <v>264945.45</v>
      </c>
      <c r="F48" s="10" t="s">
        <v>16</v>
      </c>
      <c r="G48" s="11">
        <v>66274.38</v>
      </c>
      <c r="H48" s="9">
        <v>62960.661</v>
      </c>
      <c r="I48" s="12">
        <f>Table2324[[#This Row],[ADA Cap]]-Table2324[[#This Row],[Total Lease Award]]</f>
        <v>198671.07</v>
      </c>
      <c r="J48" s="9">
        <v>198671.07</v>
      </c>
      <c r="K48" s="9">
        <f>Table2324[[#This Row],[Requested Other Costs Awards]]*0.7</f>
        <v>139069.74899999998</v>
      </c>
      <c r="L48" s="9">
        <f>Table2324[[#This Row],[Pro-Rated  Lease Awards (95%)]]+Table2324[[#This Row],[Pro-Rated Other Costs Award (70%)]]</f>
        <v>202030.40999999997</v>
      </c>
      <c r="O48" s="5"/>
    </row>
    <row r="49" spans="1:15">
      <c r="A49" s="6" t="s">
        <v>62</v>
      </c>
      <c r="B49" s="7">
        <v>1612590115238</v>
      </c>
      <c r="C49" s="3" t="s">
        <v>13</v>
      </c>
      <c r="D49" s="8">
        <v>596871.48</v>
      </c>
      <c r="E49" s="9">
        <v>520682.82</v>
      </c>
      <c r="F49" s="10" t="s">
        <v>14</v>
      </c>
      <c r="G49" s="11">
        <v>520682.82</v>
      </c>
      <c r="H49" s="9">
        <v>494648.679</v>
      </c>
      <c r="I49" s="12">
        <f>Table2324[[#This Row],[ADA Cap]]-Table2324[[#This Row],[Total Lease Award]]</f>
        <v>0</v>
      </c>
      <c r="J49" s="9">
        <v>0</v>
      </c>
      <c r="K49" s="9">
        <f>Table2324[[#This Row],[Requested Other Costs Awards]]*0.7</f>
        <v>0</v>
      </c>
      <c r="L49" s="9">
        <f>Table2324[[#This Row],[Pro-Rated  Lease Awards (95%)]]+Table2324[[#This Row],[Pro-Rated Other Costs Award (70%)]]</f>
        <v>494648.679</v>
      </c>
      <c r="O49" s="5"/>
    </row>
    <row r="50" spans="1:15">
      <c r="A50" s="6" t="s">
        <v>63</v>
      </c>
      <c r="B50" s="7">
        <v>19647330123158</v>
      </c>
      <c r="C50" s="3" t="s">
        <v>13</v>
      </c>
      <c r="D50" s="8">
        <v>712500</v>
      </c>
      <c r="E50" s="9">
        <v>499296.77</v>
      </c>
      <c r="F50" s="10" t="s">
        <v>14</v>
      </c>
      <c r="G50" s="11">
        <v>499296.77</v>
      </c>
      <c r="H50" s="9">
        <v>474331.93150000001</v>
      </c>
      <c r="I50" s="12">
        <f>Table2324[[#This Row],[ADA Cap]]-Table2324[[#This Row],[Total Lease Award]]</f>
        <v>0</v>
      </c>
      <c r="J50" s="9">
        <v>0</v>
      </c>
      <c r="K50" s="9">
        <f>Table2324[[#This Row],[Requested Other Costs Awards]]*0.7</f>
        <v>0</v>
      </c>
      <c r="L50" s="9">
        <f>Table2324[[#This Row],[Pro-Rated  Lease Awards (95%)]]+Table2324[[#This Row],[Pro-Rated Other Costs Award (70%)]]</f>
        <v>474331.93150000001</v>
      </c>
      <c r="O50" s="5"/>
    </row>
    <row r="51" spans="1:15">
      <c r="A51" s="6" t="s">
        <v>64</v>
      </c>
      <c r="B51" s="7">
        <v>19647330134205</v>
      </c>
      <c r="C51" s="3" t="s">
        <v>13</v>
      </c>
      <c r="D51" s="8">
        <v>561323.79</v>
      </c>
      <c r="E51" s="9">
        <v>338993.76</v>
      </c>
      <c r="F51" s="10" t="s">
        <v>14</v>
      </c>
      <c r="G51" s="11">
        <v>338993.76</v>
      </c>
      <c r="H51" s="9">
        <v>322044.07199999999</v>
      </c>
      <c r="I51" s="12">
        <f>Table2324[[#This Row],[ADA Cap]]-Table2324[[#This Row],[Total Lease Award]]</f>
        <v>0</v>
      </c>
      <c r="J51" s="9">
        <v>0</v>
      </c>
      <c r="K51" s="9">
        <f>Table2324[[#This Row],[Requested Other Costs Awards]]*0.7</f>
        <v>0</v>
      </c>
      <c r="L51" s="9">
        <f>Table2324[[#This Row],[Pro-Rated  Lease Awards (95%)]]+Table2324[[#This Row],[Pro-Rated Other Costs Award (70%)]]</f>
        <v>322044.07199999999</v>
      </c>
      <c r="O51" s="5"/>
    </row>
    <row r="52" spans="1:15">
      <c r="A52" s="6" t="s">
        <v>65</v>
      </c>
      <c r="B52" s="7">
        <v>36678760107730</v>
      </c>
      <c r="C52" s="3" t="s">
        <v>13</v>
      </c>
      <c r="D52" s="8">
        <v>144849.87</v>
      </c>
      <c r="E52" s="9">
        <v>350731.22</v>
      </c>
      <c r="F52" s="10" t="s">
        <v>16</v>
      </c>
      <c r="G52" s="11">
        <v>144849.87</v>
      </c>
      <c r="H52" s="9">
        <v>137607.37649999998</v>
      </c>
      <c r="I52" s="12">
        <f>Table2324[[#This Row],[ADA Cap]]-Table2324[[#This Row],[Total Lease Award]]</f>
        <v>205881.34999999998</v>
      </c>
      <c r="J52" s="9">
        <v>0</v>
      </c>
      <c r="K52" s="9">
        <f>Table2324[[#This Row],[Requested Other Costs Awards]]*0.7</f>
        <v>0</v>
      </c>
      <c r="L52" s="9">
        <f>Table2324[[#This Row],[Pro-Rated  Lease Awards (95%)]]+Table2324[[#This Row],[Pro-Rated Other Costs Award (70%)]]</f>
        <v>137607.37649999998</v>
      </c>
      <c r="O52" s="5"/>
    </row>
    <row r="53" spans="1:15">
      <c r="A53" s="6" t="s">
        <v>66</v>
      </c>
      <c r="B53" s="7">
        <v>10621660133942</v>
      </c>
      <c r="C53" s="3" t="s">
        <v>13</v>
      </c>
      <c r="D53" s="8">
        <v>239841.36</v>
      </c>
      <c r="E53" s="9">
        <v>381510.08</v>
      </c>
      <c r="F53" s="10" t="s">
        <v>16</v>
      </c>
      <c r="G53" s="11">
        <v>239841.36</v>
      </c>
      <c r="H53" s="9">
        <v>227849.29199999999</v>
      </c>
      <c r="I53" s="12">
        <f>Table2324[[#This Row],[ADA Cap]]-Table2324[[#This Row],[Total Lease Award]]</f>
        <v>141668.72000000003</v>
      </c>
      <c r="J53" s="9">
        <v>141668.72000000003</v>
      </c>
      <c r="K53" s="9">
        <f>Table2324[[#This Row],[Requested Other Costs Awards]]*0.7</f>
        <v>99168.104000000021</v>
      </c>
      <c r="L53" s="9">
        <f>Table2324[[#This Row],[Pro-Rated  Lease Awards (95%)]]+Table2324[[#This Row],[Pro-Rated Other Costs Award (70%)]]</f>
        <v>327017.39600000001</v>
      </c>
      <c r="O53" s="5"/>
    </row>
    <row r="54" spans="1:15">
      <c r="A54" s="6" t="s">
        <v>67</v>
      </c>
      <c r="B54" s="7">
        <v>10621660140806</v>
      </c>
      <c r="C54" s="3" t="s">
        <v>13</v>
      </c>
      <c r="D54" s="8">
        <v>138733.71120000002</v>
      </c>
      <c r="E54" s="9">
        <v>278089.7</v>
      </c>
      <c r="F54" s="10" t="s">
        <v>16</v>
      </c>
      <c r="G54" s="11">
        <v>138733.71120000002</v>
      </c>
      <c r="H54" s="9">
        <v>131797.02564000001</v>
      </c>
      <c r="I54" s="12">
        <f>Table2324[[#This Row],[ADA Cap]]-Table2324[[#This Row],[Total Lease Award]]</f>
        <v>139355.98879999999</v>
      </c>
      <c r="J54" s="9">
        <v>139355.98879999999</v>
      </c>
      <c r="K54" s="9">
        <f>Table2324[[#This Row],[Requested Other Costs Awards]]*0.7</f>
        <v>97549.192159999991</v>
      </c>
      <c r="L54" s="9">
        <f>Table2324[[#This Row],[Pro-Rated  Lease Awards (95%)]]+Table2324[[#This Row],[Pro-Rated Other Costs Award (70%)]]</f>
        <v>229346.21779999998</v>
      </c>
      <c r="O54" s="5"/>
    </row>
    <row r="55" spans="1:15">
      <c r="A55" s="6" t="s">
        <v>68</v>
      </c>
      <c r="B55" s="7">
        <v>10621660106740</v>
      </c>
      <c r="C55" s="3" t="s">
        <v>13</v>
      </c>
      <c r="D55" s="8">
        <v>248562.81</v>
      </c>
      <c r="E55" s="9">
        <v>441348.39000000007</v>
      </c>
      <c r="F55" s="10" t="s">
        <v>16</v>
      </c>
      <c r="G55" s="11">
        <v>248562.81</v>
      </c>
      <c r="H55" s="9">
        <v>236134.66949999999</v>
      </c>
      <c r="I55" s="12">
        <f>Table2324[[#This Row],[ADA Cap]]-Table2324[[#This Row],[Total Lease Award]]</f>
        <v>192785.58000000007</v>
      </c>
      <c r="J55" s="9">
        <v>192785.58000000002</v>
      </c>
      <c r="K55" s="9">
        <f>Table2324[[#This Row],[Requested Other Costs Awards]]*0.7</f>
        <v>134949.90600000002</v>
      </c>
      <c r="L55" s="9">
        <f>Table2324[[#This Row],[Pro-Rated  Lease Awards (95%)]]+Table2324[[#This Row],[Pro-Rated Other Costs Award (70%)]]</f>
        <v>371084.57550000004</v>
      </c>
      <c r="O55" s="5"/>
    </row>
    <row r="56" spans="1:15">
      <c r="A56" s="6" t="s">
        <v>69</v>
      </c>
      <c r="B56" s="7">
        <v>34674470120469</v>
      </c>
      <c r="C56" s="3" t="s">
        <v>13</v>
      </c>
      <c r="D56" s="8">
        <v>360883.15500000003</v>
      </c>
      <c r="E56" s="9">
        <v>558453</v>
      </c>
      <c r="F56" s="10" t="s">
        <v>16</v>
      </c>
      <c r="G56" s="11">
        <v>360883.15500000003</v>
      </c>
      <c r="H56" s="9">
        <v>342838.99725000001</v>
      </c>
      <c r="I56" s="12">
        <f>Table2324[[#This Row],[ADA Cap]]-Table2324[[#This Row],[Total Lease Award]]</f>
        <v>197569.84499999997</v>
      </c>
      <c r="J56" s="9">
        <v>140904.72</v>
      </c>
      <c r="K56" s="9">
        <f>Table2324[[#This Row],[Requested Other Costs Awards]]*0.7</f>
        <v>98633.303999999989</v>
      </c>
      <c r="L56" s="9">
        <f>Table2324[[#This Row],[Pro-Rated  Lease Awards (95%)]]+Table2324[[#This Row],[Pro-Rated Other Costs Award (70%)]]</f>
        <v>441472.30125000002</v>
      </c>
      <c r="O56" s="5"/>
    </row>
    <row r="57" spans="1:15">
      <c r="A57" s="6" t="s">
        <v>70</v>
      </c>
      <c r="B57" s="7">
        <v>34674470121467</v>
      </c>
      <c r="C57" s="3" t="s">
        <v>13</v>
      </c>
      <c r="D57" s="8">
        <v>535699.39500000002</v>
      </c>
      <c r="E57" s="9">
        <v>609907.41</v>
      </c>
      <c r="F57" s="10" t="s">
        <v>16</v>
      </c>
      <c r="G57" s="11">
        <v>535699.39500000002</v>
      </c>
      <c r="H57" s="9">
        <v>508914.42524999997</v>
      </c>
      <c r="I57" s="12">
        <f>Table2324[[#This Row],[ADA Cap]]-Table2324[[#This Row],[Total Lease Award]]</f>
        <v>74208.015000000014</v>
      </c>
      <c r="J57" s="9">
        <v>74208.015000000014</v>
      </c>
      <c r="K57" s="9">
        <f>Table2324[[#This Row],[Requested Other Costs Awards]]*0.7</f>
        <v>51945.61050000001</v>
      </c>
      <c r="L57" s="9">
        <f>Table2324[[#This Row],[Pro-Rated  Lease Awards (95%)]]+Table2324[[#This Row],[Pro-Rated Other Costs Award (70%)]]</f>
        <v>560860.03575000004</v>
      </c>
      <c r="O57" s="5"/>
    </row>
    <row r="58" spans="1:15">
      <c r="A58" s="6" t="s">
        <v>71</v>
      </c>
      <c r="B58" s="7">
        <v>39686760121541</v>
      </c>
      <c r="C58" s="3" t="s">
        <v>13</v>
      </c>
      <c r="D58" s="8">
        <v>643321.79999999993</v>
      </c>
      <c r="E58" s="9">
        <v>405667.08</v>
      </c>
      <c r="F58" s="10" t="s">
        <v>14</v>
      </c>
      <c r="G58" s="11">
        <v>405667.08</v>
      </c>
      <c r="H58" s="9">
        <v>385383.72600000002</v>
      </c>
      <c r="I58" s="12">
        <f>Table2324[[#This Row],[ADA Cap]]-Table2324[[#This Row],[Total Lease Award]]</f>
        <v>0</v>
      </c>
      <c r="J58" s="9">
        <v>0</v>
      </c>
      <c r="K58" s="9">
        <f>Table2324[[#This Row],[Requested Other Costs Awards]]*0.7</f>
        <v>0</v>
      </c>
      <c r="L58" s="9">
        <f>Table2324[[#This Row],[Pro-Rated  Lease Awards (95%)]]+Table2324[[#This Row],[Pro-Rated Other Costs Award (70%)]]</f>
        <v>385383.72600000002</v>
      </c>
      <c r="O58" s="5"/>
    </row>
    <row r="59" spans="1:15">
      <c r="A59" s="6" t="s">
        <v>72</v>
      </c>
      <c r="B59" s="7">
        <v>39685850101956</v>
      </c>
      <c r="C59" s="3" t="s">
        <v>13</v>
      </c>
      <c r="D59" s="8">
        <v>715099.05749999988</v>
      </c>
      <c r="E59" s="9">
        <v>927600.38</v>
      </c>
      <c r="F59" s="10" t="s">
        <v>16</v>
      </c>
      <c r="G59" s="11">
        <v>715099.05749999988</v>
      </c>
      <c r="H59" s="9">
        <v>679344.1046249998</v>
      </c>
      <c r="I59" s="12">
        <f>Table2324[[#This Row],[ADA Cap]]-Table2324[[#This Row],[Total Lease Award]]</f>
        <v>212501.32250000013</v>
      </c>
      <c r="J59" s="9">
        <v>131218.71</v>
      </c>
      <c r="K59" s="9">
        <f>Table2324[[#This Row],[Requested Other Costs Awards]]*0.7</f>
        <v>91853.096999999994</v>
      </c>
      <c r="L59" s="9">
        <f>Table2324[[#This Row],[Pro-Rated  Lease Awards (95%)]]+Table2324[[#This Row],[Pro-Rated Other Costs Award (70%)]]</f>
        <v>771197.20162499975</v>
      </c>
      <c r="O59" s="5"/>
    </row>
    <row r="60" spans="1:15">
      <c r="A60" s="6" t="s">
        <v>73</v>
      </c>
      <c r="B60" s="7">
        <v>39685850133678</v>
      </c>
      <c r="C60" s="3" t="s">
        <v>13</v>
      </c>
      <c r="D60" s="8">
        <v>379485.42000000027</v>
      </c>
      <c r="E60" s="9">
        <v>769926.21999999986</v>
      </c>
      <c r="F60" s="10" t="s">
        <v>16</v>
      </c>
      <c r="G60" s="11">
        <v>379485.42000000027</v>
      </c>
      <c r="H60" s="9">
        <v>360511.14900000027</v>
      </c>
      <c r="I60" s="12">
        <f>Table2324[[#This Row],[ADA Cap]]-Table2324[[#This Row],[Total Lease Award]]</f>
        <v>390440.79999999958</v>
      </c>
      <c r="J60" s="9">
        <v>347419.59</v>
      </c>
      <c r="K60" s="9">
        <f>Table2324[[#This Row],[Requested Other Costs Awards]]*0.7</f>
        <v>243193.71299999999</v>
      </c>
      <c r="L60" s="9">
        <f>Table2324[[#This Row],[Pro-Rated  Lease Awards (95%)]]+Table2324[[#This Row],[Pro-Rated Other Costs Award (70%)]]</f>
        <v>603704.8620000002</v>
      </c>
      <c r="O60" s="5"/>
    </row>
    <row r="61" spans="1:15">
      <c r="A61" s="6" t="s">
        <v>74</v>
      </c>
      <c r="B61" s="7">
        <v>34674390102343</v>
      </c>
      <c r="C61" s="3" t="s">
        <v>13</v>
      </c>
      <c r="D61" s="8">
        <v>438875.38800000004</v>
      </c>
      <c r="E61" s="9">
        <v>266409.07999999996</v>
      </c>
      <c r="F61" s="10" t="s">
        <v>14</v>
      </c>
      <c r="G61" s="11">
        <v>266409.07999999996</v>
      </c>
      <c r="H61" s="9">
        <v>253088.62599999996</v>
      </c>
      <c r="I61" s="12">
        <f>Table2324[[#This Row],[ADA Cap]]-Table2324[[#This Row],[Total Lease Award]]</f>
        <v>0</v>
      </c>
      <c r="J61" s="9">
        <v>0</v>
      </c>
      <c r="K61" s="9">
        <f>Table2324[[#This Row],[Requested Other Costs Awards]]*0.7</f>
        <v>0</v>
      </c>
      <c r="L61" s="9">
        <f>Table2324[[#This Row],[Pro-Rated  Lease Awards (95%)]]+Table2324[[#This Row],[Pro-Rated Other Costs Award (70%)]]</f>
        <v>253088.62599999996</v>
      </c>
      <c r="O61" s="5"/>
    </row>
    <row r="62" spans="1:15">
      <c r="A62" s="6" t="s">
        <v>75</v>
      </c>
      <c r="B62" s="7">
        <v>19647330126797</v>
      </c>
      <c r="C62" s="3" t="s">
        <v>13</v>
      </c>
      <c r="D62" s="8">
        <v>338999.03999999998</v>
      </c>
      <c r="E62" s="9">
        <v>676978.61</v>
      </c>
      <c r="F62" s="10" t="s">
        <v>16</v>
      </c>
      <c r="G62" s="11">
        <v>338999.03999999998</v>
      </c>
      <c r="H62" s="9">
        <v>322049.08799999999</v>
      </c>
      <c r="I62" s="12">
        <f>Table2324[[#This Row],[ADA Cap]]-Table2324[[#This Row],[Total Lease Award]]</f>
        <v>337979.57</v>
      </c>
      <c r="J62" s="9">
        <v>75602.740000000005</v>
      </c>
      <c r="K62" s="9">
        <f>Table2324[[#This Row],[Requested Other Costs Awards]]*0.7</f>
        <v>52921.917999999998</v>
      </c>
      <c r="L62" s="9">
        <f>Table2324[[#This Row],[Pro-Rated  Lease Awards (95%)]]+Table2324[[#This Row],[Pro-Rated Other Costs Award (70%)]]</f>
        <v>374971.00599999999</v>
      </c>
      <c r="O62" s="5"/>
    </row>
    <row r="63" spans="1:15">
      <c r="A63" s="6" t="s">
        <v>76</v>
      </c>
      <c r="B63" s="7">
        <v>1612590128413</v>
      </c>
      <c r="C63" s="3" t="s">
        <v>13</v>
      </c>
      <c r="D63" s="8">
        <v>185840.25390000001</v>
      </c>
      <c r="E63" s="9">
        <v>264618.62</v>
      </c>
      <c r="F63" s="10" t="s">
        <v>16</v>
      </c>
      <c r="G63" s="11">
        <v>185840.25390000001</v>
      </c>
      <c r="H63" s="9">
        <v>176548.241205</v>
      </c>
      <c r="I63" s="12">
        <f>Table2324[[#This Row],[ADA Cap]]-Table2324[[#This Row],[Total Lease Award]]</f>
        <v>78778.366099999985</v>
      </c>
      <c r="J63" s="9">
        <v>78778.366099999985</v>
      </c>
      <c r="K63" s="9">
        <f>Table2324[[#This Row],[Requested Other Costs Awards]]*0.7</f>
        <v>55144.856269999989</v>
      </c>
      <c r="L63" s="9">
        <f>Table2324[[#This Row],[Pro-Rated  Lease Awards (95%)]]+Table2324[[#This Row],[Pro-Rated Other Costs Award (70%)]]</f>
        <v>231693.09747499999</v>
      </c>
      <c r="O63" s="5"/>
    </row>
    <row r="64" spans="1:15">
      <c r="A64" s="6" t="s">
        <v>77</v>
      </c>
      <c r="B64" s="7">
        <v>41689990134197</v>
      </c>
      <c r="C64" s="3" t="s">
        <v>13</v>
      </c>
      <c r="D64" s="8">
        <v>449894.16000000003</v>
      </c>
      <c r="E64" s="9">
        <v>734855.94</v>
      </c>
      <c r="F64" s="10" t="s">
        <v>16</v>
      </c>
      <c r="G64" s="11">
        <v>449894.16000000003</v>
      </c>
      <c r="H64" s="9">
        <v>427399.45199999999</v>
      </c>
      <c r="I64" s="12">
        <f>Table2324[[#This Row],[ADA Cap]]-Table2324[[#This Row],[Total Lease Award]]</f>
        <v>284961.77999999991</v>
      </c>
      <c r="J64" s="9">
        <v>94318.43</v>
      </c>
      <c r="K64" s="9">
        <f>Table2324[[#This Row],[Requested Other Costs Awards]]*0.7</f>
        <v>66022.900999999998</v>
      </c>
      <c r="L64" s="9">
        <f>Table2324[[#This Row],[Pro-Rated  Lease Awards (95%)]]+Table2324[[#This Row],[Pro-Rated Other Costs Award (70%)]]</f>
        <v>493422.353</v>
      </c>
      <c r="O64" s="5"/>
    </row>
    <row r="65" spans="1:15">
      <c r="A65" s="6" t="s">
        <v>78</v>
      </c>
      <c r="B65" s="7">
        <v>1612590118224</v>
      </c>
      <c r="C65" s="3" t="s">
        <v>13</v>
      </c>
      <c r="D65" s="8">
        <v>485554.15500000003</v>
      </c>
      <c r="E65" s="9">
        <v>561508.15</v>
      </c>
      <c r="F65" s="10" t="s">
        <v>16</v>
      </c>
      <c r="G65" s="11">
        <v>485554.15500000003</v>
      </c>
      <c r="H65" s="9">
        <v>461276.44725000003</v>
      </c>
      <c r="I65" s="12">
        <f>Table2324[[#This Row],[ADA Cap]]-Table2324[[#This Row],[Total Lease Award]]</f>
        <v>75953.994999999995</v>
      </c>
      <c r="J65" s="9">
        <v>75953.994999999995</v>
      </c>
      <c r="K65" s="9">
        <f>Table2324[[#This Row],[Requested Other Costs Awards]]*0.7</f>
        <v>53167.796499999997</v>
      </c>
      <c r="L65" s="9">
        <f>Table2324[[#This Row],[Pro-Rated  Lease Awards (95%)]]+Table2324[[#This Row],[Pro-Rated Other Costs Award (70%)]]</f>
        <v>514444.24375000002</v>
      </c>
      <c r="O65" s="5"/>
    </row>
    <row r="66" spans="1:15">
      <c r="A66" s="6" t="s">
        <v>79</v>
      </c>
      <c r="B66" s="7">
        <v>19647330114884</v>
      </c>
      <c r="C66" s="3" t="s">
        <v>13</v>
      </c>
      <c r="D66" s="8">
        <v>269795.97000000003</v>
      </c>
      <c r="E66" s="9">
        <v>426129.48</v>
      </c>
      <c r="F66" s="10" t="s">
        <v>16</v>
      </c>
      <c r="G66" s="11">
        <v>269795.97000000003</v>
      </c>
      <c r="H66" s="9">
        <v>256306.17150000003</v>
      </c>
      <c r="I66" s="12">
        <f>Table2324[[#This Row],[ADA Cap]]-Table2324[[#This Row],[Total Lease Award]]</f>
        <v>156333.50999999995</v>
      </c>
      <c r="J66" s="9">
        <v>26484.79</v>
      </c>
      <c r="K66" s="9">
        <f>Table2324[[#This Row],[Requested Other Costs Awards]]*0.7</f>
        <v>18539.352999999999</v>
      </c>
      <c r="L66" s="9">
        <f>Table2324[[#This Row],[Pro-Rated  Lease Awards (95%)]]+Table2324[[#This Row],[Pro-Rated Other Costs Award (70%)]]</f>
        <v>274845.5245</v>
      </c>
      <c r="O66" s="5"/>
    </row>
    <row r="67" spans="1:15">
      <c r="A67" s="6" t="s">
        <v>80</v>
      </c>
      <c r="B67" s="7">
        <v>39686760118497</v>
      </c>
      <c r="C67" s="3" t="s">
        <v>13</v>
      </c>
      <c r="D67" s="8">
        <v>720619.77749999997</v>
      </c>
      <c r="E67" s="9">
        <v>991843.79</v>
      </c>
      <c r="F67" s="10" t="s">
        <v>16</v>
      </c>
      <c r="G67" s="11">
        <v>720619.77749999997</v>
      </c>
      <c r="H67" s="9">
        <v>684588.78862499993</v>
      </c>
      <c r="I67" s="12">
        <f>Table2324[[#This Row],[ADA Cap]]-Table2324[[#This Row],[Total Lease Award]]</f>
        <v>271224.01250000007</v>
      </c>
      <c r="J67" s="9">
        <v>193662.81</v>
      </c>
      <c r="K67" s="9">
        <f>Table2324[[#This Row],[Requested Other Costs Awards]]*0.7</f>
        <v>135563.967</v>
      </c>
      <c r="L67" s="9">
        <f>Table2324[[#This Row],[Pro-Rated  Lease Awards (95%)]]+Table2324[[#This Row],[Pro-Rated Other Costs Award (70%)]]</f>
        <v>820152.75562499999</v>
      </c>
      <c r="O67" s="5"/>
    </row>
    <row r="68" spans="1:15">
      <c r="A68" s="6" t="s">
        <v>81</v>
      </c>
      <c r="B68" s="7">
        <v>1612590130666</v>
      </c>
      <c r="C68" s="3" t="s">
        <v>13</v>
      </c>
      <c r="D68" s="8">
        <v>421556.22</v>
      </c>
      <c r="E68" s="9">
        <v>525130.54999999993</v>
      </c>
      <c r="F68" s="10" t="s">
        <v>16</v>
      </c>
      <c r="G68" s="11">
        <v>421556.22</v>
      </c>
      <c r="H68" s="9">
        <v>400478.40899999993</v>
      </c>
      <c r="I68" s="12">
        <f>Table2324[[#This Row],[ADA Cap]]-Table2324[[#This Row],[Total Lease Award]]</f>
        <v>103574.32999999996</v>
      </c>
      <c r="J68" s="9">
        <v>103574.33000000007</v>
      </c>
      <c r="K68" s="9">
        <f>Table2324[[#This Row],[Requested Other Costs Awards]]*0.7</f>
        <v>72502.031000000046</v>
      </c>
      <c r="L68" s="9">
        <f>Table2324[[#This Row],[Pro-Rated  Lease Awards (95%)]]+Table2324[[#This Row],[Pro-Rated Other Costs Award (70%)]]</f>
        <v>472980.43999999994</v>
      </c>
      <c r="O68" s="5"/>
    </row>
    <row r="69" spans="1:15">
      <c r="A69" s="6" t="s">
        <v>82</v>
      </c>
      <c r="B69" s="7">
        <v>1612596117568</v>
      </c>
      <c r="C69" s="3" t="s">
        <v>13</v>
      </c>
      <c r="D69" s="8">
        <v>354626.11800000002</v>
      </c>
      <c r="E69" s="9">
        <v>527901.5</v>
      </c>
      <c r="F69" s="10" t="s">
        <v>16</v>
      </c>
      <c r="G69" s="11">
        <v>354626.11800000002</v>
      </c>
      <c r="H69" s="9">
        <v>336894.81209999998</v>
      </c>
      <c r="I69" s="12">
        <f>Table2324[[#This Row],[ADA Cap]]-Table2324[[#This Row],[Total Lease Award]]</f>
        <v>173275.38199999998</v>
      </c>
      <c r="J69" s="9">
        <v>117082.76</v>
      </c>
      <c r="K69" s="9">
        <f>Table2324[[#This Row],[Requested Other Costs Awards]]*0.7</f>
        <v>81957.931999999986</v>
      </c>
      <c r="L69" s="9">
        <f>Table2324[[#This Row],[Pro-Rated  Lease Awards (95%)]]+Table2324[[#This Row],[Pro-Rated Other Costs Award (70%)]]</f>
        <v>418852.74409999995</v>
      </c>
      <c r="O69" s="5"/>
    </row>
    <row r="70" spans="1:15">
      <c r="A70" s="6" t="s">
        <v>83</v>
      </c>
      <c r="B70" s="7">
        <v>19647330122721</v>
      </c>
      <c r="C70" s="3" t="s">
        <v>13</v>
      </c>
      <c r="D70" s="8">
        <v>505867.5</v>
      </c>
      <c r="E70" s="9">
        <v>719082.84</v>
      </c>
      <c r="F70" s="10" t="s">
        <v>16</v>
      </c>
      <c r="G70" s="11">
        <v>505867.5</v>
      </c>
      <c r="H70" s="9">
        <v>480574.125</v>
      </c>
      <c r="I70" s="12">
        <f>Table2324[[#This Row],[ADA Cap]]-Table2324[[#This Row],[Total Lease Award]]</f>
        <v>213215.33999999997</v>
      </c>
      <c r="J70" s="9">
        <v>127029.64</v>
      </c>
      <c r="K70" s="9">
        <f>Table2324[[#This Row],[Requested Other Costs Awards]]*0.7</f>
        <v>88920.747999999992</v>
      </c>
      <c r="L70" s="9">
        <f>Table2324[[#This Row],[Pro-Rated  Lease Awards (95%)]]+Table2324[[#This Row],[Pro-Rated Other Costs Award (70%)]]</f>
        <v>569494.87300000002</v>
      </c>
      <c r="O70" s="5"/>
    </row>
    <row r="71" spans="1:15">
      <c r="A71" s="6" t="s">
        <v>84</v>
      </c>
      <c r="B71" s="7">
        <v>39686760114876</v>
      </c>
      <c r="C71" s="3" t="s">
        <v>13</v>
      </c>
      <c r="D71" s="8">
        <v>395471.93999999994</v>
      </c>
      <c r="E71" s="9">
        <v>589160.80999999994</v>
      </c>
      <c r="F71" s="10" t="s">
        <v>16</v>
      </c>
      <c r="G71" s="11">
        <v>395471.93999999994</v>
      </c>
      <c r="H71" s="9">
        <v>375698.34299999994</v>
      </c>
      <c r="I71" s="12">
        <f>Table2324[[#This Row],[ADA Cap]]-Table2324[[#This Row],[Total Lease Award]]</f>
        <v>193688.87</v>
      </c>
      <c r="J71" s="9">
        <v>182581.91</v>
      </c>
      <c r="K71" s="9">
        <f>Table2324[[#This Row],[Requested Other Costs Awards]]*0.7</f>
        <v>127807.337</v>
      </c>
      <c r="L71" s="9">
        <f>Table2324[[#This Row],[Pro-Rated  Lease Awards (95%)]]+Table2324[[#This Row],[Pro-Rated Other Costs Award (70%)]]</f>
        <v>503505.67999999993</v>
      </c>
      <c r="O71" s="5"/>
    </row>
    <row r="72" spans="1:15">
      <c r="A72" s="6" t="s">
        <v>85</v>
      </c>
      <c r="B72" s="7">
        <v>7617960132100</v>
      </c>
      <c r="C72" s="3" t="s">
        <v>13</v>
      </c>
      <c r="D72" s="8">
        <v>638700</v>
      </c>
      <c r="E72" s="9">
        <v>798587.79</v>
      </c>
      <c r="F72" s="10" t="s">
        <v>16</v>
      </c>
      <c r="G72" s="11">
        <v>638700</v>
      </c>
      <c r="H72" s="9">
        <v>606765</v>
      </c>
      <c r="I72" s="12">
        <f>Table2324[[#This Row],[ADA Cap]]-Table2324[[#This Row],[Total Lease Award]]</f>
        <v>159887.79000000004</v>
      </c>
      <c r="J72" s="9">
        <v>0</v>
      </c>
      <c r="K72" s="9">
        <f>Table2324[[#This Row],[Requested Other Costs Awards]]*0.7</f>
        <v>0</v>
      </c>
      <c r="L72" s="9">
        <f>Table2324[[#This Row],[Pro-Rated  Lease Awards (95%)]]+Table2324[[#This Row],[Pro-Rated Other Costs Award (70%)]]</f>
        <v>606765</v>
      </c>
      <c r="O72" s="5"/>
    </row>
    <row r="73" spans="1:15">
      <c r="A73" s="6" t="s">
        <v>86</v>
      </c>
      <c r="B73" s="7">
        <v>7617960132118</v>
      </c>
      <c r="C73" s="3" t="s">
        <v>13</v>
      </c>
      <c r="D73" s="8">
        <v>604110</v>
      </c>
      <c r="E73" s="9">
        <v>736646.4</v>
      </c>
      <c r="F73" s="10" t="s">
        <v>16</v>
      </c>
      <c r="G73" s="11">
        <v>604110</v>
      </c>
      <c r="H73" s="9">
        <v>573904.5</v>
      </c>
      <c r="I73" s="12">
        <f>Table2324[[#This Row],[ADA Cap]]-Table2324[[#This Row],[Total Lease Award]]</f>
        <v>132536.40000000002</v>
      </c>
      <c r="J73" s="9">
        <v>0</v>
      </c>
      <c r="K73" s="9">
        <f>Table2324[[#This Row],[Requested Other Costs Awards]]*0.7</f>
        <v>0</v>
      </c>
      <c r="L73" s="9">
        <f>Table2324[[#This Row],[Pro-Rated  Lease Awards (95%)]]+Table2324[[#This Row],[Pro-Rated Other Costs Award (70%)]]</f>
        <v>573904.5</v>
      </c>
      <c r="O73" s="5"/>
    </row>
    <row r="74" spans="1:15">
      <c r="A74" s="6" t="s">
        <v>87</v>
      </c>
      <c r="B74" s="7">
        <v>39685856118921</v>
      </c>
      <c r="C74" s="3" t="s">
        <v>13</v>
      </c>
      <c r="D74" s="8">
        <v>258260.94</v>
      </c>
      <c r="E74" s="9">
        <v>603782.9</v>
      </c>
      <c r="F74" s="10" t="s">
        <v>16</v>
      </c>
      <c r="G74" s="11">
        <v>258260.94</v>
      </c>
      <c r="H74" s="9">
        <v>245347.89299999998</v>
      </c>
      <c r="I74" s="12">
        <f>Table2324[[#This Row],[ADA Cap]]-Table2324[[#This Row],[Total Lease Award]]</f>
        <v>345521.96</v>
      </c>
      <c r="J74" s="9">
        <v>210398.63</v>
      </c>
      <c r="K74" s="9">
        <f>Table2324[[#This Row],[Requested Other Costs Awards]]*0.7</f>
        <v>147279.041</v>
      </c>
      <c r="L74" s="9">
        <f>Table2324[[#This Row],[Pro-Rated  Lease Awards (95%)]]+Table2324[[#This Row],[Pro-Rated Other Costs Award (70%)]]</f>
        <v>392626.93400000001</v>
      </c>
      <c r="O74" s="5"/>
    </row>
    <row r="75" spans="1:15">
      <c r="A75" s="6" t="s">
        <v>88</v>
      </c>
      <c r="B75" s="7">
        <v>39686760139865</v>
      </c>
      <c r="C75" s="3" t="s">
        <v>13</v>
      </c>
      <c r="D75" s="8">
        <v>930376.14494616748</v>
      </c>
      <c r="E75" s="9">
        <v>296775.84999999998</v>
      </c>
      <c r="F75" s="10" t="s">
        <v>14</v>
      </c>
      <c r="G75" s="11">
        <v>296775.84999999998</v>
      </c>
      <c r="H75" s="9">
        <v>281937.05749999994</v>
      </c>
      <c r="I75" s="12">
        <f>Table2324[[#This Row],[ADA Cap]]-Table2324[[#This Row],[Total Lease Award]]</f>
        <v>0</v>
      </c>
      <c r="J75" s="9">
        <v>0</v>
      </c>
      <c r="K75" s="9">
        <f>Table2324[[#This Row],[Requested Other Costs Awards]]*0.7</f>
        <v>0</v>
      </c>
      <c r="L75" s="9">
        <f>Table2324[[#This Row],[Pro-Rated  Lease Awards (95%)]]+Table2324[[#This Row],[Pro-Rated Other Costs Award (70%)]]</f>
        <v>281937.05749999994</v>
      </c>
      <c r="O75" s="5"/>
    </row>
    <row r="76" spans="1:15">
      <c r="A76" s="6" t="s">
        <v>89</v>
      </c>
      <c r="B76" s="7">
        <v>39686760139923</v>
      </c>
      <c r="C76" s="3" t="s">
        <v>13</v>
      </c>
      <c r="D76" s="8">
        <v>554779.30019400013</v>
      </c>
      <c r="E76" s="9">
        <v>381183.25</v>
      </c>
      <c r="F76" s="10" t="s">
        <v>14</v>
      </c>
      <c r="G76" s="11">
        <v>381183.25</v>
      </c>
      <c r="H76" s="9">
        <v>362124.08749999997</v>
      </c>
      <c r="I76" s="12">
        <f>Table2324[[#This Row],[ADA Cap]]-Table2324[[#This Row],[Total Lease Award]]</f>
        <v>0</v>
      </c>
      <c r="J76" s="9">
        <v>0</v>
      </c>
      <c r="K76" s="9">
        <f>Table2324[[#This Row],[Requested Other Costs Awards]]*0.7</f>
        <v>0</v>
      </c>
      <c r="L76" s="9">
        <f>Table2324[[#This Row],[Pro-Rated  Lease Awards (95%)]]+Table2324[[#This Row],[Pro-Rated Other Costs Award (70%)]]</f>
        <v>362124.08749999997</v>
      </c>
      <c r="O76" s="5"/>
    </row>
    <row r="77" spans="1:15">
      <c r="A77" s="6" t="s">
        <v>90</v>
      </c>
      <c r="B77" s="7">
        <v>50710430112292</v>
      </c>
      <c r="C77" s="3" t="s">
        <v>13</v>
      </c>
      <c r="D77" s="8">
        <v>210906.62999999998</v>
      </c>
      <c r="E77" s="9">
        <v>499211.51</v>
      </c>
      <c r="F77" s="10" t="s">
        <v>16</v>
      </c>
      <c r="G77" s="11">
        <v>210906.62999999998</v>
      </c>
      <c r="H77" s="9">
        <v>200361.29849999998</v>
      </c>
      <c r="I77" s="12">
        <f>Table2324[[#This Row],[ADA Cap]]-Table2324[[#This Row],[Total Lease Award]]</f>
        <v>288304.88</v>
      </c>
      <c r="J77" s="9">
        <v>87339.45</v>
      </c>
      <c r="K77" s="9">
        <f>Table2324[[#This Row],[Requested Other Costs Awards]]*0.7</f>
        <v>61137.614999999991</v>
      </c>
      <c r="L77" s="9">
        <f>Table2324[[#This Row],[Pro-Rated  Lease Awards (95%)]]+Table2324[[#This Row],[Pro-Rated Other Costs Award (70%)]]</f>
        <v>261498.91349999997</v>
      </c>
      <c r="O77" s="5"/>
    </row>
    <row r="78" spans="1:15">
      <c r="A78" s="6" t="s">
        <v>91</v>
      </c>
      <c r="B78" s="7">
        <v>19647330120477</v>
      </c>
      <c r="C78" s="3" t="s">
        <v>13</v>
      </c>
      <c r="D78" s="8">
        <v>276505.02</v>
      </c>
      <c r="E78" s="9">
        <v>419081.31999999995</v>
      </c>
      <c r="F78" s="10" t="s">
        <v>16</v>
      </c>
      <c r="G78" s="11">
        <v>276505.02</v>
      </c>
      <c r="H78" s="9">
        <v>262679.76900000003</v>
      </c>
      <c r="I78" s="12">
        <f>Table2324[[#This Row],[ADA Cap]]-Table2324[[#This Row],[Total Lease Award]]</f>
        <v>142576.29999999993</v>
      </c>
      <c r="J78" s="9">
        <v>50541.96</v>
      </c>
      <c r="K78" s="9">
        <f>Table2324[[#This Row],[Requested Other Costs Awards]]*0.7</f>
        <v>35379.371999999996</v>
      </c>
      <c r="L78" s="9">
        <f>Table2324[[#This Row],[Pro-Rated  Lease Awards (95%)]]+Table2324[[#This Row],[Pro-Rated Other Costs Award (70%)]]</f>
        <v>298059.141</v>
      </c>
      <c r="O78" s="5"/>
    </row>
    <row r="79" spans="1:15">
      <c r="A79" s="6" t="s">
        <v>92</v>
      </c>
      <c r="B79" s="7">
        <v>1612590130732</v>
      </c>
      <c r="C79" s="3" t="s">
        <v>13</v>
      </c>
      <c r="D79" s="8">
        <v>237514.7628</v>
      </c>
      <c r="E79" s="9">
        <v>304349.78000000003</v>
      </c>
      <c r="F79" s="10" t="s">
        <v>16</v>
      </c>
      <c r="G79" s="11">
        <v>237514.7628</v>
      </c>
      <c r="H79" s="9">
        <v>225639.02466</v>
      </c>
      <c r="I79" s="12">
        <f>Table2324[[#This Row],[ADA Cap]]-Table2324[[#This Row],[Total Lease Award]]</f>
        <v>66835.017200000031</v>
      </c>
      <c r="J79" s="9">
        <v>66835.017200000031</v>
      </c>
      <c r="K79" s="9">
        <f>Table2324[[#This Row],[Requested Other Costs Awards]]*0.7</f>
        <v>46784.512040000016</v>
      </c>
      <c r="L79" s="9">
        <f>Table2324[[#This Row],[Pro-Rated  Lease Awards (95%)]]+Table2324[[#This Row],[Pro-Rated Other Costs Award (70%)]]</f>
        <v>272423.5367</v>
      </c>
      <c r="O79" s="5"/>
    </row>
    <row r="80" spans="1:15">
      <c r="A80" s="6" t="s">
        <v>93</v>
      </c>
      <c r="B80" s="7">
        <v>50711670137265</v>
      </c>
      <c r="C80" s="3" t="s">
        <v>13</v>
      </c>
      <c r="D80" s="8">
        <v>427821.57</v>
      </c>
      <c r="E80" s="9">
        <v>556591.49</v>
      </c>
      <c r="F80" s="10" t="s">
        <v>16</v>
      </c>
      <c r="G80" s="11">
        <v>427821.57</v>
      </c>
      <c r="H80" s="9">
        <v>406430.4915</v>
      </c>
      <c r="I80" s="12">
        <f>Table2324[[#This Row],[ADA Cap]]-Table2324[[#This Row],[Total Lease Award]]</f>
        <v>128769.91999999998</v>
      </c>
      <c r="J80" s="9">
        <v>55677.01</v>
      </c>
      <c r="K80" s="9">
        <f>Table2324[[#This Row],[Requested Other Costs Awards]]*0.7</f>
        <v>38973.906999999999</v>
      </c>
      <c r="L80" s="9">
        <f>Table2324[[#This Row],[Pro-Rated  Lease Awards (95%)]]+Table2324[[#This Row],[Pro-Rated Other Costs Award (70%)]]</f>
        <v>445404.39850000001</v>
      </c>
      <c r="O80" s="5"/>
    </row>
    <row r="81" spans="1:15">
      <c r="A81" s="6" t="s">
        <v>94</v>
      </c>
      <c r="B81" s="7">
        <v>50711750120212</v>
      </c>
      <c r="C81" s="3" t="s">
        <v>13</v>
      </c>
      <c r="D81" s="8">
        <v>630838.86749999993</v>
      </c>
      <c r="E81" s="9">
        <v>807667.98</v>
      </c>
      <c r="F81" s="10" t="s">
        <v>16</v>
      </c>
      <c r="G81" s="11">
        <v>630838.86749999993</v>
      </c>
      <c r="H81" s="9">
        <v>599296.9241249999</v>
      </c>
      <c r="I81" s="12">
        <f>Table2324[[#This Row],[ADA Cap]]-Table2324[[#This Row],[Total Lease Award]]</f>
        <v>176829.11250000005</v>
      </c>
      <c r="J81" s="9">
        <v>76107.009999999995</v>
      </c>
      <c r="K81" s="9">
        <f>Table2324[[#This Row],[Requested Other Costs Awards]]*0.7</f>
        <v>53274.906999999992</v>
      </c>
      <c r="L81" s="9">
        <f>Table2324[[#This Row],[Pro-Rated  Lease Awards (95%)]]+Table2324[[#This Row],[Pro-Rated Other Costs Award (70%)]]</f>
        <v>652571.83112499991</v>
      </c>
      <c r="O81" s="5"/>
    </row>
    <row r="82" spans="1:15">
      <c r="A82" s="6" t="s">
        <v>95</v>
      </c>
      <c r="B82" s="7">
        <v>39685856116594</v>
      </c>
      <c r="C82" s="3" t="s">
        <v>13</v>
      </c>
      <c r="D82" s="8">
        <v>121877.01</v>
      </c>
      <c r="E82" s="9">
        <v>599633.58000000007</v>
      </c>
      <c r="F82" s="10" t="s">
        <v>16</v>
      </c>
      <c r="G82" s="11">
        <v>121877.01</v>
      </c>
      <c r="H82" s="9">
        <v>115783.15949999999</v>
      </c>
      <c r="I82" s="12">
        <f>Table2324[[#This Row],[ADA Cap]]-Table2324[[#This Row],[Total Lease Award]]</f>
        <v>477756.57000000007</v>
      </c>
      <c r="J82" s="9">
        <v>151316.49</v>
      </c>
      <c r="K82" s="9">
        <f>Table2324[[#This Row],[Requested Other Costs Awards]]*0.7</f>
        <v>105921.54299999999</v>
      </c>
      <c r="L82" s="9">
        <f>Table2324[[#This Row],[Pro-Rated  Lease Awards (95%)]]+Table2324[[#This Row],[Pro-Rated Other Costs Award (70%)]]</f>
        <v>221704.70249999998</v>
      </c>
      <c r="O82" s="5"/>
    </row>
    <row r="83" spans="1:15">
      <c r="A83" s="6" t="s">
        <v>96</v>
      </c>
      <c r="B83" s="7">
        <v>39686270132050</v>
      </c>
      <c r="C83" s="3" t="s">
        <v>13</v>
      </c>
      <c r="D83" s="8">
        <v>143892.375</v>
      </c>
      <c r="E83" s="9">
        <v>266153.3</v>
      </c>
      <c r="F83" s="10" t="s">
        <v>16</v>
      </c>
      <c r="G83" s="11">
        <v>143892.375</v>
      </c>
      <c r="H83" s="9">
        <v>136697.75625000001</v>
      </c>
      <c r="I83" s="12">
        <f>Table2324[[#This Row],[ADA Cap]]-Table2324[[#This Row],[Total Lease Award]]</f>
        <v>122260.92499999999</v>
      </c>
      <c r="J83" s="9">
        <v>122260.92499999999</v>
      </c>
      <c r="K83" s="9">
        <f>Table2324[[#This Row],[Requested Other Costs Awards]]*0.7</f>
        <v>85582.647499999992</v>
      </c>
      <c r="L83" s="9">
        <f>Table2324[[#This Row],[Pro-Rated  Lease Awards (95%)]]+Table2324[[#This Row],[Pro-Rated Other Costs Award (70%)]]</f>
        <v>222280.40375</v>
      </c>
      <c r="O83" s="5"/>
    </row>
    <row r="84" spans="1:15">
      <c r="A84" s="6" t="s">
        <v>97</v>
      </c>
      <c r="B84" s="7">
        <v>1100170137448</v>
      </c>
      <c r="C84" s="3" t="s">
        <v>13</v>
      </c>
      <c r="D84" s="8">
        <v>157500</v>
      </c>
      <c r="E84" s="9">
        <v>173688.83000000002</v>
      </c>
      <c r="F84" s="10" t="s">
        <v>16</v>
      </c>
      <c r="G84" s="11">
        <v>157500</v>
      </c>
      <c r="H84" s="9">
        <v>149625</v>
      </c>
      <c r="I84" s="12">
        <f>Table2324[[#This Row],[ADA Cap]]-Table2324[[#This Row],[Total Lease Award]]</f>
        <v>16188.830000000016</v>
      </c>
      <c r="J84" s="9">
        <v>16188.829999999987</v>
      </c>
      <c r="K84" s="9">
        <f>Table2324[[#This Row],[Requested Other Costs Awards]]*0.7</f>
        <v>11332.18099999999</v>
      </c>
      <c r="L84" s="9">
        <f>Table2324[[#This Row],[Pro-Rated  Lease Awards (95%)]]+Table2324[[#This Row],[Pro-Rated Other Costs Award (70%)]]</f>
        <v>160957.18099999998</v>
      </c>
      <c r="O84" s="5"/>
    </row>
    <row r="85" spans="1:15">
      <c r="A85" s="6" t="s">
        <v>98</v>
      </c>
      <c r="B85" s="7">
        <v>19648810113464</v>
      </c>
      <c r="C85" s="3" t="s">
        <v>13</v>
      </c>
      <c r="D85" s="8">
        <v>447995.16000000003</v>
      </c>
      <c r="E85" s="9">
        <v>218151.92</v>
      </c>
      <c r="F85" s="10" t="s">
        <v>14</v>
      </c>
      <c r="G85" s="11">
        <v>218151.92</v>
      </c>
      <c r="H85" s="9">
        <v>207244.32399999999</v>
      </c>
      <c r="I85" s="12">
        <f>Table2324[[#This Row],[ADA Cap]]-Table2324[[#This Row],[Total Lease Award]]</f>
        <v>0</v>
      </c>
      <c r="J85" s="9">
        <v>0</v>
      </c>
      <c r="K85" s="9">
        <f>Table2324[[#This Row],[Requested Other Costs Awards]]*0.7</f>
        <v>0</v>
      </c>
      <c r="L85" s="9">
        <f>Table2324[[#This Row],[Pro-Rated  Lease Awards (95%)]]+Table2324[[#This Row],[Pro-Rated Other Costs Award (70%)]]</f>
        <v>207244.32399999999</v>
      </c>
      <c r="O85" s="5"/>
    </row>
    <row r="86" spans="1:15">
      <c r="A86" s="6" t="s">
        <v>99</v>
      </c>
      <c r="B86" s="7">
        <v>19648810113472</v>
      </c>
      <c r="C86" s="3" t="s">
        <v>13</v>
      </c>
      <c r="D86" s="8">
        <v>31516.44</v>
      </c>
      <c r="E86" s="9">
        <v>365026.48</v>
      </c>
      <c r="F86" s="10" t="s">
        <v>16</v>
      </c>
      <c r="G86" s="11">
        <v>31516.44</v>
      </c>
      <c r="H86" s="9">
        <v>29940.617999999999</v>
      </c>
      <c r="I86" s="12">
        <f>Table2324[[#This Row],[ADA Cap]]-Table2324[[#This Row],[Total Lease Award]]</f>
        <v>333510.03999999998</v>
      </c>
      <c r="J86" s="9">
        <v>81713.78</v>
      </c>
      <c r="K86" s="9">
        <f>Table2324[[#This Row],[Requested Other Costs Awards]]*0.7</f>
        <v>57199.645999999993</v>
      </c>
      <c r="L86" s="9">
        <f>Table2324[[#This Row],[Pro-Rated  Lease Awards (95%)]]+Table2324[[#This Row],[Pro-Rated Other Costs Award (70%)]]</f>
        <v>87140.263999999996</v>
      </c>
      <c r="O86" s="5"/>
    </row>
    <row r="87" spans="1:15">
      <c r="A87" s="6" t="s">
        <v>100</v>
      </c>
      <c r="B87" s="7">
        <v>43694270131995</v>
      </c>
      <c r="C87" s="3" t="s">
        <v>13</v>
      </c>
      <c r="D87" s="8">
        <v>390360.60000000003</v>
      </c>
      <c r="E87" s="9">
        <v>311881.07999999996</v>
      </c>
      <c r="F87" s="10" t="s">
        <v>14</v>
      </c>
      <c r="G87" s="11">
        <v>311881.07999999996</v>
      </c>
      <c r="H87" s="9">
        <v>296287.02599999995</v>
      </c>
      <c r="I87" s="12">
        <f>Table2324[[#This Row],[ADA Cap]]-Table2324[[#This Row],[Total Lease Award]]</f>
        <v>0</v>
      </c>
      <c r="J87" s="9">
        <v>0</v>
      </c>
      <c r="K87" s="9">
        <f>Table2324[[#This Row],[Requested Other Costs Awards]]*0.7</f>
        <v>0</v>
      </c>
      <c r="L87" s="9">
        <f>Table2324[[#This Row],[Pro-Rated  Lease Awards (95%)]]+Table2324[[#This Row],[Pro-Rated Other Costs Award (70%)]]</f>
        <v>296287.02599999995</v>
      </c>
      <c r="O87" s="5"/>
    </row>
    <row r="88" spans="1:15">
      <c r="A88" s="6" t="s">
        <v>101</v>
      </c>
      <c r="B88" s="7">
        <v>13631230118455</v>
      </c>
      <c r="C88" s="3" t="s">
        <v>13</v>
      </c>
      <c r="D88" s="8">
        <v>324282</v>
      </c>
      <c r="E88" s="9">
        <v>338737.98</v>
      </c>
      <c r="F88" s="10" t="s">
        <v>16</v>
      </c>
      <c r="G88" s="11">
        <v>324282</v>
      </c>
      <c r="H88" s="9">
        <v>308067.89999999997</v>
      </c>
      <c r="I88" s="12">
        <f>Table2324[[#This Row],[ADA Cap]]-Table2324[[#This Row],[Total Lease Award]]</f>
        <v>14455.979999999981</v>
      </c>
      <c r="J88" s="9">
        <v>0</v>
      </c>
      <c r="K88" s="9">
        <f>Table2324[[#This Row],[Requested Other Costs Awards]]*0.7</f>
        <v>0</v>
      </c>
      <c r="L88" s="9">
        <f>Table2324[[#This Row],[Pro-Rated  Lease Awards (95%)]]+Table2324[[#This Row],[Pro-Rated Other Costs Award (70%)]]</f>
        <v>308067.89999999997</v>
      </c>
      <c r="O88" s="5"/>
    </row>
    <row r="89" spans="1:15">
      <c r="A89" s="6" t="s">
        <v>102</v>
      </c>
      <c r="B89" s="7">
        <v>36678760133892</v>
      </c>
      <c r="C89" s="3" t="s">
        <v>13</v>
      </c>
      <c r="D89" s="8">
        <v>386597.37</v>
      </c>
      <c r="E89" s="9">
        <v>202165.66999999998</v>
      </c>
      <c r="F89" s="10" t="s">
        <v>14</v>
      </c>
      <c r="G89" s="11">
        <v>202165.66999999998</v>
      </c>
      <c r="H89" s="9">
        <v>192057.38649999996</v>
      </c>
      <c r="I89" s="12">
        <f>Table2324[[#This Row],[ADA Cap]]-Table2324[[#This Row],[Total Lease Award]]</f>
        <v>0</v>
      </c>
      <c r="J89" s="9">
        <v>0</v>
      </c>
      <c r="K89" s="9">
        <f>Table2324[[#This Row],[Requested Other Costs Awards]]*0.7</f>
        <v>0</v>
      </c>
      <c r="L89" s="9">
        <f>Table2324[[#This Row],[Pro-Rated  Lease Awards (95%)]]+Table2324[[#This Row],[Pro-Rated Other Costs Award (70%)]]</f>
        <v>192057.38649999996</v>
      </c>
      <c r="O89" s="5"/>
    </row>
    <row r="90" spans="1:15">
      <c r="A90" s="6" t="s">
        <v>103</v>
      </c>
      <c r="B90" s="7">
        <v>37771720138099</v>
      </c>
      <c r="C90" s="3" t="s">
        <v>13</v>
      </c>
      <c r="D90" s="8">
        <v>415482.75</v>
      </c>
      <c r="E90" s="9">
        <v>313628.90999999997</v>
      </c>
      <c r="F90" s="10" t="s">
        <v>14</v>
      </c>
      <c r="G90" s="11">
        <v>313628.90999999997</v>
      </c>
      <c r="H90" s="9">
        <v>297947.46449999994</v>
      </c>
      <c r="I90" s="12">
        <f>Table2324[[#This Row],[ADA Cap]]-Table2324[[#This Row],[Total Lease Award]]</f>
        <v>0</v>
      </c>
      <c r="J90" s="9">
        <v>0</v>
      </c>
      <c r="K90" s="9">
        <f>Table2324[[#This Row],[Requested Other Costs Awards]]*0.7</f>
        <v>0</v>
      </c>
      <c r="L90" s="9">
        <f>Table2324[[#This Row],[Pro-Rated  Lease Awards (95%)]]+Table2324[[#This Row],[Pro-Rated Other Costs Award (70%)]]</f>
        <v>297947.46449999994</v>
      </c>
      <c r="O90" s="5"/>
    </row>
    <row r="91" spans="1:15">
      <c r="A91" s="6" t="s">
        <v>104</v>
      </c>
      <c r="B91" s="7">
        <v>37684520128223</v>
      </c>
      <c r="C91" s="3" t="s">
        <v>13</v>
      </c>
      <c r="D91" s="8">
        <v>806562.50249999994</v>
      </c>
      <c r="E91" s="9">
        <v>528498.32000000007</v>
      </c>
      <c r="F91" s="10" t="s">
        <v>14</v>
      </c>
      <c r="G91" s="11">
        <v>528498.32000000007</v>
      </c>
      <c r="H91" s="9">
        <v>502073.40400000004</v>
      </c>
      <c r="I91" s="12">
        <f>Table2324[[#This Row],[ADA Cap]]-Table2324[[#This Row],[Total Lease Award]]</f>
        <v>0</v>
      </c>
      <c r="J91" s="9">
        <v>0</v>
      </c>
      <c r="K91" s="9">
        <f>Table2324[[#This Row],[Requested Other Costs Awards]]*0.7</f>
        <v>0</v>
      </c>
      <c r="L91" s="9">
        <f>Table2324[[#This Row],[Pro-Rated  Lease Awards (95%)]]+Table2324[[#This Row],[Pro-Rated Other Costs Award (70%)]]</f>
        <v>502073.40400000004</v>
      </c>
      <c r="O91" s="5"/>
    </row>
    <row r="92" spans="1:15">
      <c r="A92" s="6" t="s">
        <v>105</v>
      </c>
      <c r="B92" s="7">
        <v>19647330106872</v>
      </c>
      <c r="C92" s="3" t="s">
        <v>13</v>
      </c>
      <c r="D92" s="8">
        <v>124627.5</v>
      </c>
      <c r="E92" s="9">
        <v>457334.63999999996</v>
      </c>
      <c r="F92" s="10" t="s">
        <v>16</v>
      </c>
      <c r="G92" s="11">
        <v>124627.5</v>
      </c>
      <c r="H92" s="9">
        <v>118396.125</v>
      </c>
      <c r="I92" s="12">
        <f>Table2324[[#This Row],[ADA Cap]]-Table2324[[#This Row],[Total Lease Award]]</f>
        <v>332707.13999999996</v>
      </c>
      <c r="J92" s="9">
        <v>332707.14</v>
      </c>
      <c r="K92" s="9">
        <f>Table2324[[#This Row],[Requested Other Costs Awards]]*0.7</f>
        <v>232894.99799999999</v>
      </c>
      <c r="L92" s="9">
        <f>Table2324[[#This Row],[Pro-Rated  Lease Awards (95%)]]+Table2324[[#This Row],[Pro-Rated Other Costs Award (70%)]]</f>
        <v>351291.12300000002</v>
      </c>
      <c r="O92" s="5"/>
    </row>
    <row r="93" spans="1:15">
      <c r="A93" s="6" t="s">
        <v>106</v>
      </c>
      <c r="B93" s="7">
        <v>10101080119628</v>
      </c>
      <c r="C93" s="3" t="s">
        <v>13</v>
      </c>
      <c r="D93" s="8">
        <v>224816.1966</v>
      </c>
      <c r="E93" s="9">
        <v>243715.71</v>
      </c>
      <c r="F93" s="10" t="s">
        <v>16</v>
      </c>
      <c r="G93" s="11">
        <v>224816.1966</v>
      </c>
      <c r="H93" s="9">
        <v>213575.38676999998</v>
      </c>
      <c r="I93" s="12">
        <f>Table2324[[#This Row],[ADA Cap]]-Table2324[[#This Row],[Total Lease Award]]</f>
        <v>18899.513399999996</v>
      </c>
      <c r="J93" s="9">
        <v>18899.513399999996</v>
      </c>
      <c r="K93" s="9">
        <f>Table2324[[#This Row],[Requested Other Costs Awards]]*0.7</f>
        <v>13229.659379999997</v>
      </c>
      <c r="L93" s="9">
        <f>Table2324[[#This Row],[Pro-Rated  Lease Awards (95%)]]+Table2324[[#This Row],[Pro-Rated Other Costs Award (70%)]]</f>
        <v>226805.04614999998</v>
      </c>
      <c r="O93" s="5"/>
    </row>
    <row r="94" spans="1:15">
      <c r="A94" s="6" t="s">
        <v>107</v>
      </c>
      <c r="B94" s="7">
        <v>19647331931047</v>
      </c>
      <c r="C94" s="3" t="s">
        <v>13</v>
      </c>
      <c r="D94" s="8">
        <v>0</v>
      </c>
      <c r="E94" s="9">
        <v>3995312.02</v>
      </c>
      <c r="F94" s="10" t="s">
        <v>16</v>
      </c>
      <c r="G94" s="11">
        <v>0</v>
      </c>
      <c r="H94" s="9">
        <v>0</v>
      </c>
      <c r="I94" s="12">
        <f>Table2324[[#This Row],[ADA Cap]]-Table2324[[#This Row],[Total Lease Award]]</f>
        <v>3995312.02</v>
      </c>
      <c r="J94" s="9">
        <v>0</v>
      </c>
      <c r="K94" s="9">
        <f>Table2324[[#This Row],[Requested Other Costs Awards]]*0.7</f>
        <v>0</v>
      </c>
      <c r="L94" s="9">
        <f>Table2324[[#This Row],[Pro-Rated  Lease Awards (95%)]]+Table2324[[#This Row],[Pro-Rated Other Costs Award (70%)]]</f>
        <v>0</v>
      </c>
      <c r="O94" s="5"/>
    </row>
    <row r="95" spans="1:15">
      <c r="A95" s="6" t="s">
        <v>108</v>
      </c>
      <c r="B95" s="7">
        <v>29102980114314</v>
      </c>
      <c r="C95" s="3" t="s">
        <v>13</v>
      </c>
      <c r="D95" s="8">
        <v>78795</v>
      </c>
      <c r="E95" s="9">
        <v>113708.42</v>
      </c>
      <c r="F95" s="10" t="s">
        <v>16</v>
      </c>
      <c r="G95" s="11">
        <v>78795</v>
      </c>
      <c r="H95" s="9">
        <v>74855.25</v>
      </c>
      <c r="I95" s="12">
        <f>Table2324[[#This Row],[ADA Cap]]-Table2324[[#This Row],[Total Lease Award]]</f>
        <v>34913.42</v>
      </c>
      <c r="J95" s="9">
        <v>0</v>
      </c>
      <c r="K95" s="9">
        <f>Table2324[[#This Row],[Requested Other Costs Awards]]*0.7</f>
        <v>0</v>
      </c>
      <c r="L95" s="9">
        <f>Table2324[[#This Row],[Pro-Rated  Lease Awards (95%)]]+Table2324[[#This Row],[Pro-Rated Other Costs Award (70%)]]</f>
        <v>74855.25</v>
      </c>
      <c r="O95" s="5"/>
    </row>
    <row r="96" spans="1:15">
      <c r="A96" s="6" t="s">
        <v>109</v>
      </c>
      <c r="B96" s="7">
        <v>4614246119523</v>
      </c>
      <c r="C96" s="3" t="s">
        <v>13</v>
      </c>
      <c r="D96" s="8">
        <v>484125</v>
      </c>
      <c r="E96" s="9">
        <v>302715.63</v>
      </c>
      <c r="F96" s="10" t="s">
        <v>14</v>
      </c>
      <c r="G96" s="11">
        <v>302715.63</v>
      </c>
      <c r="H96" s="9">
        <v>287579.84849999996</v>
      </c>
      <c r="I96" s="12">
        <f>Table2324[[#This Row],[ADA Cap]]-Table2324[[#This Row],[Total Lease Award]]</f>
        <v>0</v>
      </c>
      <c r="J96" s="9">
        <v>0</v>
      </c>
      <c r="K96" s="9">
        <f>Table2324[[#This Row],[Requested Other Costs Awards]]*0.7</f>
        <v>0</v>
      </c>
      <c r="L96" s="9">
        <f>Table2324[[#This Row],[Pro-Rated  Lease Awards (95%)]]+Table2324[[#This Row],[Pro-Rated Other Costs Award (70%)]]</f>
        <v>287579.84849999996</v>
      </c>
      <c r="O96" s="5"/>
    </row>
    <row r="97" spans="1:15">
      <c r="A97" s="6" t="s">
        <v>110</v>
      </c>
      <c r="B97" s="7">
        <v>56105610121756</v>
      </c>
      <c r="C97" s="3" t="s">
        <v>13</v>
      </c>
      <c r="D97" s="8">
        <v>0</v>
      </c>
      <c r="E97" s="9">
        <v>401986.69</v>
      </c>
      <c r="F97" s="10" t="s">
        <v>16</v>
      </c>
      <c r="G97" s="11">
        <v>0</v>
      </c>
      <c r="H97" s="9">
        <v>0</v>
      </c>
      <c r="I97" s="12">
        <f>Table2324[[#This Row],[ADA Cap]]-Table2324[[#This Row],[Total Lease Award]]</f>
        <v>401986.69</v>
      </c>
      <c r="J97" s="9">
        <v>0</v>
      </c>
      <c r="K97" s="9">
        <f>Table2324[[#This Row],[Requested Other Costs Awards]]*0.7</f>
        <v>0</v>
      </c>
      <c r="L97" s="9">
        <f>Table2324[[#This Row],[Pro-Rated  Lease Awards (95%)]]+Table2324[[#This Row],[Pro-Rated Other Costs Award (70%)]]</f>
        <v>0</v>
      </c>
      <c r="O97" s="5"/>
    </row>
    <row r="98" spans="1:15">
      <c r="A98" s="6" t="s">
        <v>111</v>
      </c>
      <c r="B98" s="7">
        <v>19101990140798</v>
      </c>
      <c r="C98" s="3" t="s">
        <v>13</v>
      </c>
      <c r="D98" s="8">
        <v>117000</v>
      </c>
      <c r="E98" s="9">
        <v>180154.38</v>
      </c>
      <c r="F98" s="10" t="s">
        <v>16</v>
      </c>
      <c r="G98" s="11">
        <v>117000</v>
      </c>
      <c r="H98" s="9">
        <v>111150</v>
      </c>
      <c r="I98" s="12">
        <f>Table2324[[#This Row],[ADA Cap]]-Table2324[[#This Row],[Total Lease Award]]</f>
        <v>63154.380000000005</v>
      </c>
      <c r="J98" s="9">
        <v>38866.620000000003</v>
      </c>
      <c r="K98" s="9">
        <f>Table2324[[#This Row],[Requested Other Costs Awards]]*0.7</f>
        <v>27206.634000000002</v>
      </c>
      <c r="L98" s="9">
        <f>Table2324[[#This Row],[Pro-Rated  Lease Awards (95%)]]+Table2324[[#This Row],[Pro-Rated Other Costs Award (70%)]]</f>
        <v>138356.63399999999</v>
      </c>
      <c r="O98" s="5"/>
    </row>
    <row r="99" spans="1:15">
      <c r="A99" s="6" t="s">
        <v>112</v>
      </c>
      <c r="B99" s="7">
        <v>48705810134262</v>
      </c>
      <c r="C99" s="3" t="s">
        <v>13</v>
      </c>
      <c r="D99" s="8">
        <v>843714</v>
      </c>
      <c r="E99" s="9">
        <v>1239339.3599999999</v>
      </c>
      <c r="F99" s="10" t="s">
        <v>16</v>
      </c>
      <c r="G99" s="11">
        <v>843714</v>
      </c>
      <c r="H99" s="9">
        <v>801528.29999999993</v>
      </c>
      <c r="I99" s="12">
        <f>Table2324[[#This Row],[ADA Cap]]-Table2324[[#This Row],[Total Lease Award]]</f>
        <v>395625.35999999987</v>
      </c>
      <c r="J99" s="9">
        <v>210970.77</v>
      </c>
      <c r="K99" s="9">
        <f>Table2324[[#This Row],[Requested Other Costs Awards]]*0.7</f>
        <v>147679.53899999999</v>
      </c>
      <c r="L99" s="9">
        <f>Table2324[[#This Row],[Pro-Rated  Lease Awards (95%)]]+Table2324[[#This Row],[Pro-Rated Other Costs Award (70%)]]</f>
        <v>949207.83899999992</v>
      </c>
      <c r="O99" s="5"/>
    </row>
    <row r="100" spans="1:15">
      <c r="A100" s="6" t="s">
        <v>113</v>
      </c>
      <c r="B100" s="7">
        <v>19647330112235</v>
      </c>
      <c r="C100" s="3" t="s">
        <v>13</v>
      </c>
      <c r="D100" s="8">
        <v>551498.28</v>
      </c>
      <c r="E100" s="9">
        <v>434470.75</v>
      </c>
      <c r="F100" s="10" t="s">
        <v>14</v>
      </c>
      <c r="G100" s="11">
        <v>434470.75</v>
      </c>
      <c r="H100" s="9">
        <v>412747.21249999997</v>
      </c>
      <c r="I100" s="12">
        <f>Table2324[[#This Row],[ADA Cap]]-Table2324[[#This Row],[Total Lease Award]]</f>
        <v>0</v>
      </c>
      <c r="J100" s="9">
        <v>0</v>
      </c>
      <c r="K100" s="9">
        <f>Table2324[[#This Row],[Requested Other Costs Awards]]*0.7</f>
        <v>0</v>
      </c>
      <c r="L100" s="9">
        <f>Table2324[[#This Row],[Pro-Rated  Lease Awards (95%)]]+Table2324[[#This Row],[Pro-Rated Other Costs Award (70%)]]</f>
        <v>412747.21249999997</v>
      </c>
      <c r="O100" s="5"/>
    </row>
    <row r="101" spans="1:15">
      <c r="A101" s="6" t="s">
        <v>114</v>
      </c>
      <c r="B101" s="7">
        <v>19647330137463</v>
      </c>
      <c r="C101" s="3" t="s">
        <v>13</v>
      </c>
      <c r="D101" s="8">
        <v>174836.69999999998</v>
      </c>
      <c r="E101" s="9">
        <v>129325.20999999999</v>
      </c>
      <c r="F101" s="10" t="s">
        <v>14</v>
      </c>
      <c r="G101" s="11">
        <v>129325.20999999999</v>
      </c>
      <c r="H101" s="9">
        <v>122858.94949999999</v>
      </c>
      <c r="I101" s="12">
        <f>Table2324[[#This Row],[ADA Cap]]-Table2324[[#This Row],[Total Lease Award]]</f>
        <v>0</v>
      </c>
      <c r="J101" s="9">
        <v>0</v>
      </c>
      <c r="K101" s="9">
        <f>Table2324[[#This Row],[Requested Other Costs Awards]]*0.7</f>
        <v>0</v>
      </c>
      <c r="L101" s="9">
        <f>Table2324[[#This Row],[Pro-Rated  Lease Awards (95%)]]+Table2324[[#This Row],[Pro-Rated Other Costs Award (70%)]]</f>
        <v>122858.94949999999</v>
      </c>
      <c r="O101" s="5"/>
    </row>
    <row r="102" spans="1:15">
      <c r="A102" s="6" t="s">
        <v>115</v>
      </c>
      <c r="B102" s="7">
        <v>53105380125633</v>
      </c>
      <c r="C102" s="3" t="s">
        <v>13</v>
      </c>
      <c r="D102" s="8">
        <v>84150</v>
      </c>
      <c r="E102" s="9">
        <v>85956.290000000008</v>
      </c>
      <c r="F102" s="10" t="s">
        <v>16</v>
      </c>
      <c r="G102" s="11">
        <v>84150</v>
      </c>
      <c r="H102" s="9">
        <v>79942.5</v>
      </c>
      <c r="I102" s="12">
        <f>Table2324[[#This Row],[ADA Cap]]-Table2324[[#This Row],[Total Lease Award]]</f>
        <v>1806.2900000000081</v>
      </c>
      <c r="J102" s="9">
        <v>0</v>
      </c>
      <c r="K102" s="9">
        <f>Table2324[[#This Row],[Requested Other Costs Awards]]*0.7</f>
        <v>0</v>
      </c>
      <c r="L102" s="9">
        <f>Table2324[[#This Row],[Pro-Rated  Lease Awards (95%)]]+Table2324[[#This Row],[Pro-Rated Other Costs Award (70%)]]</f>
        <v>79942.5</v>
      </c>
      <c r="O102" s="5"/>
    </row>
    <row r="103" spans="1:15">
      <c r="A103" s="6" t="s">
        <v>116</v>
      </c>
      <c r="B103" s="7">
        <v>19644690134858</v>
      </c>
      <c r="C103" s="3" t="s">
        <v>13</v>
      </c>
      <c r="D103" s="8">
        <v>1055144.9675340001</v>
      </c>
      <c r="E103" s="9">
        <v>573762.48214953276</v>
      </c>
      <c r="F103" s="10" t="s">
        <v>14</v>
      </c>
      <c r="G103" s="11">
        <v>573762.48214953276</v>
      </c>
      <c r="H103" s="9">
        <v>545074.35804205609</v>
      </c>
      <c r="I103" s="12">
        <f>Table2324[[#This Row],[ADA Cap]]-Table2324[[#This Row],[Total Lease Award]]</f>
        <v>0</v>
      </c>
      <c r="J103" s="9">
        <v>0</v>
      </c>
      <c r="K103" s="9">
        <f>Table2324[[#This Row],[Requested Other Costs Awards]]*0.7</f>
        <v>0</v>
      </c>
      <c r="L103" s="9">
        <f>Table2324[[#This Row],[Pro-Rated  Lease Awards (95%)]]+Table2324[[#This Row],[Pro-Rated Other Costs Award (70%)]]</f>
        <v>545074.35804205609</v>
      </c>
      <c r="O103" s="5"/>
    </row>
    <row r="104" spans="1:15">
      <c r="A104" s="6" t="s">
        <v>117</v>
      </c>
      <c r="B104" s="7">
        <v>19647336117667</v>
      </c>
      <c r="C104" s="3" t="s">
        <v>13</v>
      </c>
      <c r="D104" s="8">
        <v>397832.66999999993</v>
      </c>
      <c r="E104" s="9">
        <v>809444.23</v>
      </c>
      <c r="F104" s="10" t="s">
        <v>16</v>
      </c>
      <c r="G104" s="11">
        <v>397832.66999999993</v>
      </c>
      <c r="H104" s="9">
        <v>377941.03649999993</v>
      </c>
      <c r="I104" s="12">
        <f>Table2324[[#This Row],[ADA Cap]]-Table2324[[#This Row],[Total Lease Award]]</f>
        <v>411611.56000000006</v>
      </c>
      <c r="J104" s="9">
        <v>411611.56000000006</v>
      </c>
      <c r="K104" s="9">
        <f>Table2324[[#This Row],[Requested Other Costs Awards]]*0.7</f>
        <v>288128.092</v>
      </c>
      <c r="L104" s="9">
        <f>Table2324[[#This Row],[Pro-Rated  Lease Awards (95%)]]+Table2324[[#This Row],[Pro-Rated Other Costs Award (70%)]]</f>
        <v>666069.12849999988</v>
      </c>
      <c r="O104" s="5"/>
    </row>
    <row r="105" spans="1:15">
      <c r="A105" s="6" t="s">
        <v>118</v>
      </c>
      <c r="B105" s="7">
        <v>19647330122564</v>
      </c>
      <c r="C105" s="3" t="s">
        <v>13</v>
      </c>
      <c r="D105" s="8">
        <v>188276.04000000004</v>
      </c>
      <c r="E105" s="9">
        <v>359115.12</v>
      </c>
      <c r="F105" s="10" t="s">
        <v>16</v>
      </c>
      <c r="G105" s="11">
        <v>188276.04000000004</v>
      </c>
      <c r="H105" s="9">
        <v>178862.23800000004</v>
      </c>
      <c r="I105" s="12">
        <f>Table2324[[#This Row],[ADA Cap]]-Table2324[[#This Row],[Total Lease Award]]</f>
        <v>170839.07999999996</v>
      </c>
      <c r="J105" s="9">
        <v>170839.07999999996</v>
      </c>
      <c r="K105" s="9">
        <f>Table2324[[#This Row],[Requested Other Costs Awards]]*0.7</f>
        <v>119587.35599999996</v>
      </c>
      <c r="L105" s="9">
        <f>Table2324[[#This Row],[Pro-Rated  Lease Awards (95%)]]+Table2324[[#This Row],[Pro-Rated Other Costs Award (70%)]]</f>
        <v>298449.59399999998</v>
      </c>
      <c r="O105" s="5"/>
    </row>
    <row r="106" spans="1:15">
      <c r="A106" s="6" t="s">
        <v>119</v>
      </c>
      <c r="B106" s="7">
        <v>19647330127910</v>
      </c>
      <c r="C106" s="3" t="s">
        <v>13</v>
      </c>
      <c r="D106" s="8">
        <v>354437.60152500001</v>
      </c>
      <c r="E106" s="9">
        <v>650633.27</v>
      </c>
      <c r="F106" s="10" t="s">
        <v>16</v>
      </c>
      <c r="G106" s="11">
        <v>354437.60152500001</v>
      </c>
      <c r="H106" s="9">
        <v>336715.72144875</v>
      </c>
      <c r="I106" s="12">
        <f>Table2324[[#This Row],[ADA Cap]]-Table2324[[#This Row],[Total Lease Award]]</f>
        <v>296195.66847500001</v>
      </c>
      <c r="J106" s="9">
        <v>296195.66847500001</v>
      </c>
      <c r="K106" s="9">
        <f>Table2324[[#This Row],[Requested Other Costs Awards]]*0.7</f>
        <v>207336.9679325</v>
      </c>
      <c r="L106" s="9">
        <f>Table2324[[#This Row],[Pro-Rated  Lease Awards (95%)]]+Table2324[[#This Row],[Pro-Rated Other Costs Award (70%)]]</f>
        <v>544052.68938124995</v>
      </c>
      <c r="O106" s="5"/>
    </row>
    <row r="107" spans="1:15">
      <c r="A107" s="6" t="s">
        <v>120</v>
      </c>
      <c r="B107" s="7">
        <v>34103480142091</v>
      </c>
      <c r="C107" s="3" t="s">
        <v>13</v>
      </c>
      <c r="D107" s="8">
        <v>0</v>
      </c>
      <c r="E107" s="9">
        <v>62438.74</v>
      </c>
      <c r="F107" s="10" t="s">
        <v>16</v>
      </c>
      <c r="G107" s="11">
        <v>0</v>
      </c>
      <c r="H107" s="9">
        <v>0</v>
      </c>
      <c r="I107" s="12">
        <f>Table2324[[#This Row],[ADA Cap]]-Table2324[[#This Row],[Total Lease Award]]</f>
        <v>62438.74</v>
      </c>
      <c r="J107" s="9">
        <v>0</v>
      </c>
      <c r="K107" s="9">
        <f>Table2324[[#This Row],[Requested Other Costs Awards]]*0.7</f>
        <v>0</v>
      </c>
      <c r="L107" s="9">
        <f>Table2324[[#This Row],[Pro-Rated  Lease Awards (95%)]]+Table2324[[#This Row],[Pro-Rated Other Costs Award (70%)]]</f>
        <v>0</v>
      </c>
      <c r="O107" s="5"/>
    </row>
    <row r="108" spans="1:15">
      <c r="A108" s="6" t="s">
        <v>121</v>
      </c>
      <c r="B108" s="7">
        <v>19647330101659</v>
      </c>
      <c r="C108" s="3" t="s">
        <v>13</v>
      </c>
      <c r="D108" s="8">
        <v>0</v>
      </c>
      <c r="E108" s="9">
        <v>168544.81</v>
      </c>
      <c r="F108" s="10" t="s">
        <v>16</v>
      </c>
      <c r="G108" s="11">
        <v>0</v>
      </c>
      <c r="H108" s="9">
        <v>0</v>
      </c>
      <c r="I108" s="12">
        <f>Table2324[[#This Row],[ADA Cap]]-Table2324[[#This Row],[Total Lease Award]]</f>
        <v>168544.81</v>
      </c>
      <c r="J108" s="9">
        <v>0</v>
      </c>
      <c r="K108" s="9">
        <f>Table2324[[#This Row],[Requested Other Costs Awards]]*0.7</f>
        <v>0</v>
      </c>
      <c r="L108" s="9">
        <f>Table2324[[#This Row],[Pro-Rated  Lease Awards (95%)]]+Table2324[[#This Row],[Pro-Rated Other Costs Award (70%)]]</f>
        <v>0</v>
      </c>
      <c r="O108" s="5"/>
    </row>
    <row r="109" spans="1:15">
      <c r="A109" s="6" t="s">
        <v>122</v>
      </c>
      <c r="B109" s="7">
        <v>44697990117804</v>
      </c>
      <c r="C109" s="3" t="s">
        <v>13</v>
      </c>
      <c r="D109" s="8">
        <v>208986.49900799998</v>
      </c>
      <c r="E109" s="9">
        <v>679564.83000000007</v>
      </c>
      <c r="F109" s="10" t="s">
        <v>16</v>
      </c>
      <c r="G109" s="11">
        <v>208986.49900799998</v>
      </c>
      <c r="H109" s="9">
        <v>198537.17405759997</v>
      </c>
      <c r="I109" s="12">
        <f>Table2324[[#This Row],[ADA Cap]]-Table2324[[#This Row],[Total Lease Award]]</f>
        <v>470578.33099200006</v>
      </c>
      <c r="J109" s="9">
        <v>470578.33099199994</v>
      </c>
      <c r="K109" s="9">
        <f>Table2324[[#This Row],[Requested Other Costs Awards]]*0.7</f>
        <v>329404.83169439994</v>
      </c>
      <c r="L109" s="9">
        <f>Table2324[[#This Row],[Pro-Rated  Lease Awards (95%)]]+Table2324[[#This Row],[Pro-Rated Other Costs Award (70%)]]</f>
        <v>527942.00575199991</v>
      </c>
      <c r="O109" s="5"/>
    </row>
    <row r="110" spans="1:15">
      <c r="A110" s="6" t="s">
        <v>123</v>
      </c>
      <c r="B110" s="7">
        <v>19647330115139</v>
      </c>
      <c r="C110" s="3" t="s">
        <v>13</v>
      </c>
      <c r="D110" s="8">
        <v>204287.12999999998</v>
      </c>
      <c r="E110" s="9">
        <v>320733.91000000003</v>
      </c>
      <c r="F110" s="10" t="s">
        <v>16</v>
      </c>
      <c r="G110" s="11">
        <v>204287.12999999998</v>
      </c>
      <c r="H110" s="9">
        <v>194072.77349999998</v>
      </c>
      <c r="I110" s="12">
        <f>Table2324[[#This Row],[ADA Cap]]-Table2324[[#This Row],[Total Lease Award]]</f>
        <v>116446.78000000006</v>
      </c>
      <c r="J110" s="9">
        <v>116446.78</v>
      </c>
      <c r="K110" s="9">
        <f>Table2324[[#This Row],[Requested Other Costs Awards]]*0.7</f>
        <v>81512.745999999999</v>
      </c>
      <c r="L110" s="9">
        <f>Table2324[[#This Row],[Pro-Rated  Lease Awards (95%)]]+Table2324[[#This Row],[Pro-Rated Other Costs Award (70%)]]</f>
        <v>275585.51949999999</v>
      </c>
      <c r="O110" s="5"/>
    </row>
    <row r="111" spans="1:15">
      <c r="A111" s="6" t="s">
        <v>124</v>
      </c>
      <c r="B111" s="7">
        <v>19647330100800</v>
      </c>
      <c r="C111" s="3" t="s">
        <v>13</v>
      </c>
      <c r="D111" s="8">
        <v>421672.92000000004</v>
      </c>
      <c r="E111" s="9">
        <v>601466.66999999993</v>
      </c>
      <c r="F111" s="10" t="s">
        <v>16</v>
      </c>
      <c r="G111" s="11">
        <v>421672.92000000004</v>
      </c>
      <c r="H111" s="9">
        <v>400589.27400000003</v>
      </c>
      <c r="I111" s="12">
        <f>Table2324[[#This Row],[ADA Cap]]-Table2324[[#This Row],[Total Lease Award]]</f>
        <v>179793.74999999988</v>
      </c>
      <c r="J111" s="9">
        <v>179793.75</v>
      </c>
      <c r="K111" s="9">
        <f>Table2324[[#This Row],[Requested Other Costs Awards]]*0.7</f>
        <v>125855.62499999999</v>
      </c>
      <c r="L111" s="9">
        <f>Table2324[[#This Row],[Pro-Rated  Lease Awards (95%)]]+Table2324[[#This Row],[Pro-Rated Other Costs Award (70%)]]</f>
        <v>526444.89899999998</v>
      </c>
      <c r="O111" s="5"/>
    </row>
    <row r="112" spans="1:15">
      <c r="A112" s="6" t="s">
        <v>125</v>
      </c>
      <c r="B112" s="7">
        <v>19647090107508</v>
      </c>
      <c r="C112" s="3" t="s">
        <v>13</v>
      </c>
      <c r="D112" s="8">
        <v>202014</v>
      </c>
      <c r="E112" s="9">
        <v>599562.53000000014</v>
      </c>
      <c r="F112" s="10" t="s">
        <v>16</v>
      </c>
      <c r="G112" s="11">
        <v>202014</v>
      </c>
      <c r="H112" s="9">
        <v>191913.3</v>
      </c>
      <c r="I112" s="12">
        <f>Table2324[[#This Row],[ADA Cap]]-Table2324[[#This Row],[Total Lease Award]]</f>
        <v>397548.53000000014</v>
      </c>
      <c r="J112" s="9">
        <v>203422.4</v>
      </c>
      <c r="K112" s="9">
        <f>Table2324[[#This Row],[Requested Other Costs Awards]]*0.7</f>
        <v>142395.68</v>
      </c>
      <c r="L112" s="9">
        <f>Table2324[[#This Row],[Pro-Rated  Lease Awards (95%)]]+Table2324[[#This Row],[Pro-Rated Other Costs Award (70%)]]</f>
        <v>334308.98</v>
      </c>
      <c r="O112" s="5"/>
    </row>
    <row r="113" spans="1:15">
      <c r="A113" s="6" t="s">
        <v>126</v>
      </c>
      <c r="B113" s="7">
        <v>19647330108878</v>
      </c>
      <c r="C113" s="3" t="s">
        <v>13</v>
      </c>
      <c r="D113" s="8">
        <v>1416565.8599999999</v>
      </c>
      <c r="E113" s="9">
        <v>496568.45</v>
      </c>
      <c r="F113" s="10" t="s">
        <v>14</v>
      </c>
      <c r="G113" s="11">
        <v>496568.45</v>
      </c>
      <c r="H113" s="9">
        <v>471740.02749999997</v>
      </c>
      <c r="I113" s="12">
        <f>Table2324[[#This Row],[ADA Cap]]-Table2324[[#This Row],[Total Lease Award]]</f>
        <v>0</v>
      </c>
      <c r="J113" s="9">
        <v>0</v>
      </c>
      <c r="K113" s="9">
        <f>Table2324[[#This Row],[Requested Other Costs Awards]]*0.7</f>
        <v>0</v>
      </c>
      <c r="L113" s="9">
        <f>Table2324[[#This Row],[Pro-Rated  Lease Awards (95%)]]+Table2324[[#This Row],[Pro-Rated Other Costs Award (70%)]]</f>
        <v>471740.02749999997</v>
      </c>
      <c r="O113" s="5"/>
    </row>
    <row r="114" spans="1:15">
      <c r="A114" s="6" t="s">
        <v>127</v>
      </c>
      <c r="B114" s="7">
        <v>19647330140749</v>
      </c>
      <c r="C114" s="3" t="s">
        <v>13</v>
      </c>
      <c r="D114" s="8">
        <v>467968.77749999997</v>
      </c>
      <c r="E114" s="9">
        <v>595129.01</v>
      </c>
      <c r="F114" s="10" t="s">
        <v>16</v>
      </c>
      <c r="G114" s="11">
        <v>467968.77749999997</v>
      </c>
      <c r="H114" s="9">
        <v>444570.33862499997</v>
      </c>
      <c r="I114" s="12">
        <f>Table2324[[#This Row],[ADA Cap]]-Table2324[[#This Row],[Total Lease Award]]</f>
        <v>127160.23250000004</v>
      </c>
      <c r="J114" s="9">
        <v>127160.23250000004</v>
      </c>
      <c r="K114" s="9">
        <f>Table2324[[#This Row],[Requested Other Costs Awards]]*0.7</f>
        <v>89012.162750000018</v>
      </c>
      <c r="L114" s="9">
        <f>Table2324[[#This Row],[Pro-Rated  Lease Awards (95%)]]+Table2324[[#This Row],[Pro-Rated Other Costs Award (70%)]]</f>
        <v>533582.50137499999</v>
      </c>
      <c r="O114" s="5"/>
    </row>
    <row r="115" spans="1:15">
      <c r="A115" s="6" t="s">
        <v>128</v>
      </c>
      <c r="B115" s="7">
        <v>19647330139832</v>
      </c>
      <c r="C115" s="3" t="s">
        <v>13</v>
      </c>
      <c r="D115" s="8">
        <v>537750</v>
      </c>
      <c r="E115" s="9">
        <v>456794.66</v>
      </c>
      <c r="F115" s="10" t="s">
        <v>14</v>
      </c>
      <c r="G115" s="11">
        <v>456794.66</v>
      </c>
      <c r="H115" s="9">
        <v>433954.92699999997</v>
      </c>
      <c r="I115" s="12">
        <f>Table2324[[#This Row],[ADA Cap]]-Table2324[[#This Row],[Total Lease Award]]</f>
        <v>0</v>
      </c>
      <c r="J115" s="9">
        <v>0</v>
      </c>
      <c r="K115" s="9">
        <f>Table2324[[#This Row],[Requested Other Costs Awards]]*0.7</f>
        <v>0</v>
      </c>
      <c r="L115" s="9">
        <f>Table2324[[#This Row],[Pro-Rated  Lease Awards (95%)]]+Table2324[[#This Row],[Pro-Rated Other Costs Award (70%)]]</f>
        <v>433954.92699999997</v>
      </c>
      <c r="O115" s="5"/>
    </row>
    <row r="116" spans="1:15">
      <c r="A116" s="6" t="s">
        <v>129</v>
      </c>
      <c r="B116" s="7">
        <v>19647330126193</v>
      </c>
      <c r="C116" s="3" t="s">
        <v>13</v>
      </c>
      <c r="D116" s="8">
        <v>748500</v>
      </c>
      <c r="E116" s="9">
        <v>643414.59</v>
      </c>
      <c r="F116" s="10" t="s">
        <v>14</v>
      </c>
      <c r="G116" s="11">
        <v>643414.59</v>
      </c>
      <c r="H116" s="9">
        <v>611243.86049999995</v>
      </c>
      <c r="I116" s="12">
        <f>Table2324[[#This Row],[ADA Cap]]-Table2324[[#This Row],[Total Lease Award]]</f>
        <v>0</v>
      </c>
      <c r="J116" s="9">
        <v>0</v>
      </c>
      <c r="K116" s="9">
        <f>Table2324[[#This Row],[Requested Other Costs Awards]]*0.7</f>
        <v>0</v>
      </c>
      <c r="L116" s="9">
        <f>Table2324[[#This Row],[Pro-Rated  Lease Awards (95%)]]+Table2324[[#This Row],[Pro-Rated Other Costs Award (70%)]]</f>
        <v>611243.86049999995</v>
      </c>
      <c r="O116" s="5"/>
    </row>
    <row r="117" spans="1:15">
      <c r="A117" s="6" t="s">
        <v>130</v>
      </c>
      <c r="B117" s="7">
        <v>19647330126177</v>
      </c>
      <c r="C117" s="3" t="s">
        <v>13</v>
      </c>
      <c r="D117" s="8">
        <v>937603.44000000018</v>
      </c>
      <c r="E117" s="9">
        <v>632117.64</v>
      </c>
      <c r="F117" s="10" t="s">
        <v>14</v>
      </c>
      <c r="G117" s="11">
        <v>632117.64</v>
      </c>
      <c r="H117" s="9">
        <v>600511.75800000003</v>
      </c>
      <c r="I117" s="12">
        <f>Table2324[[#This Row],[ADA Cap]]-Table2324[[#This Row],[Total Lease Award]]</f>
        <v>0</v>
      </c>
      <c r="J117" s="9">
        <v>0</v>
      </c>
      <c r="K117" s="9">
        <f>Table2324[[#This Row],[Requested Other Costs Awards]]*0.7</f>
        <v>0</v>
      </c>
      <c r="L117" s="9">
        <f>Table2324[[#This Row],[Pro-Rated  Lease Awards (95%)]]+Table2324[[#This Row],[Pro-Rated Other Costs Award (70%)]]</f>
        <v>600511.75800000003</v>
      </c>
      <c r="O117" s="5"/>
    </row>
    <row r="118" spans="1:15">
      <c r="A118" s="6" t="s">
        <v>131</v>
      </c>
      <c r="B118" s="7">
        <v>30103060134940</v>
      </c>
      <c r="C118" s="3" t="s">
        <v>13</v>
      </c>
      <c r="D118" s="8">
        <v>204273</v>
      </c>
      <c r="E118" s="9">
        <v>114632.07</v>
      </c>
      <c r="F118" s="10" t="s">
        <v>14</v>
      </c>
      <c r="G118" s="11">
        <v>114632.07</v>
      </c>
      <c r="H118" s="9">
        <v>108900.46649999999</v>
      </c>
      <c r="I118" s="12">
        <f>Table2324[[#This Row],[ADA Cap]]-Table2324[[#This Row],[Total Lease Award]]</f>
        <v>0</v>
      </c>
      <c r="J118" s="9">
        <v>0</v>
      </c>
      <c r="K118" s="9">
        <f>Table2324[[#This Row],[Requested Other Costs Awards]]*0.7</f>
        <v>0</v>
      </c>
      <c r="L118" s="9">
        <f>Table2324[[#This Row],[Pro-Rated  Lease Awards (95%)]]+Table2324[[#This Row],[Pro-Rated Other Costs Award (70%)]]</f>
        <v>108900.46649999999</v>
      </c>
      <c r="O118" s="5"/>
    </row>
    <row r="119" spans="1:15">
      <c r="A119" s="6" t="s">
        <v>132</v>
      </c>
      <c r="B119" s="7">
        <v>37683380124347</v>
      </c>
      <c r="C119" s="3" t="s">
        <v>13</v>
      </c>
      <c r="D119" s="8">
        <v>153533.19</v>
      </c>
      <c r="E119" s="9">
        <v>180282.27000000002</v>
      </c>
      <c r="F119" s="10" t="s">
        <v>16</v>
      </c>
      <c r="G119" s="11">
        <v>153533.19</v>
      </c>
      <c r="H119" s="9">
        <v>145856.53049999999</v>
      </c>
      <c r="I119" s="12">
        <f>Table2324[[#This Row],[ADA Cap]]-Table2324[[#This Row],[Total Lease Award]]</f>
        <v>26749.080000000016</v>
      </c>
      <c r="J119" s="9">
        <v>26749.079999999987</v>
      </c>
      <c r="K119" s="9">
        <f>Table2324[[#This Row],[Requested Other Costs Awards]]*0.7</f>
        <v>18724.355999999989</v>
      </c>
      <c r="L119" s="9">
        <f>Table2324[[#This Row],[Pro-Rated  Lease Awards (95%)]]+Table2324[[#This Row],[Pro-Rated Other Costs Award (70%)]]</f>
        <v>164580.88649999999</v>
      </c>
      <c r="O119" s="5"/>
    </row>
    <row r="120" spans="1:15">
      <c r="A120" s="6" t="s">
        <v>133</v>
      </c>
      <c r="B120" s="7">
        <v>19647330127886</v>
      </c>
      <c r="C120" s="3" t="s">
        <v>13</v>
      </c>
      <c r="D120" s="8">
        <v>575117.46</v>
      </c>
      <c r="E120" s="9">
        <v>472979.85000000003</v>
      </c>
      <c r="F120" s="10" t="s">
        <v>14</v>
      </c>
      <c r="G120" s="11">
        <v>472979.85000000003</v>
      </c>
      <c r="H120" s="9">
        <v>449330.85749999998</v>
      </c>
      <c r="I120" s="12">
        <f>Table2324[[#This Row],[ADA Cap]]-Table2324[[#This Row],[Total Lease Award]]</f>
        <v>0</v>
      </c>
      <c r="J120" s="9">
        <v>0</v>
      </c>
      <c r="K120" s="9">
        <f>Table2324[[#This Row],[Requested Other Costs Awards]]*0.7</f>
        <v>0</v>
      </c>
      <c r="L120" s="9">
        <f>Table2324[[#This Row],[Pro-Rated  Lease Awards (95%)]]+Table2324[[#This Row],[Pro-Rated Other Costs Award (70%)]]</f>
        <v>449330.85749999998</v>
      </c>
      <c r="O120" s="5"/>
    </row>
    <row r="121" spans="1:15">
      <c r="A121" s="6" t="s">
        <v>134</v>
      </c>
      <c r="B121" s="7">
        <v>10101080140186</v>
      </c>
      <c r="C121" s="3" t="s">
        <v>13</v>
      </c>
      <c r="D121" s="8">
        <v>266884.5</v>
      </c>
      <c r="E121" s="9">
        <v>348940.76</v>
      </c>
      <c r="F121" s="10" t="s">
        <v>16</v>
      </c>
      <c r="G121" s="11">
        <v>266884.5</v>
      </c>
      <c r="H121" s="9">
        <v>253540.27499999999</v>
      </c>
      <c r="I121" s="12">
        <f>Table2324[[#This Row],[ADA Cap]]-Table2324[[#This Row],[Total Lease Award]]</f>
        <v>82056.260000000009</v>
      </c>
      <c r="J121" s="9">
        <v>82056.260000000009</v>
      </c>
      <c r="K121" s="9">
        <f>Table2324[[#This Row],[Requested Other Costs Awards]]*0.7</f>
        <v>57439.382000000005</v>
      </c>
      <c r="L121" s="9">
        <f>Table2324[[#This Row],[Pro-Rated  Lease Awards (95%)]]+Table2324[[#This Row],[Pro-Rated Other Costs Award (70%)]]</f>
        <v>310979.65700000001</v>
      </c>
      <c r="O121" s="5"/>
    </row>
    <row r="122" spans="1:15">
      <c r="A122" s="6" t="s">
        <v>135</v>
      </c>
      <c r="B122" s="7">
        <v>12626796120562</v>
      </c>
      <c r="C122" s="3" t="s">
        <v>13</v>
      </c>
      <c r="D122" s="8">
        <v>10197</v>
      </c>
      <c r="E122" s="9">
        <v>241115.28</v>
      </c>
      <c r="F122" s="10" t="s">
        <v>16</v>
      </c>
      <c r="G122" s="11">
        <v>10197</v>
      </c>
      <c r="H122" s="9">
        <v>9687.15</v>
      </c>
      <c r="I122" s="12">
        <f>Table2324[[#This Row],[ADA Cap]]-Table2324[[#This Row],[Total Lease Award]]</f>
        <v>230918.28</v>
      </c>
      <c r="J122" s="9">
        <v>89467.19</v>
      </c>
      <c r="K122" s="9">
        <f>Table2324[[#This Row],[Requested Other Costs Awards]]*0.7</f>
        <v>62627.032999999996</v>
      </c>
      <c r="L122" s="9">
        <f>Table2324[[#This Row],[Pro-Rated  Lease Awards (95%)]]+Table2324[[#This Row],[Pro-Rated Other Costs Award (70%)]]</f>
        <v>72314.18299999999</v>
      </c>
      <c r="O122" s="5"/>
    </row>
    <row r="123" spans="1:15">
      <c r="A123" s="6" t="s">
        <v>136</v>
      </c>
      <c r="B123" s="7">
        <v>14101400128454</v>
      </c>
      <c r="C123" s="3" t="s">
        <v>13</v>
      </c>
      <c r="D123" s="8">
        <v>373464.66000000003</v>
      </c>
      <c r="E123" s="9">
        <v>265115.96999999997</v>
      </c>
      <c r="F123" s="10" t="s">
        <v>14</v>
      </c>
      <c r="G123" s="11">
        <v>265115.96999999997</v>
      </c>
      <c r="H123" s="9">
        <v>251860.17149999997</v>
      </c>
      <c r="I123" s="12">
        <f>Table2324[[#This Row],[ADA Cap]]-Table2324[[#This Row],[Total Lease Award]]</f>
        <v>0</v>
      </c>
      <c r="J123" s="9">
        <v>0</v>
      </c>
      <c r="K123" s="9">
        <f>Table2324[[#This Row],[Requested Other Costs Awards]]*0.7</f>
        <v>0</v>
      </c>
      <c r="L123" s="9">
        <f>Table2324[[#This Row],[Pro-Rated  Lease Awards (95%)]]+Table2324[[#This Row],[Pro-Rated Other Costs Award (70%)]]</f>
        <v>251860.17149999997</v>
      </c>
      <c r="O123" s="5"/>
    </row>
    <row r="124" spans="1:15">
      <c r="A124" s="6" t="s">
        <v>137</v>
      </c>
      <c r="B124" s="7">
        <v>37771640137356</v>
      </c>
      <c r="C124" s="3" t="s">
        <v>13</v>
      </c>
      <c r="D124" s="8">
        <v>556875</v>
      </c>
      <c r="E124" s="9">
        <v>539127.4</v>
      </c>
      <c r="F124" s="10" t="s">
        <v>14</v>
      </c>
      <c r="G124" s="11">
        <v>539127.4</v>
      </c>
      <c r="H124" s="9">
        <v>512171.02999999997</v>
      </c>
      <c r="I124" s="12">
        <f>Table2324[[#This Row],[ADA Cap]]-Table2324[[#This Row],[Total Lease Award]]</f>
        <v>0</v>
      </c>
      <c r="J124" s="9">
        <v>0</v>
      </c>
      <c r="K124" s="9">
        <f>Table2324[[#This Row],[Requested Other Costs Awards]]*0.7</f>
        <v>0</v>
      </c>
      <c r="L124" s="9">
        <f>Table2324[[#This Row],[Pro-Rated  Lease Awards (95%)]]+Table2324[[#This Row],[Pro-Rated Other Costs Award (70%)]]</f>
        <v>512171.02999999997</v>
      </c>
      <c r="O124" s="5"/>
    </row>
    <row r="125" spans="1:15">
      <c r="A125" s="6" t="s">
        <v>138</v>
      </c>
      <c r="B125" s="7">
        <v>34765050101766</v>
      </c>
      <c r="C125" s="3" t="s">
        <v>13</v>
      </c>
      <c r="D125" s="8">
        <v>803465.47389468737</v>
      </c>
      <c r="E125" s="9">
        <v>2372530.02</v>
      </c>
      <c r="F125" s="10" t="s">
        <v>16</v>
      </c>
      <c r="G125" s="11">
        <v>803465.47389468737</v>
      </c>
      <c r="H125" s="9">
        <v>763292.20019995293</v>
      </c>
      <c r="I125" s="12">
        <f>Table2324[[#This Row],[ADA Cap]]-Table2324[[#This Row],[Total Lease Award]]</f>
        <v>1569064.5461053126</v>
      </c>
      <c r="J125" s="9">
        <v>1569064.5461053126</v>
      </c>
      <c r="K125" s="9">
        <f>Table2324[[#This Row],[Requested Other Costs Awards]]*0.7</f>
        <v>1098345.1822737188</v>
      </c>
      <c r="L125" s="9">
        <f>Table2324[[#This Row],[Pro-Rated  Lease Awards (95%)]]+Table2324[[#This Row],[Pro-Rated Other Costs Award (70%)]]</f>
        <v>1861637.3824736718</v>
      </c>
      <c r="O125" s="5"/>
    </row>
    <row r="126" spans="1:15">
      <c r="A126" s="6" t="s">
        <v>139</v>
      </c>
      <c r="B126" s="7">
        <v>19647330135616</v>
      </c>
      <c r="C126" s="3" t="s">
        <v>13</v>
      </c>
      <c r="D126" s="8">
        <v>231899.40000000002</v>
      </c>
      <c r="E126" s="9">
        <v>443835.14000000007</v>
      </c>
      <c r="F126" s="10" t="s">
        <v>16</v>
      </c>
      <c r="G126" s="11">
        <v>231899.40000000002</v>
      </c>
      <c r="H126" s="9">
        <v>220304.43000000002</v>
      </c>
      <c r="I126" s="12">
        <f>Table2324[[#This Row],[ADA Cap]]-Table2324[[#This Row],[Total Lease Award]]</f>
        <v>211935.74000000005</v>
      </c>
      <c r="J126" s="9">
        <v>0</v>
      </c>
      <c r="K126" s="9">
        <f>Table2324[[#This Row],[Requested Other Costs Awards]]*0.7</f>
        <v>0</v>
      </c>
      <c r="L126" s="9">
        <f>Table2324[[#This Row],[Pro-Rated  Lease Awards (95%)]]+Table2324[[#This Row],[Pro-Rated Other Costs Award (70%)]]</f>
        <v>220304.43000000002</v>
      </c>
      <c r="O126" s="5"/>
    </row>
    <row r="127" spans="1:15">
      <c r="A127" s="6" t="s">
        <v>140</v>
      </c>
      <c r="B127" s="7">
        <v>34674130114660</v>
      </c>
      <c r="C127" s="3" t="s">
        <v>13</v>
      </c>
      <c r="D127" s="8">
        <v>141372</v>
      </c>
      <c r="E127" s="9">
        <v>437530.57641086326</v>
      </c>
      <c r="F127" s="10" t="s">
        <v>16</v>
      </c>
      <c r="G127" s="11">
        <v>141372</v>
      </c>
      <c r="H127" s="9">
        <v>134303.4</v>
      </c>
      <c r="I127" s="12">
        <f>Table2324[[#This Row],[ADA Cap]]-Table2324[[#This Row],[Total Lease Award]]</f>
        <v>296158.57641086326</v>
      </c>
      <c r="J127" s="9">
        <v>0</v>
      </c>
      <c r="K127" s="9">
        <f>Table2324[[#This Row],[Requested Other Costs Awards]]*0.7</f>
        <v>0</v>
      </c>
      <c r="L127" s="9">
        <f>Table2324[[#This Row],[Pro-Rated  Lease Awards (95%)]]+Table2324[[#This Row],[Pro-Rated Other Costs Award (70%)]]</f>
        <v>134303.4</v>
      </c>
      <c r="O127" s="5"/>
    </row>
    <row r="128" spans="1:15">
      <c r="A128" s="6" t="s">
        <v>141</v>
      </c>
      <c r="B128" s="7">
        <v>43104390111880</v>
      </c>
      <c r="C128" s="3" t="s">
        <v>13</v>
      </c>
      <c r="D128" s="8">
        <v>54397.5</v>
      </c>
      <c r="E128" s="9">
        <v>393829.14687816822</v>
      </c>
      <c r="F128" s="10" t="s">
        <v>16</v>
      </c>
      <c r="G128" s="11">
        <v>54397.5</v>
      </c>
      <c r="H128" s="9">
        <v>51677.625</v>
      </c>
      <c r="I128" s="12">
        <f>Table2324[[#This Row],[ADA Cap]]-Table2324[[#This Row],[Total Lease Award]]</f>
        <v>339431.64687816822</v>
      </c>
      <c r="J128" s="9">
        <v>222637.05</v>
      </c>
      <c r="K128" s="9">
        <f>Table2324[[#This Row],[Requested Other Costs Awards]]*0.7</f>
        <v>155845.93499999997</v>
      </c>
      <c r="L128" s="9">
        <f>Table2324[[#This Row],[Pro-Rated  Lease Awards (95%)]]+Table2324[[#This Row],[Pro-Rated Other Costs Award (70%)]]</f>
        <v>207523.55999999997</v>
      </c>
      <c r="O128" s="5"/>
    </row>
    <row r="129" spans="1:15">
      <c r="A129" s="6" t="s">
        <v>142</v>
      </c>
      <c r="B129" s="7">
        <v>19647330115253</v>
      </c>
      <c r="C129" s="3" t="s">
        <v>13</v>
      </c>
      <c r="D129" s="8">
        <v>302537.97000000003</v>
      </c>
      <c r="E129" s="9">
        <v>256291.56000000003</v>
      </c>
      <c r="F129" s="10" t="s">
        <v>14</v>
      </c>
      <c r="G129" s="11">
        <v>256291.56000000003</v>
      </c>
      <c r="H129" s="9">
        <v>243476.98200000002</v>
      </c>
      <c r="I129" s="12">
        <f>Table2324[[#This Row],[ADA Cap]]-Table2324[[#This Row],[Total Lease Award]]</f>
        <v>0</v>
      </c>
      <c r="J129" s="9">
        <v>0</v>
      </c>
      <c r="K129" s="9">
        <f>Table2324[[#This Row],[Requested Other Costs Awards]]*0.7</f>
        <v>0</v>
      </c>
      <c r="L129" s="9">
        <f>Table2324[[#This Row],[Pro-Rated  Lease Awards (95%)]]+Table2324[[#This Row],[Pro-Rated Other Costs Award (70%)]]</f>
        <v>243476.98200000002</v>
      </c>
      <c r="O129" s="5"/>
    </row>
    <row r="130" spans="1:15">
      <c r="A130" s="6" t="s">
        <v>143</v>
      </c>
      <c r="B130" s="7">
        <v>1612590129635</v>
      </c>
      <c r="C130" s="3" t="s">
        <v>13</v>
      </c>
      <c r="D130" s="8">
        <v>408311.89560000005</v>
      </c>
      <c r="E130" s="9">
        <v>362767.09</v>
      </c>
      <c r="F130" s="10" t="s">
        <v>14</v>
      </c>
      <c r="G130" s="11">
        <v>362767.09</v>
      </c>
      <c r="H130" s="9">
        <v>344628.73550000001</v>
      </c>
      <c r="I130" s="12">
        <f>Table2324[[#This Row],[ADA Cap]]-Table2324[[#This Row],[Total Lease Award]]</f>
        <v>0</v>
      </c>
      <c r="J130" s="9">
        <v>0</v>
      </c>
      <c r="K130" s="9">
        <f>Table2324[[#This Row],[Requested Other Costs Awards]]*0.7</f>
        <v>0</v>
      </c>
      <c r="L130" s="9">
        <f>Table2324[[#This Row],[Pro-Rated  Lease Awards (95%)]]+Table2324[[#This Row],[Pro-Rated Other Costs Award (70%)]]</f>
        <v>344628.73550000001</v>
      </c>
      <c r="O130" s="5"/>
    </row>
    <row r="131" spans="1:15">
      <c r="A131" s="6" t="s">
        <v>144</v>
      </c>
      <c r="B131" s="7">
        <v>43104390123257</v>
      </c>
      <c r="C131" s="3" t="s">
        <v>13</v>
      </c>
      <c r="D131" s="8">
        <v>590045.39999999991</v>
      </c>
      <c r="E131" s="9">
        <v>593935.37</v>
      </c>
      <c r="F131" s="10" t="s">
        <v>16</v>
      </c>
      <c r="G131" s="11">
        <v>590045.39999999991</v>
      </c>
      <c r="H131" s="9">
        <v>560543.12999999989</v>
      </c>
      <c r="I131" s="12">
        <f>Table2324[[#This Row],[ADA Cap]]-Table2324[[#This Row],[Total Lease Award]]</f>
        <v>3889.9700000000885</v>
      </c>
      <c r="J131" s="9">
        <v>3889.9700000000885</v>
      </c>
      <c r="K131" s="9">
        <f>Table2324[[#This Row],[Requested Other Costs Awards]]*0.7</f>
        <v>2722.9790000000617</v>
      </c>
      <c r="L131" s="9">
        <f>Table2324[[#This Row],[Pro-Rated  Lease Awards (95%)]]+Table2324[[#This Row],[Pro-Rated Other Costs Award (70%)]]</f>
        <v>563266.10899999994</v>
      </c>
      <c r="O131" s="5"/>
    </row>
    <row r="132" spans="1:15">
      <c r="A132" s="6" t="s">
        <v>145</v>
      </c>
      <c r="B132" s="7">
        <v>43696664330585</v>
      </c>
      <c r="C132" s="3" t="s">
        <v>13</v>
      </c>
      <c r="D132" s="8">
        <v>716803.69773599994</v>
      </c>
      <c r="E132" s="9">
        <v>587199.83000000007</v>
      </c>
      <c r="F132" s="10" t="s">
        <v>14</v>
      </c>
      <c r="G132" s="11">
        <v>587199.83000000007</v>
      </c>
      <c r="H132" s="9">
        <v>557839.83850000007</v>
      </c>
      <c r="I132" s="12">
        <f>Table2324[[#This Row],[ADA Cap]]-Table2324[[#This Row],[Total Lease Award]]</f>
        <v>0</v>
      </c>
      <c r="J132" s="9">
        <v>0</v>
      </c>
      <c r="K132" s="9">
        <f>Table2324[[#This Row],[Requested Other Costs Awards]]*0.7</f>
        <v>0</v>
      </c>
      <c r="L132" s="9">
        <f>Table2324[[#This Row],[Pro-Rated  Lease Awards (95%)]]+Table2324[[#This Row],[Pro-Rated Other Costs Award (70%)]]</f>
        <v>557839.83850000007</v>
      </c>
      <c r="O132" s="5"/>
    </row>
    <row r="133" spans="1:15">
      <c r="A133" s="6" t="s">
        <v>146</v>
      </c>
      <c r="B133" s="7">
        <v>43696660129718</v>
      </c>
      <c r="C133" s="3" t="s">
        <v>13</v>
      </c>
      <c r="D133" s="8">
        <v>603624.20239800005</v>
      </c>
      <c r="E133" s="9">
        <v>308825.93</v>
      </c>
      <c r="F133" s="10" t="s">
        <v>14</v>
      </c>
      <c r="G133" s="11">
        <v>308825.93</v>
      </c>
      <c r="H133" s="9">
        <v>293384.6335</v>
      </c>
      <c r="I133" s="12">
        <f>Table2324[[#This Row],[ADA Cap]]-Table2324[[#This Row],[Total Lease Award]]</f>
        <v>0</v>
      </c>
      <c r="J133" s="9">
        <v>0</v>
      </c>
      <c r="K133" s="9">
        <f>Table2324[[#This Row],[Requested Other Costs Awards]]*0.7</f>
        <v>0</v>
      </c>
      <c r="L133" s="9">
        <f>Table2324[[#This Row],[Pro-Rated  Lease Awards (95%)]]+Table2324[[#This Row],[Pro-Rated Other Costs Award (70%)]]</f>
        <v>293384.6335</v>
      </c>
      <c r="O133" s="5"/>
    </row>
    <row r="134" spans="1:15">
      <c r="A134" s="6" t="s">
        <v>147</v>
      </c>
      <c r="B134" s="7">
        <v>19647336119903</v>
      </c>
      <c r="C134" s="3" t="s">
        <v>13</v>
      </c>
      <c r="D134" s="8">
        <v>210836.43</v>
      </c>
      <c r="E134" s="9">
        <v>563128.09000000008</v>
      </c>
      <c r="F134" s="10" t="s">
        <v>16</v>
      </c>
      <c r="G134" s="11">
        <v>210836.43</v>
      </c>
      <c r="H134" s="9">
        <v>200294.60849999997</v>
      </c>
      <c r="I134" s="12">
        <f>Table2324[[#This Row],[ADA Cap]]-Table2324[[#This Row],[Total Lease Award]]</f>
        <v>352291.66000000009</v>
      </c>
      <c r="J134" s="9">
        <v>352291.66</v>
      </c>
      <c r="K134" s="9">
        <f>Table2324[[#This Row],[Requested Other Costs Awards]]*0.7</f>
        <v>246604.16199999995</v>
      </c>
      <c r="L134" s="9">
        <f>Table2324[[#This Row],[Pro-Rated  Lease Awards (95%)]]+Table2324[[#This Row],[Pro-Rated Other Costs Award (70%)]]</f>
        <v>446898.77049999993</v>
      </c>
      <c r="O134" s="5"/>
    </row>
    <row r="135" spans="1:15">
      <c r="A135" s="6" t="s">
        <v>148</v>
      </c>
      <c r="B135" s="7">
        <v>39686760117853</v>
      </c>
      <c r="C135" s="3" t="s">
        <v>13</v>
      </c>
      <c r="D135" s="8">
        <v>121500</v>
      </c>
      <c r="E135" s="9">
        <v>300527.29000000004</v>
      </c>
      <c r="F135" s="10" t="s">
        <v>16</v>
      </c>
      <c r="G135" s="11">
        <v>121500</v>
      </c>
      <c r="H135" s="9">
        <v>115425</v>
      </c>
      <c r="I135" s="12">
        <f>Table2324[[#This Row],[ADA Cap]]-Table2324[[#This Row],[Total Lease Award]]</f>
        <v>179027.29000000004</v>
      </c>
      <c r="J135" s="9">
        <v>179027.28999999998</v>
      </c>
      <c r="K135" s="9">
        <f>Table2324[[#This Row],[Requested Other Costs Awards]]*0.7</f>
        <v>125319.10299999997</v>
      </c>
      <c r="L135" s="9">
        <f>Table2324[[#This Row],[Pro-Rated  Lease Awards (95%)]]+Table2324[[#This Row],[Pro-Rated Other Costs Award (70%)]]</f>
        <v>240744.10299999997</v>
      </c>
      <c r="O135" s="5"/>
    </row>
    <row r="136" spans="1:15">
      <c r="A136" s="6" t="s">
        <v>149</v>
      </c>
      <c r="B136" s="7">
        <v>37103710138594</v>
      </c>
      <c r="C136" s="3" t="s">
        <v>13</v>
      </c>
      <c r="D136" s="8">
        <v>214419.60000000003</v>
      </c>
      <c r="E136" s="9">
        <v>356059.97</v>
      </c>
      <c r="F136" s="10" t="s">
        <v>16</v>
      </c>
      <c r="G136" s="11">
        <v>214419.60000000003</v>
      </c>
      <c r="H136" s="9">
        <v>203698.62000000002</v>
      </c>
      <c r="I136" s="12">
        <f>Table2324[[#This Row],[ADA Cap]]-Table2324[[#This Row],[Total Lease Award]]</f>
        <v>141640.36999999994</v>
      </c>
      <c r="J136" s="9">
        <v>122565.96</v>
      </c>
      <c r="K136" s="9">
        <f>Table2324[[#This Row],[Requested Other Costs Awards]]*0.7</f>
        <v>85796.172000000006</v>
      </c>
      <c r="L136" s="9">
        <f>Table2324[[#This Row],[Pro-Rated  Lease Awards (95%)]]+Table2324[[#This Row],[Pro-Rated Other Costs Award (70%)]]</f>
        <v>289494.79200000002</v>
      </c>
      <c r="O136" s="5"/>
    </row>
    <row r="137" spans="1:15">
      <c r="A137" s="6" t="s">
        <v>150</v>
      </c>
      <c r="B137" s="7">
        <v>37683380127647</v>
      </c>
      <c r="C137" s="3" t="s">
        <v>13</v>
      </c>
      <c r="D137" s="8">
        <v>0</v>
      </c>
      <c r="E137" s="9">
        <v>458045.13999999996</v>
      </c>
      <c r="F137" s="10" t="s">
        <v>16</v>
      </c>
      <c r="G137" s="11">
        <v>0</v>
      </c>
      <c r="H137" s="9">
        <v>0</v>
      </c>
      <c r="I137" s="12">
        <f>Table2324[[#This Row],[ADA Cap]]-Table2324[[#This Row],[Total Lease Award]]</f>
        <v>458045.13999999996</v>
      </c>
      <c r="J137" s="9">
        <v>458045.14</v>
      </c>
      <c r="K137" s="9">
        <f>Table2324[[#This Row],[Requested Other Costs Awards]]*0.7</f>
        <v>320631.598</v>
      </c>
      <c r="L137" s="9">
        <f>Table2324[[#This Row],[Pro-Rated  Lease Awards (95%)]]+Table2324[[#This Row],[Pro-Rated Other Costs Award (70%)]]</f>
        <v>320631.598</v>
      </c>
      <c r="O137" s="5"/>
    </row>
    <row r="138" spans="1:15">
      <c r="A138" s="6" t="s">
        <v>151</v>
      </c>
      <c r="B138" s="7">
        <v>1612590129932</v>
      </c>
      <c r="C138" s="3" t="s">
        <v>13</v>
      </c>
      <c r="D138" s="8">
        <v>273590.98200000002</v>
      </c>
      <c r="E138" s="9">
        <v>683927.29999999993</v>
      </c>
      <c r="F138" s="10" t="s">
        <v>16</v>
      </c>
      <c r="G138" s="11">
        <v>273590.98200000002</v>
      </c>
      <c r="H138" s="9">
        <v>259911.43290000001</v>
      </c>
      <c r="I138" s="12">
        <f>Table2324[[#This Row],[ADA Cap]]-Table2324[[#This Row],[Total Lease Award]]</f>
        <v>410336.31799999991</v>
      </c>
      <c r="J138" s="9">
        <v>0</v>
      </c>
      <c r="K138" s="9">
        <f>Table2324[[#This Row],[Requested Other Costs Awards]]*0.7</f>
        <v>0</v>
      </c>
      <c r="L138" s="9">
        <f>Table2324[[#This Row],[Pro-Rated  Lease Awards (95%)]]+Table2324[[#This Row],[Pro-Rated Other Costs Award (70%)]]</f>
        <v>259911.43290000001</v>
      </c>
      <c r="O138" s="5"/>
    </row>
    <row r="139" spans="1:15">
      <c r="A139" s="6" t="s">
        <v>152</v>
      </c>
      <c r="B139" s="7">
        <v>19647330135723</v>
      </c>
      <c r="C139" s="3" t="s">
        <v>13</v>
      </c>
      <c r="D139" s="8">
        <v>979554.69</v>
      </c>
      <c r="E139" s="9">
        <v>636210.12</v>
      </c>
      <c r="F139" s="10" t="s">
        <v>14</v>
      </c>
      <c r="G139" s="11">
        <v>636210.12</v>
      </c>
      <c r="H139" s="9">
        <v>604399.61399999994</v>
      </c>
      <c r="I139" s="12">
        <f>Table2324[[#This Row],[ADA Cap]]-Table2324[[#This Row],[Total Lease Award]]</f>
        <v>0</v>
      </c>
      <c r="J139" s="9">
        <v>0</v>
      </c>
      <c r="K139" s="9">
        <f>Table2324[[#This Row],[Requested Other Costs Awards]]*0.7</f>
        <v>0</v>
      </c>
      <c r="L139" s="9">
        <f>Table2324[[#This Row],[Pro-Rated  Lease Awards (95%)]]+Table2324[[#This Row],[Pro-Rated Other Costs Award (70%)]]</f>
        <v>604399.61399999994</v>
      </c>
      <c r="O139" s="5"/>
    </row>
    <row r="140" spans="1:15">
      <c r="A140" s="6" t="s">
        <v>153</v>
      </c>
      <c r="B140" s="7">
        <v>19647330132282</v>
      </c>
      <c r="C140" s="3" t="s">
        <v>13</v>
      </c>
      <c r="D140" s="8">
        <v>517500</v>
      </c>
      <c r="E140" s="9">
        <v>414917.79000000004</v>
      </c>
      <c r="F140" s="10" t="s">
        <v>14</v>
      </c>
      <c r="G140" s="11">
        <v>414917.79000000004</v>
      </c>
      <c r="H140" s="9">
        <v>394171.90049999999</v>
      </c>
      <c r="I140" s="12">
        <f>Table2324[[#This Row],[ADA Cap]]-Table2324[[#This Row],[Total Lease Award]]</f>
        <v>0</v>
      </c>
      <c r="J140" s="9">
        <v>0</v>
      </c>
      <c r="K140" s="9">
        <f>Table2324[[#This Row],[Requested Other Costs Awards]]*0.7</f>
        <v>0</v>
      </c>
      <c r="L140" s="9">
        <f>Table2324[[#This Row],[Pro-Rated  Lease Awards (95%)]]+Table2324[[#This Row],[Pro-Rated Other Costs Award (70%)]]</f>
        <v>394171.90049999999</v>
      </c>
      <c r="O140" s="5"/>
    </row>
    <row r="141" spans="1:15">
      <c r="A141" s="6" t="s">
        <v>154</v>
      </c>
      <c r="B141" s="7">
        <v>19647330135715</v>
      </c>
      <c r="C141" s="3" t="s">
        <v>13</v>
      </c>
      <c r="D141" s="8">
        <v>849583.08</v>
      </c>
      <c r="E141" s="9">
        <v>655720.44999999995</v>
      </c>
      <c r="F141" s="10" t="s">
        <v>14</v>
      </c>
      <c r="G141" s="11">
        <v>655720.44999999995</v>
      </c>
      <c r="H141" s="9">
        <v>622934.42749999987</v>
      </c>
      <c r="I141" s="12">
        <f>Table2324[[#This Row],[ADA Cap]]-Table2324[[#This Row],[Total Lease Award]]</f>
        <v>0</v>
      </c>
      <c r="J141" s="9">
        <v>0</v>
      </c>
      <c r="K141" s="9">
        <f>Table2324[[#This Row],[Requested Other Costs Awards]]*0.7</f>
        <v>0</v>
      </c>
      <c r="L141" s="9">
        <f>Table2324[[#This Row],[Pro-Rated  Lease Awards (95%)]]+Table2324[[#This Row],[Pro-Rated Other Costs Award (70%)]]</f>
        <v>622934.42749999987</v>
      </c>
      <c r="O141" s="5"/>
    </row>
    <row r="142" spans="1:15">
      <c r="A142" s="6" t="s">
        <v>155</v>
      </c>
      <c r="B142" s="7">
        <v>30103060133983</v>
      </c>
      <c r="C142" s="3" t="s">
        <v>13</v>
      </c>
      <c r="D142" s="8">
        <v>697388.4</v>
      </c>
      <c r="E142" s="9">
        <v>547241.31000000006</v>
      </c>
      <c r="F142" s="10" t="s">
        <v>14</v>
      </c>
      <c r="G142" s="11">
        <v>547241.31000000006</v>
      </c>
      <c r="H142" s="9">
        <v>519879.24450000003</v>
      </c>
      <c r="I142" s="12">
        <f>Table2324[[#This Row],[ADA Cap]]-Table2324[[#This Row],[Total Lease Award]]</f>
        <v>0</v>
      </c>
      <c r="J142" s="9">
        <v>0</v>
      </c>
      <c r="K142" s="9">
        <f>Table2324[[#This Row],[Requested Other Costs Awards]]*0.7</f>
        <v>0</v>
      </c>
      <c r="L142" s="9">
        <f>Table2324[[#This Row],[Pro-Rated  Lease Awards (95%)]]+Table2324[[#This Row],[Pro-Rated Other Costs Award (70%)]]</f>
        <v>519879.24450000003</v>
      </c>
      <c r="O142" s="5"/>
    </row>
    <row r="143" spans="1:15">
      <c r="A143" s="6" t="s">
        <v>156</v>
      </c>
      <c r="B143" s="7">
        <v>19647330125864</v>
      </c>
      <c r="C143" s="3" t="s">
        <v>13</v>
      </c>
      <c r="D143" s="8">
        <v>497250</v>
      </c>
      <c r="E143" s="9">
        <v>685064.1</v>
      </c>
      <c r="F143" s="10" t="s">
        <v>16</v>
      </c>
      <c r="G143" s="11">
        <v>497250</v>
      </c>
      <c r="H143" s="9">
        <v>472387.5</v>
      </c>
      <c r="I143" s="12">
        <f>Table2324[[#This Row],[ADA Cap]]-Table2324[[#This Row],[Total Lease Award]]</f>
        <v>187814.09999999998</v>
      </c>
      <c r="J143" s="9">
        <v>187814.09999999998</v>
      </c>
      <c r="K143" s="9">
        <f>Table2324[[#This Row],[Requested Other Costs Awards]]*0.7</f>
        <v>131469.86999999997</v>
      </c>
      <c r="L143" s="9">
        <f>Table2324[[#This Row],[Pro-Rated  Lease Awards (95%)]]+Table2324[[#This Row],[Pro-Rated Other Costs Award (70%)]]</f>
        <v>603857.37</v>
      </c>
      <c r="O143" s="5"/>
    </row>
    <row r="144" spans="1:15">
      <c r="A144" s="6" t="s">
        <v>157</v>
      </c>
      <c r="B144" s="7">
        <v>23656072330272</v>
      </c>
      <c r="C144" s="3" t="s">
        <v>13</v>
      </c>
      <c r="D144" s="8">
        <v>0</v>
      </c>
      <c r="E144" s="9">
        <v>69302.17</v>
      </c>
      <c r="F144" s="10" t="s">
        <v>16</v>
      </c>
      <c r="G144" s="11">
        <v>0</v>
      </c>
      <c r="H144" s="9">
        <v>0</v>
      </c>
      <c r="I144" s="12">
        <f>Table2324[[#This Row],[ADA Cap]]-Table2324[[#This Row],[Total Lease Award]]</f>
        <v>69302.17</v>
      </c>
      <c r="J144" s="9">
        <v>69302.17</v>
      </c>
      <c r="K144" s="9">
        <f>Table2324[[#This Row],[Requested Other Costs Awards]]*0.7</f>
        <v>48511.518999999993</v>
      </c>
      <c r="L144" s="9">
        <f>Table2324[[#This Row],[Pro-Rated  Lease Awards (95%)]]+Table2324[[#This Row],[Pro-Rated Other Costs Award (70%)]]</f>
        <v>48511.518999999993</v>
      </c>
      <c r="O144" s="5"/>
    </row>
    <row r="145" spans="1:15">
      <c r="A145" s="6" t="s">
        <v>158</v>
      </c>
      <c r="B145" s="7">
        <v>37679910108563</v>
      </c>
      <c r="C145" s="3" t="s">
        <v>13</v>
      </c>
      <c r="D145" s="8">
        <v>76113</v>
      </c>
      <c r="E145" s="9">
        <v>54016.876128071468</v>
      </c>
      <c r="F145" s="10" t="s">
        <v>14</v>
      </c>
      <c r="G145" s="11">
        <v>54016.876128071468</v>
      </c>
      <c r="H145" s="9">
        <v>51316.032321667895</v>
      </c>
      <c r="I145" s="12">
        <f>Table2324[[#This Row],[ADA Cap]]-Table2324[[#This Row],[Total Lease Award]]</f>
        <v>0</v>
      </c>
      <c r="J145" s="9">
        <v>0</v>
      </c>
      <c r="K145" s="9">
        <f>Table2324[[#This Row],[Requested Other Costs Awards]]*0.7</f>
        <v>0</v>
      </c>
      <c r="L145" s="9">
        <f>Table2324[[#This Row],[Pro-Rated  Lease Awards (95%)]]+Table2324[[#This Row],[Pro-Rated Other Costs Award (70%)]]</f>
        <v>51316.032321667895</v>
      </c>
      <c r="O145" s="5"/>
    </row>
    <row r="146" spans="1:15">
      <c r="A146" s="6" t="s">
        <v>159</v>
      </c>
      <c r="B146" s="7">
        <v>19647330140004</v>
      </c>
      <c r="C146" s="3" t="s">
        <v>13</v>
      </c>
      <c r="D146" s="8">
        <v>266276.658</v>
      </c>
      <c r="E146" s="9">
        <v>332783.99</v>
      </c>
      <c r="F146" s="10" t="s">
        <v>16</v>
      </c>
      <c r="G146" s="11">
        <v>266276.658</v>
      </c>
      <c r="H146" s="9">
        <v>252962.82509999999</v>
      </c>
      <c r="I146" s="12">
        <f>Table2324[[#This Row],[ADA Cap]]-Table2324[[#This Row],[Total Lease Award]]</f>
        <v>66507.331999999995</v>
      </c>
      <c r="J146" s="9">
        <v>66507.331999999995</v>
      </c>
      <c r="K146" s="9">
        <f>Table2324[[#This Row],[Requested Other Costs Awards]]*0.7</f>
        <v>46555.132399999995</v>
      </c>
      <c r="L146" s="9">
        <f>Table2324[[#This Row],[Pro-Rated  Lease Awards (95%)]]+Table2324[[#This Row],[Pro-Rated Other Costs Award (70%)]]</f>
        <v>299517.95749999996</v>
      </c>
      <c r="O146" s="5"/>
    </row>
    <row r="147" spans="1:15">
      <c r="A147" s="6" t="s">
        <v>160</v>
      </c>
      <c r="B147" s="7">
        <v>30666706119127</v>
      </c>
      <c r="C147" s="3" t="s">
        <v>13</v>
      </c>
      <c r="D147" s="8">
        <v>464727.50443800003</v>
      </c>
      <c r="E147" s="9">
        <v>1278729.48</v>
      </c>
      <c r="F147" s="10" t="s">
        <v>16</v>
      </c>
      <c r="G147" s="11">
        <v>464727.50443800003</v>
      </c>
      <c r="H147" s="9">
        <v>441491.12921610003</v>
      </c>
      <c r="I147" s="12">
        <f>Table2324[[#This Row],[ADA Cap]]-Table2324[[#This Row],[Total Lease Award]]</f>
        <v>814001.97556199995</v>
      </c>
      <c r="J147" s="9">
        <v>619548.18999999994</v>
      </c>
      <c r="K147" s="9">
        <f>Table2324[[#This Row],[Requested Other Costs Awards]]*0.7</f>
        <v>433683.73299999995</v>
      </c>
      <c r="L147" s="9">
        <f>Table2324[[#This Row],[Pro-Rated  Lease Awards (95%)]]+Table2324[[#This Row],[Pro-Rated Other Costs Award (70%)]]</f>
        <v>875174.86221609998</v>
      </c>
      <c r="O147" s="5"/>
    </row>
    <row r="148" spans="1:15">
      <c r="A148" s="6" t="s">
        <v>161</v>
      </c>
      <c r="B148" s="7">
        <v>48104880139030</v>
      </c>
      <c r="C148" s="3" t="s">
        <v>13</v>
      </c>
      <c r="D148" s="8">
        <v>0</v>
      </c>
      <c r="E148" s="9">
        <v>764213.79999999993</v>
      </c>
      <c r="F148" s="10" t="s">
        <v>16</v>
      </c>
      <c r="G148" s="11">
        <v>0</v>
      </c>
      <c r="H148" s="9">
        <v>0</v>
      </c>
      <c r="I148" s="12">
        <f>Table2324[[#This Row],[ADA Cap]]-Table2324[[#This Row],[Total Lease Award]]</f>
        <v>764213.79999999993</v>
      </c>
      <c r="J148" s="9">
        <v>0</v>
      </c>
      <c r="K148" s="9">
        <f>Table2324[[#This Row],[Requested Other Costs Awards]]*0.7</f>
        <v>0</v>
      </c>
      <c r="L148" s="9">
        <f>Table2324[[#This Row],[Pro-Rated  Lease Awards (95%)]]+Table2324[[#This Row],[Pro-Rated Other Costs Award (70%)]]</f>
        <v>0</v>
      </c>
      <c r="O148" s="5"/>
    </row>
    <row r="149" spans="1:15">
      <c r="A149" s="6" t="s">
        <v>162</v>
      </c>
      <c r="B149" s="7">
        <v>57105790132464</v>
      </c>
      <c r="C149" s="3" t="s">
        <v>13</v>
      </c>
      <c r="D149" s="8">
        <v>484876.53</v>
      </c>
      <c r="E149" s="9">
        <v>531667.15</v>
      </c>
      <c r="F149" s="10" t="s">
        <v>16</v>
      </c>
      <c r="G149" s="11">
        <v>484876.53</v>
      </c>
      <c r="H149" s="9">
        <v>460632.7035</v>
      </c>
      <c r="I149" s="12">
        <f>Table2324[[#This Row],[ADA Cap]]-Table2324[[#This Row],[Total Lease Award]]</f>
        <v>46790.619999999995</v>
      </c>
      <c r="J149" s="9">
        <v>46790.619999999995</v>
      </c>
      <c r="K149" s="9">
        <f>Table2324[[#This Row],[Requested Other Costs Awards]]*0.7</f>
        <v>32753.433999999994</v>
      </c>
      <c r="L149" s="9">
        <f>Table2324[[#This Row],[Pro-Rated  Lease Awards (95%)]]+Table2324[[#This Row],[Pro-Rated Other Costs Award (70%)]]</f>
        <v>493386.13750000001</v>
      </c>
      <c r="O149" s="5"/>
    </row>
    <row r="150" spans="1:15">
      <c r="A150" s="6" t="s">
        <v>163</v>
      </c>
      <c r="B150" s="7">
        <v>36750440116707</v>
      </c>
      <c r="C150" s="3" t="s">
        <v>13</v>
      </c>
      <c r="D150" s="8">
        <v>1023816.8699999999</v>
      </c>
      <c r="E150" s="9">
        <v>669489.93999999994</v>
      </c>
      <c r="F150" s="10" t="s">
        <v>14</v>
      </c>
      <c r="G150" s="11">
        <v>669489.93999999994</v>
      </c>
      <c r="H150" s="9">
        <v>636015.44299999997</v>
      </c>
      <c r="I150" s="12">
        <f>Table2324[[#This Row],[ADA Cap]]-Table2324[[#This Row],[Total Lease Award]]</f>
        <v>0</v>
      </c>
      <c r="J150" s="9">
        <v>0</v>
      </c>
      <c r="K150" s="9">
        <f>Table2324[[#This Row],[Requested Other Costs Awards]]*0.7</f>
        <v>0</v>
      </c>
      <c r="L150" s="9">
        <f>Table2324[[#This Row],[Pro-Rated  Lease Awards (95%)]]+Table2324[[#This Row],[Pro-Rated Other Costs Award (70%)]]</f>
        <v>636015.44299999997</v>
      </c>
      <c r="O150" s="5"/>
    </row>
    <row r="151" spans="1:15">
      <c r="A151" s="6" t="s">
        <v>164</v>
      </c>
      <c r="B151" s="7">
        <v>36678760136952</v>
      </c>
      <c r="C151" s="3" t="s">
        <v>13</v>
      </c>
      <c r="D151" s="8">
        <v>839388.69</v>
      </c>
      <c r="E151" s="9">
        <v>632273.94999999995</v>
      </c>
      <c r="F151" s="10" t="s">
        <v>14</v>
      </c>
      <c r="G151" s="11">
        <v>632273.94999999995</v>
      </c>
      <c r="H151" s="9">
        <v>600660.25249999994</v>
      </c>
      <c r="I151" s="12">
        <f>Table2324[[#This Row],[ADA Cap]]-Table2324[[#This Row],[Total Lease Award]]</f>
        <v>0</v>
      </c>
      <c r="J151" s="9">
        <v>0</v>
      </c>
      <c r="K151" s="9">
        <f>Table2324[[#This Row],[Requested Other Costs Awards]]*0.7</f>
        <v>0</v>
      </c>
      <c r="L151" s="9">
        <f>Table2324[[#This Row],[Pro-Rated  Lease Awards (95%)]]+Table2324[[#This Row],[Pro-Rated Other Costs Award (70%)]]</f>
        <v>600660.25249999994</v>
      </c>
      <c r="O151" s="5"/>
    </row>
    <row r="152" spans="1:15">
      <c r="A152" s="6" t="s">
        <v>165</v>
      </c>
      <c r="B152" s="7">
        <v>36103630140012</v>
      </c>
      <c r="C152" s="3" t="s">
        <v>13</v>
      </c>
      <c r="D152" s="8">
        <v>1261591.2</v>
      </c>
      <c r="E152" s="9">
        <v>639663.15</v>
      </c>
      <c r="F152" s="10" t="s">
        <v>14</v>
      </c>
      <c r="G152" s="11">
        <v>639663.15</v>
      </c>
      <c r="H152" s="9">
        <v>607679.99250000005</v>
      </c>
      <c r="I152" s="12">
        <f>Table2324[[#This Row],[ADA Cap]]-Table2324[[#This Row],[Total Lease Award]]</f>
        <v>0</v>
      </c>
      <c r="J152" s="9">
        <v>0</v>
      </c>
      <c r="K152" s="9">
        <f>Table2324[[#This Row],[Requested Other Costs Awards]]*0.7</f>
        <v>0</v>
      </c>
      <c r="L152" s="9">
        <f>Table2324[[#This Row],[Pro-Rated  Lease Awards (95%)]]+Table2324[[#This Row],[Pro-Rated Other Costs Award (70%)]]</f>
        <v>607679.99250000005</v>
      </c>
      <c r="O152" s="5"/>
    </row>
    <row r="153" spans="1:15">
      <c r="A153" s="6" t="s">
        <v>166</v>
      </c>
      <c r="B153" s="7">
        <v>19101990140681</v>
      </c>
      <c r="C153" s="3" t="s">
        <v>13</v>
      </c>
      <c r="D153" s="8">
        <v>583803.61200000008</v>
      </c>
      <c r="E153" s="9">
        <v>443494.10000000003</v>
      </c>
      <c r="F153" s="10" t="s">
        <v>14</v>
      </c>
      <c r="G153" s="11">
        <v>443494.10000000003</v>
      </c>
      <c r="H153" s="9">
        <v>421319.39500000002</v>
      </c>
      <c r="I153" s="12">
        <f>Table2324[[#This Row],[ADA Cap]]-Table2324[[#This Row],[Total Lease Award]]</f>
        <v>0</v>
      </c>
      <c r="J153" s="9">
        <v>0</v>
      </c>
      <c r="K153" s="9">
        <f>Table2324[[#This Row],[Requested Other Costs Awards]]*0.7</f>
        <v>0</v>
      </c>
      <c r="L153" s="9">
        <f>Table2324[[#This Row],[Pro-Rated  Lease Awards (95%)]]+Table2324[[#This Row],[Pro-Rated Other Costs Award (70%)]]</f>
        <v>421319.39500000002</v>
      </c>
      <c r="O153" s="5"/>
    </row>
    <row r="154" spans="1:15">
      <c r="A154" s="6" t="s">
        <v>167</v>
      </c>
      <c r="B154" s="7">
        <v>19646911996438</v>
      </c>
      <c r="C154" s="3" t="s">
        <v>13</v>
      </c>
      <c r="D154" s="8">
        <v>225648.68112750002</v>
      </c>
      <c r="E154" s="9">
        <v>644636.65</v>
      </c>
      <c r="F154" s="10" t="s">
        <v>16</v>
      </c>
      <c r="G154" s="11">
        <v>225648.68112750002</v>
      </c>
      <c r="H154" s="9">
        <v>214366.24707112502</v>
      </c>
      <c r="I154" s="12">
        <f>Table2324[[#This Row],[ADA Cap]]-Table2324[[#This Row],[Total Lease Award]]</f>
        <v>418987.9688725</v>
      </c>
      <c r="J154" s="9">
        <v>111896.2</v>
      </c>
      <c r="K154" s="9">
        <f>Table2324[[#This Row],[Requested Other Costs Awards]]*0.7</f>
        <v>78327.34</v>
      </c>
      <c r="L154" s="9">
        <f>Table2324[[#This Row],[Pro-Rated  Lease Awards (95%)]]+Table2324[[#This Row],[Pro-Rated Other Costs Award (70%)]]</f>
        <v>292693.58707112505</v>
      </c>
      <c r="O154" s="5"/>
    </row>
    <row r="155" spans="1:15">
      <c r="A155" s="6" t="s">
        <v>168</v>
      </c>
      <c r="B155" s="7">
        <v>19101990121772</v>
      </c>
      <c r="C155" s="3" t="s">
        <v>13</v>
      </c>
      <c r="D155" s="8">
        <v>524935.45044863992</v>
      </c>
      <c r="E155" s="9">
        <v>478734.89999999997</v>
      </c>
      <c r="F155" s="10" t="s">
        <v>14</v>
      </c>
      <c r="G155" s="11">
        <v>478734.89999999997</v>
      </c>
      <c r="H155" s="9">
        <v>454798.15499999997</v>
      </c>
      <c r="I155" s="12">
        <f>Table2324[[#This Row],[ADA Cap]]-Table2324[[#This Row],[Total Lease Award]]</f>
        <v>0</v>
      </c>
      <c r="J155" s="9">
        <v>0</v>
      </c>
      <c r="K155" s="9">
        <f>Table2324[[#This Row],[Requested Other Costs Awards]]*0.7</f>
        <v>0</v>
      </c>
      <c r="L155" s="9">
        <f>Table2324[[#This Row],[Pro-Rated  Lease Awards (95%)]]+Table2324[[#This Row],[Pro-Rated Other Costs Award (70%)]]</f>
        <v>454798.15499999997</v>
      </c>
      <c r="O155" s="5"/>
    </row>
    <row r="156" spans="1:15">
      <c r="A156" s="6" t="s">
        <v>169</v>
      </c>
      <c r="B156" s="7">
        <v>19101990127498</v>
      </c>
      <c r="C156" s="3" t="s">
        <v>13</v>
      </c>
      <c r="D156" s="8">
        <v>510122.25</v>
      </c>
      <c r="E156" s="9">
        <v>478607.01</v>
      </c>
      <c r="F156" s="10" t="s">
        <v>14</v>
      </c>
      <c r="G156" s="11">
        <v>478607.01</v>
      </c>
      <c r="H156" s="9">
        <v>454676.65950000001</v>
      </c>
      <c r="I156" s="12">
        <f>Table2324[[#This Row],[ADA Cap]]-Table2324[[#This Row],[Total Lease Award]]</f>
        <v>0</v>
      </c>
      <c r="J156" s="9">
        <v>0</v>
      </c>
      <c r="K156" s="9">
        <f>Table2324[[#This Row],[Requested Other Costs Awards]]*0.7</f>
        <v>0</v>
      </c>
      <c r="L156" s="9">
        <f>Table2324[[#This Row],[Pro-Rated  Lease Awards (95%)]]+Table2324[[#This Row],[Pro-Rated Other Costs Award (70%)]]</f>
        <v>454676.65950000001</v>
      </c>
      <c r="O156" s="5"/>
    </row>
    <row r="157" spans="1:15">
      <c r="A157" s="6" t="s">
        <v>170</v>
      </c>
      <c r="B157" s="7">
        <v>1100170112607</v>
      </c>
      <c r="C157" s="3" t="s">
        <v>13</v>
      </c>
      <c r="D157" s="8">
        <v>334123.83899999998</v>
      </c>
      <c r="E157" s="9">
        <v>272363.07</v>
      </c>
      <c r="F157" s="10" t="s">
        <v>14</v>
      </c>
      <c r="G157" s="11">
        <v>272363.07</v>
      </c>
      <c r="H157" s="9">
        <v>258744.91649999999</v>
      </c>
      <c r="I157" s="12">
        <f>Table2324[[#This Row],[ADA Cap]]-Table2324[[#This Row],[Total Lease Award]]</f>
        <v>0</v>
      </c>
      <c r="J157" s="9">
        <v>0</v>
      </c>
      <c r="K157" s="9">
        <f>Table2324[[#This Row],[Requested Other Costs Awards]]*0.7</f>
        <v>0</v>
      </c>
      <c r="L157" s="9">
        <f>Table2324[[#This Row],[Pro-Rated  Lease Awards (95%)]]+Table2324[[#This Row],[Pro-Rated Other Costs Award (70%)]]</f>
        <v>258744.91649999999</v>
      </c>
      <c r="O157" s="5"/>
    </row>
    <row r="158" spans="1:15">
      <c r="A158" s="6" t="s">
        <v>171</v>
      </c>
      <c r="B158" s="7">
        <v>29102980130823</v>
      </c>
      <c r="C158" s="3" t="s">
        <v>13</v>
      </c>
      <c r="D158" s="8">
        <v>173826.56441372161</v>
      </c>
      <c r="E158" s="9">
        <v>646896.04</v>
      </c>
      <c r="F158" s="10" t="s">
        <v>16</v>
      </c>
      <c r="G158" s="11">
        <v>173826.56441372161</v>
      </c>
      <c r="H158" s="9">
        <v>165135.23619303553</v>
      </c>
      <c r="I158" s="12">
        <f>Table2324[[#This Row],[ADA Cap]]-Table2324[[#This Row],[Total Lease Award]]</f>
        <v>473069.47558627842</v>
      </c>
      <c r="J158" s="9">
        <v>7104.33</v>
      </c>
      <c r="K158" s="9">
        <f>Table2324[[#This Row],[Requested Other Costs Awards]]*0.7</f>
        <v>4973.0309999999999</v>
      </c>
      <c r="L158" s="9">
        <f>Table2324[[#This Row],[Pro-Rated  Lease Awards (95%)]]+Table2324[[#This Row],[Pro-Rated Other Costs Award (70%)]]</f>
        <v>170108.26719303551</v>
      </c>
      <c r="O158" s="5"/>
    </row>
    <row r="159" spans="1:15">
      <c r="A159" s="6" t="s">
        <v>172</v>
      </c>
      <c r="B159" s="7">
        <v>19647330126169</v>
      </c>
      <c r="C159" s="3" t="s">
        <v>13</v>
      </c>
      <c r="D159" s="8">
        <v>448468.64999999997</v>
      </c>
      <c r="E159" s="9">
        <v>528199.90999999992</v>
      </c>
      <c r="F159" s="10" t="s">
        <v>16</v>
      </c>
      <c r="G159" s="11">
        <v>448468.64999999997</v>
      </c>
      <c r="H159" s="9">
        <v>426045.21749999997</v>
      </c>
      <c r="I159" s="12">
        <f>Table2324[[#This Row],[ADA Cap]]-Table2324[[#This Row],[Total Lease Award]]</f>
        <v>79731.259999999951</v>
      </c>
      <c r="J159" s="9">
        <v>79731.260000000068</v>
      </c>
      <c r="K159" s="9">
        <f>Table2324[[#This Row],[Requested Other Costs Awards]]*0.7</f>
        <v>55811.882000000041</v>
      </c>
      <c r="L159" s="9">
        <f>Table2324[[#This Row],[Pro-Rated  Lease Awards (95%)]]+Table2324[[#This Row],[Pro-Rated Other Costs Award (70%)]]</f>
        <v>481857.09950000001</v>
      </c>
      <c r="O159" s="5"/>
    </row>
    <row r="160" spans="1:15">
      <c r="A160" s="6" t="s">
        <v>173</v>
      </c>
      <c r="B160" s="7">
        <v>19647330129650</v>
      </c>
      <c r="C160" s="3" t="s">
        <v>13</v>
      </c>
      <c r="D160" s="8">
        <v>507750.03</v>
      </c>
      <c r="E160" s="9">
        <v>551632.20000000007</v>
      </c>
      <c r="F160" s="10" t="s">
        <v>16</v>
      </c>
      <c r="G160" s="11">
        <v>507750.03</v>
      </c>
      <c r="H160" s="9">
        <v>482362.52850000001</v>
      </c>
      <c r="I160" s="12">
        <f>Table2324[[#This Row],[ADA Cap]]-Table2324[[#This Row],[Total Lease Award]]</f>
        <v>43882.170000000042</v>
      </c>
      <c r="J160" s="9">
        <v>43882.169999999925</v>
      </c>
      <c r="K160" s="9">
        <f>Table2324[[#This Row],[Requested Other Costs Awards]]*0.7</f>
        <v>30717.518999999946</v>
      </c>
      <c r="L160" s="9">
        <f>Table2324[[#This Row],[Pro-Rated  Lease Awards (95%)]]+Table2324[[#This Row],[Pro-Rated Other Costs Award (70%)]]</f>
        <v>513080.04749999999</v>
      </c>
      <c r="O160" s="5"/>
    </row>
    <row r="161" spans="1:15">
      <c r="A161" s="6" t="s">
        <v>174</v>
      </c>
      <c r="B161" s="7">
        <v>19647330133686</v>
      </c>
      <c r="C161" s="3" t="s">
        <v>13</v>
      </c>
      <c r="D161" s="8">
        <v>583932.78</v>
      </c>
      <c r="E161" s="9">
        <v>557714.08000000007</v>
      </c>
      <c r="F161" s="10" t="s">
        <v>14</v>
      </c>
      <c r="G161" s="11">
        <v>557714.08000000007</v>
      </c>
      <c r="H161" s="9">
        <v>529828.37600000005</v>
      </c>
      <c r="I161" s="12">
        <f>Table2324[[#This Row],[ADA Cap]]-Table2324[[#This Row],[Total Lease Award]]</f>
        <v>0</v>
      </c>
      <c r="J161" s="9">
        <v>0</v>
      </c>
      <c r="K161" s="9">
        <f>Table2324[[#This Row],[Requested Other Costs Awards]]*0.7</f>
        <v>0</v>
      </c>
      <c r="L161" s="9">
        <f>Table2324[[#This Row],[Pro-Rated  Lease Awards (95%)]]+Table2324[[#This Row],[Pro-Rated Other Costs Award (70%)]]</f>
        <v>529828.37600000005</v>
      </c>
      <c r="O161" s="5"/>
    </row>
    <row r="162" spans="1:15">
      <c r="A162" s="6" t="s">
        <v>175</v>
      </c>
      <c r="B162" s="7">
        <v>19647330139121</v>
      </c>
      <c r="C162" s="3" t="s">
        <v>13</v>
      </c>
      <c r="D162" s="8">
        <v>561063.14999999991</v>
      </c>
      <c r="E162" s="9">
        <v>273215.67</v>
      </c>
      <c r="F162" s="10" t="s">
        <v>14</v>
      </c>
      <c r="G162" s="11">
        <v>273215.67</v>
      </c>
      <c r="H162" s="9">
        <v>259554.88649999996</v>
      </c>
      <c r="I162" s="12">
        <f>Table2324[[#This Row],[ADA Cap]]-Table2324[[#This Row],[Total Lease Award]]</f>
        <v>0</v>
      </c>
      <c r="J162" s="9">
        <v>0</v>
      </c>
      <c r="K162" s="9">
        <f>Table2324[[#This Row],[Requested Other Costs Awards]]*0.7</f>
        <v>0</v>
      </c>
      <c r="L162" s="9">
        <f>Table2324[[#This Row],[Pro-Rated  Lease Awards (95%)]]+Table2324[[#This Row],[Pro-Rated Other Costs Award (70%)]]</f>
        <v>259554.88649999996</v>
      </c>
      <c r="O162" s="5"/>
    </row>
    <row r="163" spans="1:15">
      <c r="A163" s="6" t="s">
        <v>176</v>
      </c>
      <c r="B163" s="7">
        <v>19647330138883</v>
      </c>
      <c r="C163" s="3" t="s">
        <v>13</v>
      </c>
      <c r="D163" s="8">
        <v>561063.14999999991</v>
      </c>
      <c r="E163" s="9">
        <v>223025.94999999998</v>
      </c>
      <c r="F163" s="10" t="s">
        <v>14</v>
      </c>
      <c r="G163" s="11">
        <v>223025.94999999998</v>
      </c>
      <c r="H163" s="9">
        <v>211874.65249999997</v>
      </c>
      <c r="I163" s="12">
        <f>Table2324[[#This Row],[ADA Cap]]-Table2324[[#This Row],[Total Lease Award]]</f>
        <v>0</v>
      </c>
      <c r="J163" s="9">
        <v>0</v>
      </c>
      <c r="K163" s="9">
        <f>Table2324[[#This Row],[Requested Other Costs Awards]]*0.7</f>
        <v>0</v>
      </c>
      <c r="L163" s="9">
        <f>Table2324[[#This Row],[Pro-Rated  Lease Awards (95%)]]+Table2324[[#This Row],[Pro-Rated Other Costs Award (70%)]]</f>
        <v>211874.65249999997</v>
      </c>
      <c r="O163" s="5"/>
    </row>
    <row r="164" spans="1:15">
      <c r="A164" s="6" t="s">
        <v>177</v>
      </c>
      <c r="B164" s="7">
        <v>19647330119982</v>
      </c>
      <c r="C164" s="3" t="s">
        <v>13</v>
      </c>
      <c r="D164" s="8">
        <v>526176.45000000007</v>
      </c>
      <c r="E164" s="9">
        <v>559120.87</v>
      </c>
      <c r="F164" s="10" t="s">
        <v>16</v>
      </c>
      <c r="G164" s="11">
        <v>526176.45000000007</v>
      </c>
      <c r="H164" s="9">
        <v>499867.62750000006</v>
      </c>
      <c r="I164" s="12">
        <f>Table2324[[#This Row],[ADA Cap]]-Table2324[[#This Row],[Total Lease Award]]</f>
        <v>32944.419999999925</v>
      </c>
      <c r="J164" s="9">
        <v>32944.419999999925</v>
      </c>
      <c r="K164" s="9">
        <f>Table2324[[#This Row],[Requested Other Costs Awards]]*0.7</f>
        <v>23061.093999999946</v>
      </c>
      <c r="L164" s="9">
        <f>Table2324[[#This Row],[Pro-Rated  Lease Awards (95%)]]+Table2324[[#This Row],[Pro-Rated Other Costs Award (70%)]]</f>
        <v>522928.72149999999</v>
      </c>
      <c r="O164" s="5"/>
    </row>
    <row r="165" spans="1:15">
      <c r="A165" s="6" t="s">
        <v>178</v>
      </c>
      <c r="B165" s="7">
        <v>37681063731023</v>
      </c>
      <c r="C165" s="3" t="s">
        <v>13</v>
      </c>
      <c r="D165" s="8">
        <v>956538</v>
      </c>
      <c r="E165" s="9">
        <v>564492.25</v>
      </c>
      <c r="F165" s="10" t="s">
        <v>14</v>
      </c>
      <c r="G165" s="11">
        <v>564492.25</v>
      </c>
      <c r="H165" s="9">
        <v>536267.63749999995</v>
      </c>
      <c r="I165" s="12">
        <f>Table2324[[#This Row],[ADA Cap]]-Table2324[[#This Row],[Total Lease Award]]</f>
        <v>0</v>
      </c>
      <c r="J165" s="9">
        <v>0</v>
      </c>
      <c r="K165" s="9">
        <f>Table2324[[#This Row],[Requested Other Costs Awards]]*0.7</f>
        <v>0</v>
      </c>
      <c r="L165" s="9">
        <f>Table2324[[#This Row],[Pro-Rated  Lease Awards (95%)]]+Table2324[[#This Row],[Pro-Rated Other Costs Award (70%)]]</f>
        <v>536267.63749999995</v>
      </c>
      <c r="O165" s="5"/>
    </row>
    <row r="166" spans="1:15">
      <c r="A166" s="6" t="s">
        <v>179</v>
      </c>
      <c r="B166" s="7">
        <v>43694274330726</v>
      </c>
      <c r="C166" s="3" t="s">
        <v>13</v>
      </c>
      <c r="D166" s="8">
        <v>630257.76</v>
      </c>
      <c r="E166" s="9">
        <v>538388.47999999998</v>
      </c>
      <c r="F166" s="10" t="s">
        <v>14</v>
      </c>
      <c r="G166" s="11">
        <v>538388.47999999998</v>
      </c>
      <c r="H166" s="9">
        <v>511469.05599999998</v>
      </c>
      <c r="I166" s="12">
        <f>Table2324[[#This Row],[ADA Cap]]-Table2324[[#This Row],[Total Lease Award]]</f>
        <v>0</v>
      </c>
      <c r="J166" s="9">
        <v>0</v>
      </c>
      <c r="K166" s="9">
        <f>Table2324[[#This Row],[Requested Other Costs Awards]]*0.7</f>
        <v>0</v>
      </c>
      <c r="L166" s="9">
        <f>Table2324[[#This Row],[Pro-Rated  Lease Awards (95%)]]+Table2324[[#This Row],[Pro-Rated Other Costs Award (70%)]]</f>
        <v>511469.05599999998</v>
      </c>
      <c r="O166" s="5"/>
    </row>
    <row r="167" spans="1:15">
      <c r="A167" s="6" t="s">
        <v>180</v>
      </c>
      <c r="B167" s="7">
        <v>19647330129858</v>
      </c>
      <c r="C167" s="3" t="s">
        <v>13</v>
      </c>
      <c r="D167" s="8">
        <v>730555.51615200005</v>
      </c>
      <c r="E167" s="9">
        <v>466258.52</v>
      </c>
      <c r="F167" s="10" t="s">
        <v>14</v>
      </c>
      <c r="G167" s="11">
        <v>466258.52</v>
      </c>
      <c r="H167" s="9">
        <v>442945.59399999998</v>
      </c>
      <c r="I167" s="12">
        <f>Table2324[[#This Row],[ADA Cap]]-Table2324[[#This Row],[Total Lease Award]]</f>
        <v>0</v>
      </c>
      <c r="J167" s="9">
        <v>0</v>
      </c>
      <c r="K167" s="9">
        <f>Table2324[[#This Row],[Requested Other Costs Awards]]*0.7</f>
        <v>0</v>
      </c>
      <c r="L167" s="9">
        <f>Table2324[[#This Row],[Pro-Rated  Lease Awards (95%)]]+Table2324[[#This Row],[Pro-Rated Other Costs Award (70%)]]</f>
        <v>442945.59399999998</v>
      </c>
      <c r="O167" s="5"/>
    </row>
    <row r="168" spans="1:15">
      <c r="A168" s="6" t="s">
        <v>181</v>
      </c>
      <c r="B168" s="7">
        <v>20652430107938</v>
      </c>
      <c r="C168" s="3" t="s">
        <v>13</v>
      </c>
      <c r="D168" s="8">
        <v>226778.98499999999</v>
      </c>
      <c r="E168" s="9">
        <v>908857.3899999999</v>
      </c>
      <c r="F168" s="10" t="s">
        <v>16</v>
      </c>
      <c r="G168" s="11">
        <v>226778.98499999999</v>
      </c>
      <c r="H168" s="9">
        <v>215440.03574999998</v>
      </c>
      <c r="I168" s="12">
        <f>Table2324[[#This Row],[ADA Cap]]-Table2324[[#This Row],[Total Lease Award]]</f>
        <v>682078.40499999991</v>
      </c>
      <c r="J168" s="9">
        <v>0</v>
      </c>
      <c r="K168" s="9">
        <f>Table2324[[#This Row],[Requested Other Costs Awards]]*0.7</f>
        <v>0</v>
      </c>
      <c r="L168" s="9">
        <f>Table2324[[#This Row],[Pro-Rated  Lease Awards (95%)]]+Table2324[[#This Row],[Pro-Rated Other Costs Award (70%)]]</f>
        <v>215440.03574999998</v>
      </c>
      <c r="O168" s="5"/>
    </row>
    <row r="169" spans="1:15">
      <c r="A169" s="6" t="s">
        <v>182</v>
      </c>
      <c r="B169" s="7">
        <v>19643520128488</v>
      </c>
      <c r="C169" s="3" t="s">
        <v>13</v>
      </c>
      <c r="D169" s="8">
        <v>239133.44811599999</v>
      </c>
      <c r="E169" s="9">
        <v>406207.06</v>
      </c>
      <c r="F169" s="10" t="s">
        <v>16</v>
      </c>
      <c r="G169" s="11">
        <v>239133.44811599999</v>
      </c>
      <c r="H169" s="9">
        <v>227176.77571019999</v>
      </c>
      <c r="I169" s="12">
        <f>Table2324[[#This Row],[ADA Cap]]-Table2324[[#This Row],[Total Lease Award]]</f>
        <v>167073.61188400001</v>
      </c>
      <c r="J169" s="9">
        <v>167073.61188400001</v>
      </c>
      <c r="K169" s="9">
        <f>Table2324[[#This Row],[Requested Other Costs Awards]]*0.7</f>
        <v>116951.5283188</v>
      </c>
      <c r="L169" s="9">
        <f>Table2324[[#This Row],[Pro-Rated  Lease Awards (95%)]]+Table2324[[#This Row],[Pro-Rated Other Costs Award (70%)]]</f>
        <v>344128.30402899999</v>
      </c>
      <c r="O169" s="5"/>
    </row>
    <row r="170" spans="1:15">
      <c r="A170" s="6" t="s">
        <v>183</v>
      </c>
      <c r="B170" s="7">
        <v>19647330131722</v>
      </c>
      <c r="C170" s="3" t="s">
        <v>13</v>
      </c>
      <c r="D170" s="8">
        <v>506881.44000000006</v>
      </c>
      <c r="E170" s="9">
        <v>410995.83</v>
      </c>
      <c r="F170" s="10" t="s">
        <v>14</v>
      </c>
      <c r="G170" s="11">
        <v>410995.83</v>
      </c>
      <c r="H170" s="9">
        <v>390446.03850000002</v>
      </c>
      <c r="I170" s="12">
        <f>Table2324[[#This Row],[ADA Cap]]-Table2324[[#This Row],[Total Lease Award]]</f>
        <v>0</v>
      </c>
      <c r="J170" s="9">
        <v>0</v>
      </c>
      <c r="K170" s="9">
        <f>Table2324[[#This Row],[Requested Other Costs Awards]]*0.7</f>
        <v>0</v>
      </c>
      <c r="L170" s="9">
        <f>Table2324[[#This Row],[Pro-Rated  Lease Awards (95%)]]+Table2324[[#This Row],[Pro-Rated Other Costs Award (70%)]]</f>
        <v>390446.03850000002</v>
      </c>
      <c r="O170" s="5"/>
    </row>
    <row r="171" spans="1:15">
      <c r="A171" s="6" t="s">
        <v>184</v>
      </c>
      <c r="B171" s="7">
        <v>19647330115048</v>
      </c>
      <c r="C171" s="3" t="s">
        <v>13</v>
      </c>
      <c r="D171" s="8">
        <v>825706.08</v>
      </c>
      <c r="E171" s="9">
        <v>646569.21</v>
      </c>
      <c r="F171" s="10" t="s">
        <v>14</v>
      </c>
      <c r="G171" s="11">
        <v>646569.21</v>
      </c>
      <c r="H171" s="9">
        <v>614240.74949999992</v>
      </c>
      <c r="I171" s="12">
        <f>Table2324[[#This Row],[ADA Cap]]-Table2324[[#This Row],[Total Lease Award]]</f>
        <v>0</v>
      </c>
      <c r="J171" s="9">
        <v>0</v>
      </c>
      <c r="K171" s="9">
        <f>Table2324[[#This Row],[Requested Other Costs Awards]]*0.7</f>
        <v>0</v>
      </c>
      <c r="L171" s="9">
        <f>Table2324[[#This Row],[Pro-Rated  Lease Awards (95%)]]+Table2324[[#This Row],[Pro-Rated Other Costs Award (70%)]]</f>
        <v>614240.74949999992</v>
      </c>
      <c r="O171" s="5"/>
    </row>
    <row r="172" spans="1:15">
      <c r="A172" s="6" t="s">
        <v>185</v>
      </c>
      <c r="B172" s="7">
        <v>19647330131466</v>
      </c>
      <c r="C172" s="3" t="s">
        <v>13</v>
      </c>
      <c r="D172" s="8">
        <v>506750.39999999997</v>
      </c>
      <c r="E172" s="9">
        <v>428360.45000000007</v>
      </c>
      <c r="F172" s="10" t="s">
        <v>14</v>
      </c>
      <c r="G172" s="11">
        <v>428360.45000000007</v>
      </c>
      <c r="H172" s="9">
        <v>406942.42750000005</v>
      </c>
      <c r="I172" s="12">
        <f>Table2324[[#This Row],[ADA Cap]]-Table2324[[#This Row],[Total Lease Award]]</f>
        <v>0</v>
      </c>
      <c r="J172" s="9">
        <v>0</v>
      </c>
      <c r="K172" s="9">
        <f>Table2324[[#This Row],[Requested Other Costs Awards]]*0.7</f>
        <v>0</v>
      </c>
      <c r="L172" s="9">
        <f>Table2324[[#This Row],[Pro-Rated  Lease Awards (95%)]]+Table2324[[#This Row],[Pro-Rated Other Costs Award (70%)]]</f>
        <v>406942.42750000005</v>
      </c>
      <c r="O172" s="5"/>
    </row>
    <row r="173" spans="1:15">
      <c r="A173" s="6" t="s">
        <v>186</v>
      </c>
      <c r="B173" s="7">
        <v>34103480136275</v>
      </c>
      <c r="C173" s="3" t="s">
        <v>13</v>
      </c>
      <c r="D173" s="8">
        <v>3195817.4736000001</v>
      </c>
      <c r="E173" s="9">
        <v>2213960.63</v>
      </c>
      <c r="F173" s="10" t="s">
        <v>14</v>
      </c>
      <c r="G173" s="11">
        <v>2213960.63</v>
      </c>
      <c r="H173" s="9">
        <v>2103262.5984999998</v>
      </c>
      <c r="I173" s="12">
        <f>Table2324[[#This Row],[ADA Cap]]-Table2324[[#This Row],[Total Lease Award]]</f>
        <v>0</v>
      </c>
      <c r="J173" s="9">
        <v>0</v>
      </c>
      <c r="K173" s="9">
        <f>Table2324[[#This Row],[Requested Other Costs Awards]]*0.7</f>
        <v>0</v>
      </c>
      <c r="L173" s="9">
        <f>Table2324[[#This Row],[Pro-Rated  Lease Awards (95%)]]+Table2324[[#This Row],[Pro-Rated Other Costs Award (70%)]]</f>
        <v>2103262.5984999998</v>
      </c>
      <c r="O173" s="5"/>
    </row>
    <row r="174" spans="1:15">
      <c r="A174" s="6" t="s">
        <v>187</v>
      </c>
      <c r="B174" s="7">
        <v>1612590132514</v>
      </c>
      <c r="C174" s="3" t="s">
        <v>13</v>
      </c>
      <c r="D174" s="8">
        <v>286991.37</v>
      </c>
      <c r="E174" s="9">
        <v>234979.86248696729</v>
      </c>
      <c r="F174" s="10" t="s">
        <v>14</v>
      </c>
      <c r="G174" s="11">
        <v>234979.86248696729</v>
      </c>
      <c r="H174" s="9">
        <v>223230.86936261892</v>
      </c>
      <c r="I174" s="12">
        <f>Table2324[[#This Row],[ADA Cap]]-Table2324[[#This Row],[Total Lease Award]]</f>
        <v>0</v>
      </c>
      <c r="J174" s="9">
        <v>0</v>
      </c>
      <c r="K174" s="9">
        <f>Table2324[[#This Row],[Requested Other Costs Awards]]*0.7</f>
        <v>0</v>
      </c>
      <c r="L174" s="9">
        <f>Table2324[[#This Row],[Pro-Rated  Lease Awards (95%)]]+Table2324[[#This Row],[Pro-Rated Other Costs Award (70%)]]</f>
        <v>223230.86936261892</v>
      </c>
      <c r="O174" s="5"/>
    </row>
    <row r="175" spans="1:15">
      <c r="A175" s="6" t="s">
        <v>188</v>
      </c>
      <c r="B175" s="7">
        <v>12626790109975</v>
      </c>
      <c r="C175" s="3" t="s">
        <v>13</v>
      </c>
      <c r="D175" s="8">
        <v>42933.038400000005</v>
      </c>
      <c r="E175" s="9">
        <v>178918.11</v>
      </c>
      <c r="F175" s="10" t="s">
        <v>16</v>
      </c>
      <c r="G175" s="11">
        <v>42933.038400000005</v>
      </c>
      <c r="H175" s="9">
        <v>40786.386480000001</v>
      </c>
      <c r="I175" s="12">
        <f>Table2324[[#This Row],[ADA Cap]]-Table2324[[#This Row],[Total Lease Award]]</f>
        <v>135985.07159999997</v>
      </c>
      <c r="J175" s="9">
        <v>135985.07159999997</v>
      </c>
      <c r="K175" s="9">
        <f>Table2324[[#This Row],[Requested Other Costs Awards]]*0.7</f>
        <v>95189.550119999971</v>
      </c>
      <c r="L175" s="9">
        <f>Table2324[[#This Row],[Pro-Rated  Lease Awards (95%)]]+Table2324[[#This Row],[Pro-Rated Other Costs Award (70%)]]</f>
        <v>135975.93659999996</v>
      </c>
      <c r="O175" s="5"/>
    </row>
    <row r="176" spans="1:15">
      <c r="A176" s="6" t="s">
        <v>189</v>
      </c>
      <c r="B176" s="7">
        <v>19647330108886</v>
      </c>
      <c r="C176" s="3" t="s">
        <v>13</v>
      </c>
      <c r="D176" s="8">
        <v>163483.47000000003</v>
      </c>
      <c r="E176" s="9">
        <v>531226.64</v>
      </c>
      <c r="F176" s="10" t="s">
        <v>16</v>
      </c>
      <c r="G176" s="11">
        <v>163483.47000000003</v>
      </c>
      <c r="H176" s="9">
        <v>155309.29650000003</v>
      </c>
      <c r="I176" s="12">
        <f>Table2324[[#This Row],[ADA Cap]]-Table2324[[#This Row],[Total Lease Award]]</f>
        <v>367743.17</v>
      </c>
      <c r="J176" s="9">
        <v>8686.7000000000007</v>
      </c>
      <c r="K176" s="9">
        <f>Table2324[[#This Row],[Requested Other Costs Awards]]*0.7</f>
        <v>6080.6900000000005</v>
      </c>
      <c r="L176" s="9">
        <f>Table2324[[#This Row],[Pro-Rated  Lease Awards (95%)]]+Table2324[[#This Row],[Pro-Rated Other Costs Award (70%)]]</f>
        <v>161389.98650000003</v>
      </c>
      <c r="O176" s="5"/>
    </row>
    <row r="177" spans="1:15">
      <c r="A177" s="6" t="s">
        <v>190</v>
      </c>
      <c r="B177" s="7">
        <v>33103300139428</v>
      </c>
      <c r="C177" s="3" t="s">
        <v>13</v>
      </c>
      <c r="D177" s="8">
        <v>221412.92544000002</v>
      </c>
      <c r="E177" s="9">
        <v>255424.75</v>
      </c>
      <c r="F177" s="10" t="s">
        <v>16</v>
      </c>
      <c r="G177" s="11">
        <v>221412.92544000002</v>
      </c>
      <c r="H177" s="9">
        <v>210342.27916800001</v>
      </c>
      <c r="I177" s="12">
        <f>Table2324[[#This Row],[ADA Cap]]-Table2324[[#This Row],[Total Lease Award]]</f>
        <v>34011.824559999979</v>
      </c>
      <c r="J177" s="9">
        <v>34011.824559999979</v>
      </c>
      <c r="K177" s="9">
        <f>Table2324[[#This Row],[Requested Other Costs Awards]]*0.7</f>
        <v>23808.277191999983</v>
      </c>
      <c r="L177" s="9">
        <f>Table2324[[#This Row],[Pro-Rated  Lease Awards (95%)]]+Table2324[[#This Row],[Pro-Rated Other Costs Award (70%)]]</f>
        <v>234150.55635999999</v>
      </c>
      <c r="O177" s="5"/>
    </row>
    <row r="178" spans="1:15">
      <c r="A178" s="6" t="s">
        <v>191</v>
      </c>
      <c r="B178" s="7">
        <v>34674470128124</v>
      </c>
      <c r="C178" s="3" t="s">
        <v>13</v>
      </c>
      <c r="D178" s="8">
        <v>69525</v>
      </c>
      <c r="E178" s="9">
        <v>28509.593684039915</v>
      </c>
      <c r="F178" s="10" t="s">
        <v>14</v>
      </c>
      <c r="G178" s="11">
        <v>28509.593684039915</v>
      </c>
      <c r="H178" s="9">
        <v>27084.113999837919</v>
      </c>
      <c r="I178" s="12">
        <f>Table2324[[#This Row],[ADA Cap]]-Table2324[[#This Row],[Total Lease Award]]</f>
        <v>0</v>
      </c>
      <c r="J178" s="9">
        <v>0</v>
      </c>
      <c r="K178" s="9">
        <f>Table2324[[#This Row],[Requested Other Costs Awards]]*0.7</f>
        <v>0</v>
      </c>
      <c r="L178" s="9">
        <f>Table2324[[#This Row],[Pro-Rated  Lease Awards (95%)]]+Table2324[[#This Row],[Pro-Rated Other Costs Award (70%)]]</f>
        <v>27084.113999837919</v>
      </c>
      <c r="O178" s="5"/>
    </row>
    <row r="179" spans="1:15">
      <c r="A179" s="6" t="s">
        <v>192</v>
      </c>
      <c r="B179" s="7">
        <v>19647330133710</v>
      </c>
      <c r="C179" s="3" t="s">
        <v>13</v>
      </c>
      <c r="D179" s="8">
        <v>0</v>
      </c>
      <c r="E179" s="9">
        <v>197106.91</v>
      </c>
      <c r="F179" s="10" t="s">
        <v>16</v>
      </c>
      <c r="G179" s="11">
        <v>0</v>
      </c>
      <c r="H179" s="9">
        <v>0</v>
      </c>
      <c r="I179" s="12">
        <f>Table2324[[#This Row],[ADA Cap]]-Table2324[[#This Row],[Total Lease Award]]</f>
        <v>197106.91</v>
      </c>
      <c r="J179" s="9">
        <v>197106.91</v>
      </c>
      <c r="K179" s="9">
        <f>Table2324[[#This Row],[Requested Other Costs Awards]]*0.7</f>
        <v>137974.837</v>
      </c>
      <c r="L179" s="9">
        <f>Table2324[[#This Row],[Pro-Rated  Lease Awards (95%)]]+Table2324[[#This Row],[Pro-Rated Other Costs Award (70%)]]</f>
        <v>137974.837</v>
      </c>
      <c r="O179" s="5"/>
    </row>
    <row r="180" spans="1:15">
      <c r="A180" s="6" t="s">
        <v>193</v>
      </c>
      <c r="B180" s="7">
        <v>19647330114967</v>
      </c>
      <c r="C180" s="3" t="s">
        <v>13</v>
      </c>
      <c r="D180" s="8">
        <v>206607.24</v>
      </c>
      <c r="E180" s="9">
        <v>497705.25</v>
      </c>
      <c r="F180" s="10" t="s">
        <v>16</v>
      </c>
      <c r="G180" s="11">
        <v>206607.24</v>
      </c>
      <c r="H180" s="9">
        <v>196276.87799999997</v>
      </c>
      <c r="I180" s="12">
        <f>Table2324[[#This Row],[ADA Cap]]-Table2324[[#This Row],[Total Lease Award]]</f>
        <v>291098.01</v>
      </c>
      <c r="J180" s="9">
        <v>28529.51</v>
      </c>
      <c r="K180" s="9">
        <f>Table2324[[#This Row],[Requested Other Costs Awards]]*0.7</f>
        <v>19970.656999999999</v>
      </c>
      <c r="L180" s="9">
        <f>Table2324[[#This Row],[Pro-Rated  Lease Awards (95%)]]+Table2324[[#This Row],[Pro-Rated Other Costs Award (70%)]]</f>
        <v>216247.53499999997</v>
      </c>
      <c r="O180" s="5"/>
    </row>
    <row r="181" spans="1:15">
      <c r="A181" s="6" t="s">
        <v>194</v>
      </c>
      <c r="B181" s="7">
        <v>19647330129833</v>
      </c>
      <c r="C181" s="3" t="s">
        <v>13</v>
      </c>
      <c r="D181" s="8">
        <v>112500</v>
      </c>
      <c r="E181" s="9">
        <v>64968.119999999995</v>
      </c>
      <c r="F181" s="10" t="s">
        <v>14</v>
      </c>
      <c r="G181" s="11">
        <v>64968.119999999995</v>
      </c>
      <c r="H181" s="9">
        <v>61719.713999999993</v>
      </c>
      <c r="I181" s="12">
        <f>Table2324[[#This Row],[ADA Cap]]-Table2324[[#This Row],[Total Lease Award]]</f>
        <v>0</v>
      </c>
      <c r="J181" s="9">
        <v>0</v>
      </c>
      <c r="K181" s="9">
        <f>Table2324[[#This Row],[Requested Other Costs Awards]]*0.7</f>
        <v>0</v>
      </c>
      <c r="L181" s="9">
        <f>Table2324[[#This Row],[Pro-Rated  Lease Awards (95%)]]+Table2324[[#This Row],[Pro-Rated Other Costs Award (70%)]]</f>
        <v>61719.713999999993</v>
      </c>
      <c r="O181" s="5"/>
    </row>
    <row r="182" spans="1:15">
      <c r="A182" s="6" t="s">
        <v>195</v>
      </c>
      <c r="B182" s="7">
        <v>10621660140764</v>
      </c>
      <c r="C182" s="3" t="s">
        <v>13</v>
      </c>
      <c r="D182" s="8">
        <v>97390.62</v>
      </c>
      <c r="E182" s="9">
        <v>405951.28</v>
      </c>
      <c r="F182" s="10" t="s">
        <v>16</v>
      </c>
      <c r="G182" s="11">
        <v>97390.62</v>
      </c>
      <c r="H182" s="9">
        <v>92521.088999999993</v>
      </c>
      <c r="I182" s="12">
        <f>Table2324[[#This Row],[ADA Cap]]-Table2324[[#This Row],[Total Lease Award]]</f>
        <v>308560.66000000003</v>
      </c>
      <c r="J182" s="9">
        <v>308560.66000000003</v>
      </c>
      <c r="K182" s="9">
        <f>Table2324[[#This Row],[Requested Other Costs Awards]]*0.7</f>
        <v>215992.462</v>
      </c>
      <c r="L182" s="9">
        <f>Table2324[[#This Row],[Pro-Rated  Lease Awards (95%)]]+Table2324[[#This Row],[Pro-Rated Other Costs Award (70%)]]</f>
        <v>308513.55099999998</v>
      </c>
      <c r="O182" s="5"/>
    </row>
    <row r="183" spans="1:15">
      <c r="A183" s="6" t="s">
        <v>196</v>
      </c>
      <c r="B183" s="7">
        <v>19646340128991</v>
      </c>
      <c r="C183" s="3" t="s">
        <v>13</v>
      </c>
      <c r="D183" s="8">
        <v>278776.02277607657</v>
      </c>
      <c r="E183" s="9">
        <v>100365.23</v>
      </c>
      <c r="F183" s="10" t="s">
        <v>14</v>
      </c>
      <c r="G183" s="11">
        <v>100365.23</v>
      </c>
      <c r="H183" s="9">
        <v>95346.968499999988</v>
      </c>
      <c r="I183" s="12">
        <f>Table2324[[#This Row],[ADA Cap]]-Table2324[[#This Row],[Total Lease Award]]</f>
        <v>0</v>
      </c>
      <c r="J183" s="9">
        <v>0</v>
      </c>
      <c r="K183" s="9">
        <f>Table2324[[#This Row],[Requested Other Costs Awards]]*0.7</f>
        <v>0</v>
      </c>
      <c r="L183" s="9">
        <f>Table2324[[#This Row],[Pro-Rated  Lease Awards (95%)]]+Table2324[[#This Row],[Pro-Rated Other Costs Award (70%)]]</f>
        <v>95346.968499999988</v>
      </c>
      <c r="O183" s="5"/>
    </row>
    <row r="184" spans="1:15">
      <c r="A184" s="6" t="s">
        <v>197</v>
      </c>
      <c r="B184" s="7">
        <v>19647331933746</v>
      </c>
      <c r="C184" s="3" t="s">
        <v>13</v>
      </c>
      <c r="D184" s="8">
        <v>2860537.59</v>
      </c>
      <c r="E184" s="9">
        <v>1545877.4800000002</v>
      </c>
      <c r="F184" s="10" t="s">
        <v>14</v>
      </c>
      <c r="G184" s="11">
        <v>1545877.4800000002</v>
      </c>
      <c r="H184" s="9">
        <v>1468583.6060000001</v>
      </c>
      <c r="I184" s="12">
        <f>Table2324[[#This Row],[ADA Cap]]-Table2324[[#This Row],[Total Lease Award]]</f>
        <v>0</v>
      </c>
      <c r="J184" s="9">
        <v>0</v>
      </c>
      <c r="K184" s="9">
        <f>Table2324[[#This Row],[Requested Other Costs Awards]]*0.7</f>
        <v>0</v>
      </c>
      <c r="L184" s="9">
        <f>Table2324[[#This Row],[Pro-Rated  Lease Awards (95%)]]+Table2324[[#This Row],[Pro-Rated Other Costs Award (70%)]]</f>
        <v>1468583.6060000001</v>
      </c>
      <c r="O184" s="5"/>
    </row>
    <row r="185" spans="1:15">
      <c r="A185" s="6" t="s">
        <v>198</v>
      </c>
      <c r="B185" s="7">
        <v>15101570124040</v>
      </c>
      <c r="C185" s="3" t="s">
        <v>13</v>
      </c>
      <c r="D185" s="8">
        <v>673595.73</v>
      </c>
      <c r="E185" s="9">
        <v>1060122.8399999999</v>
      </c>
      <c r="F185" s="10" t="s">
        <v>16</v>
      </c>
      <c r="G185" s="11">
        <v>673595.73</v>
      </c>
      <c r="H185" s="9">
        <v>639915.94349999994</v>
      </c>
      <c r="I185" s="12">
        <f>Table2324[[#This Row],[ADA Cap]]-Table2324[[#This Row],[Total Lease Award]]</f>
        <v>386527.10999999987</v>
      </c>
      <c r="J185" s="9">
        <v>386527.1100000001</v>
      </c>
      <c r="K185" s="9">
        <f>Table2324[[#This Row],[Requested Other Costs Awards]]*0.7</f>
        <v>270568.97700000007</v>
      </c>
      <c r="L185" s="9">
        <f>Table2324[[#This Row],[Pro-Rated  Lease Awards (95%)]]+Table2324[[#This Row],[Pro-Rated Other Costs Award (70%)]]</f>
        <v>910484.92050000001</v>
      </c>
      <c r="O185" s="5"/>
    </row>
    <row r="186" spans="1:15">
      <c r="A186" s="6" t="s">
        <v>199</v>
      </c>
      <c r="B186" s="7">
        <v>15635780135186</v>
      </c>
      <c r="C186" s="3" t="s">
        <v>13</v>
      </c>
      <c r="D186" s="8">
        <v>508151.16000000003</v>
      </c>
      <c r="E186" s="9">
        <v>1071732.4099999999</v>
      </c>
      <c r="F186" s="10" t="s">
        <v>16</v>
      </c>
      <c r="G186" s="11">
        <v>508151.16000000003</v>
      </c>
      <c r="H186" s="9">
        <v>482743.60200000001</v>
      </c>
      <c r="I186" s="12">
        <f>Table2324[[#This Row],[ADA Cap]]-Table2324[[#This Row],[Total Lease Award]]</f>
        <v>563581.24999999988</v>
      </c>
      <c r="J186" s="9">
        <v>438405.05</v>
      </c>
      <c r="K186" s="9">
        <f>Table2324[[#This Row],[Requested Other Costs Awards]]*0.7</f>
        <v>306883.53499999997</v>
      </c>
      <c r="L186" s="9">
        <f>Table2324[[#This Row],[Pro-Rated  Lease Awards (95%)]]+Table2324[[#This Row],[Pro-Rated Other Costs Award (70%)]]</f>
        <v>789627.13699999999</v>
      </c>
      <c r="O186" s="5"/>
    </row>
    <row r="187" spans="1:15">
      <c r="A187" s="6" t="s">
        <v>200</v>
      </c>
      <c r="B187" s="7">
        <v>34674390135343</v>
      </c>
      <c r="C187" s="3" t="s">
        <v>13</v>
      </c>
      <c r="D187" s="8">
        <v>396000</v>
      </c>
      <c r="E187" s="9">
        <v>375257.68</v>
      </c>
      <c r="F187" s="10" t="s">
        <v>14</v>
      </c>
      <c r="G187" s="11">
        <v>375257.68</v>
      </c>
      <c r="H187" s="9">
        <v>356494.79599999997</v>
      </c>
      <c r="I187" s="12">
        <f>Table2324[[#This Row],[ADA Cap]]-Table2324[[#This Row],[Total Lease Award]]</f>
        <v>0</v>
      </c>
      <c r="J187" s="9">
        <v>0</v>
      </c>
      <c r="K187" s="9">
        <f>Table2324[[#This Row],[Requested Other Costs Awards]]*0.7</f>
        <v>0</v>
      </c>
      <c r="L187" s="9">
        <f>Table2324[[#This Row],[Pro-Rated  Lease Awards (95%)]]+Table2324[[#This Row],[Pro-Rated Other Costs Award (70%)]]</f>
        <v>356494.79599999997</v>
      </c>
      <c r="O187" s="5"/>
    </row>
    <row r="188" spans="1:15">
      <c r="A188" s="6" t="s">
        <v>201</v>
      </c>
      <c r="B188" s="7">
        <v>37684523730942</v>
      </c>
      <c r="C188" s="3" t="s">
        <v>13</v>
      </c>
      <c r="D188" s="8">
        <v>96836.58</v>
      </c>
      <c r="E188" s="9">
        <v>795347.91</v>
      </c>
      <c r="F188" s="10" t="s">
        <v>16</v>
      </c>
      <c r="G188" s="11">
        <v>96836.58</v>
      </c>
      <c r="H188" s="9">
        <v>91994.751000000004</v>
      </c>
      <c r="I188" s="12">
        <f>Table2324[[#This Row],[ADA Cap]]-Table2324[[#This Row],[Total Lease Award]]</f>
        <v>698511.33000000007</v>
      </c>
      <c r="J188" s="9">
        <v>59743.98</v>
      </c>
      <c r="K188" s="9">
        <f>Table2324[[#This Row],[Requested Other Costs Awards]]*0.7</f>
        <v>41820.786</v>
      </c>
      <c r="L188" s="9">
        <f>Table2324[[#This Row],[Pro-Rated  Lease Awards (95%)]]+Table2324[[#This Row],[Pro-Rated Other Costs Award (70%)]]</f>
        <v>133815.53700000001</v>
      </c>
      <c r="O188" s="5"/>
    </row>
    <row r="189" spans="1:15">
      <c r="A189" s="6" t="s">
        <v>202</v>
      </c>
      <c r="B189" s="7">
        <v>36678760122317</v>
      </c>
      <c r="C189" s="3" t="s">
        <v>13</v>
      </c>
      <c r="D189" s="8">
        <v>587388.96</v>
      </c>
      <c r="E189" s="9">
        <v>416196.69</v>
      </c>
      <c r="F189" s="10" t="s">
        <v>14</v>
      </c>
      <c r="G189" s="11">
        <v>416196.69</v>
      </c>
      <c r="H189" s="9">
        <v>395386.85550000001</v>
      </c>
      <c r="I189" s="12">
        <f>Table2324[[#This Row],[ADA Cap]]-Table2324[[#This Row],[Total Lease Award]]</f>
        <v>0</v>
      </c>
      <c r="J189" s="9">
        <v>0</v>
      </c>
      <c r="K189" s="9">
        <f>Table2324[[#This Row],[Requested Other Costs Awards]]*0.7</f>
        <v>0</v>
      </c>
      <c r="L189" s="9">
        <f>Table2324[[#This Row],[Pro-Rated  Lease Awards (95%)]]+Table2324[[#This Row],[Pro-Rated Other Costs Award (70%)]]</f>
        <v>395386.85550000001</v>
      </c>
      <c r="O189" s="5"/>
    </row>
    <row r="190" spans="1:15">
      <c r="A190" s="6" t="s">
        <v>203</v>
      </c>
      <c r="B190" s="7">
        <v>37684110126086</v>
      </c>
      <c r="C190" s="3" t="s">
        <v>13</v>
      </c>
      <c r="D190" s="8">
        <v>2105530.4844</v>
      </c>
      <c r="E190" s="9">
        <v>1706791.5199999998</v>
      </c>
      <c r="F190" s="10" t="s">
        <v>14</v>
      </c>
      <c r="G190" s="11">
        <v>1706791.5199999998</v>
      </c>
      <c r="H190" s="9">
        <v>1621451.9439999997</v>
      </c>
      <c r="I190" s="12">
        <f>Table2324[[#This Row],[ADA Cap]]-Table2324[[#This Row],[Total Lease Award]]</f>
        <v>0</v>
      </c>
      <c r="J190" s="9">
        <v>0</v>
      </c>
      <c r="K190" s="9">
        <f>Table2324[[#This Row],[Requested Other Costs Awards]]*0.7</f>
        <v>0</v>
      </c>
      <c r="L190" s="9">
        <f>Table2324[[#This Row],[Pro-Rated  Lease Awards (95%)]]+Table2324[[#This Row],[Pro-Rated Other Costs Award (70%)]]</f>
        <v>1621451.9439999997</v>
      </c>
      <c r="O190" s="5"/>
    </row>
    <row r="191" spans="1:15">
      <c r="A191" s="6" t="s">
        <v>204</v>
      </c>
      <c r="B191" s="7">
        <v>1100170138867</v>
      </c>
      <c r="C191" s="3" t="s">
        <v>13</v>
      </c>
      <c r="D191" s="8">
        <v>83700</v>
      </c>
      <c r="E191" s="9">
        <v>262785.53000000003</v>
      </c>
      <c r="F191" s="10" t="s">
        <v>16</v>
      </c>
      <c r="G191" s="11">
        <v>83700</v>
      </c>
      <c r="H191" s="9">
        <v>79515</v>
      </c>
      <c r="I191" s="12">
        <f>Table2324[[#This Row],[ADA Cap]]-Table2324[[#This Row],[Total Lease Award]]</f>
        <v>179085.53000000003</v>
      </c>
      <c r="J191" s="9">
        <v>0</v>
      </c>
      <c r="K191" s="9">
        <f>Table2324[[#This Row],[Requested Other Costs Awards]]*0.7</f>
        <v>0</v>
      </c>
      <c r="L191" s="9">
        <f>Table2324[[#This Row],[Pro-Rated  Lease Awards (95%)]]+Table2324[[#This Row],[Pro-Rated Other Costs Award (70%)]]</f>
        <v>79515</v>
      </c>
      <c r="O191" s="5"/>
    </row>
    <row r="192" spans="1:15">
      <c r="A192" s="6" t="s">
        <v>205</v>
      </c>
      <c r="B192" s="7">
        <v>1611920127944</v>
      </c>
      <c r="C192" s="3" t="s">
        <v>13</v>
      </c>
      <c r="D192" s="8">
        <v>632062.26</v>
      </c>
      <c r="E192" s="9">
        <v>791781.20000000007</v>
      </c>
      <c r="F192" s="10" t="s">
        <v>16</v>
      </c>
      <c r="G192" s="11">
        <v>632062.26</v>
      </c>
      <c r="H192" s="9">
        <v>600459.147</v>
      </c>
      <c r="I192" s="12">
        <f>Table2324[[#This Row],[ADA Cap]]-Table2324[[#This Row],[Total Lease Award]]</f>
        <v>159718.94000000006</v>
      </c>
      <c r="J192" s="9">
        <v>159718.93999999994</v>
      </c>
      <c r="K192" s="9">
        <f>Table2324[[#This Row],[Requested Other Costs Awards]]*0.7</f>
        <v>111803.25799999996</v>
      </c>
      <c r="L192" s="9">
        <f>Table2324[[#This Row],[Pro-Rated  Lease Awards (95%)]]+Table2324[[#This Row],[Pro-Rated Other Costs Award (70%)]]</f>
        <v>712262.40499999991</v>
      </c>
      <c r="O192" s="5"/>
    </row>
    <row r="193" spans="1:15">
      <c r="A193" s="6" t="s">
        <v>206</v>
      </c>
      <c r="B193" s="7">
        <v>37683380114462</v>
      </c>
      <c r="C193" s="3" t="s">
        <v>13</v>
      </c>
      <c r="D193" s="8">
        <v>42273.54</v>
      </c>
      <c r="E193" s="9">
        <v>617410.29</v>
      </c>
      <c r="F193" s="10" t="s">
        <v>16</v>
      </c>
      <c r="G193" s="11">
        <v>42273.54</v>
      </c>
      <c r="H193" s="9">
        <v>40159.862999999998</v>
      </c>
      <c r="I193" s="12">
        <f>Table2324[[#This Row],[ADA Cap]]-Table2324[[#This Row],[Total Lease Award]]</f>
        <v>575136.75</v>
      </c>
      <c r="J193" s="9">
        <v>575136.75</v>
      </c>
      <c r="K193" s="9">
        <f>Table2324[[#This Row],[Requested Other Costs Awards]]*0.7</f>
        <v>402595.72499999998</v>
      </c>
      <c r="L193" s="9">
        <f>Table2324[[#This Row],[Pro-Rated  Lease Awards (95%)]]+Table2324[[#This Row],[Pro-Rated Other Costs Award (70%)]]</f>
        <v>442755.58799999999</v>
      </c>
      <c r="O193" s="5"/>
    </row>
    <row r="194" spans="1:15">
      <c r="A194" s="6" t="s">
        <v>207</v>
      </c>
      <c r="B194" s="7">
        <v>37680980101535</v>
      </c>
      <c r="C194" s="3" t="s">
        <v>13</v>
      </c>
      <c r="D194" s="8">
        <v>858528.68279399991</v>
      </c>
      <c r="E194" s="9">
        <v>1247353.8</v>
      </c>
      <c r="F194" s="10" t="s">
        <v>16</v>
      </c>
      <c r="G194" s="11">
        <v>858528.68279399991</v>
      </c>
      <c r="H194" s="9">
        <v>815602.24865429988</v>
      </c>
      <c r="I194" s="12">
        <f>Table2324[[#This Row],[ADA Cap]]-Table2324[[#This Row],[Total Lease Award]]</f>
        <v>388825.11720600014</v>
      </c>
      <c r="J194" s="9">
        <v>166293.75</v>
      </c>
      <c r="K194" s="9">
        <f>Table2324[[#This Row],[Requested Other Costs Awards]]*0.7</f>
        <v>116405.62499999999</v>
      </c>
      <c r="L194" s="9">
        <f>Table2324[[#This Row],[Pro-Rated  Lease Awards (95%)]]+Table2324[[#This Row],[Pro-Rated Other Costs Award (70%)]]</f>
        <v>932007.87365429988</v>
      </c>
      <c r="O194" s="5"/>
    </row>
    <row r="195" spans="1:15">
      <c r="A195" s="6" t="s">
        <v>208</v>
      </c>
      <c r="B195" s="7">
        <v>34765050130757</v>
      </c>
      <c r="C195" s="3" t="s">
        <v>13</v>
      </c>
      <c r="D195" s="8">
        <v>0</v>
      </c>
      <c r="E195" s="9">
        <v>7413939.6099999994</v>
      </c>
      <c r="F195" s="10" t="s">
        <v>16</v>
      </c>
      <c r="G195" s="11">
        <v>0</v>
      </c>
      <c r="H195" s="9">
        <v>0</v>
      </c>
      <c r="I195" s="12">
        <f>Table2324[[#This Row],[ADA Cap]]-Table2324[[#This Row],[Total Lease Award]]</f>
        <v>7413939.6099999994</v>
      </c>
      <c r="J195" s="9">
        <v>0</v>
      </c>
      <c r="K195" s="9">
        <f>Table2324[[#This Row],[Requested Other Costs Awards]]*0.7</f>
        <v>0</v>
      </c>
      <c r="L195" s="9">
        <f>Table2324[[#This Row],[Pro-Rated  Lease Awards (95%)]]+Table2324[[#This Row],[Pro-Rated Other Costs Award (70%)]]</f>
        <v>0</v>
      </c>
      <c r="O195" s="5"/>
    </row>
    <row r="196" spans="1:15">
      <c r="A196" s="6" t="s">
        <v>209</v>
      </c>
      <c r="B196" s="7">
        <v>37103710124321</v>
      </c>
      <c r="C196" s="3" t="s">
        <v>13</v>
      </c>
      <c r="D196" s="8">
        <v>232971.57</v>
      </c>
      <c r="E196" s="9">
        <v>238060.12999999998</v>
      </c>
      <c r="F196" s="10" t="s">
        <v>16</v>
      </c>
      <c r="G196" s="11">
        <v>232971.57</v>
      </c>
      <c r="H196" s="9">
        <v>221322.9915</v>
      </c>
      <c r="I196" s="12">
        <f>Table2324[[#This Row],[ADA Cap]]-Table2324[[#This Row],[Total Lease Award]]</f>
        <v>5088.5599999999686</v>
      </c>
      <c r="J196" s="9">
        <v>5088.5599999999977</v>
      </c>
      <c r="K196" s="9">
        <f>Table2324[[#This Row],[Requested Other Costs Awards]]*0.7</f>
        <v>3561.9919999999984</v>
      </c>
      <c r="L196" s="9">
        <f>Table2324[[#This Row],[Pro-Rated  Lease Awards (95%)]]+Table2324[[#This Row],[Pro-Rated Other Costs Award (70%)]]</f>
        <v>224884.9835</v>
      </c>
      <c r="O196" s="5"/>
    </row>
    <row r="197" spans="1:15">
      <c r="A197" s="6" t="s">
        <v>210</v>
      </c>
      <c r="B197" s="7">
        <v>10101080111682</v>
      </c>
      <c r="C197" s="3" t="s">
        <v>13</v>
      </c>
      <c r="D197" s="8">
        <v>0</v>
      </c>
      <c r="E197" s="9">
        <v>67241.72</v>
      </c>
      <c r="F197" s="10" t="s">
        <v>16</v>
      </c>
      <c r="G197" s="11">
        <v>0</v>
      </c>
      <c r="H197" s="9">
        <v>0</v>
      </c>
      <c r="I197" s="12">
        <f>Table2324[[#This Row],[ADA Cap]]-Table2324[[#This Row],[Total Lease Award]]</f>
        <v>67241.72</v>
      </c>
      <c r="J197" s="9">
        <v>0</v>
      </c>
      <c r="K197" s="9">
        <f>Table2324[[#This Row],[Requested Other Costs Awards]]*0.7</f>
        <v>0</v>
      </c>
      <c r="L197" s="9">
        <f>Table2324[[#This Row],[Pro-Rated  Lease Awards (95%)]]+Table2324[[#This Row],[Pro-Rated Other Costs Award (70%)]]</f>
        <v>0</v>
      </c>
      <c r="O197" s="5"/>
    </row>
    <row r="198" spans="1:15">
      <c r="A198" s="6" t="s">
        <v>211</v>
      </c>
      <c r="B198" s="7">
        <v>39686270126755</v>
      </c>
      <c r="C198" s="3" t="s">
        <v>13</v>
      </c>
      <c r="D198" s="8">
        <v>1223848.98</v>
      </c>
      <c r="E198" s="9">
        <v>1558083.8699999996</v>
      </c>
      <c r="F198" s="10" t="s">
        <v>16</v>
      </c>
      <c r="G198" s="11">
        <v>1223848.98</v>
      </c>
      <c r="H198" s="9">
        <v>1162656.531</v>
      </c>
      <c r="I198" s="12">
        <f>Table2324[[#This Row],[ADA Cap]]-Table2324[[#This Row],[Total Lease Award]]</f>
        <v>334234.88999999966</v>
      </c>
      <c r="J198" s="9">
        <v>214173</v>
      </c>
      <c r="K198" s="9">
        <f>Table2324[[#This Row],[Requested Other Costs Awards]]*0.7</f>
        <v>149921.09999999998</v>
      </c>
      <c r="L198" s="9">
        <f>Table2324[[#This Row],[Pro-Rated  Lease Awards (95%)]]+Table2324[[#This Row],[Pro-Rated Other Costs Award (70%)]]</f>
        <v>1312577.6310000001</v>
      </c>
      <c r="O198" s="5"/>
    </row>
    <row r="199" spans="1:15">
      <c r="A199" s="6" t="s">
        <v>212</v>
      </c>
      <c r="B199" s="7">
        <v>19646340120303</v>
      </c>
      <c r="C199" s="3" t="s">
        <v>13</v>
      </c>
      <c r="D199" s="8">
        <v>247855.1838</v>
      </c>
      <c r="E199" s="9">
        <v>498060.5</v>
      </c>
      <c r="F199" s="10" t="s">
        <v>16</v>
      </c>
      <c r="G199" s="11">
        <v>247855.1838</v>
      </c>
      <c r="H199" s="9">
        <v>235462.42460999999</v>
      </c>
      <c r="I199" s="12">
        <f>Table2324[[#This Row],[ADA Cap]]-Table2324[[#This Row],[Total Lease Award]]</f>
        <v>250205.3162</v>
      </c>
      <c r="J199" s="9">
        <v>139656.67000000001</v>
      </c>
      <c r="K199" s="9">
        <f>Table2324[[#This Row],[Requested Other Costs Awards]]*0.7</f>
        <v>97759.669000000009</v>
      </c>
      <c r="L199" s="9">
        <f>Table2324[[#This Row],[Pro-Rated  Lease Awards (95%)]]+Table2324[[#This Row],[Pro-Rated Other Costs Award (70%)]]</f>
        <v>333222.09360999998</v>
      </c>
      <c r="O199" s="5"/>
    </row>
    <row r="200" spans="1:15">
      <c r="A200" s="6" t="s">
        <v>213</v>
      </c>
      <c r="B200" s="7">
        <v>19647330117952</v>
      </c>
      <c r="C200" s="3" t="s">
        <v>13</v>
      </c>
      <c r="D200" s="8">
        <v>236732.738025</v>
      </c>
      <c r="E200" s="9">
        <v>319725</v>
      </c>
      <c r="F200" s="10" t="s">
        <v>16</v>
      </c>
      <c r="G200" s="11">
        <v>236732.738025</v>
      </c>
      <c r="H200" s="9">
        <v>224896.10112374998</v>
      </c>
      <c r="I200" s="12">
        <f>Table2324[[#This Row],[ADA Cap]]-Table2324[[#This Row],[Total Lease Award]]</f>
        <v>82992.261975000001</v>
      </c>
      <c r="J200" s="9">
        <v>9729.43</v>
      </c>
      <c r="K200" s="9">
        <f>Table2324[[#This Row],[Requested Other Costs Awards]]*0.7</f>
        <v>6810.6009999999997</v>
      </c>
      <c r="L200" s="9">
        <f>Table2324[[#This Row],[Pro-Rated  Lease Awards (95%)]]+Table2324[[#This Row],[Pro-Rated Other Costs Award (70%)]]</f>
        <v>231706.70212374997</v>
      </c>
      <c r="O200" s="5"/>
    </row>
    <row r="201" spans="1:15">
      <c r="A201" s="6" t="s">
        <v>214</v>
      </c>
      <c r="B201" s="7">
        <v>19647336117048</v>
      </c>
      <c r="C201" s="3" t="s">
        <v>13</v>
      </c>
      <c r="D201" s="8">
        <v>566363.88606600009</v>
      </c>
      <c r="E201" s="9">
        <v>531169.80000000005</v>
      </c>
      <c r="F201" s="10" t="s">
        <v>14</v>
      </c>
      <c r="G201" s="11">
        <v>531169.80000000005</v>
      </c>
      <c r="H201" s="9">
        <v>504611.31</v>
      </c>
      <c r="I201" s="12">
        <f>Table2324[[#This Row],[ADA Cap]]-Table2324[[#This Row],[Total Lease Award]]</f>
        <v>0</v>
      </c>
      <c r="J201" s="9">
        <v>0</v>
      </c>
      <c r="K201" s="9">
        <f>Table2324[[#This Row],[Requested Other Costs Awards]]*0.7</f>
        <v>0</v>
      </c>
      <c r="L201" s="9">
        <f>Table2324[[#This Row],[Pro-Rated  Lease Awards (95%)]]+Table2324[[#This Row],[Pro-Rated Other Costs Award (70%)]]</f>
        <v>504611.31</v>
      </c>
      <c r="O201" s="5"/>
    </row>
    <row r="202" spans="1:15">
      <c r="A202" s="6" t="s">
        <v>215</v>
      </c>
      <c r="B202" s="7">
        <v>19647330101196</v>
      </c>
      <c r="C202" s="3" t="s">
        <v>13</v>
      </c>
      <c r="D202" s="8">
        <v>599265.96750000003</v>
      </c>
      <c r="E202" s="9">
        <v>376508.15999999997</v>
      </c>
      <c r="F202" s="10" t="s">
        <v>14</v>
      </c>
      <c r="G202" s="11">
        <v>376508.15999999997</v>
      </c>
      <c r="H202" s="9">
        <v>357682.75199999998</v>
      </c>
      <c r="I202" s="12">
        <f>Table2324[[#This Row],[ADA Cap]]-Table2324[[#This Row],[Total Lease Award]]</f>
        <v>0</v>
      </c>
      <c r="J202" s="9">
        <v>0</v>
      </c>
      <c r="K202" s="9">
        <f>Table2324[[#This Row],[Requested Other Costs Awards]]*0.7</f>
        <v>0</v>
      </c>
      <c r="L202" s="9">
        <f>Table2324[[#This Row],[Pro-Rated  Lease Awards (95%)]]+Table2324[[#This Row],[Pro-Rated Other Costs Award (70%)]]</f>
        <v>357682.75199999998</v>
      </c>
      <c r="O202" s="5"/>
    </row>
    <row r="203" spans="1:15">
      <c r="A203" s="6" t="s">
        <v>216</v>
      </c>
      <c r="B203" s="7">
        <v>19647336121081</v>
      </c>
      <c r="C203" s="3" t="s">
        <v>13</v>
      </c>
      <c r="D203" s="8">
        <v>447172.05893399997</v>
      </c>
      <c r="E203" s="9">
        <v>318048.21999999997</v>
      </c>
      <c r="F203" s="10" t="s">
        <v>14</v>
      </c>
      <c r="G203" s="11">
        <v>318048.21999999997</v>
      </c>
      <c r="H203" s="9">
        <v>302145.80899999995</v>
      </c>
      <c r="I203" s="12">
        <f>Table2324[[#This Row],[ADA Cap]]-Table2324[[#This Row],[Total Lease Award]]</f>
        <v>0</v>
      </c>
      <c r="J203" s="9">
        <v>0</v>
      </c>
      <c r="K203" s="9">
        <f>Table2324[[#This Row],[Requested Other Costs Awards]]*0.7</f>
        <v>0</v>
      </c>
      <c r="L203" s="9">
        <f>Table2324[[#This Row],[Pro-Rated  Lease Awards (95%)]]+Table2324[[#This Row],[Pro-Rated Other Costs Award (70%)]]</f>
        <v>302145.80899999995</v>
      </c>
      <c r="O203" s="5"/>
    </row>
    <row r="204" spans="1:15">
      <c r="A204" s="6" t="s">
        <v>217</v>
      </c>
      <c r="B204" s="7">
        <v>19647330117937</v>
      </c>
      <c r="C204" s="3" t="s">
        <v>13</v>
      </c>
      <c r="D204" s="8">
        <v>151115.4</v>
      </c>
      <c r="E204" s="9">
        <v>186822.52913924053</v>
      </c>
      <c r="F204" s="10" t="s">
        <v>16</v>
      </c>
      <c r="G204" s="11">
        <v>151115.4</v>
      </c>
      <c r="H204" s="9">
        <v>143559.62999999998</v>
      </c>
      <c r="I204" s="12">
        <f>Table2324[[#This Row],[ADA Cap]]-Table2324[[#This Row],[Total Lease Award]]</f>
        <v>35707.12913924054</v>
      </c>
      <c r="J204" s="9">
        <v>35707.130000000005</v>
      </c>
      <c r="K204" s="9">
        <f>Table2324[[#This Row],[Requested Other Costs Awards]]*0.7</f>
        <v>24994.991000000002</v>
      </c>
      <c r="L204" s="9">
        <f>Table2324[[#This Row],[Pro-Rated  Lease Awards (95%)]]+Table2324[[#This Row],[Pro-Rated Other Costs Award (70%)]]</f>
        <v>168554.62099999998</v>
      </c>
      <c r="O204" s="5"/>
    </row>
    <row r="205" spans="1:15">
      <c r="A205" s="6" t="s">
        <v>218</v>
      </c>
      <c r="B205" s="7">
        <v>19647330115287</v>
      </c>
      <c r="C205" s="3" t="s">
        <v>13</v>
      </c>
      <c r="D205" s="8">
        <v>123639.93</v>
      </c>
      <c r="E205" s="9">
        <v>253662.71</v>
      </c>
      <c r="F205" s="10" t="s">
        <v>16</v>
      </c>
      <c r="G205" s="11">
        <v>123639.93</v>
      </c>
      <c r="H205" s="9">
        <v>117457.93349999998</v>
      </c>
      <c r="I205" s="12">
        <f>Table2324[[#This Row],[ADA Cap]]-Table2324[[#This Row],[Total Lease Award]]</f>
        <v>130022.78</v>
      </c>
      <c r="J205" s="9">
        <v>58424.79</v>
      </c>
      <c r="K205" s="9">
        <f>Table2324[[#This Row],[Requested Other Costs Awards]]*0.7</f>
        <v>40897.352999999996</v>
      </c>
      <c r="L205" s="9">
        <f>Table2324[[#This Row],[Pro-Rated  Lease Awards (95%)]]+Table2324[[#This Row],[Pro-Rated Other Costs Award (70%)]]</f>
        <v>158355.28649999999</v>
      </c>
      <c r="O205" s="5"/>
    </row>
    <row r="206" spans="1:15">
      <c r="A206" s="6" t="s">
        <v>219</v>
      </c>
      <c r="B206" s="7">
        <v>36678760121343</v>
      </c>
      <c r="C206" s="3" t="s">
        <v>13</v>
      </c>
      <c r="D206" s="8">
        <v>135000</v>
      </c>
      <c r="E206" s="9">
        <v>527617.30000000005</v>
      </c>
      <c r="F206" s="10" t="s">
        <v>16</v>
      </c>
      <c r="G206" s="11">
        <v>135000</v>
      </c>
      <c r="H206" s="9">
        <v>128250</v>
      </c>
      <c r="I206" s="12">
        <f>Table2324[[#This Row],[ADA Cap]]-Table2324[[#This Row],[Total Lease Award]]</f>
        <v>392617.30000000005</v>
      </c>
      <c r="J206" s="9">
        <v>0</v>
      </c>
      <c r="K206" s="9">
        <f>Table2324[[#This Row],[Requested Other Costs Awards]]*0.7</f>
        <v>0</v>
      </c>
      <c r="L206" s="9">
        <f>Table2324[[#This Row],[Pro-Rated  Lease Awards (95%)]]+Table2324[[#This Row],[Pro-Rated Other Costs Award (70%)]]</f>
        <v>128250</v>
      </c>
      <c r="O206" s="5"/>
    </row>
    <row r="207" spans="1:15">
      <c r="A207" s="6" t="s">
        <v>220</v>
      </c>
      <c r="B207" s="7">
        <v>19646670125559</v>
      </c>
      <c r="C207" s="3" t="s">
        <v>13</v>
      </c>
      <c r="D207" s="8">
        <v>522186.33749999997</v>
      </c>
      <c r="E207" s="9">
        <v>813621.96999999986</v>
      </c>
      <c r="F207" s="10" t="s">
        <v>16</v>
      </c>
      <c r="G207" s="11">
        <v>522186.33749999997</v>
      </c>
      <c r="H207" s="9">
        <v>496077.02062499995</v>
      </c>
      <c r="I207" s="12">
        <f>Table2324[[#This Row],[ADA Cap]]-Table2324[[#This Row],[Total Lease Award]]</f>
        <v>291435.63249999989</v>
      </c>
      <c r="J207" s="9">
        <v>181108.22</v>
      </c>
      <c r="K207" s="9">
        <f>Table2324[[#This Row],[Requested Other Costs Awards]]*0.7</f>
        <v>126775.75399999999</v>
      </c>
      <c r="L207" s="9">
        <f>Table2324[[#This Row],[Pro-Rated  Lease Awards (95%)]]+Table2324[[#This Row],[Pro-Rated Other Costs Award (70%)]]</f>
        <v>622852.77462499996</v>
      </c>
      <c r="O207" s="5"/>
    </row>
    <row r="208" spans="1:15">
      <c r="A208" s="6" t="s">
        <v>221</v>
      </c>
      <c r="B208" s="7">
        <v>33103300125385</v>
      </c>
      <c r="C208" s="3" t="s">
        <v>13</v>
      </c>
      <c r="D208" s="8">
        <v>1552414.39065</v>
      </c>
      <c r="E208" s="9">
        <v>1755034.4700000002</v>
      </c>
      <c r="F208" s="10" t="s">
        <v>16</v>
      </c>
      <c r="G208" s="11">
        <v>1552414.39065</v>
      </c>
      <c r="H208" s="9">
        <v>1474793.6711174999</v>
      </c>
      <c r="I208" s="12">
        <f>Table2324[[#This Row],[ADA Cap]]-Table2324[[#This Row],[Total Lease Award]]</f>
        <v>202620.07935000025</v>
      </c>
      <c r="J208" s="9">
        <v>0</v>
      </c>
      <c r="K208" s="9">
        <f>Table2324[[#This Row],[Requested Other Costs Awards]]*0.7</f>
        <v>0</v>
      </c>
      <c r="L208" s="9">
        <f>Table2324[[#This Row],[Pro-Rated  Lease Awards (95%)]]+Table2324[[#This Row],[Pro-Rated Other Costs Award (70%)]]</f>
        <v>1474793.6711174999</v>
      </c>
      <c r="O208" s="5"/>
    </row>
    <row r="209" spans="1:15">
      <c r="A209" s="6" t="s">
        <v>222</v>
      </c>
      <c r="B209" s="7">
        <v>1611920137646</v>
      </c>
      <c r="C209" s="3" t="s">
        <v>13</v>
      </c>
      <c r="D209" s="8">
        <v>360000</v>
      </c>
      <c r="E209" s="9">
        <v>486678.29000000004</v>
      </c>
      <c r="F209" s="10" t="s">
        <v>16</v>
      </c>
      <c r="G209" s="11">
        <v>360000</v>
      </c>
      <c r="H209" s="9">
        <v>342000</v>
      </c>
      <c r="I209" s="12">
        <f>Table2324[[#This Row],[ADA Cap]]-Table2324[[#This Row],[Total Lease Award]]</f>
        <v>126678.29000000004</v>
      </c>
      <c r="J209" s="9">
        <v>0</v>
      </c>
      <c r="K209" s="9">
        <f>Table2324[[#This Row],[Requested Other Costs Awards]]*0.7</f>
        <v>0</v>
      </c>
      <c r="L209" s="9">
        <f>Table2324[[#This Row],[Pro-Rated  Lease Awards (95%)]]+Table2324[[#This Row],[Pro-Rated Other Costs Award (70%)]]</f>
        <v>342000</v>
      </c>
      <c r="O209" s="5"/>
    </row>
    <row r="210" spans="1:15">
      <c r="A210" s="6" t="s">
        <v>223</v>
      </c>
      <c r="B210" s="7">
        <v>37682210101360</v>
      </c>
      <c r="C210" s="3" t="s">
        <v>13</v>
      </c>
      <c r="D210" s="8">
        <v>330489.24931800005</v>
      </c>
      <c r="E210" s="9">
        <v>482131.08999999997</v>
      </c>
      <c r="F210" s="10" t="s">
        <v>16</v>
      </c>
      <c r="G210" s="11">
        <v>330489.24931800005</v>
      </c>
      <c r="H210" s="9">
        <v>313964.78685210005</v>
      </c>
      <c r="I210" s="12">
        <f>Table2324[[#This Row],[ADA Cap]]-Table2324[[#This Row],[Total Lease Award]]</f>
        <v>151641.84068199992</v>
      </c>
      <c r="J210" s="9">
        <v>0</v>
      </c>
      <c r="K210" s="9">
        <f>Table2324[[#This Row],[Requested Other Costs Awards]]*0.7</f>
        <v>0</v>
      </c>
      <c r="L210" s="9">
        <f>Table2324[[#This Row],[Pro-Rated  Lease Awards (95%)]]+Table2324[[#This Row],[Pro-Rated Other Costs Award (70%)]]</f>
        <v>313964.78685210005</v>
      </c>
      <c r="O210" s="5"/>
    </row>
    <row r="211" spans="1:15">
      <c r="A211" s="6" t="s">
        <v>224</v>
      </c>
      <c r="B211" s="7">
        <v>19101990134346</v>
      </c>
      <c r="C211" s="3" t="s">
        <v>13</v>
      </c>
      <c r="D211" s="8">
        <v>195507</v>
      </c>
      <c r="E211" s="9">
        <v>117232.5</v>
      </c>
      <c r="F211" s="10" t="s">
        <v>14</v>
      </c>
      <c r="G211" s="11">
        <v>117232.5</v>
      </c>
      <c r="H211" s="9">
        <v>111370.875</v>
      </c>
      <c r="I211" s="12">
        <f>Table2324[[#This Row],[ADA Cap]]-Table2324[[#This Row],[Total Lease Award]]</f>
        <v>0</v>
      </c>
      <c r="J211" s="9">
        <v>0</v>
      </c>
      <c r="K211" s="9">
        <f>Table2324[[#This Row],[Requested Other Costs Awards]]*0.7</f>
        <v>0</v>
      </c>
      <c r="L211" s="9">
        <f>Table2324[[#This Row],[Pro-Rated  Lease Awards (95%)]]+Table2324[[#This Row],[Pro-Rated Other Costs Award (70%)]]</f>
        <v>111370.875</v>
      </c>
      <c r="O211" s="5"/>
    </row>
    <row r="212" spans="1:15">
      <c r="A212" s="6" t="s">
        <v>225</v>
      </c>
      <c r="B212" s="7">
        <v>19647330140111</v>
      </c>
      <c r="C212" s="3" t="s">
        <v>13</v>
      </c>
      <c r="D212" s="8">
        <v>108675</v>
      </c>
      <c r="E212" s="9">
        <v>147798.21</v>
      </c>
      <c r="F212" s="10" t="s">
        <v>16</v>
      </c>
      <c r="G212" s="11">
        <v>108675</v>
      </c>
      <c r="H212" s="9">
        <v>103241.25</v>
      </c>
      <c r="I212" s="12">
        <f>Table2324[[#This Row],[ADA Cap]]-Table2324[[#This Row],[Total Lease Award]]</f>
        <v>39123.209999999992</v>
      </c>
      <c r="J212" s="9">
        <v>39123.209999999992</v>
      </c>
      <c r="K212" s="9">
        <f>Table2324[[#This Row],[Requested Other Costs Awards]]*0.7</f>
        <v>27386.246999999992</v>
      </c>
      <c r="L212" s="9">
        <f>Table2324[[#This Row],[Pro-Rated  Lease Awards (95%)]]+Table2324[[#This Row],[Pro-Rated Other Costs Award (70%)]]</f>
        <v>130627.49699999999</v>
      </c>
      <c r="O212" s="5"/>
    </row>
    <row r="213" spans="1:15">
      <c r="A213" s="6" t="s">
        <v>226</v>
      </c>
      <c r="B213" s="7">
        <v>4615070121509</v>
      </c>
      <c r="C213" s="3" t="s">
        <v>13</v>
      </c>
      <c r="D213" s="8">
        <v>33750</v>
      </c>
      <c r="E213" s="9">
        <v>68463.78</v>
      </c>
      <c r="F213" s="10" t="s">
        <v>16</v>
      </c>
      <c r="G213" s="11">
        <v>33750</v>
      </c>
      <c r="H213" s="9">
        <v>32062.5</v>
      </c>
      <c r="I213" s="12">
        <f>Table2324[[#This Row],[ADA Cap]]-Table2324[[#This Row],[Total Lease Award]]</f>
        <v>34713.78</v>
      </c>
      <c r="J213" s="9">
        <v>32925.660000000003</v>
      </c>
      <c r="K213" s="9">
        <f>Table2324[[#This Row],[Requested Other Costs Awards]]*0.7</f>
        <v>23047.962</v>
      </c>
      <c r="L213" s="9">
        <f>Table2324[[#This Row],[Pro-Rated  Lease Awards (95%)]]+Table2324[[#This Row],[Pro-Rated Other Costs Award (70%)]]</f>
        <v>55110.462</v>
      </c>
      <c r="O213" s="5"/>
    </row>
    <row r="214" spans="1:15">
      <c r="A214" s="6" t="s">
        <v>227</v>
      </c>
      <c r="B214" s="7">
        <v>19647330135954</v>
      </c>
      <c r="C214" s="3" t="s">
        <v>13</v>
      </c>
      <c r="D214" s="8">
        <v>90000</v>
      </c>
      <c r="E214" s="9">
        <v>856706.69</v>
      </c>
      <c r="F214" s="10" t="s">
        <v>16</v>
      </c>
      <c r="G214" s="11">
        <v>90000</v>
      </c>
      <c r="H214" s="9">
        <v>85500</v>
      </c>
      <c r="I214" s="12">
        <f>Table2324[[#This Row],[ADA Cap]]-Table2324[[#This Row],[Total Lease Award]]</f>
        <v>766706.69</v>
      </c>
      <c r="J214" s="9">
        <v>448786.84</v>
      </c>
      <c r="K214" s="9">
        <f>Table2324[[#This Row],[Requested Other Costs Awards]]*0.7</f>
        <v>314150.788</v>
      </c>
      <c r="L214" s="9">
        <f>Table2324[[#This Row],[Pro-Rated  Lease Awards (95%)]]+Table2324[[#This Row],[Pro-Rated Other Costs Award (70%)]]</f>
        <v>399650.788</v>
      </c>
      <c r="O214" s="5"/>
    </row>
    <row r="215" spans="1:15">
      <c r="A215" s="6" t="s">
        <v>228</v>
      </c>
      <c r="B215" s="7">
        <v>19647330108910</v>
      </c>
      <c r="C215" s="3" t="s">
        <v>13</v>
      </c>
      <c r="D215" s="8">
        <v>166500</v>
      </c>
      <c r="E215" s="9">
        <v>670712</v>
      </c>
      <c r="F215" s="10" t="s">
        <v>16</v>
      </c>
      <c r="G215" s="11">
        <v>166500</v>
      </c>
      <c r="H215" s="9">
        <v>158175</v>
      </c>
      <c r="I215" s="12">
        <f>Table2324[[#This Row],[ADA Cap]]-Table2324[[#This Row],[Total Lease Award]]</f>
        <v>504212</v>
      </c>
      <c r="J215" s="9">
        <v>222001.97</v>
      </c>
      <c r="K215" s="9">
        <f>Table2324[[#This Row],[Requested Other Costs Awards]]*0.7</f>
        <v>155401.37899999999</v>
      </c>
      <c r="L215" s="9">
        <f>Table2324[[#This Row],[Pro-Rated  Lease Awards (95%)]]+Table2324[[#This Row],[Pro-Rated Other Costs Award (70%)]]</f>
        <v>313576.37899999996</v>
      </c>
      <c r="O215" s="5"/>
    </row>
    <row r="216" spans="1:15">
      <c r="A216" s="6" t="s">
        <v>229</v>
      </c>
      <c r="B216" s="7">
        <v>19647330106351</v>
      </c>
      <c r="C216" s="3" t="s">
        <v>13</v>
      </c>
      <c r="D216" s="8">
        <v>1013142.0075000002</v>
      </c>
      <c r="E216" s="9">
        <v>493882.76</v>
      </c>
      <c r="F216" s="10" t="s">
        <v>14</v>
      </c>
      <c r="G216" s="11">
        <v>493882.76</v>
      </c>
      <c r="H216" s="9">
        <v>469188.62199999997</v>
      </c>
      <c r="I216" s="12">
        <f>Table2324[[#This Row],[ADA Cap]]-Table2324[[#This Row],[Total Lease Award]]</f>
        <v>0</v>
      </c>
      <c r="J216" s="9">
        <v>0</v>
      </c>
      <c r="K216" s="9">
        <f>Table2324[[#This Row],[Requested Other Costs Awards]]*0.7</f>
        <v>0</v>
      </c>
      <c r="L216" s="9">
        <f>Table2324[[#This Row],[Pro-Rated  Lease Awards (95%)]]+Table2324[[#This Row],[Pro-Rated Other Costs Award (70%)]]</f>
        <v>469188.62199999997</v>
      </c>
      <c r="O216" s="5"/>
    </row>
    <row r="217" spans="1:15">
      <c r="A217" s="6" t="s">
        <v>230</v>
      </c>
      <c r="B217" s="7">
        <v>19647330115113</v>
      </c>
      <c r="C217" s="3" t="s">
        <v>13</v>
      </c>
      <c r="D217" s="8">
        <v>300765.14999999997</v>
      </c>
      <c r="E217" s="9">
        <v>163841.29999999999</v>
      </c>
      <c r="F217" s="10" t="s">
        <v>14</v>
      </c>
      <c r="G217" s="11">
        <v>163841.29999999999</v>
      </c>
      <c r="H217" s="9">
        <v>155649.23499999999</v>
      </c>
      <c r="I217" s="12">
        <f>Table2324[[#This Row],[ADA Cap]]-Table2324[[#This Row],[Total Lease Award]]</f>
        <v>0</v>
      </c>
      <c r="J217" s="9">
        <v>0</v>
      </c>
      <c r="K217" s="9">
        <f>Table2324[[#This Row],[Requested Other Costs Awards]]*0.7</f>
        <v>0</v>
      </c>
      <c r="L217" s="9">
        <f>Table2324[[#This Row],[Pro-Rated  Lease Awards (95%)]]+Table2324[[#This Row],[Pro-Rated Other Costs Award (70%)]]</f>
        <v>155649.23499999999</v>
      </c>
      <c r="O217" s="5"/>
    </row>
    <row r="218" spans="1:15">
      <c r="A218" s="6" t="s">
        <v>231</v>
      </c>
      <c r="B218" s="7">
        <v>19647330109884</v>
      </c>
      <c r="C218" s="3" t="s">
        <v>13</v>
      </c>
      <c r="D218" s="8">
        <v>566168.76</v>
      </c>
      <c r="E218" s="9">
        <v>617083.46</v>
      </c>
      <c r="F218" s="10" t="s">
        <v>16</v>
      </c>
      <c r="G218" s="11">
        <v>566168.76</v>
      </c>
      <c r="H218" s="9">
        <v>537860.32199999993</v>
      </c>
      <c r="I218" s="12">
        <f>Table2324[[#This Row],[ADA Cap]]-Table2324[[#This Row],[Total Lease Award]]</f>
        <v>50914.699999999953</v>
      </c>
      <c r="J218" s="9">
        <v>50914.699999999953</v>
      </c>
      <c r="K218" s="9">
        <f>Table2324[[#This Row],[Requested Other Costs Awards]]*0.7</f>
        <v>35640.289999999964</v>
      </c>
      <c r="L218" s="9">
        <f>Table2324[[#This Row],[Pro-Rated  Lease Awards (95%)]]+Table2324[[#This Row],[Pro-Rated Other Costs Award (70%)]]</f>
        <v>573500.61199999985</v>
      </c>
      <c r="O218" s="5"/>
    </row>
    <row r="219" spans="1:15">
      <c r="A219" s="6" t="s">
        <v>232</v>
      </c>
      <c r="B219" s="7">
        <v>19101990106880</v>
      </c>
      <c r="C219" s="3" t="s">
        <v>13</v>
      </c>
      <c r="D219" s="8">
        <v>38361.599999999999</v>
      </c>
      <c r="E219" s="9">
        <v>24284.89</v>
      </c>
      <c r="F219" s="10" t="s">
        <v>14</v>
      </c>
      <c r="G219" s="11">
        <v>24284.89</v>
      </c>
      <c r="H219" s="9">
        <v>23070.645499999999</v>
      </c>
      <c r="I219" s="12">
        <f>Table2324[[#This Row],[ADA Cap]]-Table2324[[#This Row],[Total Lease Award]]</f>
        <v>0</v>
      </c>
      <c r="J219" s="9">
        <v>0</v>
      </c>
      <c r="K219" s="9">
        <f>Table2324[[#This Row],[Requested Other Costs Awards]]*0.7</f>
        <v>0</v>
      </c>
      <c r="L219" s="9">
        <f>Table2324[[#This Row],[Pro-Rated  Lease Awards (95%)]]+Table2324[[#This Row],[Pro-Rated Other Costs Award (70%)]]</f>
        <v>23070.645499999999</v>
      </c>
      <c r="O219" s="5"/>
    </row>
    <row r="220" spans="1:15">
      <c r="A220" s="6" t="s">
        <v>233</v>
      </c>
      <c r="B220" s="7">
        <v>7773540132233</v>
      </c>
      <c r="C220" s="3" t="s">
        <v>13</v>
      </c>
      <c r="D220" s="8">
        <v>686891.79</v>
      </c>
      <c r="E220" s="9">
        <v>394640.12000000005</v>
      </c>
      <c r="F220" s="10" t="s">
        <v>14</v>
      </c>
      <c r="G220" s="11">
        <v>394640.12000000005</v>
      </c>
      <c r="H220" s="9">
        <v>374908.11400000006</v>
      </c>
      <c r="I220" s="12">
        <f>Table2324[[#This Row],[ADA Cap]]-Table2324[[#This Row],[Total Lease Award]]</f>
        <v>0</v>
      </c>
      <c r="J220" s="9">
        <v>0</v>
      </c>
      <c r="K220" s="9">
        <f>Table2324[[#This Row],[Requested Other Costs Awards]]*0.7</f>
        <v>0</v>
      </c>
      <c r="L220" s="9">
        <f>Table2324[[#This Row],[Pro-Rated  Lease Awards (95%)]]+Table2324[[#This Row],[Pro-Rated Other Costs Award (70%)]]</f>
        <v>374908.11400000006</v>
      </c>
      <c r="O220" s="5"/>
    </row>
    <row r="221" spans="1:15">
      <c r="A221" s="6" t="s">
        <v>234</v>
      </c>
      <c r="B221" s="7">
        <v>29102982930147</v>
      </c>
      <c r="C221" s="3" t="s">
        <v>13</v>
      </c>
      <c r="D221" s="8">
        <v>300094.65863399999</v>
      </c>
      <c r="E221" s="9">
        <v>628394.62</v>
      </c>
      <c r="F221" s="10" t="s">
        <v>16</v>
      </c>
      <c r="G221" s="11">
        <v>300094.65863399999</v>
      </c>
      <c r="H221" s="9">
        <v>285089.92570229998</v>
      </c>
      <c r="I221" s="12">
        <f>Table2324[[#This Row],[ADA Cap]]-Table2324[[#This Row],[Total Lease Award]]</f>
        <v>328299.961366</v>
      </c>
      <c r="J221" s="9">
        <v>0</v>
      </c>
      <c r="K221" s="9">
        <f>Table2324[[#This Row],[Requested Other Costs Awards]]*0.7</f>
        <v>0</v>
      </c>
      <c r="L221" s="9">
        <f>Table2324[[#This Row],[Pro-Rated  Lease Awards (95%)]]+Table2324[[#This Row],[Pro-Rated Other Costs Award (70%)]]</f>
        <v>285089.92570229998</v>
      </c>
      <c r="O221" s="5"/>
    </row>
    <row r="222" spans="1:15">
      <c r="A222" s="6" t="s">
        <v>235</v>
      </c>
      <c r="B222" s="7">
        <v>33103300138024</v>
      </c>
      <c r="C222" s="3" t="s">
        <v>13</v>
      </c>
      <c r="D222" s="8">
        <v>606982.38803999999</v>
      </c>
      <c r="E222" s="9">
        <v>665582.18999999994</v>
      </c>
      <c r="F222" s="10" t="s">
        <v>16</v>
      </c>
      <c r="G222" s="11">
        <v>606982.38803999999</v>
      </c>
      <c r="H222" s="9">
        <v>576633.26863800001</v>
      </c>
      <c r="I222" s="12">
        <f>Table2324[[#This Row],[ADA Cap]]-Table2324[[#This Row],[Total Lease Award]]</f>
        <v>58599.801959999953</v>
      </c>
      <c r="J222" s="9">
        <v>0</v>
      </c>
      <c r="K222" s="9">
        <f>Table2324[[#This Row],[Requested Other Costs Awards]]*0.7</f>
        <v>0</v>
      </c>
      <c r="L222" s="9">
        <f>Table2324[[#This Row],[Pro-Rated  Lease Awards (95%)]]+Table2324[[#This Row],[Pro-Rated Other Costs Award (70%)]]</f>
        <v>576633.26863800001</v>
      </c>
      <c r="O222" s="5"/>
    </row>
    <row r="223" spans="1:15">
      <c r="A223" s="6" t="s">
        <v>236</v>
      </c>
      <c r="B223" s="7">
        <v>10101080127514</v>
      </c>
      <c r="C223" s="3" t="s">
        <v>13</v>
      </c>
      <c r="D223" s="8">
        <v>561764.07000000007</v>
      </c>
      <c r="E223" s="9">
        <v>369232.64000000007</v>
      </c>
      <c r="F223" s="10" t="s">
        <v>14</v>
      </c>
      <c r="G223" s="11">
        <v>369232.64000000007</v>
      </c>
      <c r="H223" s="9">
        <v>350771.00800000003</v>
      </c>
      <c r="I223" s="12">
        <f>Table2324[[#This Row],[ADA Cap]]-Table2324[[#This Row],[Total Lease Award]]</f>
        <v>0</v>
      </c>
      <c r="J223" s="9">
        <v>0</v>
      </c>
      <c r="K223" s="9">
        <f>Table2324[[#This Row],[Requested Other Costs Awards]]*0.7</f>
        <v>0</v>
      </c>
      <c r="L223" s="9">
        <f>Table2324[[#This Row],[Pro-Rated  Lease Awards (95%)]]+Table2324[[#This Row],[Pro-Rated Other Costs Award (70%)]]</f>
        <v>350771.00800000003</v>
      </c>
      <c r="O223" s="5"/>
    </row>
    <row r="224" spans="1:15">
      <c r="A224" s="6" t="s">
        <v>237</v>
      </c>
      <c r="B224" s="7">
        <v>49709126116958</v>
      </c>
      <c r="C224" s="3" t="s">
        <v>13</v>
      </c>
      <c r="D224" s="8">
        <v>99825.26999999999</v>
      </c>
      <c r="E224" s="9">
        <v>151038.09</v>
      </c>
      <c r="F224" s="10" t="s">
        <v>16</v>
      </c>
      <c r="G224" s="11">
        <v>99825.26999999999</v>
      </c>
      <c r="H224" s="9">
        <v>94834.006499999989</v>
      </c>
      <c r="I224" s="12">
        <f>Table2324[[#This Row],[ADA Cap]]-Table2324[[#This Row],[Total Lease Award]]</f>
        <v>51212.820000000007</v>
      </c>
      <c r="J224" s="9">
        <v>51212.820000000007</v>
      </c>
      <c r="K224" s="9">
        <f>Table2324[[#This Row],[Requested Other Costs Awards]]*0.7</f>
        <v>35848.974000000002</v>
      </c>
      <c r="L224" s="9">
        <f>Table2324[[#This Row],[Pro-Rated  Lease Awards (95%)]]+Table2324[[#This Row],[Pro-Rated Other Costs Award (70%)]]</f>
        <v>130682.98049999999</v>
      </c>
      <c r="O224" s="5"/>
    </row>
    <row r="225" spans="1:15">
      <c r="A225" s="6" t="s">
        <v>238</v>
      </c>
      <c r="B225" s="7">
        <v>37679910139394</v>
      </c>
      <c r="C225" s="3" t="s">
        <v>13</v>
      </c>
      <c r="D225" s="8">
        <v>435940.82999999996</v>
      </c>
      <c r="E225" s="9">
        <v>464823.31</v>
      </c>
      <c r="F225" s="10" t="s">
        <v>16</v>
      </c>
      <c r="G225" s="11">
        <v>435940.82999999996</v>
      </c>
      <c r="H225" s="9">
        <v>414143.78849999997</v>
      </c>
      <c r="I225" s="12">
        <f>Table2324[[#This Row],[ADA Cap]]-Table2324[[#This Row],[Total Lease Award]]</f>
        <v>28882.48000000004</v>
      </c>
      <c r="J225" s="9">
        <v>28882.48000000004</v>
      </c>
      <c r="K225" s="9">
        <f>Table2324[[#This Row],[Requested Other Costs Awards]]*0.7</f>
        <v>20217.736000000026</v>
      </c>
      <c r="L225" s="9">
        <f>Table2324[[#This Row],[Pro-Rated  Lease Awards (95%)]]+Table2324[[#This Row],[Pro-Rated Other Costs Award (70%)]]</f>
        <v>434361.5245</v>
      </c>
      <c r="O225" s="5"/>
    </row>
    <row r="226" spans="1:15">
      <c r="A226" s="6" t="s">
        <v>239</v>
      </c>
      <c r="B226" s="7">
        <v>37683380118851</v>
      </c>
      <c r="C226" s="3" t="s">
        <v>13</v>
      </c>
      <c r="D226" s="8">
        <v>443291.30999999994</v>
      </c>
      <c r="E226" s="9">
        <v>284867.87</v>
      </c>
      <c r="F226" s="10" t="s">
        <v>14</v>
      </c>
      <c r="G226" s="11">
        <v>284867.87</v>
      </c>
      <c r="H226" s="9">
        <v>270624.47649999999</v>
      </c>
      <c r="I226" s="12">
        <f>Table2324[[#This Row],[ADA Cap]]-Table2324[[#This Row],[Total Lease Award]]</f>
        <v>0</v>
      </c>
      <c r="J226" s="9">
        <v>0</v>
      </c>
      <c r="K226" s="9">
        <f>Table2324[[#This Row],[Requested Other Costs Awards]]*0.7</f>
        <v>0</v>
      </c>
      <c r="L226" s="9">
        <f>Table2324[[#This Row],[Pro-Rated  Lease Awards (95%)]]+Table2324[[#This Row],[Pro-Rated Other Costs Award (70%)]]</f>
        <v>270624.47649999999</v>
      </c>
      <c r="O226" s="5"/>
    </row>
    <row r="227" spans="1:15">
      <c r="A227" s="6" t="s">
        <v>240</v>
      </c>
      <c r="B227" s="7">
        <v>37683380111906</v>
      </c>
      <c r="C227" s="3" t="s">
        <v>13</v>
      </c>
      <c r="D227" s="8">
        <v>539859.35250000004</v>
      </c>
      <c r="E227" s="9">
        <v>307603.87000000005</v>
      </c>
      <c r="F227" s="10" t="s">
        <v>14</v>
      </c>
      <c r="G227" s="11">
        <v>307603.87000000005</v>
      </c>
      <c r="H227" s="9">
        <v>292223.67650000006</v>
      </c>
      <c r="I227" s="12">
        <f>Table2324[[#This Row],[ADA Cap]]-Table2324[[#This Row],[Total Lease Award]]</f>
        <v>0</v>
      </c>
      <c r="J227" s="9">
        <v>0</v>
      </c>
      <c r="K227" s="9">
        <f>Table2324[[#This Row],[Requested Other Costs Awards]]*0.7</f>
        <v>0</v>
      </c>
      <c r="L227" s="9">
        <f>Table2324[[#This Row],[Pro-Rated  Lease Awards (95%)]]+Table2324[[#This Row],[Pro-Rated Other Costs Award (70%)]]</f>
        <v>292223.67650000006</v>
      </c>
      <c r="O227" s="5"/>
    </row>
    <row r="228" spans="1:15">
      <c r="A228" s="6" t="s">
        <v>241</v>
      </c>
      <c r="B228" s="7">
        <v>19647330128512</v>
      </c>
      <c r="C228" s="3" t="s">
        <v>13</v>
      </c>
      <c r="D228" s="8">
        <v>577950</v>
      </c>
      <c r="E228" s="9">
        <v>635229.63</v>
      </c>
      <c r="F228" s="10" t="s">
        <v>16</v>
      </c>
      <c r="G228" s="11">
        <v>577950</v>
      </c>
      <c r="H228" s="9">
        <v>549052.5</v>
      </c>
      <c r="I228" s="12">
        <f>Table2324[[#This Row],[ADA Cap]]-Table2324[[#This Row],[Total Lease Award]]</f>
        <v>57279.630000000005</v>
      </c>
      <c r="J228" s="9">
        <v>57279.630000000005</v>
      </c>
      <c r="K228" s="9">
        <f>Table2324[[#This Row],[Requested Other Costs Awards]]*0.7</f>
        <v>40095.741000000002</v>
      </c>
      <c r="L228" s="9">
        <f>Table2324[[#This Row],[Pro-Rated  Lease Awards (95%)]]+Table2324[[#This Row],[Pro-Rated Other Costs Award (70%)]]</f>
        <v>589148.24100000004</v>
      </c>
      <c r="O228" s="5"/>
    </row>
    <row r="229" spans="1:15">
      <c r="A229" s="6" t="s">
        <v>242</v>
      </c>
      <c r="B229" s="7">
        <v>19647330101444</v>
      </c>
      <c r="C229" s="3" t="s">
        <v>13</v>
      </c>
      <c r="D229" s="8">
        <v>521962.5</v>
      </c>
      <c r="E229" s="9">
        <v>587086.15</v>
      </c>
      <c r="F229" s="10" t="s">
        <v>16</v>
      </c>
      <c r="G229" s="11">
        <v>521962.5</v>
      </c>
      <c r="H229" s="9">
        <v>495864.375</v>
      </c>
      <c r="I229" s="12">
        <f>Table2324[[#This Row],[ADA Cap]]-Table2324[[#This Row],[Total Lease Award]]</f>
        <v>65123.650000000023</v>
      </c>
      <c r="J229" s="9">
        <v>65123.650000000023</v>
      </c>
      <c r="K229" s="9">
        <f>Table2324[[#This Row],[Requested Other Costs Awards]]*0.7</f>
        <v>45586.555000000015</v>
      </c>
      <c r="L229" s="9">
        <f>Table2324[[#This Row],[Pro-Rated  Lease Awards (95%)]]+Table2324[[#This Row],[Pro-Rated Other Costs Award (70%)]]</f>
        <v>541450.93000000005</v>
      </c>
      <c r="O229" s="5"/>
    </row>
    <row r="230" spans="1:15">
      <c r="A230" s="6" t="s">
        <v>243</v>
      </c>
      <c r="B230" s="7">
        <v>37683380101345</v>
      </c>
      <c r="C230" s="3" t="s">
        <v>13</v>
      </c>
      <c r="D230" s="8">
        <v>482250</v>
      </c>
      <c r="E230" s="9">
        <v>401986.69</v>
      </c>
      <c r="F230" s="10" t="s">
        <v>14</v>
      </c>
      <c r="G230" s="11">
        <v>401986.69</v>
      </c>
      <c r="H230" s="9">
        <v>381887.35550000001</v>
      </c>
      <c r="I230" s="12">
        <f>Table2324[[#This Row],[ADA Cap]]-Table2324[[#This Row],[Total Lease Award]]</f>
        <v>0</v>
      </c>
      <c r="J230" s="9">
        <v>0</v>
      </c>
      <c r="K230" s="9">
        <f>Table2324[[#This Row],[Requested Other Costs Awards]]*0.7</f>
        <v>0</v>
      </c>
      <c r="L230" s="9">
        <f>Table2324[[#This Row],[Pro-Rated  Lease Awards (95%)]]+Table2324[[#This Row],[Pro-Rated Other Costs Award (70%)]]</f>
        <v>381887.35550000001</v>
      </c>
      <c r="O230" s="5"/>
    </row>
    <row r="231" spans="1:15">
      <c r="A231" s="6" t="s">
        <v>244</v>
      </c>
      <c r="B231" s="7">
        <v>38684780101337</v>
      </c>
      <c r="C231" s="3" t="s">
        <v>13</v>
      </c>
      <c r="D231" s="8">
        <v>364212</v>
      </c>
      <c r="E231" s="9">
        <v>230017.27000000002</v>
      </c>
      <c r="F231" s="10" t="s">
        <v>14</v>
      </c>
      <c r="G231" s="11">
        <v>230017.27000000002</v>
      </c>
      <c r="H231" s="9">
        <v>218516.40650000001</v>
      </c>
      <c r="I231" s="12">
        <f>Table2324[[#This Row],[ADA Cap]]-Table2324[[#This Row],[Total Lease Award]]</f>
        <v>0</v>
      </c>
      <c r="J231" s="9">
        <v>0</v>
      </c>
      <c r="K231" s="9">
        <f>Table2324[[#This Row],[Requested Other Costs Awards]]*0.7</f>
        <v>0</v>
      </c>
      <c r="L231" s="9">
        <f>Table2324[[#This Row],[Pro-Rated  Lease Awards (95%)]]+Table2324[[#This Row],[Pro-Rated Other Costs Award (70%)]]</f>
        <v>218516.40650000001</v>
      </c>
      <c r="O231" s="5"/>
    </row>
    <row r="232" spans="1:15">
      <c r="A232" s="6" t="s">
        <v>245</v>
      </c>
      <c r="B232" s="7">
        <v>38771310137307</v>
      </c>
      <c r="C232" s="3" t="s">
        <v>13</v>
      </c>
      <c r="D232" s="8">
        <v>44970.75</v>
      </c>
      <c r="E232" s="9">
        <v>31546.275996078082</v>
      </c>
      <c r="F232" s="10" t="s">
        <v>14</v>
      </c>
      <c r="G232" s="11">
        <v>31546.275996078082</v>
      </c>
      <c r="H232" s="9">
        <v>29968.962196274177</v>
      </c>
      <c r="I232" s="12">
        <f>Table2324[[#This Row],[ADA Cap]]-Table2324[[#This Row],[Total Lease Award]]</f>
        <v>0</v>
      </c>
      <c r="J232" s="9">
        <v>0</v>
      </c>
      <c r="K232" s="9">
        <f>Table2324[[#This Row],[Requested Other Costs Awards]]*0.7</f>
        <v>0</v>
      </c>
      <c r="L232" s="9">
        <f>Table2324[[#This Row],[Pro-Rated  Lease Awards (95%)]]+Table2324[[#This Row],[Pro-Rated Other Costs Award (70%)]]</f>
        <v>29968.962196274177</v>
      </c>
      <c r="O232" s="5"/>
    </row>
    <row r="233" spans="1:15">
      <c r="A233" s="6" t="s">
        <v>246</v>
      </c>
      <c r="B233" s="7">
        <v>1612590115014</v>
      </c>
      <c r="C233" s="3" t="s">
        <v>13</v>
      </c>
      <c r="D233" s="8">
        <v>383793.41007000004</v>
      </c>
      <c r="E233" s="9">
        <v>174900.57743248314</v>
      </c>
      <c r="F233" s="10" t="s">
        <v>14</v>
      </c>
      <c r="G233" s="11">
        <v>174900.57743248314</v>
      </c>
      <c r="H233" s="9">
        <v>166155.54856085897</v>
      </c>
      <c r="I233" s="12">
        <f>Table2324[[#This Row],[ADA Cap]]-Table2324[[#This Row],[Total Lease Award]]</f>
        <v>0</v>
      </c>
      <c r="J233" s="9">
        <v>69660.600000000006</v>
      </c>
      <c r="K233" s="9">
        <f>Table2324[[#This Row],[Requested Other Costs Awards]]*0.7</f>
        <v>48762.42</v>
      </c>
      <c r="L233" s="9">
        <f>Table2324[[#This Row],[Pro-Rated  Lease Awards (95%)]]+Table2324[[#This Row],[Pro-Rated Other Costs Award (70%)]]</f>
        <v>214917.96856085898</v>
      </c>
      <c r="O233" s="5"/>
    </row>
    <row r="234" spans="1:15">
      <c r="A234" s="6" t="s">
        <v>247</v>
      </c>
      <c r="B234" s="7">
        <v>19647330121707</v>
      </c>
      <c r="C234" s="3" t="s">
        <v>13</v>
      </c>
      <c r="D234" s="8">
        <v>1107148.3799999999</v>
      </c>
      <c r="E234" s="9">
        <v>1365950.46</v>
      </c>
      <c r="F234" s="10" t="s">
        <v>16</v>
      </c>
      <c r="G234" s="11">
        <v>1107148.3799999999</v>
      </c>
      <c r="H234" s="9">
        <v>1051790.9609999999</v>
      </c>
      <c r="I234" s="12">
        <f>Table2324[[#This Row],[ADA Cap]]-Table2324[[#This Row],[Total Lease Award]]</f>
        <v>258802.08000000007</v>
      </c>
      <c r="J234" s="9">
        <v>258802.08000000007</v>
      </c>
      <c r="K234" s="9">
        <f>Table2324[[#This Row],[Requested Other Costs Awards]]*0.7</f>
        <v>181161.45600000003</v>
      </c>
      <c r="L234" s="9">
        <f>Table2324[[#This Row],[Pro-Rated  Lease Awards (95%)]]+Table2324[[#This Row],[Pro-Rated Other Costs Award (70%)]]</f>
        <v>1232952.4169999999</v>
      </c>
      <c r="O234" s="5"/>
    </row>
    <row r="235" spans="1:15">
      <c r="A235" s="6" t="s">
        <v>248</v>
      </c>
      <c r="B235" s="7">
        <v>19734370137893</v>
      </c>
      <c r="C235" s="3" t="s">
        <v>13</v>
      </c>
      <c r="D235" s="8">
        <v>699900</v>
      </c>
      <c r="E235" s="9">
        <v>823043.20000000007</v>
      </c>
      <c r="F235" s="10" t="s">
        <v>16</v>
      </c>
      <c r="G235" s="11">
        <v>699900</v>
      </c>
      <c r="H235" s="9">
        <v>664905</v>
      </c>
      <c r="I235" s="12">
        <f>Table2324[[#This Row],[ADA Cap]]-Table2324[[#This Row],[Total Lease Award]]</f>
        <v>123143.20000000007</v>
      </c>
      <c r="J235" s="9">
        <v>123143.19999999995</v>
      </c>
      <c r="K235" s="9">
        <f>Table2324[[#This Row],[Requested Other Costs Awards]]*0.7</f>
        <v>86200.239999999962</v>
      </c>
      <c r="L235" s="9">
        <f>Table2324[[#This Row],[Pro-Rated  Lease Awards (95%)]]+Table2324[[#This Row],[Pro-Rated Other Costs Award (70%)]]</f>
        <v>751105.24</v>
      </c>
      <c r="O235" s="5"/>
    </row>
    <row r="236" spans="1:15">
      <c r="A236" s="6" t="s">
        <v>249</v>
      </c>
      <c r="B236" s="7">
        <v>19647330135517</v>
      </c>
      <c r="C236" s="3" t="s">
        <v>13</v>
      </c>
      <c r="D236" s="8">
        <v>1295475</v>
      </c>
      <c r="E236" s="9">
        <v>1385460.79</v>
      </c>
      <c r="F236" s="10" t="s">
        <v>16</v>
      </c>
      <c r="G236" s="11">
        <v>1295475</v>
      </c>
      <c r="H236" s="9">
        <v>1230701.25</v>
      </c>
      <c r="I236" s="12">
        <f>Table2324[[#This Row],[ADA Cap]]-Table2324[[#This Row],[Total Lease Award]]</f>
        <v>89985.790000000037</v>
      </c>
      <c r="J236" s="9">
        <v>89985.790000000037</v>
      </c>
      <c r="K236" s="9">
        <f>Table2324[[#This Row],[Requested Other Costs Awards]]*0.7</f>
        <v>62990.053000000022</v>
      </c>
      <c r="L236" s="9">
        <f>Table2324[[#This Row],[Pro-Rated  Lease Awards (95%)]]+Table2324[[#This Row],[Pro-Rated Other Costs Award (70%)]]</f>
        <v>1293691.3030000001</v>
      </c>
      <c r="O236" s="5"/>
    </row>
    <row r="237" spans="1:15">
      <c r="A237" s="6" t="s">
        <v>250</v>
      </c>
      <c r="B237" s="7">
        <v>19647330121699</v>
      </c>
      <c r="C237" s="3" t="s">
        <v>13</v>
      </c>
      <c r="D237" s="8">
        <v>704400</v>
      </c>
      <c r="E237" s="9">
        <v>758728.74000000011</v>
      </c>
      <c r="F237" s="10" t="s">
        <v>16</v>
      </c>
      <c r="G237" s="11">
        <v>704400</v>
      </c>
      <c r="H237" s="9">
        <v>669180</v>
      </c>
      <c r="I237" s="12">
        <f>Table2324[[#This Row],[ADA Cap]]-Table2324[[#This Row],[Total Lease Award]]</f>
        <v>54328.740000000107</v>
      </c>
      <c r="J237" s="9">
        <v>54328.739999999991</v>
      </c>
      <c r="K237" s="9">
        <f>Table2324[[#This Row],[Requested Other Costs Awards]]*0.7</f>
        <v>38030.117999999988</v>
      </c>
      <c r="L237" s="9">
        <f>Table2324[[#This Row],[Pro-Rated  Lease Awards (95%)]]+Table2324[[#This Row],[Pro-Rated Other Costs Award (70%)]]</f>
        <v>707210.11800000002</v>
      </c>
      <c r="O237" s="5"/>
    </row>
    <row r="238" spans="1:15">
      <c r="A238" s="6" t="s">
        <v>251</v>
      </c>
      <c r="B238" s="7">
        <v>19647330120014</v>
      </c>
      <c r="C238" s="3" t="s">
        <v>13</v>
      </c>
      <c r="D238" s="8">
        <v>445500</v>
      </c>
      <c r="E238" s="9">
        <v>656317.27</v>
      </c>
      <c r="F238" s="10" t="s">
        <v>16</v>
      </c>
      <c r="G238" s="11">
        <v>445500</v>
      </c>
      <c r="H238" s="9">
        <v>423225</v>
      </c>
      <c r="I238" s="12">
        <f>Table2324[[#This Row],[ADA Cap]]-Table2324[[#This Row],[Total Lease Award]]</f>
        <v>210817.27000000002</v>
      </c>
      <c r="J238" s="9">
        <v>210817.27000000002</v>
      </c>
      <c r="K238" s="9">
        <f>Table2324[[#This Row],[Requested Other Costs Awards]]*0.7</f>
        <v>147572.08900000001</v>
      </c>
      <c r="L238" s="9">
        <f>Table2324[[#This Row],[Pro-Rated  Lease Awards (95%)]]+Table2324[[#This Row],[Pro-Rated Other Costs Award (70%)]]</f>
        <v>570797.08900000004</v>
      </c>
      <c r="O238" s="5"/>
    </row>
    <row r="239" spans="1:15">
      <c r="A239" s="6" t="s">
        <v>252</v>
      </c>
      <c r="B239" s="7">
        <v>41690620139915</v>
      </c>
      <c r="C239" s="3" t="s">
        <v>13</v>
      </c>
      <c r="D239" s="8">
        <v>631372.79249999998</v>
      </c>
      <c r="E239" s="9">
        <v>309976.94</v>
      </c>
      <c r="F239" s="10" t="s">
        <v>14</v>
      </c>
      <c r="G239" s="11">
        <v>309976.94</v>
      </c>
      <c r="H239" s="9">
        <v>294478.09299999999</v>
      </c>
      <c r="I239" s="12">
        <f>Table2324[[#This Row],[ADA Cap]]-Table2324[[#This Row],[Total Lease Award]]</f>
        <v>0</v>
      </c>
      <c r="J239" s="9">
        <v>0</v>
      </c>
      <c r="K239" s="9">
        <f>Table2324[[#This Row],[Requested Other Costs Awards]]*0.7</f>
        <v>0</v>
      </c>
      <c r="L239" s="9">
        <f>Table2324[[#This Row],[Pro-Rated  Lease Awards (95%)]]+Table2324[[#This Row],[Pro-Rated Other Costs Award (70%)]]</f>
        <v>294478.09299999999</v>
      </c>
      <c r="O239" s="5"/>
    </row>
    <row r="240" spans="1:15">
      <c r="A240" s="6" t="s">
        <v>253</v>
      </c>
      <c r="B240" s="7">
        <v>41690050132068</v>
      </c>
      <c r="C240" s="3" t="s">
        <v>13</v>
      </c>
      <c r="D240" s="8">
        <v>242939.85749999998</v>
      </c>
      <c r="E240" s="9">
        <v>198016.57515845069</v>
      </c>
      <c r="F240" s="10" t="s">
        <v>14</v>
      </c>
      <c r="G240" s="11">
        <v>198016.57515845069</v>
      </c>
      <c r="H240" s="9">
        <v>188115.74640052815</v>
      </c>
      <c r="I240" s="12">
        <f>Table2324[[#This Row],[ADA Cap]]-Table2324[[#This Row],[Total Lease Award]]</f>
        <v>0</v>
      </c>
      <c r="J240" s="9">
        <v>0</v>
      </c>
      <c r="K240" s="9">
        <f>Table2324[[#This Row],[Requested Other Costs Awards]]*0.7</f>
        <v>0</v>
      </c>
      <c r="L240" s="9">
        <f>Table2324[[#This Row],[Pro-Rated  Lease Awards (95%)]]+Table2324[[#This Row],[Pro-Rated Other Costs Award (70%)]]</f>
        <v>188115.74640052815</v>
      </c>
      <c r="O240" s="5"/>
    </row>
    <row r="241" spans="1:15">
      <c r="A241" s="6" t="s">
        <v>254</v>
      </c>
      <c r="B241" s="7">
        <v>43693690106633</v>
      </c>
      <c r="C241" s="3" t="s">
        <v>13</v>
      </c>
      <c r="D241" s="8">
        <v>20081.340000000004</v>
      </c>
      <c r="E241" s="9">
        <v>80469.052689384655</v>
      </c>
      <c r="F241" s="10" t="s">
        <v>16</v>
      </c>
      <c r="G241" s="11">
        <v>20081.340000000004</v>
      </c>
      <c r="H241" s="9">
        <v>19077.273000000001</v>
      </c>
      <c r="I241" s="12">
        <f>Table2324[[#This Row],[ADA Cap]]-Table2324[[#This Row],[Total Lease Award]]</f>
        <v>60387.712689384651</v>
      </c>
      <c r="J241" s="9">
        <v>60387.71</v>
      </c>
      <c r="K241" s="9">
        <f>Table2324[[#This Row],[Requested Other Costs Awards]]*0.7</f>
        <v>42271.396999999997</v>
      </c>
      <c r="L241" s="9">
        <f>Table2324[[#This Row],[Pro-Rated  Lease Awards (95%)]]+Table2324[[#This Row],[Pro-Rated Other Costs Award (70%)]]</f>
        <v>61348.67</v>
      </c>
      <c r="O241" s="5"/>
    </row>
    <row r="242" spans="1:15">
      <c r="A242" s="6" t="s">
        <v>255</v>
      </c>
      <c r="B242" s="7">
        <v>43694500129205</v>
      </c>
      <c r="C242" s="3" t="s">
        <v>13</v>
      </c>
      <c r="D242" s="8">
        <v>650477.33999999985</v>
      </c>
      <c r="E242" s="9">
        <v>619570.21</v>
      </c>
      <c r="F242" s="10" t="s">
        <v>14</v>
      </c>
      <c r="G242" s="11">
        <v>619570.21</v>
      </c>
      <c r="H242" s="9">
        <v>588591.69949999999</v>
      </c>
      <c r="I242" s="12">
        <f>Table2324[[#This Row],[ADA Cap]]-Table2324[[#This Row],[Total Lease Award]]</f>
        <v>0</v>
      </c>
      <c r="J242" s="9">
        <v>0</v>
      </c>
      <c r="K242" s="9">
        <f>Table2324[[#This Row],[Requested Other Costs Awards]]*0.7</f>
        <v>0</v>
      </c>
      <c r="L242" s="9">
        <f>Table2324[[#This Row],[Pro-Rated  Lease Awards (95%)]]+Table2324[[#This Row],[Pro-Rated Other Costs Award (70%)]]</f>
        <v>588591.69949999999</v>
      </c>
      <c r="O242" s="5"/>
    </row>
    <row r="243" spans="1:15">
      <c r="A243" s="6" t="s">
        <v>256</v>
      </c>
      <c r="B243" s="7">
        <v>19647330131771</v>
      </c>
      <c r="C243" s="3" t="s">
        <v>13</v>
      </c>
      <c r="D243" s="8">
        <v>348840</v>
      </c>
      <c r="E243" s="9">
        <v>540846.81000000006</v>
      </c>
      <c r="F243" s="10" t="s">
        <v>16</v>
      </c>
      <c r="G243" s="11">
        <v>348840</v>
      </c>
      <c r="H243" s="9">
        <v>331398</v>
      </c>
      <c r="I243" s="12">
        <f>Table2324[[#This Row],[ADA Cap]]-Table2324[[#This Row],[Total Lease Award]]</f>
        <v>192006.81000000006</v>
      </c>
      <c r="J243" s="9">
        <v>192006.81000000006</v>
      </c>
      <c r="K243" s="9">
        <f>Table2324[[#This Row],[Requested Other Costs Awards]]*0.7</f>
        <v>134404.76700000002</v>
      </c>
      <c r="L243" s="9">
        <f>Table2324[[#This Row],[Pro-Rated  Lease Awards (95%)]]+Table2324[[#This Row],[Pro-Rated Other Costs Award (70%)]]</f>
        <v>465802.76699999999</v>
      </c>
      <c r="O243" s="5"/>
    </row>
    <row r="244" spans="1:15">
      <c r="A244" s="6" t="s">
        <v>257</v>
      </c>
      <c r="B244" s="7">
        <v>19647330127670</v>
      </c>
      <c r="C244" s="3" t="s">
        <v>13</v>
      </c>
      <c r="D244" s="8">
        <v>699900</v>
      </c>
      <c r="E244" s="9">
        <v>767723.66999999993</v>
      </c>
      <c r="F244" s="10" t="s">
        <v>16</v>
      </c>
      <c r="G244" s="11">
        <v>699900</v>
      </c>
      <c r="H244" s="9">
        <v>664905</v>
      </c>
      <c r="I244" s="12">
        <f>Table2324[[#This Row],[ADA Cap]]-Table2324[[#This Row],[Total Lease Award]]</f>
        <v>67823.669999999925</v>
      </c>
      <c r="J244" s="9">
        <v>67823.670000000042</v>
      </c>
      <c r="K244" s="9">
        <f>Table2324[[#This Row],[Requested Other Costs Awards]]*0.7</f>
        <v>47476.569000000025</v>
      </c>
      <c r="L244" s="9">
        <f>Table2324[[#This Row],[Pro-Rated  Lease Awards (95%)]]+Table2324[[#This Row],[Pro-Rated Other Costs Award (70%)]]</f>
        <v>712381.56900000002</v>
      </c>
      <c r="O244" s="5"/>
    </row>
    <row r="245" spans="1:15">
      <c r="A245" s="6" t="s">
        <v>258</v>
      </c>
      <c r="B245" s="7">
        <v>1613090114421</v>
      </c>
      <c r="C245" s="3" t="s">
        <v>13</v>
      </c>
      <c r="D245" s="8">
        <v>25560</v>
      </c>
      <c r="E245" s="9">
        <v>913077.75999999989</v>
      </c>
      <c r="F245" s="10" t="s">
        <v>16</v>
      </c>
      <c r="G245" s="11">
        <v>25560</v>
      </c>
      <c r="H245" s="9">
        <v>24282</v>
      </c>
      <c r="I245" s="12">
        <f>Table2324[[#This Row],[ADA Cap]]-Table2324[[#This Row],[Total Lease Award]]</f>
        <v>887517.75999999989</v>
      </c>
      <c r="J245" s="9">
        <v>146713.88</v>
      </c>
      <c r="K245" s="9">
        <f>Table2324[[#This Row],[Requested Other Costs Awards]]*0.7</f>
        <v>102699.716</v>
      </c>
      <c r="L245" s="9">
        <f>Table2324[[#This Row],[Pro-Rated  Lease Awards (95%)]]+Table2324[[#This Row],[Pro-Rated Other Costs Award (70%)]]</f>
        <v>126981.716</v>
      </c>
      <c r="O245" s="5"/>
    </row>
    <row r="246" spans="1:15">
      <c r="A246" s="6" t="s">
        <v>259</v>
      </c>
      <c r="B246" s="7">
        <v>19647330100867</v>
      </c>
      <c r="C246" s="3" t="s">
        <v>13</v>
      </c>
      <c r="D246" s="8">
        <v>579995.51249999995</v>
      </c>
      <c r="E246" s="9">
        <v>687124.55</v>
      </c>
      <c r="F246" s="10" t="s">
        <v>16</v>
      </c>
      <c r="G246" s="11">
        <v>579995.51249999995</v>
      </c>
      <c r="H246" s="9">
        <v>550995.73687499994</v>
      </c>
      <c r="I246" s="12">
        <f>Table2324[[#This Row],[ADA Cap]]-Table2324[[#This Row],[Total Lease Award]]</f>
        <v>107129.03750000009</v>
      </c>
      <c r="J246" s="9">
        <v>107129.03750000009</v>
      </c>
      <c r="K246" s="9">
        <f>Table2324[[#This Row],[Requested Other Costs Awards]]*0.7</f>
        <v>74990.326250000056</v>
      </c>
      <c r="L246" s="9">
        <f>Table2324[[#This Row],[Pro-Rated  Lease Awards (95%)]]+Table2324[[#This Row],[Pro-Rated Other Costs Award (70%)]]</f>
        <v>625986.06312499999</v>
      </c>
      <c r="O246" s="5"/>
    </row>
    <row r="247" spans="1:15">
      <c r="A247" s="6" t="s">
        <v>260</v>
      </c>
      <c r="B247" s="7">
        <v>43771490137315</v>
      </c>
      <c r="C247" s="3" t="s">
        <v>13</v>
      </c>
      <c r="D247" s="8">
        <v>99537.209999999992</v>
      </c>
      <c r="E247" s="9">
        <v>121649.93672250544</v>
      </c>
      <c r="F247" s="10" t="s">
        <v>16</v>
      </c>
      <c r="G247" s="11">
        <v>99537.209999999992</v>
      </c>
      <c r="H247" s="9">
        <v>94560.349499999982</v>
      </c>
      <c r="I247" s="12">
        <f>Table2324[[#This Row],[ADA Cap]]-Table2324[[#This Row],[Total Lease Award]]</f>
        <v>22112.726722505453</v>
      </c>
      <c r="J247" s="9">
        <v>22112.73000000001</v>
      </c>
      <c r="K247" s="9">
        <f>Table2324[[#This Row],[Requested Other Costs Awards]]*0.7</f>
        <v>15478.911000000006</v>
      </c>
      <c r="L247" s="9">
        <f>Table2324[[#This Row],[Pro-Rated  Lease Awards (95%)]]+Table2324[[#This Row],[Pro-Rated Other Costs Award (70%)]]</f>
        <v>110039.26049999999</v>
      </c>
      <c r="O247" s="5"/>
    </row>
    <row r="248" spans="1:15">
      <c r="A248" s="6" t="s">
        <v>261</v>
      </c>
      <c r="B248" s="7">
        <v>19647330125609</v>
      </c>
      <c r="C248" s="3" t="s">
        <v>13</v>
      </c>
      <c r="D248" s="8">
        <v>467400</v>
      </c>
      <c r="E248" s="9">
        <v>454720</v>
      </c>
      <c r="F248" s="10" t="s">
        <v>14</v>
      </c>
      <c r="G248" s="11">
        <v>454720</v>
      </c>
      <c r="H248" s="9">
        <v>431984</v>
      </c>
      <c r="I248" s="12">
        <f>Table2324[[#This Row],[ADA Cap]]-Table2324[[#This Row],[Total Lease Award]]</f>
        <v>0</v>
      </c>
      <c r="J248" s="9">
        <v>0</v>
      </c>
      <c r="K248" s="9">
        <f>Table2324[[#This Row],[Requested Other Costs Awards]]*0.7</f>
        <v>0</v>
      </c>
      <c r="L248" s="9">
        <f>Table2324[[#This Row],[Pro-Rated  Lease Awards (95%)]]+Table2324[[#This Row],[Pro-Rated Other Costs Award (70%)]]</f>
        <v>431984</v>
      </c>
      <c r="O248" s="5"/>
    </row>
    <row r="249" spans="1:15">
      <c r="A249" s="6" t="s">
        <v>262</v>
      </c>
      <c r="B249" s="7">
        <v>43693690129924</v>
      </c>
      <c r="C249" s="3" t="s">
        <v>13</v>
      </c>
      <c r="D249" s="8">
        <v>145206</v>
      </c>
      <c r="E249" s="9">
        <v>298222.33900612668</v>
      </c>
      <c r="F249" s="10" t="s">
        <v>16</v>
      </c>
      <c r="G249" s="11">
        <v>145206</v>
      </c>
      <c r="H249" s="9">
        <v>137945.69999999998</v>
      </c>
      <c r="I249" s="12">
        <f>Table2324[[#This Row],[ADA Cap]]-Table2324[[#This Row],[Total Lease Award]]</f>
        <v>153016.33900612668</v>
      </c>
      <c r="J249" s="9">
        <v>58881.120000000003</v>
      </c>
      <c r="K249" s="9">
        <f>Table2324[[#This Row],[Requested Other Costs Awards]]*0.7</f>
        <v>41216.784</v>
      </c>
      <c r="L249" s="9">
        <f>Table2324[[#This Row],[Pro-Rated  Lease Awards (95%)]]+Table2324[[#This Row],[Pro-Rated Other Costs Award (70%)]]</f>
        <v>179162.484</v>
      </c>
      <c r="O249" s="5"/>
    </row>
    <row r="250" spans="1:15">
      <c r="A250" s="6" t="s">
        <v>263</v>
      </c>
      <c r="B250" s="7">
        <v>19647330131797</v>
      </c>
      <c r="C250" s="3" t="s">
        <v>13</v>
      </c>
      <c r="D250" s="8">
        <v>663750</v>
      </c>
      <c r="E250" s="9">
        <v>557984.07000000007</v>
      </c>
      <c r="F250" s="10" t="s">
        <v>14</v>
      </c>
      <c r="G250" s="11">
        <v>557984.07000000007</v>
      </c>
      <c r="H250" s="9">
        <v>530084.8665</v>
      </c>
      <c r="I250" s="12">
        <f>Table2324[[#This Row],[ADA Cap]]-Table2324[[#This Row],[Total Lease Award]]</f>
        <v>0</v>
      </c>
      <c r="J250" s="9">
        <v>0</v>
      </c>
      <c r="K250" s="9">
        <f>Table2324[[#This Row],[Requested Other Costs Awards]]*0.7</f>
        <v>0</v>
      </c>
      <c r="L250" s="9">
        <f>Table2324[[#This Row],[Pro-Rated  Lease Awards (95%)]]+Table2324[[#This Row],[Pro-Rated Other Costs Award (70%)]]</f>
        <v>530084.8665</v>
      </c>
      <c r="O250" s="5"/>
    </row>
    <row r="251" spans="1:15">
      <c r="A251" s="6" t="s">
        <v>264</v>
      </c>
      <c r="B251" s="7">
        <v>19647330139071</v>
      </c>
      <c r="C251" s="3" t="s">
        <v>13</v>
      </c>
      <c r="D251" s="8">
        <v>144000</v>
      </c>
      <c r="E251" s="9">
        <v>336038.07999999996</v>
      </c>
      <c r="F251" s="10" t="s">
        <v>16</v>
      </c>
      <c r="G251" s="11">
        <v>144000</v>
      </c>
      <c r="H251" s="9">
        <v>136800</v>
      </c>
      <c r="I251" s="12">
        <f>Table2324[[#This Row],[ADA Cap]]-Table2324[[#This Row],[Total Lease Award]]</f>
        <v>192038.07999999996</v>
      </c>
      <c r="J251" s="9">
        <v>192038.08000000002</v>
      </c>
      <c r="K251" s="9">
        <f>Table2324[[#This Row],[Requested Other Costs Awards]]*0.7</f>
        <v>134426.65600000002</v>
      </c>
      <c r="L251" s="9">
        <f>Table2324[[#This Row],[Pro-Rated  Lease Awards (95%)]]+Table2324[[#This Row],[Pro-Rated Other Costs Award (70%)]]</f>
        <v>271226.65600000002</v>
      </c>
      <c r="O251" s="5"/>
    </row>
    <row r="252" spans="1:15">
      <c r="A252" s="6" t="s">
        <v>265</v>
      </c>
      <c r="B252" s="7">
        <v>19647330117903</v>
      </c>
      <c r="C252" s="3" t="s">
        <v>13</v>
      </c>
      <c r="D252" s="8">
        <v>717731.24999999988</v>
      </c>
      <c r="E252" s="9">
        <v>755517.28000000014</v>
      </c>
      <c r="F252" s="10" t="s">
        <v>16</v>
      </c>
      <c r="G252" s="11">
        <v>717731.24999999988</v>
      </c>
      <c r="H252" s="9">
        <v>681844.68749999988</v>
      </c>
      <c r="I252" s="12">
        <f>Table2324[[#This Row],[ADA Cap]]-Table2324[[#This Row],[Total Lease Award]]</f>
        <v>37786.030000000261</v>
      </c>
      <c r="J252" s="9">
        <v>37786.030000000144</v>
      </c>
      <c r="K252" s="9">
        <f>Table2324[[#This Row],[Requested Other Costs Awards]]*0.7</f>
        <v>26450.2210000001</v>
      </c>
      <c r="L252" s="9">
        <f>Table2324[[#This Row],[Pro-Rated  Lease Awards (95%)]]+Table2324[[#This Row],[Pro-Rated Other Costs Award (70%)]]</f>
        <v>708294.90850000002</v>
      </c>
      <c r="O252" s="5"/>
    </row>
    <row r="253" spans="1:15">
      <c r="A253" s="6" t="s">
        <v>266</v>
      </c>
      <c r="B253" s="7">
        <v>19647330125625</v>
      </c>
      <c r="C253" s="3" t="s">
        <v>13</v>
      </c>
      <c r="D253" s="8">
        <v>617250</v>
      </c>
      <c r="E253" s="9">
        <v>384110.51</v>
      </c>
      <c r="F253" s="10" t="s">
        <v>14</v>
      </c>
      <c r="G253" s="11">
        <v>384110.51</v>
      </c>
      <c r="H253" s="9">
        <v>364904.98450000002</v>
      </c>
      <c r="I253" s="12">
        <f>Table2324[[#This Row],[ADA Cap]]-Table2324[[#This Row],[Total Lease Award]]</f>
        <v>0</v>
      </c>
      <c r="J253" s="9">
        <v>0</v>
      </c>
      <c r="K253" s="9">
        <f>Table2324[[#This Row],[Requested Other Costs Awards]]*0.7</f>
        <v>0</v>
      </c>
      <c r="L253" s="9">
        <f>Table2324[[#This Row],[Pro-Rated  Lease Awards (95%)]]+Table2324[[#This Row],[Pro-Rated Other Costs Award (70%)]]</f>
        <v>364904.98450000002</v>
      </c>
      <c r="O253" s="5"/>
    </row>
    <row r="254" spans="1:15">
      <c r="A254" s="6" t="s">
        <v>267</v>
      </c>
      <c r="B254" s="7">
        <v>19647330125641</v>
      </c>
      <c r="C254" s="3" t="s">
        <v>13</v>
      </c>
      <c r="D254" s="8">
        <v>577950</v>
      </c>
      <c r="E254" s="9">
        <v>632614.99</v>
      </c>
      <c r="F254" s="10" t="s">
        <v>16</v>
      </c>
      <c r="G254" s="11">
        <v>577950</v>
      </c>
      <c r="H254" s="9">
        <v>549052.5</v>
      </c>
      <c r="I254" s="12">
        <f>Table2324[[#This Row],[ADA Cap]]-Table2324[[#This Row],[Total Lease Award]]</f>
        <v>54664.989999999991</v>
      </c>
      <c r="J254" s="9">
        <v>43536.65</v>
      </c>
      <c r="K254" s="9">
        <f>Table2324[[#This Row],[Requested Other Costs Awards]]*0.7</f>
        <v>30475.654999999999</v>
      </c>
      <c r="L254" s="9">
        <f>Table2324[[#This Row],[Pro-Rated  Lease Awards (95%)]]+Table2324[[#This Row],[Pro-Rated Other Costs Award (70%)]]</f>
        <v>579528.15500000003</v>
      </c>
      <c r="O254" s="5"/>
    </row>
    <row r="255" spans="1:15">
      <c r="A255" s="6" t="s">
        <v>268</v>
      </c>
      <c r="B255" s="7">
        <v>39686760140616</v>
      </c>
      <c r="C255" s="3" t="s">
        <v>13</v>
      </c>
      <c r="D255" s="8">
        <v>532500.03</v>
      </c>
      <c r="E255" s="9">
        <v>134341.34</v>
      </c>
      <c r="F255" s="10" t="s">
        <v>14</v>
      </c>
      <c r="G255" s="11">
        <v>134341.34</v>
      </c>
      <c r="H255" s="9">
        <v>127624.27299999999</v>
      </c>
      <c r="I255" s="12">
        <f>Table2324[[#This Row],[ADA Cap]]-Table2324[[#This Row],[Total Lease Award]]</f>
        <v>0</v>
      </c>
      <c r="J255" s="9">
        <v>0</v>
      </c>
      <c r="K255" s="9">
        <f>Table2324[[#This Row],[Requested Other Costs Awards]]*0.7</f>
        <v>0</v>
      </c>
      <c r="L255" s="9">
        <f>Table2324[[#This Row],[Pro-Rated  Lease Awards (95%)]]+Table2324[[#This Row],[Pro-Rated Other Costs Award (70%)]]</f>
        <v>127624.27299999999</v>
      </c>
      <c r="O255" s="5"/>
    </row>
    <row r="256" spans="1:15">
      <c r="A256" s="6" t="s">
        <v>269</v>
      </c>
      <c r="B256" s="7">
        <v>1613090101212</v>
      </c>
      <c r="C256" s="3" t="s">
        <v>13</v>
      </c>
      <c r="D256" s="8">
        <v>21905.784180000002</v>
      </c>
      <c r="E256" s="9">
        <v>55371.975872296462</v>
      </c>
      <c r="F256" s="10" t="s">
        <v>16</v>
      </c>
      <c r="G256" s="11">
        <v>21905.784180000002</v>
      </c>
      <c r="H256" s="9">
        <v>20810.494971</v>
      </c>
      <c r="I256" s="12">
        <f>Table2324[[#This Row],[ADA Cap]]-Table2324[[#This Row],[Total Lease Award]]</f>
        <v>33466.191692296459</v>
      </c>
      <c r="J256" s="9">
        <v>6903.91</v>
      </c>
      <c r="K256" s="9">
        <f>Table2324[[#This Row],[Requested Other Costs Awards]]*0.7</f>
        <v>4832.7369999999992</v>
      </c>
      <c r="L256" s="9">
        <f>Table2324[[#This Row],[Pro-Rated  Lease Awards (95%)]]+Table2324[[#This Row],[Pro-Rated Other Costs Award (70%)]]</f>
        <v>25643.231971000001</v>
      </c>
      <c r="O256" s="5"/>
    </row>
    <row r="257" spans="1:15">
      <c r="A257" s="6" t="s">
        <v>270</v>
      </c>
      <c r="B257" s="7">
        <v>39686760141358</v>
      </c>
      <c r="C257" s="3" t="s">
        <v>13</v>
      </c>
      <c r="D257" s="8">
        <v>1058324.8500000001</v>
      </c>
      <c r="E257" s="9">
        <v>333338.18</v>
      </c>
      <c r="F257" s="10" t="s">
        <v>14</v>
      </c>
      <c r="G257" s="11">
        <v>333338.18</v>
      </c>
      <c r="H257" s="9">
        <v>316671.27099999995</v>
      </c>
      <c r="I257" s="12">
        <f>Table2324[[#This Row],[ADA Cap]]-Table2324[[#This Row],[Total Lease Award]]</f>
        <v>0</v>
      </c>
      <c r="J257" s="9">
        <v>0</v>
      </c>
      <c r="K257" s="9">
        <f>Table2324[[#This Row],[Requested Other Costs Awards]]*0.7</f>
        <v>0</v>
      </c>
      <c r="L257" s="9">
        <f>Table2324[[#This Row],[Pro-Rated  Lease Awards (95%)]]+Table2324[[#This Row],[Pro-Rated Other Costs Award (70%)]]</f>
        <v>316671.27099999995</v>
      </c>
      <c r="O257" s="5"/>
    </row>
    <row r="258" spans="1:15">
      <c r="A258" s="6" t="s">
        <v>271</v>
      </c>
      <c r="B258" s="7">
        <v>19647330129460</v>
      </c>
      <c r="C258" s="3" t="s">
        <v>13</v>
      </c>
      <c r="D258" s="8">
        <v>709800</v>
      </c>
      <c r="E258" s="9">
        <v>704119.71</v>
      </c>
      <c r="F258" s="10" t="s">
        <v>14</v>
      </c>
      <c r="G258" s="11">
        <v>704119.71</v>
      </c>
      <c r="H258" s="9">
        <v>668913.72449999989</v>
      </c>
      <c r="I258" s="12">
        <f>Table2324[[#This Row],[ADA Cap]]-Table2324[[#This Row],[Total Lease Award]]</f>
        <v>0</v>
      </c>
      <c r="J258" s="9">
        <v>0</v>
      </c>
      <c r="K258" s="9">
        <f>Table2324[[#This Row],[Requested Other Costs Awards]]*0.7</f>
        <v>0</v>
      </c>
      <c r="L258" s="9">
        <f>Table2324[[#This Row],[Pro-Rated  Lease Awards (95%)]]+Table2324[[#This Row],[Pro-Rated Other Costs Award (70%)]]</f>
        <v>668913.72449999989</v>
      </c>
      <c r="O258" s="5"/>
    </row>
    <row r="259" spans="1:15">
      <c r="A259" s="6" t="s">
        <v>272</v>
      </c>
      <c r="B259" s="7">
        <v>17640550108340</v>
      </c>
      <c r="C259" s="3" t="s">
        <v>13</v>
      </c>
      <c r="D259" s="8">
        <v>0</v>
      </c>
      <c r="E259" s="9">
        <v>108479.14</v>
      </c>
      <c r="F259" s="10" t="s">
        <v>16</v>
      </c>
      <c r="G259" s="11">
        <v>0</v>
      </c>
      <c r="H259" s="9">
        <v>0</v>
      </c>
      <c r="I259" s="12">
        <f>Table2324[[#This Row],[ADA Cap]]-Table2324[[#This Row],[Total Lease Award]]</f>
        <v>108479.14</v>
      </c>
      <c r="J259" s="9">
        <v>108479.14</v>
      </c>
      <c r="K259" s="9">
        <f>Table2324[[#This Row],[Requested Other Costs Awards]]*0.7</f>
        <v>75935.398000000001</v>
      </c>
      <c r="L259" s="9">
        <f>Table2324[[#This Row],[Pro-Rated  Lease Awards (95%)]]+Table2324[[#This Row],[Pro-Rated Other Costs Award (70%)]]</f>
        <v>75935.398000000001</v>
      </c>
      <c r="O259" s="5"/>
    </row>
    <row r="260" spans="1:15">
      <c r="A260" s="6" t="s">
        <v>273</v>
      </c>
      <c r="B260" s="7">
        <v>19647330108928</v>
      </c>
      <c r="C260" s="3" t="s">
        <v>13</v>
      </c>
      <c r="D260" s="8">
        <v>1172292.4584480003</v>
      </c>
      <c r="E260" s="9">
        <v>1433931.1</v>
      </c>
      <c r="F260" s="10" t="s">
        <v>16</v>
      </c>
      <c r="G260" s="11">
        <v>1172292.4584480003</v>
      </c>
      <c r="H260" s="9">
        <v>1113677.8355256002</v>
      </c>
      <c r="I260" s="12">
        <f>Table2324[[#This Row],[ADA Cap]]-Table2324[[#This Row],[Total Lease Award]]</f>
        <v>261638.64155199984</v>
      </c>
      <c r="J260" s="9">
        <v>263649.03155199974</v>
      </c>
      <c r="K260" s="9">
        <f>Table2324[[#This Row],[Requested Other Costs Awards]]*0.7</f>
        <v>184554.3220863998</v>
      </c>
      <c r="L260" s="9">
        <f>Table2324[[#This Row],[Pro-Rated  Lease Awards (95%)]]+Table2324[[#This Row],[Pro-Rated Other Costs Award (70%)]]</f>
        <v>1298232.1576120001</v>
      </c>
      <c r="O260" s="5"/>
    </row>
    <row r="261" spans="1:15">
      <c r="A261" s="6" t="s">
        <v>274</v>
      </c>
      <c r="B261" s="7">
        <v>43694274330668</v>
      </c>
      <c r="C261" s="3" t="s">
        <v>13</v>
      </c>
      <c r="D261" s="8">
        <v>601130.70000000007</v>
      </c>
      <c r="E261" s="9">
        <v>546473.97</v>
      </c>
      <c r="F261" s="10" t="s">
        <v>14</v>
      </c>
      <c r="G261" s="11">
        <v>546473.97</v>
      </c>
      <c r="H261" s="9">
        <v>519150.27149999997</v>
      </c>
      <c r="I261" s="12">
        <f>Table2324[[#This Row],[ADA Cap]]-Table2324[[#This Row],[Total Lease Award]]</f>
        <v>0</v>
      </c>
      <c r="J261" s="9">
        <v>0</v>
      </c>
      <c r="K261" s="9">
        <f>Table2324[[#This Row],[Requested Other Costs Awards]]*0.7</f>
        <v>0</v>
      </c>
      <c r="L261" s="9">
        <f>Table2324[[#This Row],[Pro-Rated  Lease Awards (95%)]]+Table2324[[#This Row],[Pro-Rated Other Costs Award (70%)]]</f>
        <v>519150.27149999997</v>
      </c>
      <c r="O261" s="5"/>
    </row>
    <row r="262" spans="1:15">
      <c r="A262" s="6" t="s">
        <v>275</v>
      </c>
      <c r="B262" s="7">
        <v>1771800138289</v>
      </c>
      <c r="C262" s="3" t="s">
        <v>13</v>
      </c>
      <c r="D262" s="8">
        <v>526799.97</v>
      </c>
      <c r="E262" s="9">
        <v>443849.35000000003</v>
      </c>
      <c r="F262" s="10" t="s">
        <v>14</v>
      </c>
      <c r="G262" s="11">
        <v>443849.35000000003</v>
      </c>
      <c r="H262" s="9">
        <v>421656.88250000001</v>
      </c>
      <c r="I262" s="12">
        <f>Table2324[[#This Row],[ADA Cap]]-Table2324[[#This Row],[Total Lease Award]]</f>
        <v>0</v>
      </c>
      <c r="J262" s="9">
        <v>0</v>
      </c>
      <c r="K262" s="9">
        <f>Table2324[[#This Row],[Requested Other Costs Awards]]*0.7</f>
        <v>0</v>
      </c>
      <c r="L262" s="9">
        <f>Table2324[[#This Row],[Pro-Rated  Lease Awards (95%)]]+Table2324[[#This Row],[Pro-Rated Other Costs Award (70%)]]</f>
        <v>421656.88250000001</v>
      </c>
      <c r="O262" s="5"/>
    </row>
    <row r="263" spans="1:15">
      <c r="A263" s="6" t="s">
        <v>276</v>
      </c>
      <c r="B263" s="7">
        <v>12626870124263</v>
      </c>
      <c r="C263" s="3" t="s">
        <v>13</v>
      </c>
      <c r="D263" s="8">
        <v>92325</v>
      </c>
      <c r="E263" s="9">
        <v>223949.6</v>
      </c>
      <c r="F263" s="10" t="s">
        <v>16</v>
      </c>
      <c r="G263" s="11">
        <v>92325</v>
      </c>
      <c r="H263" s="9">
        <v>87708.75</v>
      </c>
      <c r="I263" s="12">
        <f>Table2324[[#This Row],[ADA Cap]]-Table2324[[#This Row],[Total Lease Award]]</f>
        <v>131624.6</v>
      </c>
      <c r="J263" s="9">
        <v>131624.6</v>
      </c>
      <c r="K263" s="9">
        <f>Table2324[[#This Row],[Requested Other Costs Awards]]*0.7</f>
        <v>92137.22</v>
      </c>
      <c r="L263" s="9">
        <f>Table2324[[#This Row],[Pro-Rated  Lease Awards (95%)]]+Table2324[[#This Row],[Pro-Rated Other Costs Award (70%)]]</f>
        <v>179845.97</v>
      </c>
      <c r="O263" s="5"/>
    </row>
    <row r="264" spans="1:15">
      <c r="A264" s="6" t="s">
        <v>277</v>
      </c>
      <c r="B264" s="7">
        <v>36750440118059</v>
      </c>
      <c r="C264" s="3" t="s">
        <v>13</v>
      </c>
      <c r="D264" s="8">
        <v>616717.94250000012</v>
      </c>
      <c r="E264" s="9">
        <v>718244.45000000007</v>
      </c>
      <c r="F264" s="10" t="s">
        <v>16</v>
      </c>
      <c r="G264" s="11">
        <v>616717.94250000012</v>
      </c>
      <c r="H264" s="9">
        <v>585882.0453750001</v>
      </c>
      <c r="I264" s="12">
        <f>Table2324[[#This Row],[ADA Cap]]-Table2324[[#This Row],[Total Lease Award]]</f>
        <v>101526.50749999995</v>
      </c>
      <c r="J264" s="9">
        <v>0</v>
      </c>
      <c r="K264" s="9">
        <f>Table2324[[#This Row],[Requested Other Costs Awards]]*0.7</f>
        <v>0</v>
      </c>
      <c r="L264" s="9">
        <f>Table2324[[#This Row],[Pro-Rated  Lease Awards (95%)]]+Table2324[[#This Row],[Pro-Rated Other Costs Award (70%)]]</f>
        <v>585882.0453750001</v>
      </c>
      <c r="O264" s="5"/>
    </row>
    <row r="265" spans="1:15">
      <c r="A265" s="6" t="s">
        <v>278</v>
      </c>
      <c r="B265" s="7">
        <v>19647330137513</v>
      </c>
      <c r="C265" s="3" t="s">
        <v>13</v>
      </c>
      <c r="D265" s="8">
        <v>136269</v>
      </c>
      <c r="E265" s="9">
        <v>138106.99</v>
      </c>
      <c r="F265" s="10" t="s">
        <v>16</v>
      </c>
      <c r="G265" s="11">
        <v>136269</v>
      </c>
      <c r="H265" s="9">
        <v>129455.54999999999</v>
      </c>
      <c r="I265" s="12">
        <f>Table2324[[#This Row],[ADA Cap]]-Table2324[[#This Row],[Total Lease Award]]</f>
        <v>1837.9899999999907</v>
      </c>
      <c r="J265" s="9">
        <v>1837.9899999999907</v>
      </c>
      <c r="K265" s="9">
        <f>Table2324[[#This Row],[Requested Other Costs Awards]]*0.7</f>
        <v>1286.5929999999935</v>
      </c>
      <c r="L265" s="9">
        <f>Table2324[[#This Row],[Pro-Rated  Lease Awards (95%)]]+Table2324[[#This Row],[Pro-Rated Other Costs Award (70%)]]</f>
        <v>130742.14299999998</v>
      </c>
      <c r="O265" s="5"/>
    </row>
    <row r="266" spans="1:15">
      <c r="A266" s="6" t="s">
        <v>279</v>
      </c>
      <c r="B266" s="7">
        <v>19647330131904</v>
      </c>
      <c r="C266" s="3" t="s">
        <v>13</v>
      </c>
      <c r="D266" s="8">
        <v>316619.30249999999</v>
      </c>
      <c r="E266" s="9">
        <v>394995.37000000005</v>
      </c>
      <c r="F266" s="10" t="s">
        <v>16</v>
      </c>
      <c r="G266" s="11">
        <v>316619.30249999999</v>
      </c>
      <c r="H266" s="9">
        <v>300788.337375</v>
      </c>
      <c r="I266" s="12">
        <f>Table2324[[#This Row],[ADA Cap]]-Table2324[[#This Row],[Total Lease Award]]</f>
        <v>78376.067500000063</v>
      </c>
      <c r="J266" s="9">
        <v>78376.067500000005</v>
      </c>
      <c r="K266" s="9">
        <f>Table2324[[#This Row],[Requested Other Costs Awards]]*0.7</f>
        <v>54863.24725</v>
      </c>
      <c r="L266" s="9">
        <f>Table2324[[#This Row],[Pro-Rated  Lease Awards (95%)]]+Table2324[[#This Row],[Pro-Rated Other Costs Award (70%)]]</f>
        <v>355651.58462500002</v>
      </c>
      <c r="O266" s="5"/>
    </row>
    <row r="267" spans="1:15">
      <c r="A267" s="6" t="s">
        <v>280</v>
      </c>
      <c r="B267" s="7">
        <v>19646670123174</v>
      </c>
      <c r="C267" s="3" t="s">
        <v>13</v>
      </c>
      <c r="D267" s="8">
        <v>129600</v>
      </c>
      <c r="E267" s="9">
        <v>264774.93</v>
      </c>
      <c r="F267" s="10" t="s">
        <v>16</v>
      </c>
      <c r="G267" s="11">
        <v>129600</v>
      </c>
      <c r="H267" s="9">
        <v>123120</v>
      </c>
      <c r="I267" s="12">
        <f>Table2324[[#This Row],[ADA Cap]]-Table2324[[#This Row],[Total Lease Award]]</f>
        <v>135174.93</v>
      </c>
      <c r="J267" s="9">
        <v>0</v>
      </c>
      <c r="K267" s="9">
        <f>Table2324[[#This Row],[Requested Other Costs Awards]]*0.7</f>
        <v>0</v>
      </c>
      <c r="L267" s="9">
        <f>Table2324[[#This Row],[Pro-Rated  Lease Awards (95%)]]+Table2324[[#This Row],[Pro-Rated Other Costs Award (70%)]]</f>
        <v>123120</v>
      </c>
      <c r="O267" s="5"/>
    </row>
    <row r="268" spans="1:15">
      <c r="A268" s="6" t="s">
        <v>281</v>
      </c>
      <c r="B268" s="7">
        <v>19734370115725</v>
      </c>
      <c r="C268" s="3" t="s">
        <v>13</v>
      </c>
      <c r="D268" s="8">
        <v>455865.17435318395</v>
      </c>
      <c r="E268" s="9">
        <v>948886.96</v>
      </c>
      <c r="F268" s="10" t="s">
        <v>16</v>
      </c>
      <c r="G268" s="11">
        <v>455865.17435318395</v>
      </c>
      <c r="H268" s="9">
        <v>433071.91563552473</v>
      </c>
      <c r="I268" s="12">
        <f>Table2324[[#This Row],[ADA Cap]]-Table2324[[#This Row],[Total Lease Award]]</f>
        <v>493021.78564681602</v>
      </c>
      <c r="J268" s="9">
        <v>176769</v>
      </c>
      <c r="K268" s="9">
        <f>Table2324[[#This Row],[Requested Other Costs Awards]]*0.7</f>
        <v>123738.29999999999</v>
      </c>
      <c r="L268" s="9">
        <f>Table2324[[#This Row],[Pro-Rated  Lease Awards (95%)]]+Table2324[[#This Row],[Pro-Rated Other Costs Award (70%)]]</f>
        <v>556810.21563552471</v>
      </c>
      <c r="O268" s="5"/>
    </row>
    <row r="269" spans="1:15">
      <c r="A269" s="6" t="s">
        <v>282</v>
      </c>
      <c r="B269" s="7">
        <v>1612590130633</v>
      </c>
      <c r="C269" s="3" t="s">
        <v>13</v>
      </c>
      <c r="D269" s="8">
        <v>956862.72</v>
      </c>
      <c r="E269" s="9">
        <v>709348.99</v>
      </c>
      <c r="F269" s="10" t="s">
        <v>14</v>
      </c>
      <c r="G269" s="11">
        <v>709348.99</v>
      </c>
      <c r="H269" s="9">
        <v>673881.5405</v>
      </c>
      <c r="I269" s="12">
        <f>Table2324[[#This Row],[ADA Cap]]-Table2324[[#This Row],[Total Lease Award]]</f>
        <v>0</v>
      </c>
      <c r="J269" s="9">
        <v>0</v>
      </c>
      <c r="K269" s="9">
        <f>Table2324[[#This Row],[Requested Other Costs Awards]]*0.7</f>
        <v>0</v>
      </c>
      <c r="L269" s="9">
        <f>Table2324[[#This Row],[Pro-Rated  Lease Awards (95%)]]+Table2324[[#This Row],[Pro-Rated Other Costs Award (70%)]]</f>
        <v>673881.5405</v>
      </c>
      <c r="O269" s="5"/>
    </row>
    <row r="270" spans="1:15">
      <c r="A270" s="6" t="s">
        <v>283</v>
      </c>
      <c r="B270" s="7">
        <v>1612590108944</v>
      </c>
      <c r="C270" s="3" t="s">
        <v>13</v>
      </c>
      <c r="D270" s="8">
        <v>538235.28</v>
      </c>
      <c r="E270" s="9">
        <v>376891.83</v>
      </c>
      <c r="F270" s="10" t="s">
        <v>14</v>
      </c>
      <c r="G270" s="11">
        <v>376891.83</v>
      </c>
      <c r="H270" s="9">
        <v>358047.23849999998</v>
      </c>
      <c r="I270" s="12">
        <f>Table2324[[#This Row],[ADA Cap]]-Table2324[[#This Row],[Total Lease Award]]</f>
        <v>0</v>
      </c>
      <c r="J270" s="9">
        <v>0</v>
      </c>
      <c r="K270" s="9">
        <f>Table2324[[#This Row],[Requested Other Costs Awards]]*0.7</f>
        <v>0</v>
      </c>
      <c r="L270" s="9">
        <f>Table2324[[#This Row],[Pro-Rated  Lease Awards (95%)]]+Table2324[[#This Row],[Pro-Rated Other Costs Award (70%)]]</f>
        <v>358047.23849999998</v>
      </c>
      <c r="O270" s="5"/>
    </row>
    <row r="271" spans="1:15">
      <c r="A271" s="6" t="s">
        <v>284</v>
      </c>
      <c r="B271" s="7">
        <v>37103716119119</v>
      </c>
      <c r="C271" s="3" t="s">
        <v>13</v>
      </c>
      <c r="D271" s="8">
        <v>737592.21</v>
      </c>
      <c r="E271" s="9">
        <v>2394868.1399999997</v>
      </c>
      <c r="F271" s="10" t="s">
        <v>16</v>
      </c>
      <c r="G271" s="11">
        <v>737592.21</v>
      </c>
      <c r="H271" s="9">
        <v>700712.59949999989</v>
      </c>
      <c r="I271" s="12">
        <f>Table2324[[#This Row],[ADA Cap]]-Table2324[[#This Row],[Total Lease Award]]</f>
        <v>1657275.9299999997</v>
      </c>
      <c r="J271" s="9">
        <v>573704.16</v>
      </c>
      <c r="K271" s="9">
        <f>Table2324[[#This Row],[Requested Other Costs Awards]]*0.7</f>
        <v>401592.91200000001</v>
      </c>
      <c r="L271" s="9">
        <f>Table2324[[#This Row],[Pro-Rated  Lease Awards (95%)]]+Table2324[[#This Row],[Pro-Rated Other Costs Award (70%)]]</f>
        <v>1102305.5115</v>
      </c>
      <c r="O271" s="5"/>
    </row>
    <row r="272" spans="1:15">
      <c r="A272" s="6" t="s">
        <v>285</v>
      </c>
      <c r="B272" s="7">
        <v>1612590134015</v>
      </c>
      <c r="C272" s="3" t="s">
        <v>13</v>
      </c>
      <c r="D272" s="8">
        <v>901125</v>
      </c>
      <c r="E272" s="9">
        <v>932360.73</v>
      </c>
      <c r="F272" s="10" t="s">
        <v>16</v>
      </c>
      <c r="G272" s="11">
        <v>901125</v>
      </c>
      <c r="H272" s="9">
        <v>856068.75</v>
      </c>
      <c r="I272" s="12">
        <f>Table2324[[#This Row],[ADA Cap]]-Table2324[[#This Row],[Total Lease Award]]</f>
        <v>31235.729999999981</v>
      </c>
      <c r="J272" s="9">
        <v>0</v>
      </c>
      <c r="K272" s="9">
        <f>Table2324[[#This Row],[Requested Other Costs Awards]]*0.7</f>
        <v>0</v>
      </c>
      <c r="L272" s="9">
        <f>Table2324[[#This Row],[Pro-Rated  Lease Awards (95%)]]+Table2324[[#This Row],[Pro-Rated Other Costs Award (70%)]]</f>
        <v>856068.75</v>
      </c>
      <c r="O272" s="5"/>
    </row>
    <row r="273" spans="1:15">
      <c r="A273" s="6" t="s">
        <v>286</v>
      </c>
      <c r="B273" s="7">
        <v>19772890109942</v>
      </c>
      <c r="C273" s="3" t="s">
        <v>13</v>
      </c>
      <c r="D273" s="8">
        <v>232983</v>
      </c>
      <c r="E273" s="9">
        <v>48925.03</v>
      </c>
      <c r="F273" s="10" t="s">
        <v>14</v>
      </c>
      <c r="G273" s="11">
        <v>48925.03</v>
      </c>
      <c r="H273" s="9">
        <v>46478.7785</v>
      </c>
      <c r="I273" s="12">
        <f>Table2324[[#This Row],[ADA Cap]]-Table2324[[#This Row],[Total Lease Award]]</f>
        <v>0</v>
      </c>
      <c r="J273" s="9">
        <v>0</v>
      </c>
      <c r="K273" s="9">
        <f>Table2324[[#This Row],[Requested Other Costs Awards]]*0.7</f>
        <v>0</v>
      </c>
      <c r="L273" s="9">
        <f>Table2324[[#This Row],[Pro-Rated  Lease Awards (95%)]]+Table2324[[#This Row],[Pro-Rated Other Costs Award (70%)]]</f>
        <v>46478.7785</v>
      </c>
      <c r="O273" s="5"/>
    </row>
    <row r="274" spans="1:15">
      <c r="A274" s="6" t="s">
        <v>287</v>
      </c>
      <c r="B274" s="7">
        <v>19647331996610</v>
      </c>
      <c r="C274" s="3" t="s">
        <v>13</v>
      </c>
      <c r="D274" s="8">
        <v>483800.79988800001</v>
      </c>
      <c r="E274" s="9">
        <v>454492.64000000007</v>
      </c>
      <c r="F274" s="10" t="s">
        <v>14</v>
      </c>
      <c r="G274" s="11">
        <v>454492.64000000007</v>
      </c>
      <c r="H274" s="9">
        <v>431768.00800000003</v>
      </c>
      <c r="I274" s="12">
        <f>Table2324[[#This Row],[ADA Cap]]-Table2324[[#This Row],[Total Lease Award]]</f>
        <v>0</v>
      </c>
      <c r="J274" s="9">
        <v>0</v>
      </c>
      <c r="K274" s="9">
        <f>Table2324[[#This Row],[Requested Other Costs Awards]]*0.7</f>
        <v>0</v>
      </c>
      <c r="L274" s="9">
        <f>Table2324[[#This Row],[Pro-Rated  Lease Awards (95%)]]+Table2324[[#This Row],[Pro-Rated Other Costs Award (70%)]]</f>
        <v>431768.00800000003</v>
      </c>
      <c r="O274" s="5"/>
    </row>
    <row r="275" spans="1:15">
      <c r="A275" s="6" t="s">
        <v>288</v>
      </c>
      <c r="B275" s="7">
        <v>19647330124818</v>
      </c>
      <c r="C275" s="3" t="s">
        <v>13</v>
      </c>
      <c r="D275" s="8">
        <v>398195.65232999995</v>
      </c>
      <c r="E275" s="9">
        <v>341238.94</v>
      </c>
      <c r="F275" s="10" t="s">
        <v>14</v>
      </c>
      <c r="G275" s="11">
        <v>341238.94</v>
      </c>
      <c r="H275" s="9">
        <v>324176.99299999996</v>
      </c>
      <c r="I275" s="12">
        <f>Table2324[[#This Row],[ADA Cap]]-Table2324[[#This Row],[Total Lease Award]]</f>
        <v>0</v>
      </c>
      <c r="J275" s="9">
        <v>0</v>
      </c>
      <c r="K275" s="9">
        <f>Table2324[[#This Row],[Requested Other Costs Awards]]*0.7</f>
        <v>0</v>
      </c>
      <c r="L275" s="9">
        <f>Table2324[[#This Row],[Pro-Rated  Lease Awards (95%)]]+Table2324[[#This Row],[Pro-Rated Other Costs Award (70%)]]</f>
        <v>324176.99299999996</v>
      </c>
      <c r="O275" s="5"/>
    </row>
    <row r="276" spans="1:15">
      <c r="A276" s="6" t="s">
        <v>289</v>
      </c>
      <c r="B276" s="7">
        <v>37684113731304</v>
      </c>
      <c r="C276" s="3" t="s">
        <v>13</v>
      </c>
      <c r="D276" s="8">
        <v>278826.75</v>
      </c>
      <c r="E276" s="9">
        <v>191835</v>
      </c>
      <c r="F276" s="10" t="s">
        <v>14</v>
      </c>
      <c r="G276" s="11">
        <v>191835</v>
      </c>
      <c r="H276" s="9">
        <v>182243.25</v>
      </c>
      <c r="I276" s="12">
        <f>Table2324[[#This Row],[ADA Cap]]-Table2324[[#This Row],[Total Lease Award]]</f>
        <v>0</v>
      </c>
      <c r="J276" s="9">
        <v>0</v>
      </c>
      <c r="K276" s="9">
        <f>Table2324[[#This Row],[Requested Other Costs Awards]]*0.7</f>
        <v>0</v>
      </c>
      <c r="L276" s="9">
        <f>Table2324[[#This Row],[Pro-Rated  Lease Awards (95%)]]+Table2324[[#This Row],[Pro-Rated Other Costs Award (70%)]]</f>
        <v>182243.25</v>
      </c>
      <c r="O276" s="5"/>
    </row>
    <row r="277" spans="1:15">
      <c r="A277" s="6" t="s">
        <v>290</v>
      </c>
      <c r="B277" s="7">
        <v>19101996119945</v>
      </c>
      <c r="C277" s="3" t="s">
        <v>13</v>
      </c>
      <c r="D277" s="8">
        <v>819854.61</v>
      </c>
      <c r="E277" s="9">
        <v>941270.4</v>
      </c>
      <c r="F277" s="10" t="s">
        <v>16</v>
      </c>
      <c r="G277" s="11">
        <v>819854.61</v>
      </c>
      <c r="H277" s="9">
        <v>778861.87949999992</v>
      </c>
      <c r="I277" s="12">
        <f>Table2324[[#This Row],[ADA Cap]]-Table2324[[#This Row],[Total Lease Award]]</f>
        <v>121415.79000000004</v>
      </c>
      <c r="J277" s="9">
        <v>121415.79000000004</v>
      </c>
      <c r="K277" s="9">
        <f>Table2324[[#This Row],[Requested Other Costs Awards]]*0.7</f>
        <v>84991.053000000014</v>
      </c>
      <c r="L277" s="9">
        <f>Table2324[[#This Row],[Pro-Rated  Lease Awards (95%)]]+Table2324[[#This Row],[Pro-Rated Other Costs Award (70%)]]</f>
        <v>863852.93249999988</v>
      </c>
      <c r="O277" s="5"/>
    </row>
    <row r="278" spans="1:15">
      <c r="A278" s="6" t="s">
        <v>291</v>
      </c>
      <c r="B278" s="7">
        <v>19101990115212</v>
      </c>
      <c r="C278" s="3" t="s">
        <v>13</v>
      </c>
      <c r="D278" s="8">
        <v>0</v>
      </c>
      <c r="E278" s="9">
        <v>700553</v>
      </c>
      <c r="F278" s="10" t="s">
        <v>16</v>
      </c>
      <c r="G278" s="11">
        <v>0</v>
      </c>
      <c r="H278" s="9">
        <v>0</v>
      </c>
      <c r="I278" s="12">
        <f>Table2324[[#This Row],[ADA Cap]]-Table2324[[#This Row],[Total Lease Award]]</f>
        <v>700553</v>
      </c>
      <c r="J278" s="9">
        <v>1967</v>
      </c>
      <c r="K278" s="9">
        <f>Table2324[[#This Row],[Requested Other Costs Awards]]*0.7</f>
        <v>1376.8999999999999</v>
      </c>
      <c r="L278" s="9">
        <f>Table2324[[#This Row],[Pro-Rated  Lease Awards (95%)]]+Table2324[[#This Row],[Pro-Rated Other Costs Award (70%)]]</f>
        <v>1376.8999999999999</v>
      </c>
      <c r="O278" s="5"/>
    </row>
    <row r="279" spans="1:15">
      <c r="A279" s="6" t="s">
        <v>292</v>
      </c>
      <c r="B279" s="7">
        <v>19101990137679</v>
      </c>
      <c r="C279" s="3" t="s">
        <v>13</v>
      </c>
      <c r="D279" s="8">
        <v>155751.57675000001</v>
      </c>
      <c r="E279" s="9">
        <v>277038.16000000003</v>
      </c>
      <c r="F279" s="10" t="s">
        <v>16</v>
      </c>
      <c r="G279" s="11">
        <v>155751.57675000001</v>
      </c>
      <c r="H279" s="9">
        <v>147963.9979125</v>
      </c>
      <c r="I279" s="12">
        <f>Table2324[[#This Row],[ADA Cap]]-Table2324[[#This Row],[Total Lease Award]]</f>
        <v>121286.58325000003</v>
      </c>
      <c r="J279" s="9">
        <v>0</v>
      </c>
      <c r="K279" s="9">
        <f>Table2324[[#This Row],[Requested Other Costs Awards]]*0.7</f>
        <v>0</v>
      </c>
      <c r="L279" s="9">
        <f>Table2324[[#This Row],[Pro-Rated  Lease Awards (95%)]]+Table2324[[#This Row],[Pro-Rated Other Costs Award (70%)]]</f>
        <v>147963.9979125</v>
      </c>
      <c r="O279" s="5"/>
    </row>
    <row r="280" spans="1:15">
      <c r="A280" s="6" t="s">
        <v>293</v>
      </c>
      <c r="B280" s="13">
        <v>19647330117655</v>
      </c>
      <c r="C280" s="3" t="s">
        <v>13</v>
      </c>
      <c r="D280" s="8">
        <v>223701.57</v>
      </c>
      <c r="E280" s="9">
        <v>371406.77</v>
      </c>
      <c r="F280" s="10" t="s">
        <v>16</v>
      </c>
      <c r="G280" s="11">
        <v>223701.57</v>
      </c>
      <c r="H280" s="9">
        <v>212516.4915</v>
      </c>
      <c r="I280" s="12">
        <f>Table2324[[#This Row],[ADA Cap]]-Table2324[[#This Row],[Total Lease Award]]</f>
        <v>147705.20000000001</v>
      </c>
      <c r="J280" s="9">
        <v>81001.960000000006</v>
      </c>
      <c r="K280" s="9">
        <f>Table2324[[#This Row],[Requested Other Costs Awards]]*0.7</f>
        <v>56701.372000000003</v>
      </c>
      <c r="L280" s="9">
        <f>Table2324[[#This Row],[Pro-Rated  Lease Awards (95%)]]+Table2324[[#This Row],[Pro-Rated Other Costs Award (70%)]]</f>
        <v>269217.86349999998</v>
      </c>
      <c r="O280" s="5"/>
    </row>
    <row r="281" spans="1:15">
      <c r="A281" s="6" t="s">
        <v>294</v>
      </c>
      <c r="B281" s="7">
        <v>37683380109157</v>
      </c>
      <c r="C281" s="3" t="s">
        <v>13</v>
      </c>
      <c r="D281" s="8">
        <v>461520</v>
      </c>
      <c r="E281" s="9">
        <v>586944.04999999993</v>
      </c>
      <c r="F281" s="10" t="s">
        <v>16</v>
      </c>
      <c r="G281" s="11">
        <v>461520</v>
      </c>
      <c r="H281" s="9">
        <v>438444</v>
      </c>
      <c r="I281" s="12">
        <f>Table2324[[#This Row],[ADA Cap]]-Table2324[[#This Row],[Total Lease Award]]</f>
        <v>125424.04999999993</v>
      </c>
      <c r="J281" s="9">
        <v>125424.05000000005</v>
      </c>
      <c r="K281" s="9">
        <f>Table2324[[#This Row],[Requested Other Costs Awards]]*0.7</f>
        <v>87796.835000000021</v>
      </c>
      <c r="L281" s="9">
        <f>Table2324[[#This Row],[Pro-Rated  Lease Awards (95%)]]+Table2324[[#This Row],[Pro-Rated Other Costs Award (70%)]]</f>
        <v>526240.83499999996</v>
      </c>
      <c r="O281" s="5"/>
    </row>
    <row r="282" spans="1:15">
      <c r="A282" s="6" t="s">
        <v>295</v>
      </c>
      <c r="B282" s="7">
        <v>7100740114470</v>
      </c>
      <c r="C282" s="3" t="s">
        <v>13</v>
      </c>
      <c r="D282" s="8">
        <v>1380627</v>
      </c>
      <c r="E282" s="9">
        <v>1461782.7</v>
      </c>
      <c r="F282" s="10" t="s">
        <v>16</v>
      </c>
      <c r="G282" s="11">
        <v>1380627</v>
      </c>
      <c r="H282" s="9">
        <v>1311595.6499999999</v>
      </c>
      <c r="I282" s="12">
        <f>Table2324[[#This Row],[ADA Cap]]-Table2324[[#This Row],[Total Lease Award]]</f>
        <v>81155.699999999953</v>
      </c>
      <c r="J282" s="9">
        <v>0</v>
      </c>
      <c r="K282" s="9">
        <f>Table2324[[#This Row],[Requested Other Costs Awards]]*0.7</f>
        <v>0</v>
      </c>
      <c r="L282" s="9">
        <f>Table2324[[#This Row],[Pro-Rated  Lease Awards (95%)]]+Table2324[[#This Row],[Pro-Rated Other Costs Award (70%)]]</f>
        <v>1311595.6499999999</v>
      </c>
      <c r="O282" s="5"/>
    </row>
    <row r="283" spans="1:15">
      <c r="A283" s="6" t="s">
        <v>296</v>
      </c>
      <c r="B283" s="7">
        <v>7100746118368</v>
      </c>
      <c r="C283" s="3" t="s">
        <v>13</v>
      </c>
      <c r="D283" s="8">
        <v>85500</v>
      </c>
      <c r="E283" s="9">
        <v>114759.96</v>
      </c>
      <c r="F283" s="10" t="s">
        <v>16</v>
      </c>
      <c r="G283" s="11">
        <v>85500</v>
      </c>
      <c r="H283" s="9">
        <v>81225</v>
      </c>
      <c r="I283" s="12">
        <f>Table2324[[#This Row],[ADA Cap]]-Table2324[[#This Row],[Total Lease Award]]</f>
        <v>29259.960000000006</v>
      </c>
      <c r="J283" s="9">
        <v>27330</v>
      </c>
      <c r="K283" s="9">
        <f>Table2324[[#This Row],[Requested Other Costs Awards]]*0.7</f>
        <v>19131</v>
      </c>
      <c r="L283" s="9">
        <f>Table2324[[#This Row],[Pro-Rated  Lease Awards (95%)]]+Table2324[[#This Row],[Pro-Rated Other Costs Award (70%)]]</f>
        <v>100356</v>
      </c>
      <c r="O283" s="5"/>
    </row>
    <row r="284" spans="1:15">
      <c r="A284" s="6" t="s">
        <v>297</v>
      </c>
      <c r="B284" s="7">
        <v>19647330126136</v>
      </c>
      <c r="C284" s="3" t="s">
        <v>13</v>
      </c>
      <c r="D284" s="8">
        <v>427806.91694999998</v>
      </c>
      <c r="E284" s="9">
        <v>686414.05</v>
      </c>
      <c r="F284" s="10" t="s">
        <v>16</v>
      </c>
      <c r="G284" s="11">
        <v>427806.91694999998</v>
      </c>
      <c r="H284" s="9">
        <v>406416.57110249996</v>
      </c>
      <c r="I284" s="12">
        <f>Table2324[[#This Row],[ADA Cap]]-Table2324[[#This Row],[Total Lease Award]]</f>
        <v>258607.13305000006</v>
      </c>
      <c r="J284" s="9">
        <v>228687.29</v>
      </c>
      <c r="K284" s="9">
        <f>Table2324[[#This Row],[Requested Other Costs Awards]]*0.7</f>
        <v>160081.103</v>
      </c>
      <c r="L284" s="9">
        <f>Table2324[[#This Row],[Pro-Rated  Lease Awards (95%)]]+Table2324[[#This Row],[Pro-Rated Other Costs Award (70%)]]</f>
        <v>566497.67410249996</v>
      </c>
      <c r="O284" s="5"/>
    </row>
    <row r="285" spans="1:15">
      <c r="A285" s="6" t="s">
        <v>298</v>
      </c>
      <c r="B285" s="7">
        <v>28102800142034</v>
      </c>
      <c r="C285" s="3" t="s">
        <v>13</v>
      </c>
      <c r="D285" s="8">
        <v>0</v>
      </c>
      <c r="E285" s="9">
        <v>93359.7</v>
      </c>
      <c r="F285" s="10" t="s">
        <v>16</v>
      </c>
      <c r="G285" s="11">
        <v>0</v>
      </c>
      <c r="H285" s="9">
        <v>0</v>
      </c>
      <c r="I285" s="12">
        <f>Table2324[[#This Row],[ADA Cap]]-Table2324[[#This Row],[Total Lease Award]]</f>
        <v>93359.7</v>
      </c>
      <c r="J285" s="9">
        <v>10354.6</v>
      </c>
      <c r="K285" s="9">
        <f>Table2324[[#This Row],[Requested Other Costs Awards]]*0.7</f>
        <v>7248.2199999999993</v>
      </c>
      <c r="L285" s="9">
        <f>Table2324[[#This Row],[Pro-Rated  Lease Awards (95%)]]+Table2324[[#This Row],[Pro-Rated Other Costs Award (70%)]]</f>
        <v>7248.2199999999993</v>
      </c>
      <c r="O285" s="5"/>
    </row>
    <row r="286" spans="1:15">
      <c r="A286" s="6" t="s">
        <v>299</v>
      </c>
      <c r="B286" s="7">
        <v>37683386113211</v>
      </c>
      <c r="C286" s="3" t="s">
        <v>13</v>
      </c>
      <c r="D286" s="8">
        <v>139213.80000000002</v>
      </c>
      <c r="E286" s="9">
        <v>142128.42000000001</v>
      </c>
      <c r="F286" s="10" t="s">
        <v>16</v>
      </c>
      <c r="G286" s="11">
        <v>139213.80000000002</v>
      </c>
      <c r="H286" s="9">
        <v>132253.11000000002</v>
      </c>
      <c r="I286" s="12">
        <f>Table2324[[#This Row],[ADA Cap]]-Table2324[[#This Row],[Total Lease Award]]</f>
        <v>2914.6199999999953</v>
      </c>
      <c r="J286" s="9">
        <v>2914.6199999999953</v>
      </c>
      <c r="K286" s="9">
        <f>Table2324[[#This Row],[Requested Other Costs Awards]]*0.7</f>
        <v>2040.2339999999965</v>
      </c>
      <c r="L286" s="9">
        <f>Table2324[[#This Row],[Pro-Rated  Lease Awards (95%)]]+Table2324[[#This Row],[Pro-Rated Other Costs Award (70%)]]</f>
        <v>134293.34400000001</v>
      </c>
      <c r="O286" s="5"/>
    </row>
    <row r="287" spans="1:15">
      <c r="A287" s="6" t="s">
        <v>300</v>
      </c>
      <c r="B287" s="14">
        <v>19647336018204</v>
      </c>
      <c r="C287" s="3" t="s">
        <v>13</v>
      </c>
      <c r="D287" s="8">
        <v>86131.486350000006</v>
      </c>
      <c r="E287" s="9">
        <v>198237.10327648002</v>
      </c>
      <c r="F287" s="10" t="s">
        <v>16</v>
      </c>
      <c r="G287" s="11">
        <v>86131.486350000006</v>
      </c>
      <c r="H287" s="9">
        <v>81824.912032499997</v>
      </c>
      <c r="I287" s="12">
        <f>Table2324[[#This Row],[ADA Cap]]-Table2324[[#This Row],[Total Lease Award]]</f>
        <v>112105.61692648001</v>
      </c>
      <c r="J287" s="9">
        <v>112105.61365</v>
      </c>
      <c r="K287" s="9">
        <f>Table2324[[#This Row],[Requested Other Costs Awards]]*0.7</f>
        <v>78473.929554999995</v>
      </c>
      <c r="L287" s="9">
        <f>Table2324[[#This Row],[Pro-Rated  Lease Awards (95%)]]+Table2324[[#This Row],[Pro-Rated Other Costs Award (70%)]]</f>
        <v>160298.84158750001</v>
      </c>
      <c r="O287" s="5"/>
    </row>
    <row r="288" spans="1:15">
      <c r="A288" s="6" t="s">
        <v>301</v>
      </c>
      <c r="B288" s="7">
        <v>37680236037980</v>
      </c>
      <c r="C288" s="3" t="s">
        <v>13</v>
      </c>
      <c r="D288" s="8">
        <v>496836</v>
      </c>
      <c r="E288" s="9">
        <v>757023.54</v>
      </c>
      <c r="F288" s="10" t="s">
        <v>16</v>
      </c>
      <c r="G288" s="11">
        <v>496836</v>
      </c>
      <c r="H288" s="9">
        <v>471994.19999999995</v>
      </c>
      <c r="I288" s="12">
        <f>Table2324[[#This Row],[ADA Cap]]-Table2324[[#This Row],[Total Lease Award]]</f>
        <v>260187.54000000004</v>
      </c>
      <c r="J288" s="9">
        <v>260187.54000000004</v>
      </c>
      <c r="K288" s="9">
        <f>Table2324[[#This Row],[Requested Other Costs Awards]]*0.7</f>
        <v>182131.27800000002</v>
      </c>
      <c r="L288" s="9">
        <f>Table2324[[#This Row],[Pro-Rated  Lease Awards (95%)]]+Table2324[[#This Row],[Pro-Rated Other Costs Award (70%)]]</f>
        <v>654125.478</v>
      </c>
      <c r="O288" s="5"/>
    </row>
    <row r="289" spans="1:15">
      <c r="A289" s="6" t="s">
        <v>302</v>
      </c>
      <c r="B289" s="7">
        <v>19647336119044</v>
      </c>
      <c r="C289" s="3" t="s">
        <v>13</v>
      </c>
      <c r="D289" s="8">
        <v>629241.89249999996</v>
      </c>
      <c r="E289" s="9">
        <v>666846.88</v>
      </c>
      <c r="F289" s="10" t="s">
        <v>16</v>
      </c>
      <c r="G289" s="11">
        <v>629241.89249999996</v>
      </c>
      <c r="H289" s="9">
        <v>597779.79787499993</v>
      </c>
      <c r="I289" s="12">
        <f>Table2324[[#This Row],[ADA Cap]]-Table2324[[#This Row],[Total Lease Award]]</f>
        <v>37604.987500000047</v>
      </c>
      <c r="J289" s="9">
        <v>37604.987500000047</v>
      </c>
      <c r="K289" s="9">
        <f>Table2324[[#This Row],[Requested Other Costs Awards]]*0.7</f>
        <v>26323.491250000032</v>
      </c>
      <c r="L289" s="9">
        <f>Table2324[[#This Row],[Pro-Rated  Lease Awards (95%)]]+Table2324[[#This Row],[Pro-Rated Other Costs Award (70%)]]</f>
        <v>624103.28912500001</v>
      </c>
      <c r="O289" s="5"/>
    </row>
    <row r="290" spans="1:15">
      <c r="A290" s="6" t="s">
        <v>303</v>
      </c>
      <c r="B290" s="7">
        <v>37683386115570</v>
      </c>
      <c r="C290" s="3" t="s">
        <v>13</v>
      </c>
      <c r="D290" s="8">
        <v>280262.17499999999</v>
      </c>
      <c r="E290" s="9">
        <v>281770.09000000003</v>
      </c>
      <c r="F290" s="10" t="s">
        <v>16</v>
      </c>
      <c r="G290" s="11">
        <v>280262.17499999999</v>
      </c>
      <c r="H290" s="9">
        <v>266249.06624999997</v>
      </c>
      <c r="I290" s="12">
        <f>Table2324[[#This Row],[ADA Cap]]-Table2324[[#This Row],[Total Lease Award]]</f>
        <v>1507.9150000000373</v>
      </c>
      <c r="J290" s="9">
        <v>1507.9150000000373</v>
      </c>
      <c r="K290" s="9">
        <f>Table2324[[#This Row],[Requested Other Costs Awards]]*0.7</f>
        <v>1055.540500000026</v>
      </c>
      <c r="L290" s="9">
        <f>Table2324[[#This Row],[Pro-Rated  Lease Awards (95%)]]+Table2324[[#This Row],[Pro-Rated Other Costs Award (70%)]]</f>
        <v>267304.60674999998</v>
      </c>
      <c r="O290" s="5"/>
    </row>
    <row r="291" spans="1:15">
      <c r="A291" s="6" t="s">
        <v>304</v>
      </c>
      <c r="B291" s="7">
        <v>19647330100289</v>
      </c>
      <c r="C291" s="3" t="s">
        <v>13</v>
      </c>
      <c r="D291" s="8">
        <v>478168.1925</v>
      </c>
      <c r="E291" s="9">
        <v>553806.33000000007</v>
      </c>
      <c r="F291" s="10" t="s">
        <v>16</v>
      </c>
      <c r="G291" s="11">
        <v>478168.1925</v>
      </c>
      <c r="H291" s="9">
        <v>454259.78287499998</v>
      </c>
      <c r="I291" s="12">
        <f>Table2324[[#This Row],[ADA Cap]]-Table2324[[#This Row],[Total Lease Award]]</f>
        <v>75638.13750000007</v>
      </c>
      <c r="J291" s="9">
        <v>46171.4</v>
      </c>
      <c r="K291" s="9">
        <f>Table2324[[#This Row],[Requested Other Costs Awards]]*0.7</f>
        <v>32319.98</v>
      </c>
      <c r="L291" s="9">
        <f>Table2324[[#This Row],[Pro-Rated  Lease Awards (95%)]]+Table2324[[#This Row],[Pro-Rated Other Costs Award (70%)]]</f>
        <v>486579.76287499996</v>
      </c>
      <c r="O291" s="5"/>
    </row>
    <row r="292" spans="1:15">
      <c r="A292" s="6" t="s">
        <v>305</v>
      </c>
      <c r="B292" s="7">
        <v>1611190119222</v>
      </c>
      <c r="C292" s="3" t="s">
        <v>13</v>
      </c>
      <c r="D292" s="8">
        <v>46875.590023679993</v>
      </c>
      <c r="E292" s="9">
        <v>148840.1756401638</v>
      </c>
      <c r="F292" s="10" t="s">
        <v>16</v>
      </c>
      <c r="G292" s="11">
        <v>46875.590023679993</v>
      </c>
      <c r="H292" s="9">
        <v>44531.810522495995</v>
      </c>
      <c r="I292" s="12">
        <f>Table2324[[#This Row],[ADA Cap]]-Table2324[[#This Row],[Total Lease Award]]</f>
        <v>101964.5856164838</v>
      </c>
      <c r="J292" s="9">
        <v>0</v>
      </c>
      <c r="K292" s="9">
        <f>Table2324[[#This Row],[Requested Other Costs Awards]]*0.7</f>
        <v>0</v>
      </c>
      <c r="L292" s="9">
        <f>Table2324[[#This Row],[Pro-Rated  Lease Awards (95%)]]+Table2324[[#This Row],[Pro-Rated Other Costs Award (70%)]]</f>
        <v>44531.810522495995</v>
      </c>
      <c r="O292" s="5"/>
    </row>
    <row r="293" spans="1:15">
      <c r="A293" s="6" t="s">
        <v>306</v>
      </c>
      <c r="B293" s="7">
        <v>29102980114330</v>
      </c>
      <c r="C293" s="3" t="s">
        <v>13</v>
      </c>
      <c r="D293" s="8">
        <v>506538.75257999997</v>
      </c>
      <c r="E293" s="9">
        <v>614454.61</v>
      </c>
      <c r="F293" s="10" t="s">
        <v>16</v>
      </c>
      <c r="G293" s="11">
        <v>506538.75257999997</v>
      </c>
      <c r="H293" s="9">
        <v>481211.81495099998</v>
      </c>
      <c r="I293" s="12">
        <f>Table2324[[#This Row],[ADA Cap]]-Table2324[[#This Row],[Total Lease Award]]</f>
        <v>107915.85742000001</v>
      </c>
      <c r="J293" s="9">
        <v>107915.85742000001</v>
      </c>
      <c r="K293" s="9">
        <f>Table2324[[#This Row],[Requested Other Costs Awards]]*0.7</f>
        <v>75541.100193999999</v>
      </c>
      <c r="L293" s="9">
        <f>Table2324[[#This Row],[Pro-Rated  Lease Awards (95%)]]+Table2324[[#This Row],[Pro-Rated Other Costs Award (70%)]]</f>
        <v>556752.91514499998</v>
      </c>
      <c r="O293" s="5"/>
    </row>
    <row r="294" spans="1:15">
      <c r="A294" s="6" t="s">
        <v>307</v>
      </c>
      <c r="B294" s="7">
        <v>19647330102541</v>
      </c>
      <c r="C294" s="3" t="s">
        <v>13</v>
      </c>
      <c r="D294" s="8">
        <v>1454899.32</v>
      </c>
      <c r="E294" s="9">
        <v>1058659.21</v>
      </c>
      <c r="F294" s="10" t="s">
        <v>14</v>
      </c>
      <c r="G294" s="11">
        <v>1058659.21</v>
      </c>
      <c r="H294" s="9">
        <v>1005726.2494999999</v>
      </c>
      <c r="I294" s="12">
        <f>Table2324[[#This Row],[ADA Cap]]-Table2324[[#This Row],[Total Lease Award]]</f>
        <v>0</v>
      </c>
      <c r="J294" s="9">
        <v>0</v>
      </c>
      <c r="K294" s="9">
        <f>Table2324[[#This Row],[Requested Other Costs Awards]]*0.7</f>
        <v>0</v>
      </c>
      <c r="L294" s="9">
        <f>Table2324[[#This Row],[Pro-Rated  Lease Awards (95%)]]+Table2324[[#This Row],[Pro-Rated Other Costs Award (70%)]]</f>
        <v>1005726.2494999999</v>
      </c>
      <c r="O294" s="5"/>
    </row>
    <row r="295" spans="1:15">
      <c r="A295" s="6" t="s">
        <v>308</v>
      </c>
      <c r="B295" s="7">
        <v>19647330120071</v>
      </c>
      <c r="C295" s="3" t="s">
        <v>13</v>
      </c>
      <c r="D295" s="8">
        <v>405918.73499999999</v>
      </c>
      <c r="E295" s="9">
        <v>319881.31</v>
      </c>
      <c r="F295" s="10" t="s">
        <v>14</v>
      </c>
      <c r="G295" s="11">
        <v>319881.31</v>
      </c>
      <c r="H295" s="9">
        <v>303887.24449999997</v>
      </c>
      <c r="I295" s="12">
        <f>Table2324[[#This Row],[ADA Cap]]-Table2324[[#This Row],[Total Lease Award]]</f>
        <v>0</v>
      </c>
      <c r="J295" s="9">
        <v>0</v>
      </c>
      <c r="K295" s="9">
        <f>Table2324[[#This Row],[Requested Other Costs Awards]]*0.7</f>
        <v>0</v>
      </c>
      <c r="L295" s="9">
        <f>Table2324[[#This Row],[Pro-Rated  Lease Awards (95%)]]+Table2324[[#This Row],[Pro-Rated Other Costs Award (70%)]]</f>
        <v>303887.24449999997</v>
      </c>
      <c r="O295" s="5"/>
    </row>
    <row r="296" spans="1:15">
      <c r="A296" s="6" t="s">
        <v>309</v>
      </c>
      <c r="B296" s="7">
        <v>19647330111211</v>
      </c>
      <c r="C296" s="3" t="s">
        <v>13</v>
      </c>
      <c r="D296" s="8">
        <v>118520.91149999999</v>
      </c>
      <c r="E296" s="9">
        <v>168161.14</v>
      </c>
      <c r="F296" s="10" t="s">
        <v>16</v>
      </c>
      <c r="G296" s="11">
        <v>118520.91149999999</v>
      </c>
      <c r="H296" s="9">
        <v>112594.86592499998</v>
      </c>
      <c r="I296" s="12">
        <f>Table2324[[#This Row],[ADA Cap]]-Table2324[[#This Row],[Total Lease Award]]</f>
        <v>49640.228500000027</v>
      </c>
      <c r="J296" s="9">
        <v>51295.298500000004</v>
      </c>
      <c r="K296" s="9">
        <f>Table2324[[#This Row],[Requested Other Costs Awards]]*0.7</f>
        <v>35906.70895</v>
      </c>
      <c r="L296" s="9">
        <f>Table2324[[#This Row],[Pro-Rated  Lease Awards (95%)]]+Table2324[[#This Row],[Pro-Rated Other Costs Award (70%)]]</f>
        <v>148501.57487499999</v>
      </c>
      <c r="O296" s="5"/>
    </row>
    <row r="297" spans="1:15">
      <c r="A297" s="6" t="s">
        <v>310</v>
      </c>
      <c r="B297" s="7">
        <v>34674210140178</v>
      </c>
      <c r="C297" s="3" t="s">
        <v>13</v>
      </c>
      <c r="D297" s="8">
        <v>301933.80000000005</v>
      </c>
      <c r="E297" s="9">
        <v>227431.05000000002</v>
      </c>
      <c r="F297" s="10" t="s">
        <v>14</v>
      </c>
      <c r="G297" s="11">
        <v>227431.05000000002</v>
      </c>
      <c r="H297" s="9">
        <v>216059.4975</v>
      </c>
      <c r="I297" s="12">
        <f>Table2324[[#This Row],[ADA Cap]]-Table2324[[#This Row],[Total Lease Award]]</f>
        <v>0</v>
      </c>
      <c r="J297" s="9">
        <v>0</v>
      </c>
      <c r="K297" s="9">
        <f>Table2324[[#This Row],[Requested Other Costs Awards]]*0.7</f>
        <v>0</v>
      </c>
      <c r="L297" s="9">
        <f>Table2324[[#This Row],[Pro-Rated  Lease Awards (95%)]]+Table2324[[#This Row],[Pro-Rated Other Costs Award (70%)]]</f>
        <v>216059.4975</v>
      </c>
      <c r="O297" s="5"/>
    </row>
    <row r="298" spans="1:15">
      <c r="A298" s="6" t="s">
        <v>311</v>
      </c>
      <c r="B298" s="7">
        <v>19647330128371</v>
      </c>
      <c r="C298" s="3" t="s">
        <v>13</v>
      </c>
      <c r="D298" s="8">
        <v>19891.5</v>
      </c>
      <c r="E298" s="9">
        <v>130000.13480528993</v>
      </c>
      <c r="F298" s="10" t="s">
        <v>16</v>
      </c>
      <c r="G298" s="11">
        <v>19891.5</v>
      </c>
      <c r="H298" s="9">
        <v>18896.924999999999</v>
      </c>
      <c r="I298" s="12">
        <f>Table2324[[#This Row],[ADA Cap]]-Table2324[[#This Row],[Total Lease Award]]</f>
        <v>110108.63480528993</v>
      </c>
      <c r="J298" s="9">
        <v>0</v>
      </c>
      <c r="K298" s="9">
        <f>Table2324[[#This Row],[Requested Other Costs Awards]]*0.7</f>
        <v>0</v>
      </c>
      <c r="L298" s="9">
        <f>Table2324[[#This Row],[Pro-Rated  Lease Awards (95%)]]+Table2324[[#This Row],[Pro-Rated Other Costs Award (70%)]]</f>
        <v>18896.924999999999</v>
      </c>
      <c r="O298" s="5"/>
    </row>
    <row r="299" spans="1:15">
      <c r="A299" s="6" t="s">
        <v>312</v>
      </c>
      <c r="B299" s="7">
        <v>19647330117614</v>
      </c>
      <c r="C299" s="3" t="s">
        <v>13</v>
      </c>
      <c r="D299" s="8">
        <v>457294.97250000003</v>
      </c>
      <c r="E299" s="9">
        <v>429738.82</v>
      </c>
      <c r="F299" s="10" t="s">
        <v>14</v>
      </c>
      <c r="G299" s="11">
        <v>429738.82</v>
      </c>
      <c r="H299" s="9">
        <v>408251.87900000002</v>
      </c>
      <c r="I299" s="12">
        <f>Table2324[[#This Row],[ADA Cap]]-Table2324[[#This Row],[Total Lease Award]]</f>
        <v>0</v>
      </c>
      <c r="J299" s="9">
        <v>0</v>
      </c>
      <c r="K299" s="9">
        <f>Table2324[[#This Row],[Requested Other Costs Awards]]*0.7</f>
        <v>0</v>
      </c>
      <c r="L299" s="9">
        <f>Table2324[[#This Row],[Pro-Rated  Lease Awards (95%)]]+Table2324[[#This Row],[Pro-Rated Other Costs Award (70%)]]</f>
        <v>408251.87900000002</v>
      </c>
      <c r="O299" s="5"/>
    </row>
    <row r="300" spans="1:15">
      <c r="A300" s="6" t="s">
        <v>313</v>
      </c>
      <c r="B300" s="7">
        <v>19647330133702</v>
      </c>
      <c r="C300" s="3" t="s">
        <v>13</v>
      </c>
      <c r="D300" s="8">
        <v>222750</v>
      </c>
      <c r="E300" s="9">
        <v>227061.59</v>
      </c>
      <c r="F300" s="10" t="s">
        <v>16</v>
      </c>
      <c r="G300" s="11">
        <v>222750</v>
      </c>
      <c r="H300" s="9">
        <v>211612.5</v>
      </c>
      <c r="I300" s="12">
        <f>Table2324[[#This Row],[ADA Cap]]-Table2324[[#This Row],[Total Lease Award]]</f>
        <v>4311.5899999999965</v>
      </c>
      <c r="J300" s="9">
        <v>4311.5899999999965</v>
      </c>
      <c r="K300" s="9">
        <f>Table2324[[#This Row],[Requested Other Costs Awards]]*0.7</f>
        <v>3018.1129999999976</v>
      </c>
      <c r="L300" s="9">
        <f>Table2324[[#This Row],[Pro-Rated  Lease Awards (95%)]]+Table2324[[#This Row],[Pro-Rated Other Costs Award (70%)]]</f>
        <v>214630.61300000001</v>
      </c>
      <c r="O300" s="5"/>
    </row>
    <row r="301" spans="1:15">
      <c r="A301" s="6" t="s">
        <v>314</v>
      </c>
      <c r="B301" s="7">
        <v>19643520128496</v>
      </c>
      <c r="C301" s="3" t="s">
        <v>13</v>
      </c>
      <c r="D301" s="8">
        <v>174105.9</v>
      </c>
      <c r="E301" s="9">
        <v>304861.33999999997</v>
      </c>
      <c r="F301" s="10" t="s">
        <v>16</v>
      </c>
      <c r="G301" s="11">
        <v>174105.9</v>
      </c>
      <c r="H301" s="9">
        <v>165400.60499999998</v>
      </c>
      <c r="I301" s="12">
        <f>Table2324[[#This Row],[ADA Cap]]-Table2324[[#This Row],[Total Lease Award]]</f>
        <v>130755.43999999997</v>
      </c>
      <c r="J301" s="9">
        <v>2295.2399999999998</v>
      </c>
      <c r="K301" s="9">
        <f>Table2324[[#This Row],[Requested Other Costs Awards]]*0.7</f>
        <v>1606.6679999999997</v>
      </c>
      <c r="L301" s="9">
        <f>Table2324[[#This Row],[Pro-Rated  Lease Awards (95%)]]+Table2324[[#This Row],[Pro-Rated Other Costs Award (70%)]]</f>
        <v>167007.27299999999</v>
      </c>
      <c r="O301" s="5"/>
    </row>
    <row r="302" spans="1:15">
      <c r="A302" s="6" t="s">
        <v>315</v>
      </c>
      <c r="B302" s="7">
        <v>31669280141622</v>
      </c>
      <c r="C302" s="3" t="s">
        <v>13</v>
      </c>
      <c r="D302" s="8">
        <v>48600</v>
      </c>
      <c r="E302" s="9">
        <v>189405.09</v>
      </c>
      <c r="F302" s="10" t="s">
        <v>16</v>
      </c>
      <c r="G302" s="11">
        <v>48600</v>
      </c>
      <c r="H302" s="9">
        <v>46170</v>
      </c>
      <c r="I302" s="12">
        <f>Table2324[[#This Row],[ADA Cap]]-Table2324[[#This Row],[Total Lease Award]]</f>
        <v>140805.09</v>
      </c>
      <c r="J302" s="9">
        <v>0</v>
      </c>
      <c r="K302" s="9">
        <f>Table2324[[#This Row],[Requested Other Costs Awards]]*0.7</f>
        <v>0</v>
      </c>
      <c r="L302" s="9">
        <f>Table2324[[#This Row],[Pro-Rated  Lease Awards (95%)]]+Table2324[[#This Row],[Pro-Rated Other Costs Award (70%)]]</f>
        <v>46170</v>
      </c>
      <c r="O302" s="5"/>
    </row>
    <row r="303" spans="1:15">
      <c r="A303" s="6" t="s">
        <v>316</v>
      </c>
      <c r="B303" s="7">
        <v>19647330111484</v>
      </c>
      <c r="C303" s="3" t="s">
        <v>13</v>
      </c>
      <c r="D303" s="8">
        <v>105085.18500000001</v>
      </c>
      <c r="E303" s="9">
        <v>74758.81</v>
      </c>
      <c r="F303" s="10" t="s">
        <v>14</v>
      </c>
      <c r="G303" s="11">
        <v>74758.81</v>
      </c>
      <c r="H303" s="9">
        <v>71020.869500000001</v>
      </c>
      <c r="I303" s="12">
        <f>Table2324[[#This Row],[ADA Cap]]-Table2324[[#This Row],[Total Lease Award]]</f>
        <v>0</v>
      </c>
      <c r="J303" s="9">
        <v>0</v>
      </c>
      <c r="K303" s="9">
        <f>Table2324[[#This Row],[Requested Other Costs Awards]]*0.7</f>
        <v>0</v>
      </c>
      <c r="L303" s="9">
        <f>Table2324[[#This Row],[Pro-Rated  Lease Awards (95%)]]+Table2324[[#This Row],[Pro-Rated Other Costs Award (70%)]]</f>
        <v>71020.869500000001</v>
      </c>
      <c r="O303" s="5"/>
    </row>
    <row r="304" spans="1:15">
      <c r="A304" s="6" t="s">
        <v>317</v>
      </c>
      <c r="B304" s="7">
        <v>36678760120006</v>
      </c>
      <c r="C304" s="3" t="s">
        <v>13</v>
      </c>
      <c r="D304" s="8">
        <v>462922.44000000006</v>
      </c>
      <c r="E304" s="9">
        <v>466187.47</v>
      </c>
      <c r="F304" s="10" t="s">
        <v>16</v>
      </c>
      <c r="G304" s="11">
        <v>462922.44000000006</v>
      </c>
      <c r="H304" s="9">
        <v>439776.31800000003</v>
      </c>
      <c r="I304" s="12">
        <f>Table2324[[#This Row],[ADA Cap]]-Table2324[[#This Row],[Total Lease Award]]</f>
        <v>3265.0299999999115</v>
      </c>
      <c r="J304" s="9">
        <v>0</v>
      </c>
      <c r="K304" s="9">
        <f>Table2324[[#This Row],[Requested Other Costs Awards]]*0.7</f>
        <v>0</v>
      </c>
      <c r="L304" s="9">
        <f>Table2324[[#This Row],[Pro-Rated  Lease Awards (95%)]]+Table2324[[#This Row],[Pro-Rated Other Costs Award (70%)]]</f>
        <v>439776.31800000003</v>
      </c>
      <c r="O304" s="5"/>
    </row>
    <row r="305" spans="1:15">
      <c r="A305" s="6" t="s">
        <v>318</v>
      </c>
      <c r="B305" s="7">
        <v>19756636120158</v>
      </c>
      <c r="C305" s="3" t="s">
        <v>13</v>
      </c>
      <c r="D305" s="8">
        <v>1217942.0325</v>
      </c>
      <c r="E305" s="9">
        <v>1242266.6200000001</v>
      </c>
      <c r="F305" s="10" t="s">
        <v>16</v>
      </c>
      <c r="G305" s="11">
        <v>1217942.0325</v>
      </c>
      <c r="H305" s="9">
        <v>1157044.9308749998</v>
      </c>
      <c r="I305" s="12">
        <f>Table2324[[#This Row],[ADA Cap]]-Table2324[[#This Row],[Total Lease Award]]</f>
        <v>24324.58750000014</v>
      </c>
      <c r="J305" s="9">
        <v>24324.58750000014</v>
      </c>
      <c r="K305" s="9">
        <f>Table2324[[#This Row],[Requested Other Costs Awards]]*0.7</f>
        <v>17027.211250000099</v>
      </c>
      <c r="L305" s="9">
        <f>Table2324[[#This Row],[Pro-Rated  Lease Awards (95%)]]+Table2324[[#This Row],[Pro-Rated Other Costs Award (70%)]]</f>
        <v>1174072.142125</v>
      </c>
      <c r="O305" s="5"/>
    </row>
    <row r="306" spans="1:15">
      <c r="A306" s="6" t="s">
        <v>319</v>
      </c>
      <c r="B306" s="7">
        <v>37684520114264</v>
      </c>
      <c r="C306" s="3" t="s">
        <v>13</v>
      </c>
      <c r="D306" s="8">
        <v>356390.25</v>
      </c>
      <c r="E306" s="9">
        <v>180182.8</v>
      </c>
      <c r="F306" s="10" t="s">
        <v>14</v>
      </c>
      <c r="G306" s="11">
        <v>180182.8</v>
      </c>
      <c r="H306" s="9">
        <v>171173.65999999997</v>
      </c>
      <c r="I306" s="12">
        <f>Table2324[[#This Row],[ADA Cap]]-Table2324[[#This Row],[Total Lease Award]]</f>
        <v>0</v>
      </c>
      <c r="J306" s="9">
        <v>0</v>
      </c>
      <c r="K306" s="9">
        <f>Table2324[[#This Row],[Requested Other Costs Awards]]*0.7</f>
        <v>0</v>
      </c>
      <c r="L306" s="9">
        <f>Table2324[[#This Row],[Pro-Rated  Lease Awards (95%)]]+Table2324[[#This Row],[Pro-Rated Other Costs Award (70%)]]</f>
        <v>171173.65999999997</v>
      </c>
      <c r="O306" s="5"/>
    </row>
    <row r="307" spans="1:15">
      <c r="A307" s="6" t="s">
        <v>320</v>
      </c>
      <c r="B307" s="7">
        <v>1612596117972</v>
      </c>
      <c r="C307" s="3" t="s">
        <v>13</v>
      </c>
      <c r="D307" s="8">
        <v>326574</v>
      </c>
      <c r="E307" s="9">
        <v>150398.64000000001</v>
      </c>
      <c r="F307" s="10" t="s">
        <v>14</v>
      </c>
      <c r="G307" s="11">
        <v>150398.64000000001</v>
      </c>
      <c r="H307" s="9">
        <v>142878.70800000001</v>
      </c>
      <c r="I307" s="12">
        <f>Table2324[[#This Row],[ADA Cap]]-Table2324[[#This Row],[Total Lease Award]]</f>
        <v>0</v>
      </c>
      <c r="J307" s="9">
        <v>0</v>
      </c>
      <c r="K307" s="9">
        <f>Table2324[[#This Row],[Requested Other Costs Awards]]*0.7</f>
        <v>0</v>
      </c>
      <c r="L307" s="9">
        <f>Table2324[[#This Row],[Pro-Rated  Lease Awards (95%)]]+Table2324[[#This Row],[Pro-Rated Other Costs Award (70%)]]</f>
        <v>142878.70800000001</v>
      </c>
      <c r="O307" s="5"/>
    </row>
    <row r="308" spans="1:15">
      <c r="A308" s="6" t="s">
        <v>321</v>
      </c>
      <c r="B308" s="7">
        <v>36103630115808</v>
      </c>
      <c r="C308" s="3" t="s">
        <v>13</v>
      </c>
      <c r="D308" s="8">
        <v>2185406.2800000003</v>
      </c>
      <c r="E308" s="9">
        <v>1570943.92</v>
      </c>
      <c r="F308" s="10" t="s">
        <v>14</v>
      </c>
      <c r="G308" s="11">
        <v>1570943.92</v>
      </c>
      <c r="H308" s="9">
        <v>1492396.7239999999</v>
      </c>
      <c r="I308" s="12">
        <f>Table2324[[#This Row],[ADA Cap]]-Table2324[[#This Row],[Total Lease Award]]</f>
        <v>0</v>
      </c>
      <c r="J308" s="9">
        <v>0</v>
      </c>
      <c r="K308" s="9">
        <f>Table2324[[#This Row],[Requested Other Costs Awards]]*0.7</f>
        <v>0</v>
      </c>
      <c r="L308" s="9">
        <f>Table2324[[#This Row],[Pro-Rated  Lease Awards (95%)]]+Table2324[[#This Row],[Pro-Rated Other Costs Award (70%)]]</f>
        <v>1492396.7239999999</v>
      </c>
      <c r="O308" s="5"/>
    </row>
    <row r="309" spans="1:15">
      <c r="A309" s="6" t="s">
        <v>322</v>
      </c>
      <c r="B309" s="7">
        <v>33736760121673</v>
      </c>
      <c r="C309" s="3" t="s">
        <v>13</v>
      </c>
      <c r="D309" s="8">
        <v>251457.74099999998</v>
      </c>
      <c r="E309" s="9">
        <v>298338.95</v>
      </c>
      <c r="F309" s="10" t="s">
        <v>16</v>
      </c>
      <c r="G309" s="11">
        <v>251457.74099999998</v>
      </c>
      <c r="H309" s="9">
        <v>238884.85394999996</v>
      </c>
      <c r="I309" s="12">
        <f>Table2324[[#This Row],[ADA Cap]]-Table2324[[#This Row],[Total Lease Award]]</f>
        <v>46881.209000000032</v>
      </c>
      <c r="J309" s="9">
        <v>46881.209000000032</v>
      </c>
      <c r="K309" s="9">
        <f>Table2324[[#This Row],[Requested Other Costs Awards]]*0.7</f>
        <v>32816.846300000019</v>
      </c>
      <c r="L309" s="9">
        <f>Table2324[[#This Row],[Pro-Rated  Lease Awards (95%)]]+Table2324[[#This Row],[Pro-Rated Other Costs Award (70%)]]</f>
        <v>271701.70024999999</v>
      </c>
      <c r="O309" s="5"/>
    </row>
    <row r="310" spans="1:15">
      <c r="A310" s="6" t="s">
        <v>323</v>
      </c>
      <c r="B310" s="7">
        <v>30666700106567</v>
      </c>
      <c r="C310" s="3" t="s">
        <v>13</v>
      </c>
      <c r="D310" s="8">
        <v>919199.97</v>
      </c>
      <c r="E310" s="9">
        <v>367669.54000000004</v>
      </c>
      <c r="F310" s="10" t="s">
        <v>14</v>
      </c>
      <c r="G310" s="11">
        <v>367669.54000000004</v>
      </c>
      <c r="H310" s="9">
        <v>349286.06300000002</v>
      </c>
      <c r="I310" s="12">
        <f>Table2324[[#This Row],[ADA Cap]]-Table2324[[#This Row],[Total Lease Award]]</f>
        <v>0</v>
      </c>
      <c r="J310" s="9">
        <v>0</v>
      </c>
      <c r="K310" s="9">
        <f>Table2324[[#This Row],[Requested Other Costs Awards]]*0.7</f>
        <v>0</v>
      </c>
      <c r="L310" s="9">
        <f>Table2324[[#This Row],[Pro-Rated  Lease Awards (95%)]]+Table2324[[#This Row],[Pro-Rated Other Costs Award (70%)]]</f>
        <v>349286.06300000002</v>
      </c>
      <c r="O310" s="5"/>
    </row>
    <row r="311" spans="1:15">
      <c r="A311" s="6" t="s">
        <v>324</v>
      </c>
      <c r="B311" s="7">
        <v>1612596111660</v>
      </c>
      <c r="C311" s="3" t="s">
        <v>13</v>
      </c>
      <c r="D311" s="8">
        <v>261171.92249999999</v>
      </c>
      <c r="E311" s="9">
        <v>294019.10999999993</v>
      </c>
      <c r="F311" s="10" t="s">
        <v>16</v>
      </c>
      <c r="G311" s="11">
        <v>261171.92249999999</v>
      </c>
      <c r="H311" s="9">
        <v>248113.32637499998</v>
      </c>
      <c r="I311" s="12">
        <f>Table2324[[#This Row],[ADA Cap]]-Table2324[[#This Row],[Total Lease Award]]</f>
        <v>32847.187499999942</v>
      </c>
      <c r="J311" s="9">
        <v>0</v>
      </c>
      <c r="K311" s="9">
        <f>Table2324[[#This Row],[Requested Other Costs Awards]]*0.7</f>
        <v>0</v>
      </c>
      <c r="L311" s="9">
        <f>Table2324[[#This Row],[Pro-Rated  Lease Awards (95%)]]+Table2324[[#This Row],[Pro-Rated Other Costs Award (70%)]]</f>
        <v>248113.32637499998</v>
      </c>
      <c r="O311" s="5"/>
    </row>
    <row r="312" spans="1:15">
      <c r="A312" s="6" t="s">
        <v>325</v>
      </c>
      <c r="B312" s="7">
        <v>1612590114868</v>
      </c>
      <c r="C312" s="3" t="s">
        <v>13</v>
      </c>
      <c r="D312" s="8">
        <v>591560.68091400003</v>
      </c>
      <c r="E312" s="9">
        <v>469128.94</v>
      </c>
      <c r="F312" s="10" t="s">
        <v>14</v>
      </c>
      <c r="G312" s="11">
        <v>469128.94</v>
      </c>
      <c r="H312" s="9">
        <v>445672.49299999996</v>
      </c>
      <c r="I312" s="12">
        <f>Table2324[[#This Row],[ADA Cap]]-Table2324[[#This Row],[Total Lease Award]]</f>
        <v>0</v>
      </c>
      <c r="J312" s="9">
        <v>0</v>
      </c>
      <c r="K312" s="9">
        <f>Table2324[[#This Row],[Requested Other Costs Awards]]*0.7</f>
        <v>0</v>
      </c>
      <c r="L312" s="9">
        <f>Table2324[[#This Row],[Pro-Rated  Lease Awards (95%)]]+Table2324[[#This Row],[Pro-Rated Other Costs Award (70%)]]</f>
        <v>445672.49299999996</v>
      </c>
      <c r="O312" s="5"/>
    </row>
    <row r="313" spans="1:15">
      <c r="A313" s="6" t="s">
        <v>326</v>
      </c>
      <c r="B313" s="7">
        <v>1612593030772</v>
      </c>
      <c r="C313" s="3" t="s">
        <v>13</v>
      </c>
      <c r="D313" s="8">
        <v>826146</v>
      </c>
      <c r="E313" s="9">
        <v>1045301.81</v>
      </c>
      <c r="F313" s="10" t="s">
        <v>16</v>
      </c>
      <c r="G313" s="11">
        <v>826146</v>
      </c>
      <c r="H313" s="9">
        <v>784838.7</v>
      </c>
      <c r="I313" s="12">
        <f>Table2324[[#This Row],[ADA Cap]]-Table2324[[#This Row],[Total Lease Award]]</f>
        <v>219155.81000000006</v>
      </c>
      <c r="J313" s="9">
        <v>219155.81000000006</v>
      </c>
      <c r="K313" s="9">
        <f>Table2324[[#This Row],[Requested Other Costs Awards]]*0.7</f>
        <v>153409.06700000004</v>
      </c>
      <c r="L313" s="9">
        <f>Table2324[[#This Row],[Pro-Rated  Lease Awards (95%)]]+Table2324[[#This Row],[Pro-Rated Other Costs Award (70%)]]</f>
        <v>938247.76699999999</v>
      </c>
      <c r="O313" s="5"/>
    </row>
    <row r="314" spans="1:15">
      <c r="A314" s="6" t="s">
        <v>327</v>
      </c>
      <c r="B314" s="7">
        <v>1612590100065</v>
      </c>
      <c r="C314" s="3" t="s">
        <v>13</v>
      </c>
      <c r="D314" s="8">
        <v>216424.62000000002</v>
      </c>
      <c r="E314" s="9">
        <v>394000.67</v>
      </c>
      <c r="F314" s="10" t="s">
        <v>16</v>
      </c>
      <c r="G314" s="11">
        <v>216424.62000000002</v>
      </c>
      <c r="H314" s="9">
        <v>205603.38900000002</v>
      </c>
      <c r="I314" s="12">
        <f>Table2324[[#This Row],[ADA Cap]]-Table2324[[#This Row],[Total Lease Award]]</f>
        <v>177576.04999999996</v>
      </c>
      <c r="J314" s="9">
        <v>15345.97</v>
      </c>
      <c r="K314" s="9">
        <f>Table2324[[#This Row],[Requested Other Costs Awards]]*0.7</f>
        <v>10742.178999999998</v>
      </c>
      <c r="L314" s="9">
        <f>Table2324[[#This Row],[Pro-Rated  Lease Awards (95%)]]+Table2324[[#This Row],[Pro-Rated Other Costs Award (70%)]]</f>
        <v>216345.56800000003</v>
      </c>
      <c r="O314" s="5"/>
    </row>
    <row r="315" spans="1:15">
      <c r="A315" s="6" t="s">
        <v>328</v>
      </c>
      <c r="B315" s="7">
        <v>27102726119663</v>
      </c>
      <c r="C315" s="3" t="s">
        <v>13</v>
      </c>
      <c r="D315" s="8">
        <v>206910</v>
      </c>
      <c r="E315" s="9">
        <v>218819.79</v>
      </c>
      <c r="F315" s="10" t="s">
        <v>16</v>
      </c>
      <c r="G315" s="11">
        <v>206910</v>
      </c>
      <c r="H315" s="9">
        <v>196564.5</v>
      </c>
      <c r="I315" s="12">
        <f>Table2324[[#This Row],[ADA Cap]]-Table2324[[#This Row],[Total Lease Award]]</f>
        <v>11909.790000000008</v>
      </c>
      <c r="J315" s="9">
        <v>11909.790000000008</v>
      </c>
      <c r="K315" s="9">
        <f>Table2324[[#This Row],[Requested Other Costs Awards]]*0.7</f>
        <v>8336.8530000000046</v>
      </c>
      <c r="L315" s="9">
        <f>Table2324[[#This Row],[Pro-Rated  Lease Awards (95%)]]+Table2324[[#This Row],[Pro-Rated Other Costs Award (70%)]]</f>
        <v>204901.353</v>
      </c>
      <c r="O315" s="5"/>
    </row>
    <row r="316" spans="1:15">
      <c r="A316" s="6" t="s">
        <v>329</v>
      </c>
      <c r="B316" s="7">
        <v>30103063030723</v>
      </c>
      <c r="C316" s="3" t="s">
        <v>13</v>
      </c>
      <c r="D316" s="8">
        <v>3456000</v>
      </c>
      <c r="E316" s="9">
        <v>3092323.36</v>
      </c>
      <c r="F316" s="10" t="s">
        <v>14</v>
      </c>
      <c r="G316" s="11">
        <v>3092323.36</v>
      </c>
      <c r="H316" s="9">
        <v>2937707.1919999998</v>
      </c>
      <c r="I316" s="12">
        <f>Table2324[[#This Row],[ADA Cap]]-Table2324[[#This Row],[Total Lease Award]]</f>
        <v>0</v>
      </c>
      <c r="J316" s="9">
        <v>0</v>
      </c>
      <c r="K316" s="9">
        <f>Table2324[[#This Row],[Requested Other Costs Awards]]*0.7</f>
        <v>0</v>
      </c>
      <c r="L316" s="9">
        <f>Table2324[[#This Row],[Pro-Rated  Lease Awards (95%)]]+Table2324[[#This Row],[Pro-Rated Other Costs Award (70%)]]</f>
        <v>2937707.1919999998</v>
      </c>
      <c r="O316" s="5"/>
    </row>
    <row r="317" spans="1:15">
      <c r="A317" s="6" t="s">
        <v>330</v>
      </c>
      <c r="B317" s="7">
        <v>30103060139964</v>
      </c>
      <c r="C317" s="3" t="s">
        <v>13</v>
      </c>
      <c r="D317" s="8">
        <v>574191.75</v>
      </c>
      <c r="E317" s="9">
        <v>770551.46</v>
      </c>
      <c r="F317" s="10" t="s">
        <v>16</v>
      </c>
      <c r="G317" s="11">
        <v>574191.75</v>
      </c>
      <c r="H317" s="9">
        <v>545482.16249999998</v>
      </c>
      <c r="I317" s="12">
        <f>Table2324[[#This Row],[ADA Cap]]-Table2324[[#This Row],[Total Lease Award]]</f>
        <v>196359.70999999996</v>
      </c>
      <c r="J317" s="9">
        <v>144461.79999999999</v>
      </c>
      <c r="K317" s="9">
        <f>Table2324[[#This Row],[Requested Other Costs Awards]]*0.7</f>
        <v>101123.25999999998</v>
      </c>
      <c r="L317" s="9">
        <f>Table2324[[#This Row],[Pro-Rated  Lease Awards (95%)]]+Table2324[[#This Row],[Pro-Rated Other Costs Award (70%)]]</f>
        <v>646605.42249999999</v>
      </c>
      <c r="O317" s="5"/>
    </row>
    <row r="318" spans="1:15">
      <c r="A318" s="6" t="s">
        <v>331</v>
      </c>
      <c r="B318" s="7">
        <v>30666700109066</v>
      </c>
      <c r="C318" s="3" t="s">
        <v>13</v>
      </c>
      <c r="D318" s="8">
        <v>837661.14</v>
      </c>
      <c r="E318" s="9">
        <v>838731.04</v>
      </c>
      <c r="F318" s="10" t="s">
        <v>16</v>
      </c>
      <c r="G318" s="11">
        <v>837661.14</v>
      </c>
      <c r="H318" s="9">
        <v>795778.08299999998</v>
      </c>
      <c r="I318" s="12">
        <f>Table2324[[#This Row],[ADA Cap]]-Table2324[[#This Row],[Total Lease Award]]</f>
        <v>1069.9000000000233</v>
      </c>
      <c r="J318" s="9">
        <v>1069.9000000000233</v>
      </c>
      <c r="K318" s="9">
        <f>Table2324[[#This Row],[Requested Other Costs Awards]]*0.7</f>
        <v>748.93000000001621</v>
      </c>
      <c r="L318" s="9">
        <f>Table2324[[#This Row],[Pro-Rated  Lease Awards (95%)]]+Table2324[[#This Row],[Pro-Rated Other Costs Award (70%)]]</f>
        <v>796527.01300000004</v>
      </c>
      <c r="O318" s="5"/>
    </row>
    <row r="319" spans="1:15">
      <c r="A319" s="6" t="s">
        <v>332</v>
      </c>
      <c r="B319" s="7">
        <v>41104130135269</v>
      </c>
      <c r="C319" s="3" t="s">
        <v>13</v>
      </c>
      <c r="D319" s="8">
        <v>51664.769100000005</v>
      </c>
      <c r="E319" s="9">
        <v>148906.59</v>
      </c>
      <c r="F319" s="10" t="s">
        <v>16</v>
      </c>
      <c r="G319" s="11">
        <v>51664.769100000005</v>
      </c>
      <c r="H319" s="9">
        <v>49081.530644999999</v>
      </c>
      <c r="I319" s="12">
        <f>Table2324[[#This Row],[ADA Cap]]-Table2324[[#This Row],[Total Lease Award]]</f>
        <v>97241.820899999992</v>
      </c>
      <c r="J319" s="9">
        <v>44892.160000000003</v>
      </c>
      <c r="K319" s="9">
        <f>Table2324[[#This Row],[Requested Other Costs Awards]]*0.7</f>
        <v>31424.511999999999</v>
      </c>
      <c r="L319" s="9">
        <f>Table2324[[#This Row],[Pro-Rated  Lease Awards (95%)]]+Table2324[[#This Row],[Pro-Rated Other Costs Award (70%)]]</f>
        <v>80506.042644999994</v>
      </c>
      <c r="O319" s="5"/>
    </row>
    <row r="320" spans="1:15">
      <c r="A320" s="6" t="s">
        <v>333</v>
      </c>
      <c r="B320" s="7">
        <v>19648570125377</v>
      </c>
      <c r="C320" s="3" t="s">
        <v>13</v>
      </c>
      <c r="D320" s="8">
        <v>4086960.93</v>
      </c>
      <c r="E320" s="9">
        <v>2886889.39</v>
      </c>
      <c r="F320" s="10" t="s">
        <v>14</v>
      </c>
      <c r="G320" s="11">
        <v>2886889.39</v>
      </c>
      <c r="H320" s="9">
        <v>2742544.9205</v>
      </c>
      <c r="I320" s="12">
        <f>Table2324[[#This Row],[ADA Cap]]-Table2324[[#This Row],[Total Lease Award]]</f>
        <v>0</v>
      </c>
      <c r="J320" s="9">
        <v>0</v>
      </c>
      <c r="K320" s="9">
        <f>Table2324[[#This Row],[Requested Other Costs Awards]]*0.7</f>
        <v>0</v>
      </c>
      <c r="L320" s="9">
        <f>Table2324[[#This Row],[Pro-Rated  Lease Awards (95%)]]+Table2324[[#This Row],[Pro-Rated Other Costs Award (70%)]]</f>
        <v>2742544.9205</v>
      </c>
      <c r="O320" s="5"/>
    </row>
    <row r="321" spans="1:15">
      <c r="A321" s="6" t="s">
        <v>334</v>
      </c>
      <c r="B321" s="7">
        <v>19647336120489</v>
      </c>
      <c r="C321" s="3" t="s">
        <v>13</v>
      </c>
      <c r="D321" s="8">
        <v>249480</v>
      </c>
      <c r="E321" s="9">
        <v>310701.65000000002</v>
      </c>
      <c r="F321" s="10" t="s">
        <v>16</v>
      </c>
      <c r="G321" s="11">
        <v>249480</v>
      </c>
      <c r="H321" s="9">
        <v>237006</v>
      </c>
      <c r="I321" s="12">
        <f>Table2324[[#This Row],[ADA Cap]]-Table2324[[#This Row],[Total Lease Award]]</f>
        <v>61221.650000000023</v>
      </c>
      <c r="J321" s="9">
        <v>61221.650000000023</v>
      </c>
      <c r="K321" s="9">
        <f>Table2324[[#This Row],[Requested Other Costs Awards]]*0.7</f>
        <v>42855.155000000013</v>
      </c>
      <c r="L321" s="9">
        <f>Table2324[[#This Row],[Pro-Rated  Lease Awards (95%)]]+Table2324[[#This Row],[Pro-Rated Other Costs Award (70%)]]</f>
        <v>279861.15500000003</v>
      </c>
      <c r="O321" s="5"/>
    </row>
    <row r="322" spans="1:15">
      <c r="A322" s="6" t="s">
        <v>335</v>
      </c>
      <c r="B322" s="7">
        <v>4615316112999</v>
      </c>
      <c r="C322" s="3" t="s">
        <v>13</v>
      </c>
      <c r="D322" s="8">
        <v>32625</v>
      </c>
      <c r="E322" s="9">
        <v>195074.88</v>
      </c>
      <c r="F322" s="10" t="s">
        <v>16</v>
      </c>
      <c r="G322" s="11">
        <v>32625</v>
      </c>
      <c r="H322" s="9">
        <v>30993.75</v>
      </c>
      <c r="I322" s="12">
        <f>Table2324[[#This Row],[ADA Cap]]-Table2324[[#This Row],[Total Lease Award]]</f>
        <v>162449.88</v>
      </c>
      <c r="J322" s="9">
        <v>0</v>
      </c>
      <c r="K322" s="9">
        <f>Table2324[[#This Row],[Requested Other Costs Awards]]*0.7</f>
        <v>0</v>
      </c>
      <c r="L322" s="9">
        <f>Table2324[[#This Row],[Pro-Rated  Lease Awards (95%)]]+Table2324[[#This Row],[Pro-Rated Other Costs Award (70%)]]</f>
        <v>30993.75</v>
      </c>
      <c r="O322" s="5"/>
    </row>
    <row r="323" spans="1:15">
      <c r="A323" s="6" t="s">
        <v>336</v>
      </c>
      <c r="B323" s="7">
        <v>58727360121632</v>
      </c>
      <c r="C323" s="3" t="s">
        <v>13</v>
      </c>
      <c r="D323" s="8">
        <v>173466.90000000002</v>
      </c>
      <c r="E323" s="9">
        <v>270061.05</v>
      </c>
      <c r="F323" s="10" t="s">
        <v>16</v>
      </c>
      <c r="G323" s="11">
        <v>173466.90000000002</v>
      </c>
      <c r="H323" s="9">
        <v>164793.55500000002</v>
      </c>
      <c r="I323" s="12">
        <f>Table2324[[#This Row],[ADA Cap]]-Table2324[[#This Row],[Total Lease Award]]</f>
        <v>96594.149999999965</v>
      </c>
      <c r="J323" s="9">
        <v>0</v>
      </c>
      <c r="K323" s="9">
        <f>Table2324[[#This Row],[Requested Other Costs Awards]]*0.7</f>
        <v>0</v>
      </c>
      <c r="L323" s="9">
        <f>Table2324[[#This Row],[Pro-Rated  Lease Awards (95%)]]+Table2324[[#This Row],[Pro-Rated Other Costs Award (70%)]]</f>
        <v>164793.55500000002</v>
      </c>
      <c r="O323" s="5"/>
    </row>
    <row r="324" spans="1:15">
      <c r="A324" s="6" t="s">
        <v>337</v>
      </c>
      <c r="B324" s="7">
        <v>15636280128504</v>
      </c>
      <c r="C324" s="3" t="s">
        <v>13</v>
      </c>
      <c r="D324" s="8">
        <v>9000</v>
      </c>
      <c r="E324" s="9">
        <v>69032.179999999993</v>
      </c>
      <c r="F324" s="10" t="s">
        <v>16</v>
      </c>
      <c r="G324" s="11">
        <v>9000</v>
      </c>
      <c r="H324" s="9">
        <v>8550</v>
      </c>
      <c r="I324" s="12">
        <f>Table2324[[#This Row],[ADA Cap]]-Table2324[[#This Row],[Total Lease Award]]</f>
        <v>60032.179999999993</v>
      </c>
      <c r="J324" s="9">
        <v>0</v>
      </c>
      <c r="K324" s="9">
        <f>Table2324[[#This Row],[Requested Other Costs Awards]]*0.7</f>
        <v>0</v>
      </c>
      <c r="L324" s="9">
        <f>Table2324[[#This Row],[Pro-Rated  Lease Awards (95%)]]+Table2324[[#This Row],[Pro-Rated Other Costs Award (70%)]]</f>
        <v>8550</v>
      </c>
      <c r="O324" s="5"/>
    </row>
    <row r="325" spans="1:15">
      <c r="A325" s="6" t="s">
        <v>338</v>
      </c>
      <c r="B325" s="7">
        <v>19647330107755</v>
      </c>
      <c r="C325" s="3" t="s">
        <v>13</v>
      </c>
      <c r="D325" s="8">
        <v>497288.70000000007</v>
      </c>
      <c r="E325" s="9">
        <v>1243573.94</v>
      </c>
      <c r="F325" s="10" t="s">
        <v>16</v>
      </c>
      <c r="G325" s="11">
        <v>497288.70000000007</v>
      </c>
      <c r="H325" s="9">
        <v>472424.26500000007</v>
      </c>
      <c r="I325" s="12">
        <f>Table2324[[#This Row],[ADA Cap]]-Table2324[[#This Row],[Total Lease Award]]</f>
        <v>746285.23999999987</v>
      </c>
      <c r="J325" s="9">
        <v>534919.55000000005</v>
      </c>
      <c r="K325" s="9">
        <f>Table2324[[#This Row],[Requested Other Costs Awards]]*0.7</f>
        <v>374443.685</v>
      </c>
      <c r="L325" s="9">
        <f>Table2324[[#This Row],[Pro-Rated  Lease Awards (95%)]]+Table2324[[#This Row],[Pro-Rated Other Costs Award (70%)]]</f>
        <v>846867.95000000007</v>
      </c>
      <c r="O325" s="5"/>
    </row>
    <row r="326" spans="1:15">
      <c r="A326" s="6" t="s">
        <v>339</v>
      </c>
      <c r="B326" s="7">
        <v>19647330127936</v>
      </c>
      <c r="C326" s="3" t="s">
        <v>13</v>
      </c>
      <c r="D326" s="8">
        <v>865694.559366</v>
      </c>
      <c r="E326" s="9">
        <v>391371.82</v>
      </c>
      <c r="F326" s="10" t="s">
        <v>14</v>
      </c>
      <c r="G326" s="11">
        <v>391371.82</v>
      </c>
      <c r="H326" s="9">
        <v>371803.22899999999</v>
      </c>
      <c r="I326" s="12">
        <f>Table2324[[#This Row],[ADA Cap]]-Table2324[[#This Row],[Total Lease Award]]</f>
        <v>0</v>
      </c>
      <c r="J326" s="9">
        <v>0</v>
      </c>
      <c r="K326" s="9">
        <f>Table2324[[#This Row],[Requested Other Costs Awards]]*0.7</f>
        <v>0</v>
      </c>
      <c r="L326" s="9">
        <f>Table2324[[#This Row],[Pro-Rated  Lease Awards (95%)]]+Table2324[[#This Row],[Pro-Rated Other Costs Award (70%)]]</f>
        <v>371803.22899999999</v>
      </c>
      <c r="O326" s="5"/>
    </row>
    <row r="327" spans="1:15">
      <c r="A327" s="6" t="s">
        <v>340</v>
      </c>
      <c r="B327" s="7">
        <v>36678760109850</v>
      </c>
      <c r="C327" s="3" t="s">
        <v>13</v>
      </c>
      <c r="D327" s="8">
        <v>151065</v>
      </c>
      <c r="E327" s="9">
        <v>500106.74000000005</v>
      </c>
      <c r="F327" s="10" t="s">
        <v>16</v>
      </c>
      <c r="G327" s="11">
        <v>151065</v>
      </c>
      <c r="H327" s="9">
        <v>143511.75</v>
      </c>
      <c r="I327" s="12">
        <f>Table2324[[#This Row],[ADA Cap]]-Table2324[[#This Row],[Total Lease Award]]</f>
        <v>349041.74000000005</v>
      </c>
      <c r="J327" s="9">
        <v>184753.49</v>
      </c>
      <c r="K327" s="9">
        <f>Table2324[[#This Row],[Requested Other Costs Awards]]*0.7</f>
        <v>129327.44299999998</v>
      </c>
      <c r="L327" s="9">
        <f>Table2324[[#This Row],[Pro-Rated  Lease Awards (95%)]]+Table2324[[#This Row],[Pro-Rated Other Costs Award (70%)]]</f>
        <v>272839.19299999997</v>
      </c>
      <c r="O327" s="5"/>
    </row>
    <row r="328" spans="1:15">
      <c r="A328" s="6" t="s">
        <v>341</v>
      </c>
      <c r="B328" s="7">
        <v>19647330133298</v>
      </c>
      <c r="C328" s="3" t="s">
        <v>13</v>
      </c>
      <c r="D328" s="8">
        <v>501692.01749999996</v>
      </c>
      <c r="E328" s="9">
        <v>389851.35000000003</v>
      </c>
      <c r="F328" s="10" t="s">
        <v>14</v>
      </c>
      <c r="G328" s="11">
        <v>389851.35000000003</v>
      </c>
      <c r="H328" s="9">
        <v>370358.78250000003</v>
      </c>
      <c r="I328" s="12">
        <f>Table2324[[#This Row],[ADA Cap]]-Table2324[[#This Row],[Total Lease Award]]</f>
        <v>0</v>
      </c>
      <c r="J328" s="9">
        <v>0</v>
      </c>
      <c r="K328" s="9">
        <f>Table2324[[#This Row],[Requested Other Costs Awards]]*0.7</f>
        <v>0</v>
      </c>
      <c r="L328" s="9">
        <f>Table2324[[#This Row],[Pro-Rated  Lease Awards (95%)]]+Table2324[[#This Row],[Pro-Rated Other Costs Award (70%)]]</f>
        <v>370358.78250000003</v>
      </c>
      <c r="O328" s="5"/>
    </row>
    <row r="329" spans="1:15">
      <c r="A329" s="6" t="s">
        <v>342</v>
      </c>
      <c r="B329" s="7">
        <v>19647330129619</v>
      </c>
      <c r="C329" s="3" t="s">
        <v>13</v>
      </c>
      <c r="D329" s="8">
        <v>112500</v>
      </c>
      <c r="E329" s="9">
        <v>385687.82</v>
      </c>
      <c r="F329" s="10" t="s">
        <v>16</v>
      </c>
      <c r="G329" s="11">
        <v>112500</v>
      </c>
      <c r="H329" s="9">
        <v>106875</v>
      </c>
      <c r="I329" s="12">
        <f>Table2324[[#This Row],[ADA Cap]]-Table2324[[#This Row],[Total Lease Award]]</f>
        <v>273187.82</v>
      </c>
      <c r="J329" s="9">
        <v>0</v>
      </c>
      <c r="K329" s="9">
        <f>Table2324[[#This Row],[Requested Other Costs Awards]]*0.7</f>
        <v>0</v>
      </c>
      <c r="L329" s="9">
        <f>Table2324[[#This Row],[Pro-Rated  Lease Awards (95%)]]+Table2324[[#This Row],[Pro-Rated Other Costs Award (70%)]]</f>
        <v>106875</v>
      </c>
      <c r="O329" s="5"/>
    </row>
    <row r="330" spans="1:15">
      <c r="A330" s="6" t="s">
        <v>343</v>
      </c>
      <c r="B330" s="7">
        <v>19647336116750</v>
      </c>
      <c r="C330" s="3" t="s">
        <v>13</v>
      </c>
      <c r="D330" s="8">
        <v>739888.10939999996</v>
      </c>
      <c r="E330" s="9">
        <v>1032683.3300000001</v>
      </c>
      <c r="F330" s="10" t="s">
        <v>16</v>
      </c>
      <c r="G330" s="11">
        <v>739888.10939999996</v>
      </c>
      <c r="H330" s="9">
        <v>702893.70392999996</v>
      </c>
      <c r="I330" s="12">
        <f>Table2324[[#This Row],[ADA Cap]]-Table2324[[#This Row],[Total Lease Award]]</f>
        <v>292795.22060000012</v>
      </c>
      <c r="J330" s="9">
        <v>0</v>
      </c>
      <c r="K330" s="9">
        <f>Table2324[[#This Row],[Requested Other Costs Awards]]*0.7</f>
        <v>0</v>
      </c>
      <c r="L330" s="9">
        <f>Table2324[[#This Row],[Pro-Rated  Lease Awards (95%)]]+Table2324[[#This Row],[Pro-Rated Other Costs Award (70%)]]</f>
        <v>702893.70392999996</v>
      </c>
      <c r="O330" s="5"/>
    </row>
    <row r="331" spans="1:15">
      <c r="A331" s="6" t="s">
        <v>344</v>
      </c>
      <c r="B331" s="7">
        <v>19647330112201</v>
      </c>
      <c r="C331" s="3" t="s">
        <v>13</v>
      </c>
      <c r="D331" s="8">
        <v>329384.55000000005</v>
      </c>
      <c r="E331" s="9">
        <v>371591.5</v>
      </c>
      <c r="F331" s="10" t="s">
        <v>16</v>
      </c>
      <c r="G331" s="11">
        <v>329384.55000000005</v>
      </c>
      <c r="H331" s="9">
        <v>312915.32250000001</v>
      </c>
      <c r="I331" s="12">
        <f>Table2324[[#This Row],[ADA Cap]]-Table2324[[#This Row],[Total Lease Award]]</f>
        <v>42206.949999999953</v>
      </c>
      <c r="J331" s="9">
        <v>0</v>
      </c>
      <c r="K331" s="9">
        <f>Table2324[[#This Row],[Requested Other Costs Awards]]*0.7</f>
        <v>0</v>
      </c>
      <c r="L331" s="9">
        <f>Table2324[[#This Row],[Pro-Rated  Lease Awards (95%)]]+Table2324[[#This Row],[Pro-Rated Other Costs Award (70%)]]</f>
        <v>312915.32250000001</v>
      </c>
      <c r="O331" s="5"/>
    </row>
    <row r="332" spans="1:15">
      <c r="A332" s="6" t="s">
        <v>345</v>
      </c>
      <c r="B332" s="7">
        <v>19647330129593</v>
      </c>
      <c r="C332" s="3" t="s">
        <v>13</v>
      </c>
      <c r="D332" s="8">
        <v>189781.785</v>
      </c>
      <c r="E332" s="9">
        <v>283702.64999999997</v>
      </c>
      <c r="F332" s="10" t="s">
        <v>16</v>
      </c>
      <c r="G332" s="11">
        <v>189781.785</v>
      </c>
      <c r="H332" s="9">
        <v>180292.69574999998</v>
      </c>
      <c r="I332" s="12">
        <f>Table2324[[#This Row],[ADA Cap]]-Table2324[[#This Row],[Total Lease Award]]</f>
        <v>93920.864999999962</v>
      </c>
      <c r="J332" s="9">
        <v>0</v>
      </c>
      <c r="K332" s="9">
        <f>Table2324[[#This Row],[Requested Other Costs Awards]]*0.7</f>
        <v>0</v>
      </c>
      <c r="L332" s="9">
        <f>Table2324[[#This Row],[Pro-Rated  Lease Awards (95%)]]+Table2324[[#This Row],[Pro-Rated Other Costs Award (70%)]]</f>
        <v>180292.69574999998</v>
      </c>
      <c r="O332" s="5"/>
    </row>
    <row r="333" spans="1:15">
      <c r="A333" s="6" t="s">
        <v>346</v>
      </c>
      <c r="B333" s="7">
        <v>19647330102442</v>
      </c>
      <c r="C333" s="3" t="s">
        <v>13</v>
      </c>
      <c r="D333" s="8">
        <v>319861.17059999995</v>
      </c>
      <c r="E333" s="9">
        <v>400622.53</v>
      </c>
      <c r="F333" s="10" t="s">
        <v>16</v>
      </c>
      <c r="G333" s="11">
        <v>319861.17059999995</v>
      </c>
      <c r="H333" s="9">
        <v>303868.11206999992</v>
      </c>
      <c r="I333" s="12">
        <f>Table2324[[#This Row],[ADA Cap]]-Table2324[[#This Row],[Total Lease Award]]</f>
        <v>80761.359400000074</v>
      </c>
      <c r="J333" s="9">
        <v>0</v>
      </c>
      <c r="K333" s="9">
        <f>Table2324[[#This Row],[Requested Other Costs Awards]]*0.7</f>
        <v>0</v>
      </c>
      <c r="L333" s="9">
        <f>Table2324[[#This Row],[Pro-Rated  Lease Awards (95%)]]+Table2324[[#This Row],[Pro-Rated Other Costs Award (70%)]]</f>
        <v>303868.11206999992</v>
      </c>
      <c r="O333" s="5"/>
    </row>
    <row r="334" spans="1:15">
      <c r="A334" s="6" t="s">
        <v>347</v>
      </c>
      <c r="B334" s="7">
        <v>19647330122606</v>
      </c>
      <c r="C334" s="3" t="s">
        <v>13</v>
      </c>
      <c r="D334" s="8">
        <v>563845.32000000007</v>
      </c>
      <c r="E334" s="9">
        <v>575220.80000000005</v>
      </c>
      <c r="F334" s="10" t="s">
        <v>16</v>
      </c>
      <c r="G334" s="11">
        <v>563845.32000000007</v>
      </c>
      <c r="H334" s="9">
        <v>535653.054</v>
      </c>
      <c r="I334" s="12">
        <f>Table2324[[#This Row],[ADA Cap]]-Table2324[[#This Row],[Total Lease Award]]</f>
        <v>11375.479999999981</v>
      </c>
      <c r="J334" s="9">
        <v>0</v>
      </c>
      <c r="K334" s="9">
        <f>Table2324[[#This Row],[Requested Other Costs Awards]]*0.7</f>
        <v>0</v>
      </c>
      <c r="L334" s="9">
        <f>Table2324[[#This Row],[Pro-Rated  Lease Awards (95%)]]+Table2324[[#This Row],[Pro-Rated Other Costs Award (70%)]]</f>
        <v>535653.054</v>
      </c>
      <c r="O334" s="5"/>
    </row>
    <row r="335" spans="1:15">
      <c r="A335" s="6" t="s">
        <v>348</v>
      </c>
      <c r="B335" s="7">
        <v>19647330102426</v>
      </c>
      <c r="C335" s="3" t="s">
        <v>13</v>
      </c>
      <c r="D335" s="8">
        <v>280075.72460700007</v>
      </c>
      <c r="E335" s="9">
        <v>355250</v>
      </c>
      <c r="F335" s="10" t="s">
        <v>16</v>
      </c>
      <c r="G335" s="11">
        <v>280075.72460700007</v>
      </c>
      <c r="H335" s="9">
        <v>266071.93837665004</v>
      </c>
      <c r="I335" s="12">
        <f>Table2324[[#This Row],[ADA Cap]]-Table2324[[#This Row],[Total Lease Award]]</f>
        <v>75174.275392999931</v>
      </c>
      <c r="J335" s="9">
        <v>0</v>
      </c>
      <c r="K335" s="9">
        <f>Table2324[[#This Row],[Requested Other Costs Awards]]*0.7</f>
        <v>0</v>
      </c>
      <c r="L335" s="9">
        <f>Table2324[[#This Row],[Pro-Rated  Lease Awards (95%)]]+Table2324[[#This Row],[Pro-Rated Other Costs Award (70%)]]</f>
        <v>266071.93837665004</v>
      </c>
      <c r="O335" s="5"/>
    </row>
    <row r="336" spans="1:15">
      <c r="A336" s="6" t="s">
        <v>349</v>
      </c>
      <c r="B336" s="7">
        <v>19647330133280</v>
      </c>
      <c r="C336" s="3" t="s">
        <v>13</v>
      </c>
      <c r="D336" s="8">
        <v>312010.47000000003</v>
      </c>
      <c r="E336" s="9">
        <v>454236.85999999993</v>
      </c>
      <c r="F336" s="10" t="s">
        <v>16</v>
      </c>
      <c r="G336" s="11">
        <v>312010.47000000003</v>
      </c>
      <c r="H336" s="9">
        <v>296409.94650000002</v>
      </c>
      <c r="I336" s="12">
        <f>Table2324[[#This Row],[ADA Cap]]-Table2324[[#This Row],[Total Lease Award]]</f>
        <v>142226.3899999999</v>
      </c>
      <c r="J336" s="9">
        <v>0</v>
      </c>
      <c r="K336" s="9">
        <f>Table2324[[#This Row],[Requested Other Costs Awards]]*0.7</f>
        <v>0</v>
      </c>
      <c r="L336" s="9">
        <f>Table2324[[#This Row],[Pro-Rated  Lease Awards (95%)]]+Table2324[[#This Row],[Pro-Rated Other Costs Award (70%)]]</f>
        <v>296409.94650000002</v>
      </c>
      <c r="O336" s="5"/>
    </row>
    <row r="337" spans="1:15">
      <c r="A337" s="6" t="s">
        <v>350</v>
      </c>
      <c r="B337" s="7">
        <v>19647330133272</v>
      </c>
      <c r="C337" s="3" t="s">
        <v>13</v>
      </c>
      <c r="D337" s="8">
        <v>960060.96</v>
      </c>
      <c r="E337" s="9">
        <v>1051426.32</v>
      </c>
      <c r="F337" s="10" t="s">
        <v>16</v>
      </c>
      <c r="G337" s="11">
        <v>960060.96</v>
      </c>
      <c r="H337" s="9">
        <v>912057.91199999989</v>
      </c>
      <c r="I337" s="12">
        <f>Table2324[[#This Row],[ADA Cap]]-Table2324[[#This Row],[Total Lease Award]]</f>
        <v>91365.360000000102</v>
      </c>
      <c r="J337" s="9">
        <v>0</v>
      </c>
      <c r="K337" s="9">
        <f>Table2324[[#This Row],[Requested Other Costs Awards]]*0.7</f>
        <v>0</v>
      </c>
      <c r="L337" s="9">
        <f>Table2324[[#This Row],[Pro-Rated  Lease Awards (95%)]]+Table2324[[#This Row],[Pro-Rated Other Costs Award (70%)]]</f>
        <v>912057.91199999989</v>
      </c>
      <c r="O337" s="5"/>
    </row>
    <row r="338" spans="1:15">
      <c r="A338" s="6" t="s">
        <v>351</v>
      </c>
      <c r="B338" s="7">
        <v>33672150126128</v>
      </c>
      <c r="C338" s="3" t="s">
        <v>13</v>
      </c>
      <c r="D338" s="8">
        <v>445576.14</v>
      </c>
      <c r="E338" s="9">
        <v>853878.9</v>
      </c>
      <c r="F338" s="10" t="s">
        <v>16</v>
      </c>
      <c r="G338" s="11">
        <v>445576.14</v>
      </c>
      <c r="H338" s="9">
        <v>423297.33299999998</v>
      </c>
      <c r="I338" s="12">
        <f>Table2324[[#This Row],[ADA Cap]]-Table2324[[#This Row],[Total Lease Award]]</f>
        <v>408302.76</v>
      </c>
      <c r="J338" s="9">
        <v>366794.04</v>
      </c>
      <c r="K338" s="9">
        <f>Table2324[[#This Row],[Requested Other Costs Awards]]*0.7</f>
        <v>256755.82799999998</v>
      </c>
      <c r="L338" s="9">
        <f>Table2324[[#This Row],[Pro-Rated  Lease Awards (95%)]]+Table2324[[#This Row],[Pro-Rated Other Costs Award (70%)]]</f>
        <v>680053.16099999996</v>
      </c>
      <c r="O338" s="5"/>
    </row>
    <row r="339" spans="1:15">
      <c r="A339" s="6" t="s">
        <v>352</v>
      </c>
      <c r="B339" s="7">
        <v>12626790137653</v>
      </c>
      <c r="C339" s="3" t="s">
        <v>13</v>
      </c>
      <c r="D339" s="8">
        <v>134978.22</v>
      </c>
      <c r="E339" s="9">
        <v>247893.44999999998</v>
      </c>
      <c r="F339" s="10" t="s">
        <v>16</v>
      </c>
      <c r="G339" s="11">
        <v>134978.22</v>
      </c>
      <c r="H339" s="9">
        <v>128229.30899999999</v>
      </c>
      <c r="I339" s="12">
        <f>Table2324[[#This Row],[ADA Cap]]-Table2324[[#This Row],[Total Lease Award]]</f>
        <v>112915.22999999998</v>
      </c>
      <c r="J339" s="9">
        <v>112915.23000000001</v>
      </c>
      <c r="K339" s="9">
        <f>Table2324[[#This Row],[Requested Other Costs Awards]]*0.7</f>
        <v>79040.661000000007</v>
      </c>
      <c r="L339" s="9">
        <f>Table2324[[#This Row],[Pro-Rated  Lease Awards (95%)]]+Table2324[[#This Row],[Pro-Rated Other Costs Award (70%)]]</f>
        <v>207269.97</v>
      </c>
      <c r="O339" s="5"/>
    </row>
    <row r="340" spans="1:15">
      <c r="A340" s="6" t="s">
        <v>353</v>
      </c>
      <c r="B340" s="7">
        <v>23656152330413</v>
      </c>
      <c r="C340" s="3" t="s">
        <v>13</v>
      </c>
      <c r="D340" s="8">
        <v>23508.555</v>
      </c>
      <c r="E340" s="9">
        <v>171401.02000000002</v>
      </c>
      <c r="F340" s="10" t="s">
        <v>16</v>
      </c>
      <c r="G340" s="11">
        <v>23508.555</v>
      </c>
      <c r="H340" s="9">
        <v>22333.127249999998</v>
      </c>
      <c r="I340" s="12">
        <f>Table2324[[#This Row],[ADA Cap]]-Table2324[[#This Row],[Total Lease Award]]</f>
        <v>147892.46500000003</v>
      </c>
      <c r="J340" s="9">
        <v>3049.5</v>
      </c>
      <c r="K340" s="9">
        <f>Table2324[[#This Row],[Requested Other Costs Awards]]*0.7</f>
        <v>2134.65</v>
      </c>
      <c r="L340" s="9">
        <f>Table2324[[#This Row],[Pro-Rated  Lease Awards (95%)]]+Table2324[[#This Row],[Pro-Rated Other Costs Award (70%)]]</f>
        <v>24467.777249999999</v>
      </c>
      <c r="O340" s="5"/>
    </row>
    <row r="341" spans="1:15">
      <c r="A341" s="6" t="s">
        <v>354</v>
      </c>
      <c r="B341" s="7">
        <v>19647330101683</v>
      </c>
      <c r="C341" s="3" t="s">
        <v>13</v>
      </c>
      <c r="D341" s="8">
        <v>716862.69000000006</v>
      </c>
      <c r="E341" s="9">
        <v>592855.41</v>
      </c>
      <c r="F341" s="10" t="s">
        <v>14</v>
      </c>
      <c r="G341" s="11">
        <v>592855.41</v>
      </c>
      <c r="H341" s="9">
        <v>563212.63950000005</v>
      </c>
      <c r="I341" s="12">
        <f>Table2324[[#This Row],[ADA Cap]]-Table2324[[#This Row],[Total Lease Award]]</f>
        <v>0</v>
      </c>
      <c r="J341" s="9">
        <v>0</v>
      </c>
      <c r="K341" s="9">
        <f>Table2324[[#This Row],[Requested Other Costs Awards]]*0.7</f>
        <v>0</v>
      </c>
      <c r="L341" s="9">
        <f>Table2324[[#This Row],[Pro-Rated  Lease Awards (95%)]]+Table2324[[#This Row],[Pro-Rated Other Costs Award (70%)]]</f>
        <v>563212.63950000005</v>
      </c>
      <c r="O341" s="5"/>
    </row>
    <row r="342" spans="1:15">
      <c r="A342" s="6" t="s">
        <v>355</v>
      </c>
      <c r="B342" s="7">
        <v>7617960126805</v>
      </c>
      <c r="C342" s="3" t="s">
        <v>13</v>
      </c>
      <c r="D342" s="8">
        <v>728510.76</v>
      </c>
      <c r="E342" s="9">
        <v>391442.87000000005</v>
      </c>
      <c r="F342" s="10" t="s">
        <v>14</v>
      </c>
      <c r="G342" s="11">
        <v>391442.87000000005</v>
      </c>
      <c r="H342" s="9">
        <v>371870.72650000005</v>
      </c>
      <c r="I342" s="12">
        <f>Table2324[[#This Row],[ADA Cap]]-Table2324[[#This Row],[Total Lease Award]]</f>
        <v>0</v>
      </c>
      <c r="J342" s="9">
        <v>0</v>
      </c>
      <c r="K342" s="9">
        <f>Table2324[[#This Row],[Requested Other Costs Awards]]*0.7</f>
        <v>0</v>
      </c>
      <c r="L342" s="9">
        <f>Table2324[[#This Row],[Pro-Rated  Lease Awards (95%)]]+Table2324[[#This Row],[Pro-Rated Other Costs Award (70%)]]</f>
        <v>371870.72650000005</v>
      </c>
      <c r="O342" s="5"/>
    </row>
    <row r="343" spans="1:15">
      <c r="A343" s="6" t="s">
        <v>356</v>
      </c>
      <c r="B343" s="7">
        <v>7617960129643</v>
      </c>
      <c r="C343" s="3" t="s">
        <v>13</v>
      </c>
      <c r="D343" s="8">
        <v>765431.40240000002</v>
      </c>
      <c r="E343" s="9">
        <v>600585.65</v>
      </c>
      <c r="F343" s="10" t="s">
        <v>14</v>
      </c>
      <c r="G343" s="11">
        <v>600585.65</v>
      </c>
      <c r="H343" s="9">
        <v>570556.36750000005</v>
      </c>
      <c r="I343" s="12">
        <f>Table2324[[#This Row],[ADA Cap]]-Table2324[[#This Row],[Total Lease Award]]</f>
        <v>0</v>
      </c>
      <c r="J343" s="9">
        <v>0</v>
      </c>
      <c r="K343" s="9">
        <f>Table2324[[#This Row],[Requested Other Costs Awards]]*0.7</f>
        <v>0</v>
      </c>
      <c r="L343" s="9">
        <f>Table2324[[#This Row],[Pro-Rated  Lease Awards (95%)]]+Table2324[[#This Row],[Pro-Rated Other Costs Award (70%)]]</f>
        <v>570556.36750000005</v>
      </c>
      <c r="O343" s="5"/>
    </row>
    <row r="344" spans="1:15">
      <c r="A344" s="6" t="s">
        <v>357</v>
      </c>
      <c r="B344" s="7">
        <v>7617960110973</v>
      </c>
      <c r="C344" s="3" t="s">
        <v>13</v>
      </c>
      <c r="D344" s="8">
        <v>64870.282134000008</v>
      </c>
      <c r="E344" s="9">
        <v>192474.44999999998</v>
      </c>
      <c r="F344" s="10" t="s">
        <v>16</v>
      </c>
      <c r="G344" s="11">
        <v>64870.282134000008</v>
      </c>
      <c r="H344" s="9">
        <v>61626.768027300008</v>
      </c>
      <c r="I344" s="12">
        <f>Table2324[[#This Row],[ADA Cap]]-Table2324[[#This Row],[Total Lease Award]]</f>
        <v>127604.16786599997</v>
      </c>
      <c r="J344" s="9">
        <v>46154.04</v>
      </c>
      <c r="K344" s="9">
        <f>Table2324[[#This Row],[Requested Other Costs Awards]]*0.7</f>
        <v>32307.827999999998</v>
      </c>
      <c r="L344" s="9">
        <f>Table2324[[#This Row],[Pro-Rated  Lease Awards (95%)]]+Table2324[[#This Row],[Pro-Rated Other Costs Award (70%)]]</f>
        <v>93934.596027300009</v>
      </c>
      <c r="O344" s="5"/>
    </row>
    <row r="345" spans="1:15">
      <c r="A345" s="6" t="s">
        <v>358</v>
      </c>
      <c r="B345" s="7">
        <v>19647330136994</v>
      </c>
      <c r="C345" s="3" t="s">
        <v>13</v>
      </c>
      <c r="D345" s="8">
        <v>367573.52213090402</v>
      </c>
      <c r="E345" s="9">
        <v>327895.75</v>
      </c>
      <c r="F345" s="10" t="s">
        <v>14</v>
      </c>
      <c r="G345" s="11">
        <v>327895.75</v>
      </c>
      <c r="H345" s="9">
        <v>311500.96249999997</v>
      </c>
      <c r="I345" s="12">
        <f>Table2324[[#This Row],[ADA Cap]]-Table2324[[#This Row],[Total Lease Award]]</f>
        <v>0</v>
      </c>
      <c r="J345" s="9">
        <v>0</v>
      </c>
      <c r="K345" s="9">
        <f>Table2324[[#This Row],[Requested Other Costs Awards]]*0.7</f>
        <v>0</v>
      </c>
      <c r="L345" s="9">
        <f>Table2324[[#This Row],[Pro-Rated  Lease Awards (95%)]]+Table2324[[#This Row],[Pro-Rated Other Costs Award (70%)]]</f>
        <v>311500.96249999997</v>
      </c>
      <c r="O345" s="5"/>
    </row>
    <row r="346" spans="1:15">
      <c r="A346" s="6" t="s">
        <v>359</v>
      </c>
      <c r="B346" s="7">
        <v>19647330124222</v>
      </c>
      <c r="C346" s="3" t="s">
        <v>13</v>
      </c>
      <c r="D346" s="8">
        <v>386919.49697989901</v>
      </c>
      <c r="E346" s="9">
        <v>410541.11000000004</v>
      </c>
      <c r="F346" s="10" t="s">
        <v>16</v>
      </c>
      <c r="G346" s="11">
        <v>386919.49697989901</v>
      </c>
      <c r="H346" s="9">
        <v>367573.52213090402</v>
      </c>
      <c r="I346" s="12">
        <f>Table2324[[#This Row],[ADA Cap]]-Table2324[[#This Row],[Total Lease Award]]</f>
        <v>23621.613020101038</v>
      </c>
      <c r="J346" s="9">
        <v>23621.61302010098</v>
      </c>
      <c r="K346" s="9">
        <f>Table2324[[#This Row],[Requested Other Costs Awards]]*0.7</f>
        <v>16535.129114070685</v>
      </c>
      <c r="L346" s="9">
        <f>Table2324[[#This Row],[Pro-Rated  Lease Awards (95%)]]+Table2324[[#This Row],[Pro-Rated Other Costs Award (70%)]]</f>
        <v>384108.6512449747</v>
      </c>
      <c r="O346" s="5"/>
    </row>
    <row r="347" spans="1:15">
      <c r="A347" s="6" t="s">
        <v>360</v>
      </c>
      <c r="B347" s="7">
        <v>57726940131706</v>
      </c>
      <c r="C347" s="3" t="s">
        <v>13</v>
      </c>
      <c r="D347" s="8">
        <v>777732.36749999993</v>
      </c>
      <c r="E347" s="9">
        <v>560527.65999999992</v>
      </c>
      <c r="F347" s="10" t="s">
        <v>14</v>
      </c>
      <c r="G347" s="11">
        <v>560527.65999999992</v>
      </c>
      <c r="H347" s="9">
        <v>532501.27699999989</v>
      </c>
      <c r="I347" s="12">
        <f>Table2324[[#This Row],[ADA Cap]]-Table2324[[#This Row],[Total Lease Award]]</f>
        <v>0</v>
      </c>
      <c r="J347" s="9">
        <v>0</v>
      </c>
      <c r="K347" s="9">
        <f>Table2324[[#This Row],[Requested Other Costs Awards]]*0.7</f>
        <v>0</v>
      </c>
      <c r="L347" s="9">
        <f>Table2324[[#This Row],[Pro-Rated  Lease Awards (95%)]]+Table2324[[#This Row],[Pro-Rated Other Costs Award (70%)]]</f>
        <v>532501.27699999989</v>
      </c>
      <c r="O347" s="5"/>
    </row>
    <row r="348" spans="1:15">
      <c r="A348" s="6" t="s">
        <v>361</v>
      </c>
      <c r="B348" s="7">
        <v>39773880127134</v>
      </c>
      <c r="C348" s="3" t="s">
        <v>13</v>
      </c>
      <c r="D348" s="8">
        <v>171000</v>
      </c>
      <c r="E348" s="9">
        <v>1332016.98</v>
      </c>
      <c r="F348" s="10" t="s">
        <v>16</v>
      </c>
      <c r="G348" s="11">
        <v>171000</v>
      </c>
      <c r="H348" s="9">
        <v>162450</v>
      </c>
      <c r="I348" s="12">
        <f>Table2324[[#This Row],[ADA Cap]]-Table2324[[#This Row],[Total Lease Award]]</f>
        <v>1161016.98</v>
      </c>
      <c r="J348" s="9">
        <v>388852.72</v>
      </c>
      <c r="K348" s="9">
        <f>Table2324[[#This Row],[Requested Other Costs Awards]]*0.7</f>
        <v>272196.90399999998</v>
      </c>
      <c r="L348" s="9">
        <f>Table2324[[#This Row],[Pro-Rated  Lease Awards (95%)]]+Table2324[[#This Row],[Pro-Rated Other Costs Award (70%)]]</f>
        <v>434646.90399999998</v>
      </c>
      <c r="O348" s="5"/>
    </row>
    <row r="349" spans="1:15">
      <c r="A349" s="6" t="s">
        <v>362</v>
      </c>
      <c r="B349" s="7">
        <v>23656150115055</v>
      </c>
      <c r="C349" s="3" t="s">
        <v>13</v>
      </c>
      <c r="D349" s="8">
        <v>9000</v>
      </c>
      <c r="E349" s="9">
        <v>309195.39</v>
      </c>
      <c r="F349" s="10" t="s">
        <v>16</v>
      </c>
      <c r="G349" s="11">
        <v>9000</v>
      </c>
      <c r="H349" s="9">
        <v>8550</v>
      </c>
      <c r="I349" s="12">
        <f>Table2324[[#This Row],[ADA Cap]]-Table2324[[#This Row],[Total Lease Award]]</f>
        <v>300195.39</v>
      </c>
      <c r="J349" s="9">
        <v>0</v>
      </c>
      <c r="K349" s="9">
        <f>Table2324[[#This Row],[Requested Other Costs Awards]]*0.7</f>
        <v>0</v>
      </c>
      <c r="L349" s="9">
        <f>Table2324[[#This Row],[Pro-Rated  Lease Awards (95%)]]+Table2324[[#This Row],[Pro-Rated Other Costs Award (70%)]]</f>
        <v>8550</v>
      </c>
      <c r="O349" s="5"/>
    </row>
    <row r="350" spans="1:15">
      <c r="A350" s="6" t="s">
        <v>363</v>
      </c>
      <c r="B350" s="7">
        <v>33103300110833</v>
      </c>
      <c r="C350" s="3" t="s">
        <v>13</v>
      </c>
      <c r="D350" s="8">
        <v>2088245.378238</v>
      </c>
      <c r="E350" s="9">
        <v>3512228.86</v>
      </c>
      <c r="F350" s="10" t="s">
        <v>16</v>
      </c>
      <c r="G350" s="11">
        <v>2088245.378238</v>
      </c>
      <c r="H350" s="9">
        <v>1983833.1093261</v>
      </c>
      <c r="I350" s="12">
        <f>Table2324[[#This Row],[ADA Cap]]-Table2324[[#This Row],[Total Lease Award]]</f>
        <v>1423983.4817619999</v>
      </c>
      <c r="J350" s="9">
        <v>1423983.4817619999</v>
      </c>
      <c r="K350" s="9">
        <f>Table2324[[#This Row],[Requested Other Costs Awards]]*0.7</f>
        <v>996788.43723339983</v>
      </c>
      <c r="L350" s="9">
        <f>Table2324[[#This Row],[Pro-Rated  Lease Awards (95%)]]+Table2324[[#This Row],[Pro-Rated Other Costs Award (70%)]]</f>
        <v>2980621.5465594996</v>
      </c>
      <c r="O350" s="5"/>
    </row>
    <row r="351" spans="1:15">
      <c r="A351" s="6" t="s">
        <v>364</v>
      </c>
      <c r="B351" s="7">
        <v>43104390125781</v>
      </c>
      <c r="C351" s="3" t="s">
        <v>13</v>
      </c>
      <c r="D351" s="8">
        <v>682269.72750000004</v>
      </c>
      <c r="E351" s="9">
        <v>637815.85</v>
      </c>
      <c r="F351" s="10" t="s">
        <v>14</v>
      </c>
      <c r="G351" s="11">
        <v>637815.85</v>
      </c>
      <c r="H351" s="9">
        <v>605925.0575</v>
      </c>
      <c r="I351" s="12">
        <f>Table2324[[#This Row],[ADA Cap]]-Table2324[[#This Row],[Total Lease Award]]</f>
        <v>0</v>
      </c>
      <c r="J351" s="9">
        <v>0</v>
      </c>
      <c r="K351" s="9">
        <f>Table2324[[#This Row],[Requested Other Costs Awards]]*0.7</f>
        <v>0</v>
      </c>
      <c r="L351" s="9">
        <f>Table2324[[#This Row],[Pro-Rated  Lease Awards (95%)]]+Table2324[[#This Row],[Pro-Rated Other Costs Award (70%)]]</f>
        <v>605925.0575</v>
      </c>
      <c r="O351" s="5"/>
    </row>
    <row r="352" spans="1:15">
      <c r="A352" s="6" t="s">
        <v>365</v>
      </c>
      <c r="B352" s="7">
        <v>43104390125799</v>
      </c>
      <c r="C352" s="3" t="s">
        <v>13</v>
      </c>
      <c r="D352" s="8">
        <v>575256.9375</v>
      </c>
      <c r="E352" s="9">
        <v>697881.52</v>
      </c>
      <c r="F352" s="10" t="s">
        <v>16</v>
      </c>
      <c r="G352" s="11">
        <v>575256.9375</v>
      </c>
      <c r="H352" s="9">
        <v>546494.09062499995</v>
      </c>
      <c r="I352" s="12">
        <f>Table2324[[#This Row],[ADA Cap]]-Table2324[[#This Row],[Total Lease Award]]</f>
        <v>122624.58250000002</v>
      </c>
      <c r="J352" s="9">
        <v>122624.58250000002</v>
      </c>
      <c r="K352" s="9">
        <f>Table2324[[#This Row],[Requested Other Costs Awards]]*0.7</f>
        <v>85837.207750000001</v>
      </c>
      <c r="L352" s="9">
        <f>Table2324[[#This Row],[Pro-Rated  Lease Awards (95%)]]+Table2324[[#This Row],[Pro-Rated Other Costs Award (70%)]]</f>
        <v>632331.29837500001</v>
      </c>
      <c r="O352" s="5"/>
    </row>
    <row r="353" spans="1:15">
      <c r="A353" s="6" t="s">
        <v>366</v>
      </c>
      <c r="B353" s="7">
        <v>7616480137430</v>
      </c>
      <c r="C353" s="3" t="s">
        <v>13</v>
      </c>
      <c r="D353" s="8">
        <v>843547.90993199986</v>
      </c>
      <c r="E353" s="9">
        <v>748525.96</v>
      </c>
      <c r="F353" s="10" t="s">
        <v>14</v>
      </c>
      <c r="G353" s="11">
        <v>748525.96</v>
      </c>
      <c r="H353" s="9">
        <v>711099.66199999989</v>
      </c>
      <c r="I353" s="12">
        <f>Table2324[[#This Row],[ADA Cap]]-Table2324[[#This Row],[Total Lease Award]]</f>
        <v>0</v>
      </c>
      <c r="J353" s="9">
        <v>0</v>
      </c>
      <c r="K353" s="9">
        <f>Table2324[[#This Row],[Requested Other Costs Awards]]*0.7</f>
        <v>0</v>
      </c>
      <c r="L353" s="9">
        <f>Table2324[[#This Row],[Pro-Rated  Lease Awards (95%)]]+Table2324[[#This Row],[Pro-Rated Other Costs Award (70%)]]</f>
        <v>711099.66199999989</v>
      </c>
      <c r="O353" s="5"/>
    </row>
    <row r="354" spans="1:15">
      <c r="A354" s="6" t="s">
        <v>367</v>
      </c>
      <c r="B354" s="7">
        <v>43104390123281</v>
      </c>
      <c r="C354" s="3" t="s">
        <v>13</v>
      </c>
      <c r="D354" s="8">
        <v>633206.02035600005</v>
      </c>
      <c r="E354" s="9">
        <v>537379.56999999995</v>
      </c>
      <c r="F354" s="10" t="s">
        <v>14</v>
      </c>
      <c r="G354" s="11">
        <v>537379.56999999995</v>
      </c>
      <c r="H354" s="9">
        <v>510510.59149999992</v>
      </c>
      <c r="I354" s="12">
        <f>Table2324[[#This Row],[ADA Cap]]-Table2324[[#This Row],[Total Lease Award]]</f>
        <v>0</v>
      </c>
      <c r="J354" s="9">
        <v>0</v>
      </c>
      <c r="K354" s="9">
        <f>Table2324[[#This Row],[Requested Other Costs Awards]]*0.7</f>
        <v>0</v>
      </c>
      <c r="L354" s="9">
        <f>Table2324[[#This Row],[Pro-Rated  Lease Awards (95%)]]+Table2324[[#This Row],[Pro-Rated Other Costs Award (70%)]]</f>
        <v>510510.59149999992</v>
      </c>
      <c r="O354" s="5"/>
    </row>
    <row r="355" spans="1:15">
      <c r="A355" s="6" t="s">
        <v>368</v>
      </c>
      <c r="B355" s="7">
        <v>43104390131110</v>
      </c>
      <c r="C355" s="3" t="s">
        <v>13</v>
      </c>
      <c r="D355" s="8">
        <v>878728.5545219999</v>
      </c>
      <c r="E355" s="9">
        <v>713043.59000000008</v>
      </c>
      <c r="F355" s="10" t="s">
        <v>14</v>
      </c>
      <c r="G355" s="11">
        <v>713043.59000000008</v>
      </c>
      <c r="H355" s="9">
        <v>677391.4105</v>
      </c>
      <c r="I355" s="12">
        <f>Table2324[[#This Row],[ADA Cap]]-Table2324[[#This Row],[Total Lease Award]]</f>
        <v>0</v>
      </c>
      <c r="J355" s="9">
        <v>0</v>
      </c>
      <c r="K355" s="9">
        <f>Table2324[[#This Row],[Requested Other Costs Awards]]*0.7</f>
        <v>0</v>
      </c>
      <c r="L355" s="9">
        <f>Table2324[[#This Row],[Pro-Rated  Lease Awards (95%)]]+Table2324[[#This Row],[Pro-Rated Other Costs Award (70%)]]</f>
        <v>677391.4105</v>
      </c>
      <c r="O355" s="5"/>
    </row>
    <row r="356" spans="1:15">
      <c r="A356" s="6" t="s">
        <v>369</v>
      </c>
      <c r="B356" s="7">
        <v>43104390120642</v>
      </c>
      <c r="C356" s="3" t="s">
        <v>13</v>
      </c>
      <c r="D356" s="8">
        <v>739364.97045599995</v>
      </c>
      <c r="E356" s="9">
        <v>471445.17</v>
      </c>
      <c r="F356" s="10" t="s">
        <v>14</v>
      </c>
      <c r="G356" s="11">
        <v>471445.17</v>
      </c>
      <c r="H356" s="9">
        <v>447872.91149999999</v>
      </c>
      <c r="I356" s="12">
        <f>Table2324[[#This Row],[ADA Cap]]-Table2324[[#This Row],[Total Lease Award]]</f>
        <v>0</v>
      </c>
      <c r="J356" s="9">
        <v>0</v>
      </c>
      <c r="K356" s="9">
        <f>Table2324[[#This Row],[Requested Other Costs Awards]]*0.7</f>
        <v>0</v>
      </c>
      <c r="L356" s="9">
        <f>Table2324[[#This Row],[Pro-Rated  Lease Awards (95%)]]+Table2324[[#This Row],[Pro-Rated Other Costs Award (70%)]]</f>
        <v>447872.91149999999</v>
      </c>
      <c r="O356" s="5"/>
    </row>
    <row r="357" spans="1:15">
      <c r="A357" s="6" t="s">
        <v>370</v>
      </c>
      <c r="B357" s="7">
        <v>43104390113704</v>
      </c>
      <c r="C357" s="3" t="s">
        <v>13</v>
      </c>
      <c r="D357" s="8">
        <v>712963.48939200002</v>
      </c>
      <c r="E357" s="9">
        <v>642604.62</v>
      </c>
      <c r="F357" s="10" t="s">
        <v>14</v>
      </c>
      <c r="G357" s="11">
        <v>642604.62</v>
      </c>
      <c r="H357" s="9">
        <v>610474.38899999997</v>
      </c>
      <c r="I357" s="12">
        <f>Table2324[[#This Row],[ADA Cap]]-Table2324[[#This Row],[Total Lease Award]]</f>
        <v>0</v>
      </c>
      <c r="J357" s="9">
        <v>0</v>
      </c>
      <c r="K357" s="9">
        <f>Table2324[[#This Row],[Requested Other Costs Awards]]*0.7</f>
        <v>0</v>
      </c>
      <c r="L357" s="9">
        <f>Table2324[[#This Row],[Pro-Rated  Lease Awards (95%)]]+Table2324[[#This Row],[Pro-Rated Other Costs Award (70%)]]</f>
        <v>610474.38899999997</v>
      </c>
      <c r="O357" s="5"/>
    </row>
    <row r="358" spans="1:15">
      <c r="A358" s="6" t="s">
        <v>371</v>
      </c>
      <c r="B358" s="7">
        <v>43694500123299</v>
      </c>
      <c r="C358" s="3" t="s">
        <v>13</v>
      </c>
      <c r="D358" s="8">
        <v>710165.65500000003</v>
      </c>
      <c r="E358" s="9">
        <v>755162.03000000014</v>
      </c>
      <c r="F358" s="10" t="s">
        <v>16</v>
      </c>
      <c r="G358" s="11">
        <v>710165.65500000003</v>
      </c>
      <c r="H358" s="9">
        <v>674657.37225000001</v>
      </c>
      <c r="I358" s="12">
        <f>Table2324[[#This Row],[ADA Cap]]-Table2324[[#This Row],[Total Lease Award]]</f>
        <v>44996.375000000116</v>
      </c>
      <c r="J358" s="9">
        <v>44996.375</v>
      </c>
      <c r="K358" s="9">
        <f>Table2324[[#This Row],[Requested Other Costs Awards]]*0.7</f>
        <v>31497.462499999998</v>
      </c>
      <c r="L358" s="9">
        <f>Table2324[[#This Row],[Pro-Rated  Lease Awards (95%)]]+Table2324[[#This Row],[Pro-Rated Other Costs Award (70%)]]</f>
        <v>706154.83475000004</v>
      </c>
      <c r="O358" s="5"/>
    </row>
    <row r="359" spans="1:15">
      <c r="A359" s="6" t="s">
        <v>372</v>
      </c>
      <c r="B359" s="7">
        <v>43104390133496</v>
      </c>
      <c r="C359" s="3" t="s">
        <v>13</v>
      </c>
      <c r="D359" s="8">
        <v>712963.48939200002</v>
      </c>
      <c r="E359" s="9">
        <v>808492.16</v>
      </c>
      <c r="F359" s="10" t="s">
        <v>16</v>
      </c>
      <c r="G359" s="11">
        <v>712963.48939200002</v>
      </c>
      <c r="H359" s="9">
        <v>677315.31492239994</v>
      </c>
      <c r="I359" s="12">
        <f>Table2324[[#This Row],[ADA Cap]]-Table2324[[#This Row],[Total Lease Award]]</f>
        <v>95528.670608000015</v>
      </c>
      <c r="J359" s="9">
        <v>95528.670608000015</v>
      </c>
      <c r="K359" s="9">
        <f>Table2324[[#This Row],[Requested Other Costs Awards]]*0.7</f>
        <v>66870.069425600013</v>
      </c>
      <c r="L359" s="9">
        <f>Table2324[[#This Row],[Pro-Rated  Lease Awards (95%)]]+Table2324[[#This Row],[Pro-Rated Other Costs Award (70%)]]</f>
        <v>744185.38434799993</v>
      </c>
      <c r="O359" s="5"/>
    </row>
    <row r="360" spans="1:15">
      <c r="A360" s="6" t="s">
        <v>373</v>
      </c>
      <c r="B360" s="7">
        <v>43104390119024</v>
      </c>
      <c r="C360" s="3" t="s">
        <v>13</v>
      </c>
      <c r="D360" s="8">
        <v>485019.34626600007</v>
      </c>
      <c r="E360" s="9">
        <v>395620.60999999993</v>
      </c>
      <c r="F360" s="10" t="s">
        <v>14</v>
      </c>
      <c r="G360" s="11">
        <v>395620.60999999993</v>
      </c>
      <c r="H360" s="9">
        <v>375839.57949999993</v>
      </c>
      <c r="I360" s="12">
        <f>Table2324[[#This Row],[ADA Cap]]-Table2324[[#This Row],[Total Lease Award]]</f>
        <v>0</v>
      </c>
      <c r="J360" s="9">
        <v>0</v>
      </c>
      <c r="K360" s="9">
        <f>Table2324[[#This Row],[Requested Other Costs Awards]]*0.7</f>
        <v>0</v>
      </c>
      <c r="L360" s="9">
        <f>Table2324[[#This Row],[Pro-Rated  Lease Awards (95%)]]+Table2324[[#This Row],[Pro-Rated Other Costs Award (70%)]]</f>
        <v>375839.57949999993</v>
      </c>
      <c r="O360" s="5"/>
    </row>
    <row r="361" spans="1:15">
      <c r="A361" s="6" t="s">
        <v>374</v>
      </c>
      <c r="B361" s="7">
        <v>43694500128108</v>
      </c>
      <c r="C361" s="3" t="s">
        <v>13</v>
      </c>
      <c r="D361" s="8">
        <v>713044.65439200005</v>
      </c>
      <c r="E361" s="9">
        <v>722237.46</v>
      </c>
      <c r="F361" s="10" t="s">
        <v>16</v>
      </c>
      <c r="G361" s="11">
        <v>713044.65439200005</v>
      </c>
      <c r="H361" s="9">
        <v>677392.42167239997</v>
      </c>
      <c r="I361" s="12">
        <f>Table2324[[#This Row],[ADA Cap]]-Table2324[[#This Row],[Total Lease Award]]</f>
        <v>9192.8056079999078</v>
      </c>
      <c r="J361" s="9">
        <v>9192.8056079999078</v>
      </c>
      <c r="K361" s="9">
        <f>Table2324[[#This Row],[Requested Other Costs Awards]]*0.7</f>
        <v>6434.9639255999355</v>
      </c>
      <c r="L361" s="9">
        <f>Table2324[[#This Row],[Pro-Rated  Lease Awards (95%)]]+Table2324[[#This Row],[Pro-Rated Other Costs Award (70%)]]</f>
        <v>683827.38559799991</v>
      </c>
      <c r="O361" s="5"/>
    </row>
    <row r="362" spans="1:15">
      <c r="A362" s="6" t="s">
        <v>375</v>
      </c>
      <c r="B362" s="7">
        <v>49709040101923</v>
      </c>
      <c r="C362" s="3" t="s">
        <v>13</v>
      </c>
      <c r="D362" s="8">
        <v>361184.25</v>
      </c>
      <c r="E362" s="9">
        <v>1644708.03</v>
      </c>
      <c r="F362" s="10" t="s">
        <v>16</v>
      </c>
      <c r="G362" s="11">
        <v>361184.25</v>
      </c>
      <c r="H362" s="9">
        <v>343125.03749999998</v>
      </c>
      <c r="I362" s="12">
        <f>Table2324[[#This Row],[ADA Cap]]-Table2324[[#This Row],[Total Lease Award]]</f>
        <v>1283523.78</v>
      </c>
      <c r="J362" s="9">
        <v>1283523.78</v>
      </c>
      <c r="K362" s="9">
        <f>Table2324[[#This Row],[Requested Other Costs Awards]]*0.7</f>
        <v>898466.64599999995</v>
      </c>
      <c r="L362" s="9">
        <f>Table2324[[#This Row],[Pro-Rated  Lease Awards (95%)]]+Table2324[[#This Row],[Pro-Rated Other Costs Award (70%)]]</f>
        <v>1241591.6834999998</v>
      </c>
      <c r="O362" s="5"/>
    </row>
    <row r="363" spans="1:15">
      <c r="A363" s="6" t="s">
        <v>376</v>
      </c>
      <c r="B363" s="7">
        <v>19101990135582</v>
      </c>
      <c r="C363" s="3" t="s">
        <v>13</v>
      </c>
      <c r="D363" s="8">
        <v>297829.35000000003</v>
      </c>
      <c r="E363" s="9">
        <v>219388.18999999997</v>
      </c>
      <c r="F363" s="10" t="s">
        <v>14</v>
      </c>
      <c r="G363" s="11">
        <v>219388.18999999997</v>
      </c>
      <c r="H363" s="9">
        <v>208418.78049999996</v>
      </c>
      <c r="I363" s="12">
        <f>Table2324[[#This Row],[ADA Cap]]-Table2324[[#This Row],[Total Lease Award]]</f>
        <v>0</v>
      </c>
      <c r="J363" s="9">
        <v>0</v>
      </c>
      <c r="K363" s="9">
        <f>Table2324[[#This Row],[Requested Other Costs Awards]]*0.7</f>
        <v>0</v>
      </c>
      <c r="L363" s="9">
        <f>Table2324[[#This Row],[Pro-Rated  Lease Awards (95%)]]+Table2324[[#This Row],[Pro-Rated Other Costs Award (70%)]]</f>
        <v>208418.78049999996</v>
      </c>
      <c r="O363" s="5"/>
    </row>
    <row r="364" spans="1:15">
      <c r="A364" s="6" t="s">
        <v>377</v>
      </c>
      <c r="B364" s="7">
        <v>57726940124875</v>
      </c>
      <c r="C364" s="3" t="s">
        <v>13</v>
      </c>
      <c r="D364" s="8">
        <v>238635.81</v>
      </c>
      <c r="E364" s="9">
        <v>499055.20000000007</v>
      </c>
      <c r="F364" s="10" t="s">
        <v>16</v>
      </c>
      <c r="G364" s="11">
        <v>238635.81</v>
      </c>
      <c r="H364" s="9">
        <v>226704.01949999999</v>
      </c>
      <c r="I364" s="12">
        <f>Table2324[[#This Row],[ADA Cap]]-Table2324[[#This Row],[Total Lease Award]]</f>
        <v>260419.39000000007</v>
      </c>
      <c r="J364" s="9">
        <v>223210.7</v>
      </c>
      <c r="K364" s="9">
        <f>Table2324[[#This Row],[Requested Other Costs Awards]]*0.7</f>
        <v>156247.49</v>
      </c>
      <c r="L364" s="9">
        <f>Table2324[[#This Row],[Pro-Rated  Lease Awards (95%)]]+Table2324[[#This Row],[Pro-Rated Other Costs Award (70%)]]</f>
        <v>382951.50949999999</v>
      </c>
      <c r="O364" s="5"/>
    </row>
    <row r="365" spans="1:15">
      <c r="A365" s="6" t="s">
        <v>378</v>
      </c>
      <c r="B365" s="7">
        <v>30103060126037</v>
      </c>
      <c r="C365" s="3" t="s">
        <v>13</v>
      </c>
      <c r="D365" s="8">
        <v>1118740.68</v>
      </c>
      <c r="E365" s="9">
        <v>1083839.33</v>
      </c>
      <c r="F365" s="10" t="s">
        <v>14</v>
      </c>
      <c r="G365" s="11">
        <v>1083839.33</v>
      </c>
      <c r="H365" s="9">
        <v>1029647.3635</v>
      </c>
      <c r="I365" s="12">
        <f>Table2324[[#This Row],[ADA Cap]]-Table2324[[#This Row],[Total Lease Award]]</f>
        <v>0</v>
      </c>
      <c r="J365" s="9">
        <v>0</v>
      </c>
      <c r="K365" s="9">
        <f>Table2324[[#This Row],[Requested Other Costs Awards]]*0.7</f>
        <v>0</v>
      </c>
      <c r="L365" s="9">
        <f>Table2324[[#This Row],[Pro-Rated  Lease Awards (95%)]]+Table2324[[#This Row],[Pro-Rated Other Costs Award (70%)]]</f>
        <v>1029647.3635</v>
      </c>
      <c r="O365" s="5"/>
    </row>
    <row r="366" spans="1:15">
      <c r="A366" s="6" t="s">
        <v>379</v>
      </c>
      <c r="B366" s="7">
        <v>37683380121681</v>
      </c>
      <c r="C366" s="3" t="s">
        <v>13</v>
      </c>
      <c r="D366" s="8">
        <v>156843.78749999998</v>
      </c>
      <c r="E366" s="9">
        <v>568584.73</v>
      </c>
      <c r="F366" s="10" t="s">
        <v>16</v>
      </c>
      <c r="G366" s="11">
        <v>156843.78749999998</v>
      </c>
      <c r="H366" s="9">
        <v>149001.59812499996</v>
      </c>
      <c r="I366" s="12">
        <f>Table2324[[#This Row],[ADA Cap]]-Table2324[[#This Row],[Total Lease Award]]</f>
        <v>411740.9425</v>
      </c>
      <c r="J366" s="9">
        <v>123513.67</v>
      </c>
      <c r="K366" s="9">
        <f>Table2324[[#This Row],[Requested Other Costs Awards]]*0.7</f>
        <v>86459.568999999989</v>
      </c>
      <c r="L366" s="9">
        <f>Table2324[[#This Row],[Pro-Rated  Lease Awards (95%)]]+Table2324[[#This Row],[Pro-Rated Other Costs Award (70%)]]</f>
        <v>235461.16712499995</v>
      </c>
      <c r="O366" s="5"/>
    </row>
    <row r="367" spans="1:15">
      <c r="A367" s="6" t="s">
        <v>380</v>
      </c>
      <c r="B367" s="7">
        <v>33672496114748</v>
      </c>
      <c r="C367" s="3" t="s">
        <v>13</v>
      </c>
      <c r="D367" s="8">
        <v>27000</v>
      </c>
      <c r="E367" s="9">
        <v>2041337.5500000003</v>
      </c>
      <c r="F367" s="10" t="s">
        <v>16</v>
      </c>
      <c r="G367" s="11">
        <v>27000</v>
      </c>
      <c r="H367" s="9">
        <v>25650</v>
      </c>
      <c r="I367" s="12">
        <f>Table2324[[#This Row],[ADA Cap]]-Table2324[[#This Row],[Total Lease Award]]</f>
        <v>2014337.5500000003</v>
      </c>
      <c r="J367" s="9">
        <v>0</v>
      </c>
      <c r="K367" s="9">
        <f>Table2324[[#This Row],[Requested Other Costs Awards]]*0.7</f>
        <v>0</v>
      </c>
      <c r="L367" s="9">
        <f>Table2324[[#This Row],[Pro-Rated  Lease Awards (95%)]]+Table2324[[#This Row],[Pro-Rated Other Costs Award (70%)]]</f>
        <v>25650</v>
      </c>
      <c r="O367" s="5"/>
    </row>
    <row r="368" spans="1:15">
      <c r="A368" s="6" t="s">
        <v>381</v>
      </c>
      <c r="B368" s="7">
        <v>37103710136085</v>
      </c>
      <c r="C368" s="3" t="s">
        <v>13</v>
      </c>
      <c r="D368" s="8">
        <v>287567.56500000006</v>
      </c>
      <c r="E368" s="9">
        <v>696559.99</v>
      </c>
      <c r="F368" s="10" t="s">
        <v>16</v>
      </c>
      <c r="G368" s="11">
        <v>287567.56500000006</v>
      </c>
      <c r="H368" s="9">
        <v>273189.18675000005</v>
      </c>
      <c r="I368" s="12">
        <f>Table2324[[#This Row],[ADA Cap]]-Table2324[[#This Row],[Total Lease Award]]</f>
        <v>408992.42499999993</v>
      </c>
      <c r="J368" s="9">
        <v>408992.42499999993</v>
      </c>
      <c r="K368" s="9">
        <f>Table2324[[#This Row],[Requested Other Costs Awards]]*0.7</f>
        <v>286294.69749999995</v>
      </c>
      <c r="L368" s="9">
        <f>Table2324[[#This Row],[Pro-Rated  Lease Awards (95%)]]+Table2324[[#This Row],[Pro-Rated Other Costs Award (70%)]]</f>
        <v>559483.88425</v>
      </c>
      <c r="O368" s="5"/>
    </row>
    <row r="369" spans="1:15">
      <c r="A369" s="6" t="s">
        <v>382</v>
      </c>
      <c r="B369" s="7">
        <v>30103060134288</v>
      </c>
      <c r="C369" s="3" t="s">
        <v>13</v>
      </c>
      <c r="D369" s="8">
        <v>1286455.5759949856</v>
      </c>
      <c r="E369" s="9">
        <v>855285.69</v>
      </c>
      <c r="F369" s="10" t="s">
        <v>14</v>
      </c>
      <c r="G369" s="11">
        <v>855285.69</v>
      </c>
      <c r="H369" s="9">
        <v>812521.40549999988</v>
      </c>
      <c r="I369" s="12">
        <f>Table2324[[#This Row],[ADA Cap]]-Table2324[[#This Row],[Total Lease Award]]</f>
        <v>0</v>
      </c>
      <c r="J369" s="9">
        <v>0</v>
      </c>
      <c r="K369" s="9">
        <f>Table2324[[#This Row],[Requested Other Costs Awards]]*0.7</f>
        <v>0</v>
      </c>
      <c r="L369" s="9">
        <f>Table2324[[#This Row],[Pro-Rated  Lease Awards (95%)]]+Table2324[[#This Row],[Pro-Rated Other Costs Award (70%)]]</f>
        <v>812521.40549999988</v>
      </c>
      <c r="O369" s="5"/>
    </row>
    <row r="370" spans="1:15">
      <c r="A370" s="6" t="s">
        <v>383</v>
      </c>
      <c r="B370" s="7">
        <v>19647330139097</v>
      </c>
      <c r="C370" s="3" t="s">
        <v>13</v>
      </c>
      <c r="D370" s="8">
        <v>764405.77500000002</v>
      </c>
      <c r="E370" s="9">
        <v>525514.22</v>
      </c>
      <c r="F370" s="10" t="s">
        <v>14</v>
      </c>
      <c r="G370" s="11">
        <v>525514.22</v>
      </c>
      <c r="H370" s="9">
        <v>499238.50899999996</v>
      </c>
      <c r="I370" s="12">
        <f>Table2324[[#This Row],[ADA Cap]]-Table2324[[#This Row],[Total Lease Award]]</f>
        <v>0</v>
      </c>
      <c r="J370" s="9">
        <v>0</v>
      </c>
      <c r="K370" s="9">
        <f>Table2324[[#This Row],[Requested Other Costs Awards]]*0.7</f>
        <v>0</v>
      </c>
      <c r="L370" s="9">
        <f>Table2324[[#This Row],[Pro-Rated  Lease Awards (95%)]]+Table2324[[#This Row],[Pro-Rated Other Costs Award (70%)]]</f>
        <v>499238.50899999996</v>
      </c>
      <c r="O370" s="5"/>
    </row>
    <row r="371" spans="1:15">
      <c r="A371" s="6" t="s">
        <v>384</v>
      </c>
      <c r="B371" s="7">
        <v>37683380122788</v>
      </c>
      <c r="C371" s="3" t="s">
        <v>13</v>
      </c>
      <c r="D371" s="8">
        <v>239625</v>
      </c>
      <c r="E371" s="9">
        <v>323064.34999999998</v>
      </c>
      <c r="F371" s="10" t="s">
        <v>16</v>
      </c>
      <c r="G371" s="11">
        <v>239625</v>
      </c>
      <c r="H371" s="9">
        <v>227643.75</v>
      </c>
      <c r="I371" s="12">
        <f>Table2324[[#This Row],[ADA Cap]]-Table2324[[#This Row],[Total Lease Award]]</f>
        <v>83439.349999999977</v>
      </c>
      <c r="J371" s="9">
        <v>83439.349999999977</v>
      </c>
      <c r="K371" s="9">
        <f>Table2324[[#This Row],[Requested Other Costs Awards]]*0.7</f>
        <v>58407.544999999976</v>
      </c>
      <c r="L371" s="9">
        <f>Table2324[[#This Row],[Pro-Rated  Lease Awards (95%)]]+Table2324[[#This Row],[Pro-Rated Other Costs Award (70%)]]</f>
        <v>286051.29499999998</v>
      </c>
      <c r="O371" s="5"/>
    </row>
    <row r="372" spans="1:15">
      <c r="A372" s="6" t="s">
        <v>385</v>
      </c>
      <c r="B372" s="7">
        <v>19649071996693</v>
      </c>
      <c r="C372" s="3" t="s">
        <v>13</v>
      </c>
      <c r="D372" s="8">
        <v>561807.81000000006</v>
      </c>
      <c r="E372" s="9">
        <v>855527.25999999989</v>
      </c>
      <c r="F372" s="10" t="s">
        <v>16</v>
      </c>
      <c r="G372" s="11">
        <v>561807.81000000006</v>
      </c>
      <c r="H372" s="9">
        <v>533717.41950000008</v>
      </c>
      <c r="I372" s="12">
        <f>Table2324[[#This Row],[ADA Cap]]-Table2324[[#This Row],[Total Lease Award]]</f>
        <v>293719.44999999984</v>
      </c>
      <c r="J372" s="9">
        <v>293719.44999999995</v>
      </c>
      <c r="K372" s="9">
        <f>Table2324[[#This Row],[Requested Other Costs Awards]]*0.7</f>
        <v>205603.61499999996</v>
      </c>
      <c r="L372" s="9">
        <f>Table2324[[#This Row],[Pro-Rated  Lease Awards (95%)]]+Table2324[[#This Row],[Pro-Rated Other Costs Award (70%)]]</f>
        <v>739321.03450000007</v>
      </c>
      <c r="O372" s="5"/>
    </row>
    <row r="373" spans="1:15">
      <c r="A373" s="6" t="s">
        <v>386</v>
      </c>
      <c r="B373" s="7">
        <v>23656152330454</v>
      </c>
      <c r="C373" s="3" t="s">
        <v>13</v>
      </c>
      <c r="D373" s="8">
        <v>122873.31000000001</v>
      </c>
      <c r="E373" s="9">
        <v>163883.93</v>
      </c>
      <c r="F373" s="10" t="s">
        <v>16</v>
      </c>
      <c r="G373" s="11">
        <v>122873.31000000001</v>
      </c>
      <c r="H373" s="9">
        <v>116729.64450000001</v>
      </c>
      <c r="I373" s="12">
        <f>Table2324[[#This Row],[ADA Cap]]-Table2324[[#This Row],[Total Lease Award]]</f>
        <v>41010.619999999981</v>
      </c>
      <c r="J373" s="9">
        <v>35634.86</v>
      </c>
      <c r="K373" s="9">
        <f>Table2324[[#This Row],[Requested Other Costs Awards]]*0.7</f>
        <v>24944.401999999998</v>
      </c>
      <c r="L373" s="9">
        <f>Table2324[[#This Row],[Pro-Rated  Lease Awards (95%)]]+Table2324[[#This Row],[Pro-Rated Other Costs Award (70%)]]</f>
        <v>141674.0465</v>
      </c>
      <c r="O373" s="5"/>
    </row>
    <row r="374" spans="1:15">
      <c r="A374" s="6" t="s">
        <v>387</v>
      </c>
      <c r="B374" s="7">
        <v>17640140141382</v>
      </c>
      <c r="C374" s="3" t="s">
        <v>13</v>
      </c>
      <c r="D374" s="8">
        <v>36000</v>
      </c>
      <c r="E374" s="9">
        <v>43695.75</v>
      </c>
      <c r="F374" s="10" t="s">
        <v>16</v>
      </c>
      <c r="G374" s="11">
        <v>36000</v>
      </c>
      <c r="H374" s="9">
        <v>34200</v>
      </c>
      <c r="I374" s="12">
        <f>Table2324[[#This Row],[ADA Cap]]-Table2324[[#This Row],[Total Lease Award]]</f>
        <v>7695.75</v>
      </c>
      <c r="J374" s="9">
        <v>0</v>
      </c>
      <c r="K374" s="9">
        <f>Table2324[[#This Row],[Requested Other Costs Awards]]*0.7</f>
        <v>0</v>
      </c>
      <c r="L374" s="9">
        <f>Table2324[[#This Row],[Pro-Rated  Lease Awards (95%)]]+Table2324[[#This Row],[Pro-Rated Other Costs Award (70%)]]</f>
        <v>34200</v>
      </c>
      <c r="O374" s="5"/>
    </row>
    <row r="375" spans="1:15">
      <c r="A375" s="6" t="s">
        <v>388</v>
      </c>
      <c r="B375" s="7">
        <v>20652430100016</v>
      </c>
      <c r="C375" s="3" t="s">
        <v>13</v>
      </c>
      <c r="D375" s="8">
        <v>144000</v>
      </c>
      <c r="E375" s="9">
        <v>294885.92000000004</v>
      </c>
      <c r="F375" s="10" t="s">
        <v>16</v>
      </c>
      <c r="G375" s="11">
        <v>144000</v>
      </c>
      <c r="H375" s="9">
        <v>136800</v>
      </c>
      <c r="I375" s="12">
        <f>Table2324[[#This Row],[ADA Cap]]-Table2324[[#This Row],[Total Lease Award]]</f>
        <v>150885.92000000004</v>
      </c>
      <c r="J375" s="9">
        <v>150706.37</v>
      </c>
      <c r="K375" s="9">
        <f>Table2324[[#This Row],[Requested Other Costs Awards]]*0.7</f>
        <v>105494.45899999999</v>
      </c>
      <c r="L375" s="9">
        <f>Table2324[[#This Row],[Pro-Rated  Lease Awards (95%)]]+Table2324[[#This Row],[Pro-Rated Other Costs Award (70%)]]</f>
        <v>242294.45899999997</v>
      </c>
      <c r="O375" s="5"/>
    </row>
    <row r="376" spans="1:15">
      <c r="A376" s="6" t="s">
        <v>389</v>
      </c>
      <c r="B376" s="7">
        <v>20652430134510</v>
      </c>
      <c r="C376" s="3" t="s">
        <v>13</v>
      </c>
      <c r="D376" s="8">
        <v>54000</v>
      </c>
      <c r="E376" s="9">
        <v>106958.67</v>
      </c>
      <c r="F376" s="10" t="s">
        <v>16</v>
      </c>
      <c r="G376" s="11">
        <v>54000</v>
      </c>
      <c r="H376" s="9">
        <v>51300</v>
      </c>
      <c r="I376" s="12">
        <f>Table2324[[#This Row],[ADA Cap]]-Table2324[[#This Row],[Total Lease Award]]</f>
        <v>52958.67</v>
      </c>
      <c r="J376" s="9">
        <v>49976.6</v>
      </c>
      <c r="K376" s="9">
        <f>Table2324[[#This Row],[Requested Other Costs Awards]]*0.7</f>
        <v>34983.619999999995</v>
      </c>
      <c r="L376" s="9">
        <f>Table2324[[#This Row],[Pro-Rated  Lease Awards (95%)]]+Table2324[[#This Row],[Pro-Rated Other Costs Award (70%)]]</f>
        <v>86283.62</v>
      </c>
      <c r="O376" s="5"/>
    </row>
    <row r="377" spans="1:15">
      <c r="A377" s="6" t="s">
        <v>390</v>
      </c>
      <c r="B377" s="7">
        <v>37684520106120</v>
      </c>
      <c r="C377" s="3" t="s">
        <v>13</v>
      </c>
      <c r="D377" s="8">
        <v>457408.41000000003</v>
      </c>
      <c r="E377" s="9">
        <v>788939.20000000007</v>
      </c>
      <c r="F377" s="10" t="s">
        <v>16</v>
      </c>
      <c r="G377" s="11">
        <v>457408.41000000003</v>
      </c>
      <c r="H377" s="9">
        <v>434537.98950000003</v>
      </c>
      <c r="I377" s="12">
        <f>Table2324[[#This Row],[ADA Cap]]-Table2324[[#This Row],[Total Lease Award]]</f>
        <v>331530.79000000004</v>
      </c>
      <c r="J377" s="9">
        <v>137397.85</v>
      </c>
      <c r="K377" s="9">
        <f>Table2324[[#This Row],[Requested Other Costs Awards]]*0.7</f>
        <v>96178.494999999995</v>
      </c>
      <c r="L377" s="9">
        <f>Table2324[[#This Row],[Pro-Rated  Lease Awards (95%)]]+Table2324[[#This Row],[Pro-Rated Other Costs Award (70%)]]</f>
        <v>530716.48450000002</v>
      </c>
      <c r="O377" s="5"/>
    </row>
    <row r="378" spans="1:15">
      <c r="A378" s="6" t="s">
        <v>391</v>
      </c>
      <c r="B378" s="7">
        <v>37681970136408</v>
      </c>
      <c r="C378" s="3" t="s">
        <v>13</v>
      </c>
      <c r="D378" s="8">
        <v>179380.6875</v>
      </c>
      <c r="E378" s="9">
        <v>451465.91</v>
      </c>
      <c r="F378" s="10" t="s">
        <v>16</v>
      </c>
      <c r="G378" s="11">
        <v>179380.6875</v>
      </c>
      <c r="H378" s="9">
        <v>170411.65312499998</v>
      </c>
      <c r="I378" s="12">
        <f>Table2324[[#This Row],[ADA Cap]]-Table2324[[#This Row],[Total Lease Award]]</f>
        <v>272085.22249999997</v>
      </c>
      <c r="J378" s="9">
        <v>220877.04</v>
      </c>
      <c r="K378" s="9">
        <f>Table2324[[#This Row],[Requested Other Costs Awards]]*0.7</f>
        <v>154613.92799999999</v>
      </c>
      <c r="L378" s="9">
        <f>Table2324[[#This Row],[Pro-Rated  Lease Awards (95%)]]+Table2324[[#This Row],[Pro-Rated Other Costs Award (70%)]]</f>
        <v>325025.58112499997</v>
      </c>
      <c r="O378" s="5"/>
    </row>
    <row r="379" spans="1:15">
      <c r="A379" s="6" t="s">
        <v>392</v>
      </c>
      <c r="B379" s="7">
        <v>19647330137604</v>
      </c>
      <c r="C379" s="3" t="s">
        <v>13</v>
      </c>
      <c r="D379" s="8">
        <v>300763.08</v>
      </c>
      <c r="E379" s="9">
        <v>340855.27</v>
      </c>
      <c r="F379" s="10" t="s">
        <v>16</v>
      </c>
      <c r="G379" s="11">
        <v>300763.08</v>
      </c>
      <c r="H379" s="9">
        <v>285724.92599999998</v>
      </c>
      <c r="I379" s="12">
        <f>Table2324[[#This Row],[ADA Cap]]-Table2324[[#This Row],[Total Lease Award]]</f>
        <v>40092.19</v>
      </c>
      <c r="J379" s="9">
        <v>40092.19</v>
      </c>
      <c r="K379" s="9">
        <f>Table2324[[#This Row],[Requested Other Costs Awards]]*0.7</f>
        <v>28064.532999999999</v>
      </c>
      <c r="L379" s="9">
        <f>Table2324[[#This Row],[Pro-Rated  Lease Awards (95%)]]+Table2324[[#This Row],[Pro-Rated Other Costs Award (70%)]]</f>
        <v>313789.45899999997</v>
      </c>
      <c r="O379" s="5"/>
    </row>
    <row r="380" spans="1:15">
      <c r="A380" s="6" t="s">
        <v>393</v>
      </c>
      <c r="B380" s="7">
        <v>19647330112508</v>
      </c>
      <c r="C380" s="3" t="s">
        <v>13</v>
      </c>
      <c r="D380" s="8">
        <v>396014.42595000006</v>
      </c>
      <c r="E380" s="9">
        <v>690250.75</v>
      </c>
      <c r="F380" s="10" t="s">
        <v>16</v>
      </c>
      <c r="G380" s="11">
        <v>396014.42595000006</v>
      </c>
      <c r="H380" s="9">
        <v>376213.70465250005</v>
      </c>
      <c r="I380" s="12">
        <f>Table2324[[#This Row],[ADA Cap]]-Table2324[[#This Row],[Total Lease Award]]</f>
        <v>294236.32404999994</v>
      </c>
      <c r="J380" s="9">
        <v>21899.919999999998</v>
      </c>
      <c r="K380" s="9">
        <f>Table2324[[#This Row],[Requested Other Costs Awards]]*0.7</f>
        <v>15329.943999999998</v>
      </c>
      <c r="L380" s="9">
        <f>Table2324[[#This Row],[Pro-Rated  Lease Awards (95%)]]+Table2324[[#This Row],[Pro-Rated Other Costs Award (70%)]]</f>
        <v>391543.64865250007</v>
      </c>
      <c r="O380" s="5"/>
    </row>
    <row r="381" spans="1:15">
      <c r="A381" s="6" t="s">
        <v>394</v>
      </c>
      <c r="B381" s="7">
        <v>19647330100669</v>
      </c>
      <c r="C381" s="3" t="s">
        <v>13</v>
      </c>
      <c r="D381" s="8">
        <v>850467.76500000001</v>
      </c>
      <c r="E381" s="9">
        <v>622312.74</v>
      </c>
      <c r="F381" s="10" t="s">
        <v>14</v>
      </c>
      <c r="G381" s="11">
        <v>622312.74</v>
      </c>
      <c r="H381" s="9">
        <v>591197.103</v>
      </c>
      <c r="I381" s="12">
        <f>Table2324[[#This Row],[ADA Cap]]-Table2324[[#This Row],[Total Lease Award]]</f>
        <v>0</v>
      </c>
      <c r="J381" s="9">
        <v>0</v>
      </c>
      <c r="K381" s="9">
        <f>Table2324[[#This Row],[Requested Other Costs Awards]]*0.7</f>
        <v>0</v>
      </c>
      <c r="L381" s="9">
        <f>Table2324[[#This Row],[Pro-Rated  Lease Awards (95%)]]+Table2324[[#This Row],[Pro-Rated Other Costs Award (70%)]]</f>
        <v>591197.103</v>
      </c>
      <c r="O381" s="5"/>
    </row>
    <row r="382" spans="1:15">
      <c r="A382" s="6" t="s">
        <v>395</v>
      </c>
      <c r="B382" s="7">
        <v>19647330136986</v>
      </c>
      <c r="C382" s="3" t="s">
        <v>13</v>
      </c>
      <c r="D382" s="8">
        <v>300582.72000000003</v>
      </c>
      <c r="E382" s="9">
        <v>402782.45</v>
      </c>
      <c r="F382" s="10" t="s">
        <v>16</v>
      </c>
      <c r="G382" s="11">
        <v>300582.72000000003</v>
      </c>
      <c r="H382" s="9">
        <v>285553.58400000003</v>
      </c>
      <c r="I382" s="12">
        <f>Table2324[[#This Row],[ADA Cap]]-Table2324[[#This Row],[Total Lease Award]]</f>
        <v>102199.72999999998</v>
      </c>
      <c r="J382" s="9">
        <v>99699.56</v>
      </c>
      <c r="K382" s="9">
        <f>Table2324[[#This Row],[Requested Other Costs Awards]]*0.7</f>
        <v>69789.691999999995</v>
      </c>
      <c r="L382" s="9">
        <f>Table2324[[#This Row],[Pro-Rated  Lease Awards (95%)]]+Table2324[[#This Row],[Pro-Rated Other Costs Award (70%)]]</f>
        <v>355343.27600000001</v>
      </c>
      <c r="O382" s="5"/>
    </row>
    <row r="383" spans="1:15">
      <c r="A383" s="6" t="s">
        <v>396</v>
      </c>
      <c r="B383" s="7">
        <v>39686760120725</v>
      </c>
      <c r="C383" s="3" t="s">
        <v>13</v>
      </c>
      <c r="D383" s="8">
        <v>504827.00999999995</v>
      </c>
      <c r="E383" s="9">
        <v>489804.49</v>
      </c>
      <c r="F383" s="10" t="s">
        <v>14</v>
      </c>
      <c r="G383" s="11">
        <v>489804.49</v>
      </c>
      <c r="H383" s="9">
        <v>465314.26549999998</v>
      </c>
      <c r="I383" s="12">
        <f>Table2324[[#This Row],[ADA Cap]]-Table2324[[#This Row],[Total Lease Award]]</f>
        <v>0</v>
      </c>
      <c r="J383" s="9">
        <v>0</v>
      </c>
      <c r="K383" s="9">
        <f>Table2324[[#This Row],[Requested Other Costs Awards]]*0.7</f>
        <v>0</v>
      </c>
      <c r="L383" s="9">
        <f>Table2324[[#This Row],[Pro-Rated  Lease Awards (95%)]]+Table2324[[#This Row],[Pro-Rated Other Costs Award (70%)]]</f>
        <v>465314.26549999998</v>
      </c>
      <c r="O383" s="5"/>
    </row>
    <row r="384" spans="1:15">
      <c r="A384" s="6" t="s">
        <v>397</v>
      </c>
      <c r="B384" s="7">
        <v>39686760120733</v>
      </c>
      <c r="C384" s="3" t="s">
        <v>13</v>
      </c>
      <c r="D384" s="8">
        <v>859570.38000000012</v>
      </c>
      <c r="E384" s="9">
        <v>595342.15999999992</v>
      </c>
      <c r="F384" s="10" t="s">
        <v>14</v>
      </c>
      <c r="G384" s="11">
        <v>595342.15999999992</v>
      </c>
      <c r="H384" s="9">
        <v>565575.05199999991</v>
      </c>
      <c r="I384" s="12">
        <f>Table2324[[#This Row],[ADA Cap]]-Table2324[[#This Row],[Total Lease Award]]</f>
        <v>0</v>
      </c>
      <c r="J384" s="9">
        <v>0</v>
      </c>
      <c r="K384" s="9">
        <f>Table2324[[#This Row],[Requested Other Costs Awards]]*0.7</f>
        <v>0</v>
      </c>
      <c r="L384" s="9">
        <f>Table2324[[#This Row],[Pro-Rated  Lease Awards (95%)]]+Table2324[[#This Row],[Pro-Rated Other Costs Award (70%)]]</f>
        <v>565575.05199999991</v>
      </c>
      <c r="O384" s="5"/>
    </row>
    <row r="385" spans="1:15">
      <c r="A385" s="6" t="s">
        <v>398</v>
      </c>
      <c r="B385" s="7">
        <v>4615070129577</v>
      </c>
      <c r="C385" s="3" t="s">
        <v>13</v>
      </c>
      <c r="D385" s="8">
        <v>658592.47500000009</v>
      </c>
      <c r="E385" s="9">
        <v>639336.31999999995</v>
      </c>
      <c r="F385" s="10" t="s">
        <v>14</v>
      </c>
      <c r="G385" s="11">
        <v>639336.31999999995</v>
      </c>
      <c r="H385" s="9">
        <v>607369.50399999996</v>
      </c>
      <c r="I385" s="12">
        <f>Table2324[[#This Row],[ADA Cap]]-Table2324[[#This Row],[Total Lease Award]]</f>
        <v>0</v>
      </c>
      <c r="J385" s="9">
        <v>0</v>
      </c>
      <c r="K385" s="9">
        <f>Table2324[[#This Row],[Requested Other Costs Awards]]*0.7</f>
        <v>0</v>
      </c>
      <c r="L385" s="9">
        <f>Table2324[[#This Row],[Pro-Rated  Lease Awards (95%)]]+Table2324[[#This Row],[Pro-Rated Other Costs Award (70%)]]</f>
        <v>607369.50399999996</v>
      </c>
      <c r="O385" s="5"/>
    </row>
    <row r="386" spans="1:15">
      <c r="A386" s="6" t="s">
        <v>399</v>
      </c>
      <c r="B386" s="7">
        <v>7100740129684</v>
      </c>
      <c r="C386" s="3" t="s">
        <v>13</v>
      </c>
      <c r="D386" s="8">
        <v>487963.98</v>
      </c>
      <c r="E386" s="9">
        <v>714393.54</v>
      </c>
      <c r="F386" s="10" t="s">
        <v>16</v>
      </c>
      <c r="G386" s="11">
        <v>487963.98</v>
      </c>
      <c r="H386" s="9">
        <v>463565.78099999996</v>
      </c>
      <c r="I386" s="12">
        <f>Table2324[[#This Row],[ADA Cap]]-Table2324[[#This Row],[Total Lease Award]]</f>
        <v>226429.56000000006</v>
      </c>
      <c r="J386" s="9">
        <v>226429.56000000006</v>
      </c>
      <c r="K386" s="9">
        <f>Table2324[[#This Row],[Requested Other Costs Awards]]*0.7</f>
        <v>158500.69200000004</v>
      </c>
      <c r="L386" s="9">
        <f>Table2324[[#This Row],[Pro-Rated  Lease Awards (95%)]]+Table2324[[#This Row],[Pro-Rated Other Costs Award (70%)]]</f>
        <v>622066.473</v>
      </c>
      <c r="O386" s="5"/>
    </row>
    <row r="387" spans="1:15">
      <c r="A387" s="6" t="s">
        <v>400</v>
      </c>
      <c r="B387" s="7">
        <v>41689240127548</v>
      </c>
      <c r="C387" s="3" t="s">
        <v>13</v>
      </c>
      <c r="D387" s="8">
        <v>483036.68999700004</v>
      </c>
      <c r="E387" s="9">
        <v>606056.5</v>
      </c>
      <c r="F387" s="10" t="s">
        <v>16</v>
      </c>
      <c r="G387" s="11">
        <v>483036.68999700004</v>
      </c>
      <c r="H387" s="9">
        <v>458884.85549715004</v>
      </c>
      <c r="I387" s="12">
        <f>Table2324[[#This Row],[ADA Cap]]-Table2324[[#This Row],[Total Lease Award]]</f>
        <v>123019.81000299996</v>
      </c>
      <c r="J387" s="9">
        <v>123019.81000299996</v>
      </c>
      <c r="K387" s="9">
        <f>Table2324[[#This Row],[Requested Other Costs Awards]]*0.7</f>
        <v>86113.867002099971</v>
      </c>
      <c r="L387" s="9">
        <f>Table2324[[#This Row],[Pro-Rated  Lease Awards (95%)]]+Table2324[[#This Row],[Pro-Rated Other Costs Award (70%)]]</f>
        <v>544998.72249924997</v>
      </c>
      <c r="O387" s="5"/>
    </row>
    <row r="388" spans="1:15">
      <c r="A388" s="6" t="s">
        <v>401</v>
      </c>
      <c r="B388" s="7">
        <v>7617960133637</v>
      </c>
      <c r="C388" s="3" t="s">
        <v>13</v>
      </c>
      <c r="D388" s="8">
        <v>597049.74</v>
      </c>
      <c r="E388" s="9">
        <v>848436.47000000009</v>
      </c>
      <c r="F388" s="10" t="s">
        <v>16</v>
      </c>
      <c r="G388" s="11">
        <v>597049.74</v>
      </c>
      <c r="H388" s="9">
        <v>567197.25299999991</v>
      </c>
      <c r="I388" s="12">
        <f>Table2324[[#This Row],[ADA Cap]]-Table2324[[#This Row],[Total Lease Award]]</f>
        <v>251386.7300000001</v>
      </c>
      <c r="J388" s="9">
        <v>251386.72999999998</v>
      </c>
      <c r="K388" s="9">
        <f>Table2324[[#This Row],[Requested Other Costs Awards]]*0.7</f>
        <v>175970.71099999998</v>
      </c>
      <c r="L388" s="9">
        <f>Table2324[[#This Row],[Pro-Rated  Lease Awards (95%)]]+Table2324[[#This Row],[Pro-Rated Other Costs Award (70%)]]</f>
        <v>743167.96399999992</v>
      </c>
      <c r="O388" s="5"/>
    </row>
    <row r="389" spans="1:15">
      <c r="A389" s="6" t="s">
        <v>402</v>
      </c>
      <c r="B389" s="7">
        <v>33751760120204</v>
      </c>
      <c r="C389" s="3" t="s">
        <v>13</v>
      </c>
      <c r="D389" s="8">
        <v>490579.74000000005</v>
      </c>
      <c r="E389" s="9">
        <v>652665.30000000005</v>
      </c>
      <c r="F389" s="10" t="s">
        <v>16</v>
      </c>
      <c r="G389" s="11">
        <v>490579.74000000005</v>
      </c>
      <c r="H389" s="9">
        <v>466050.75300000003</v>
      </c>
      <c r="I389" s="12">
        <f>Table2324[[#This Row],[ADA Cap]]-Table2324[[#This Row],[Total Lease Award]]</f>
        <v>162085.56</v>
      </c>
      <c r="J389" s="9">
        <v>162085.56</v>
      </c>
      <c r="K389" s="9">
        <f>Table2324[[#This Row],[Requested Other Costs Awards]]*0.7</f>
        <v>113459.89199999999</v>
      </c>
      <c r="L389" s="9">
        <f>Table2324[[#This Row],[Pro-Rated  Lease Awards (95%)]]+Table2324[[#This Row],[Pro-Rated Other Costs Award (70%)]]</f>
        <v>579510.64500000002</v>
      </c>
      <c r="O389" s="5"/>
    </row>
    <row r="390" spans="1:15">
      <c r="A390" s="6" t="s">
        <v>403</v>
      </c>
      <c r="B390" s="7">
        <v>36103630139147</v>
      </c>
      <c r="C390" s="3" t="s">
        <v>13</v>
      </c>
      <c r="D390" s="8">
        <v>105397.49996999999</v>
      </c>
      <c r="E390" s="9">
        <v>392210.20999999996</v>
      </c>
      <c r="F390" s="10" t="s">
        <v>16</v>
      </c>
      <c r="G390" s="11">
        <v>105397.49996999999</v>
      </c>
      <c r="H390" s="9">
        <v>100127.62497149999</v>
      </c>
      <c r="I390" s="12">
        <f>Table2324[[#This Row],[ADA Cap]]-Table2324[[#This Row],[Total Lease Award]]</f>
        <v>286812.71002999996</v>
      </c>
      <c r="J390" s="9">
        <v>262410.95</v>
      </c>
      <c r="K390" s="9">
        <f>Table2324[[#This Row],[Requested Other Costs Awards]]*0.7</f>
        <v>183687.66500000001</v>
      </c>
      <c r="L390" s="9">
        <f>Table2324[[#This Row],[Pro-Rated  Lease Awards (95%)]]+Table2324[[#This Row],[Pro-Rated Other Costs Award (70%)]]</f>
        <v>283815.28997149999</v>
      </c>
      <c r="O390" s="5"/>
    </row>
    <row r="391" spans="1:15">
      <c r="A391" s="6" t="s">
        <v>404</v>
      </c>
      <c r="B391" s="7">
        <v>19647330122242</v>
      </c>
      <c r="C391" s="3" t="s">
        <v>13</v>
      </c>
      <c r="D391" s="8">
        <v>655636.65000029991</v>
      </c>
      <c r="E391" s="9">
        <v>583007.88</v>
      </c>
      <c r="F391" s="10" t="s">
        <v>14</v>
      </c>
      <c r="G391" s="11">
        <v>583007.88</v>
      </c>
      <c r="H391" s="9">
        <v>553857.48600000003</v>
      </c>
      <c r="I391" s="12">
        <f>Table2324[[#This Row],[ADA Cap]]-Table2324[[#This Row],[Total Lease Award]]</f>
        <v>0</v>
      </c>
      <c r="J391" s="9">
        <v>0</v>
      </c>
      <c r="K391" s="9">
        <f>Table2324[[#This Row],[Requested Other Costs Awards]]*0.7</f>
        <v>0</v>
      </c>
      <c r="L391" s="9">
        <f>Table2324[[#This Row],[Pro-Rated  Lease Awards (95%)]]+Table2324[[#This Row],[Pro-Rated Other Costs Award (70%)]]</f>
        <v>553857.48600000003</v>
      </c>
      <c r="O391" s="5"/>
    </row>
    <row r="392" spans="1:15">
      <c r="A392" s="6" t="s">
        <v>405</v>
      </c>
      <c r="B392" s="7">
        <v>19647330138305</v>
      </c>
      <c r="C392" s="3" t="s">
        <v>13</v>
      </c>
      <c r="D392" s="8">
        <v>418017</v>
      </c>
      <c r="E392" s="9">
        <v>337700.64999999997</v>
      </c>
      <c r="F392" s="10" t="s">
        <v>14</v>
      </c>
      <c r="G392" s="11">
        <v>337700.64999999997</v>
      </c>
      <c r="H392" s="9">
        <v>320815.61749999993</v>
      </c>
      <c r="I392" s="12">
        <f>Table2324[[#This Row],[ADA Cap]]-Table2324[[#This Row],[Total Lease Award]]</f>
        <v>0</v>
      </c>
      <c r="J392" s="9">
        <v>0</v>
      </c>
      <c r="K392" s="9">
        <f>Table2324[[#This Row],[Requested Other Costs Awards]]*0.7</f>
        <v>0</v>
      </c>
      <c r="L392" s="9">
        <f>Table2324[[#This Row],[Pro-Rated  Lease Awards (95%)]]+Table2324[[#This Row],[Pro-Rated Other Costs Award (70%)]]</f>
        <v>320815.61749999993</v>
      </c>
      <c r="O392" s="5"/>
    </row>
    <row r="393" spans="1:15">
      <c r="A393" s="6" t="s">
        <v>406</v>
      </c>
      <c r="B393" s="7">
        <v>19647330129627</v>
      </c>
      <c r="C393" s="3" t="s">
        <v>13</v>
      </c>
      <c r="D393" s="8">
        <v>542185.82999999996</v>
      </c>
      <c r="E393" s="9">
        <v>505890.20999999996</v>
      </c>
      <c r="F393" s="10" t="s">
        <v>14</v>
      </c>
      <c r="G393" s="11">
        <v>505890.20999999996</v>
      </c>
      <c r="H393" s="9">
        <v>480595.69949999993</v>
      </c>
      <c r="I393" s="12">
        <f>Table2324[[#This Row],[ADA Cap]]-Table2324[[#This Row],[Total Lease Award]]</f>
        <v>0</v>
      </c>
      <c r="J393" s="9">
        <v>0</v>
      </c>
      <c r="K393" s="9">
        <f>Table2324[[#This Row],[Requested Other Costs Awards]]*0.7</f>
        <v>0</v>
      </c>
      <c r="L393" s="9">
        <f>Table2324[[#This Row],[Pro-Rated  Lease Awards (95%)]]+Table2324[[#This Row],[Pro-Rated Other Costs Award (70%)]]</f>
        <v>480595.69949999993</v>
      </c>
      <c r="O393" s="5"/>
    </row>
    <row r="394" spans="1:15">
      <c r="A394" s="6" t="s">
        <v>407</v>
      </c>
      <c r="B394" s="7">
        <v>39103970124958</v>
      </c>
      <c r="C394" s="3" t="s">
        <v>13</v>
      </c>
      <c r="D394" s="8">
        <v>1060577.010003</v>
      </c>
      <c r="E394" s="9">
        <v>632146.06000000006</v>
      </c>
      <c r="F394" s="10" t="s">
        <v>14</v>
      </c>
      <c r="G394" s="11">
        <v>632146.06000000006</v>
      </c>
      <c r="H394" s="9">
        <v>600538.75699999998</v>
      </c>
      <c r="I394" s="12">
        <f>Table2324[[#This Row],[ADA Cap]]-Table2324[[#This Row],[Total Lease Award]]</f>
        <v>0</v>
      </c>
      <c r="J394" s="9">
        <v>0</v>
      </c>
      <c r="K394" s="9">
        <f>Table2324[[#This Row],[Requested Other Costs Awards]]*0.7</f>
        <v>0</v>
      </c>
      <c r="L394" s="9">
        <f>Table2324[[#This Row],[Pro-Rated  Lease Awards (95%)]]+Table2324[[#This Row],[Pro-Rated Other Costs Award (70%)]]</f>
        <v>600538.75699999998</v>
      </c>
      <c r="O394" s="5"/>
    </row>
    <row r="395" spans="1:15">
      <c r="A395" s="6" t="s">
        <v>408</v>
      </c>
      <c r="B395" s="7">
        <v>39686760136283</v>
      </c>
      <c r="C395" s="3" t="s">
        <v>13</v>
      </c>
      <c r="D395" s="8">
        <v>243495</v>
      </c>
      <c r="E395" s="9">
        <v>223082.79</v>
      </c>
      <c r="F395" s="10" t="s">
        <v>14</v>
      </c>
      <c r="G395" s="11">
        <v>223082.79</v>
      </c>
      <c r="H395" s="9">
        <v>211928.65049999999</v>
      </c>
      <c r="I395" s="12">
        <f>Table2324[[#This Row],[ADA Cap]]-Table2324[[#This Row],[Total Lease Award]]</f>
        <v>0</v>
      </c>
      <c r="J395" s="9">
        <v>0</v>
      </c>
      <c r="K395" s="9">
        <f>Table2324[[#This Row],[Requested Other Costs Awards]]*0.7</f>
        <v>0</v>
      </c>
      <c r="L395" s="9">
        <f>Table2324[[#This Row],[Pro-Rated  Lease Awards (95%)]]+Table2324[[#This Row],[Pro-Rated Other Costs Award (70%)]]</f>
        <v>211928.65049999999</v>
      </c>
      <c r="O395" s="5"/>
    </row>
    <row r="396" spans="1:15">
      <c r="A396" s="6" t="s">
        <v>409</v>
      </c>
      <c r="B396" s="7">
        <v>14101400128447</v>
      </c>
      <c r="C396" s="3" t="s">
        <v>13</v>
      </c>
      <c r="D396" s="8">
        <v>224297.91</v>
      </c>
      <c r="E396" s="9">
        <v>236127.56999999998</v>
      </c>
      <c r="F396" s="10" t="s">
        <v>16</v>
      </c>
      <c r="G396" s="11">
        <v>224297.91</v>
      </c>
      <c r="H396" s="9">
        <v>213083.01449999999</v>
      </c>
      <c r="I396" s="12">
        <f>Table2324[[#This Row],[ADA Cap]]-Table2324[[#This Row],[Total Lease Award]]</f>
        <v>11829.659999999974</v>
      </c>
      <c r="J396" s="9">
        <v>11829.660000000003</v>
      </c>
      <c r="K396" s="9">
        <f>Table2324[[#This Row],[Requested Other Costs Awards]]*0.7</f>
        <v>8280.7620000000024</v>
      </c>
      <c r="L396" s="9">
        <f>Table2324[[#This Row],[Pro-Rated  Lease Awards (95%)]]+Table2324[[#This Row],[Pro-Rated Other Costs Award (70%)]]</f>
        <v>221363.77649999998</v>
      </c>
      <c r="O396" s="5"/>
    </row>
    <row r="397" spans="1:15">
      <c r="A397" s="6" t="s">
        <v>410</v>
      </c>
      <c r="B397" s="7">
        <v>19101990140962</v>
      </c>
      <c r="C397" s="3" t="s">
        <v>13</v>
      </c>
      <c r="D397" s="8">
        <v>1518750</v>
      </c>
      <c r="E397" s="9">
        <v>216077.26</v>
      </c>
      <c r="F397" s="10" t="s">
        <v>14</v>
      </c>
      <c r="G397" s="11">
        <v>216077.26</v>
      </c>
      <c r="H397" s="9">
        <v>205273.397</v>
      </c>
      <c r="I397" s="12">
        <f>Table2324[[#This Row],[ADA Cap]]-Table2324[[#This Row],[Total Lease Award]]</f>
        <v>0</v>
      </c>
      <c r="J397" s="9">
        <v>0</v>
      </c>
      <c r="K397" s="9">
        <f>Table2324[[#This Row],[Requested Other Costs Awards]]*0.7</f>
        <v>0</v>
      </c>
      <c r="L397" s="9">
        <f>Table2324[[#This Row],[Pro-Rated  Lease Awards (95%)]]+Table2324[[#This Row],[Pro-Rated Other Costs Award (70%)]]</f>
        <v>205273.397</v>
      </c>
      <c r="O397" s="5"/>
    </row>
    <row r="398" spans="1:15">
      <c r="A398" s="6" t="s">
        <v>411</v>
      </c>
      <c r="B398" s="7">
        <v>23655650123737</v>
      </c>
      <c r="C398" s="3" t="s">
        <v>13</v>
      </c>
      <c r="D398" s="8">
        <v>39610.344945356439</v>
      </c>
      <c r="E398" s="9">
        <v>104173.51000000001</v>
      </c>
      <c r="F398" s="10" t="s">
        <v>16</v>
      </c>
      <c r="G398" s="11">
        <v>39610.344945356439</v>
      </c>
      <c r="H398" s="9">
        <v>37629.827698088615</v>
      </c>
      <c r="I398" s="12">
        <f>Table2324[[#This Row],[ADA Cap]]-Table2324[[#This Row],[Total Lease Award]]</f>
        <v>64563.16505464357</v>
      </c>
      <c r="J398" s="9">
        <v>64563.165054643556</v>
      </c>
      <c r="K398" s="9">
        <f>Table2324[[#This Row],[Requested Other Costs Awards]]*0.7</f>
        <v>45194.215538250486</v>
      </c>
      <c r="L398" s="9">
        <f>Table2324[[#This Row],[Pro-Rated  Lease Awards (95%)]]+Table2324[[#This Row],[Pro-Rated Other Costs Award (70%)]]</f>
        <v>82824.043236339101</v>
      </c>
      <c r="O398" s="5"/>
    </row>
    <row r="399" spans="1:15">
      <c r="A399" s="6" t="s">
        <v>412</v>
      </c>
      <c r="B399" s="7">
        <v>30103060137976</v>
      </c>
      <c r="C399" s="3" t="s">
        <v>13</v>
      </c>
      <c r="D399" s="8">
        <v>106605</v>
      </c>
      <c r="E399" s="9">
        <v>68725.776532075673</v>
      </c>
      <c r="F399" s="10" t="s">
        <v>14</v>
      </c>
      <c r="G399" s="11">
        <v>68725.776532075673</v>
      </c>
      <c r="H399" s="9">
        <v>65289.487705471889</v>
      </c>
      <c r="I399" s="12">
        <f>Table2324[[#This Row],[ADA Cap]]-Table2324[[#This Row],[Total Lease Award]]</f>
        <v>0</v>
      </c>
      <c r="J399" s="9">
        <v>0</v>
      </c>
      <c r="K399" s="9">
        <f>Table2324[[#This Row],[Requested Other Costs Awards]]*0.7</f>
        <v>0</v>
      </c>
      <c r="L399" s="9">
        <f>Table2324[[#This Row],[Pro-Rated  Lease Awards (95%)]]+Table2324[[#This Row],[Pro-Rated Other Costs Award (70%)]]</f>
        <v>65289.487705471889</v>
      </c>
      <c r="O399" s="5"/>
    </row>
    <row r="400" spans="1:15">
      <c r="A400" s="6" t="s">
        <v>413</v>
      </c>
      <c r="B400" s="7">
        <v>23656156117386</v>
      </c>
      <c r="C400" s="3" t="s">
        <v>13</v>
      </c>
      <c r="D400" s="8">
        <v>52647.776999999995</v>
      </c>
      <c r="E400" s="9">
        <v>116479.37</v>
      </c>
      <c r="F400" s="10" t="s">
        <v>16</v>
      </c>
      <c r="G400" s="11">
        <v>52647.776999999995</v>
      </c>
      <c r="H400" s="9">
        <v>50015.388149999992</v>
      </c>
      <c r="I400" s="12">
        <f>Table2324[[#This Row],[ADA Cap]]-Table2324[[#This Row],[Total Lease Award]]</f>
        <v>63831.593000000001</v>
      </c>
      <c r="J400" s="9">
        <v>15807.14</v>
      </c>
      <c r="K400" s="9">
        <f>Table2324[[#This Row],[Requested Other Costs Awards]]*0.7</f>
        <v>11064.998</v>
      </c>
      <c r="L400" s="9">
        <f>Table2324[[#This Row],[Pro-Rated  Lease Awards (95%)]]+Table2324[[#This Row],[Pro-Rated Other Costs Award (70%)]]</f>
        <v>61080.386149999991</v>
      </c>
      <c r="O400" s="5"/>
    </row>
    <row r="401" spans="1:15">
      <c r="A401" s="6" t="s">
        <v>414</v>
      </c>
      <c r="B401" s="13">
        <v>12629760115154</v>
      </c>
      <c r="C401" s="3" t="s">
        <v>13</v>
      </c>
      <c r="D401" s="8">
        <v>11700</v>
      </c>
      <c r="E401" s="9">
        <v>42161.07</v>
      </c>
      <c r="F401" s="10" t="s">
        <v>16</v>
      </c>
      <c r="G401" s="11">
        <v>11700</v>
      </c>
      <c r="H401" s="9">
        <v>11115</v>
      </c>
      <c r="I401" s="12">
        <f>Table2324[[#This Row],[ADA Cap]]-Table2324[[#This Row],[Total Lease Award]]</f>
        <v>30461.07</v>
      </c>
      <c r="J401" s="9">
        <v>30461.07</v>
      </c>
      <c r="K401" s="9">
        <f>Table2324[[#This Row],[Requested Other Costs Awards]]*0.7</f>
        <v>21322.749</v>
      </c>
      <c r="L401" s="9">
        <f>Table2324[[#This Row],[Pro-Rated  Lease Awards (95%)]]+Table2324[[#This Row],[Pro-Rated Other Costs Award (70%)]]</f>
        <v>32437.749</v>
      </c>
      <c r="O401" s="5"/>
    </row>
    <row r="402" spans="1:15">
      <c r="A402" s="6" t="s">
        <v>415</v>
      </c>
      <c r="B402" s="13">
        <v>51714640107318</v>
      </c>
      <c r="C402" s="3" t="s">
        <v>13</v>
      </c>
      <c r="D402" s="8">
        <v>258822</v>
      </c>
      <c r="E402" s="9">
        <v>684609.38</v>
      </c>
      <c r="F402" s="10" t="s">
        <v>16</v>
      </c>
      <c r="G402" s="11">
        <v>258822</v>
      </c>
      <c r="H402" s="9">
        <v>245880.9</v>
      </c>
      <c r="I402" s="12">
        <f>Table2324[[#This Row],[ADA Cap]]-Table2324[[#This Row],[Total Lease Award]]</f>
        <v>425787.38</v>
      </c>
      <c r="J402" s="9">
        <v>161361.22</v>
      </c>
      <c r="K402" s="9">
        <f>Table2324[[#This Row],[Requested Other Costs Awards]]*0.7</f>
        <v>112952.85399999999</v>
      </c>
      <c r="L402" s="9">
        <f>Table2324[[#This Row],[Pro-Rated  Lease Awards (95%)]]+Table2324[[#This Row],[Pro-Rated Other Costs Award (70%)]]</f>
        <v>358833.75399999996</v>
      </c>
      <c r="O402" s="5"/>
    </row>
    <row r="403" spans="1:15">
      <c r="A403" s="6" t="s">
        <v>416</v>
      </c>
      <c r="B403" s="15">
        <v>12626790111708</v>
      </c>
      <c r="C403" s="3" t="s">
        <v>13</v>
      </c>
      <c r="D403" s="8">
        <v>48600</v>
      </c>
      <c r="E403" s="9">
        <v>130433.58999999998</v>
      </c>
      <c r="F403" s="10" t="s">
        <v>16</v>
      </c>
      <c r="G403" s="11">
        <v>48600</v>
      </c>
      <c r="H403" s="9">
        <v>46170</v>
      </c>
      <c r="I403" s="12">
        <f>Table2324[[#This Row],[ADA Cap]]-Table2324[[#This Row],[Total Lease Award]]</f>
        <v>81833.589999999982</v>
      </c>
      <c r="J403" s="9">
        <v>49425.91</v>
      </c>
      <c r="K403" s="9">
        <f>Table2324[[#This Row],[Requested Other Costs Awards]]*0.7</f>
        <v>34598.137000000002</v>
      </c>
      <c r="L403" s="9">
        <f>Table2324[[#This Row],[Pro-Rated  Lease Awards (95%)]]+Table2324[[#This Row],[Pro-Rated Other Costs Award (70%)]]</f>
        <v>80768.137000000002</v>
      </c>
      <c r="O403" s="5"/>
    </row>
    <row r="404" spans="1:15">
      <c r="A404" s="6" t="s">
        <v>417</v>
      </c>
      <c r="B404" s="15">
        <v>30103060133959</v>
      </c>
      <c r="C404" s="3" t="s">
        <v>13</v>
      </c>
      <c r="D404" s="8">
        <v>191288.97000000003</v>
      </c>
      <c r="E404" s="9">
        <v>67852.75</v>
      </c>
      <c r="F404" s="10" t="s">
        <v>14</v>
      </c>
      <c r="G404" s="11">
        <v>67852.75</v>
      </c>
      <c r="H404" s="9">
        <v>64460.112499999996</v>
      </c>
      <c r="I404" s="12">
        <f>Table2324[[#This Row],[ADA Cap]]-Table2324[[#This Row],[Total Lease Award]]</f>
        <v>0</v>
      </c>
      <c r="J404" s="9">
        <v>0</v>
      </c>
      <c r="K404" s="9">
        <f>Table2324[[#This Row],[Requested Other Costs Awards]]*0.7</f>
        <v>0</v>
      </c>
      <c r="L404" s="9">
        <f>Table2324[[#This Row],[Pro-Rated  Lease Awards (95%)]]+Table2324[[#This Row],[Pro-Rated Other Costs Award (70%)]]</f>
        <v>64460.112499999996</v>
      </c>
      <c r="O404" s="5"/>
    </row>
    <row r="405" spans="1:15">
      <c r="A405" s="6" t="s">
        <v>418</v>
      </c>
      <c r="B405" s="15">
        <v>43104390113431</v>
      </c>
      <c r="C405" s="3" t="s">
        <v>13</v>
      </c>
      <c r="D405" s="8">
        <v>808173.63750000007</v>
      </c>
      <c r="E405" s="9">
        <v>978145.35</v>
      </c>
      <c r="F405" s="10" t="s">
        <v>16</v>
      </c>
      <c r="G405" s="11">
        <v>808173.63750000007</v>
      </c>
      <c r="H405" s="9">
        <v>767764.95562500006</v>
      </c>
      <c r="I405" s="12">
        <f>Table2324[[#This Row],[ADA Cap]]-Table2324[[#This Row],[Total Lease Award]]</f>
        <v>169971.71249999991</v>
      </c>
      <c r="J405" s="9">
        <v>82489.06</v>
      </c>
      <c r="K405" s="9">
        <f>Table2324[[#This Row],[Requested Other Costs Awards]]*0.7</f>
        <v>57742.341999999997</v>
      </c>
      <c r="L405" s="9">
        <f>Table2324[[#This Row],[Pro-Rated  Lease Awards (95%)]]+Table2324[[#This Row],[Pro-Rated Other Costs Award (70%)]]</f>
        <v>825507.29762500001</v>
      </c>
      <c r="O405" s="5"/>
    </row>
    <row r="406" spans="1:15">
      <c r="A406" s="6" t="s">
        <v>419</v>
      </c>
      <c r="B406" s="15">
        <v>19647330132027</v>
      </c>
      <c r="C406" s="3" t="s">
        <v>13</v>
      </c>
      <c r="D406" s="8">
        <v>712532.79</v>
      </c>
      <c r="E406" s="9">
        <v>628650.4</v>
      </c>
      <c r="F406" s="10" t="s">
        <v>14</v>
      </c>
      <c r="G406" s="11">
        <v>628650.4</v>
      </c>
      <c r="H406" s="9">
        <v>597217.88</v>
      </c>
      <c r="I406" s="12">
        <f>Table2324[[#This Row],[ADA Cap]]-Table2324[[#This Row],[Total Lease Award]]</f>
        <v>0</v>
      </c>
      <c r="J406" s="9">
        <v>0</v>
      </c>
      <c r="K406" s="9">
        <f>Table2324[[#This Row],[Requested Other Costs Awards]]*0.7</f>
        <v>0</v>
      </c>
      <c r="L406" s="9">
        <f>Table2324[[#This Row],[Pro-Rated  Lease Awards (95%)]]+Table2324[[#This Row],[Pro-Rated Other Costs Award (70%)]]</f>
        <v>597217.88</v>
      </c>
      <c r="O406" s="5"/>
    </row>
    <row r="407" spans="1:15">
      <c r="A407" s="6" t="s">
        <v>420</v>
      </c>
      <c r="B407" s="15">
        <v>26102640124990</v>
      </c>
      <c r="C407" s="3" t="s">
        <v>13</v>
      </c>
      <c r="D407" s="8">
        <v>315000</v>
      </c>
      <c r="E407" s="9">
        <v>269378.96999999997</v>
      </c>
      <c r="F407" s="10" t="s">
        <v>14</v>
      </c>
      <c r="G407" s="11">
        <v>269378.96999999997</v>
      </c>
      <c r="H407" s="9">
        <v>255910.02149999997</v>
      </c>
      <c r="I407" s="12">
        <f>Table2324[[#This Row],[ADA Cap]]-Table2324[[#This Row],[Total Lease Award]]</f>
        <v>0</v>
      </c>
      <c r="J407" s="9">
        <v>0</v>
      </c>
      <c r="K407" s="9">
        <f>Table2324[[#This Row],[Requested Other Costs Awards]]*0.7</f>
        <v>0</v>
      </c>
      <c r="L407" s="9">
        <f>Table2324[[#This Row],[Pro-Rated  Lease Awards (95%)]]+Table2324[[#This Row],[Pro-Rated Other Costs Award (70%)]]</f>
        <v>255910.02149999997</v>
      </c>
      <c r="O407" s="5"/>
    </row>
    <row r="408" spans="1:15">
      <c r="A408" s="6" t="s">
        <v>421</v>
      </c>
      <c r="B408" s="15">
        <v>37683380135913</v>
      </c>
      <c r="C408" s="3" t="s">
        <v>13</v>
      </c>
      <c r="D408" s="8">
        <v>825299.34000000008</v>
      </c>
      <c r="E408" s="9">
        <v>394483.81</v>
      </c>
      <c r="F408" s="10" t="s">
        <v>14</v>
      </c>
      <c r="G408" s="11">
        <v>394483.81</v>
      </c>
      <c r="H408" s="9">
        <v>374759.61949999997</v>
      </c>
      <c r="I408" s="12">
        <f>Table2324[[#This Row],[ADA Cap]]-Table2324[[#This Row],[Total Lease Award]]</f>
        <v>0</v>
      </c>
      <c r="J408" s="9">
        <v>0</v>
      </c>
      <c r="K408" s="9">
        <f>Table2324[[#This Row],[Requested Other Costs Awards]]*0.7</f>
        <v>0</v>
      </c>
      <c r="L408" s="9">
        <f>Table2324[[#This Row],[Pro-Rated  Lease Awards (95%)]]+Table2324[[#This Row],[Pro-Rated Other Costs Award (70%)]]</f>
        <v>374759.61949999997</v>
      </c>
      <c r="O408" s="5"/>
    </row>
    <row r="409" spans="1:15">
      <c r="A409" s="6" t="s">
        <v>422</v>
      </c>
      <c r="B409" s="15">
        <v>19101990132605</v>
      </c>
      <c r="C409" s="3" t="s">
        <v>13</v>
      </c>
      <c r="D409" s="8">
        <v>112890.03</v>
      </c>
      <c r="E409" s="9">
        <v>140934.78</v>
      </c>
      <c r="F409" s="10" t="s">
        <v>16</v>
      </c>
      <c r="G409" s="11">
        <v>112890.03</v>
      </c>
      <c r="H409" s="9">
        <v>107245.5285</v>
      </c>
      <c r="I409" s="12">
        <f>Table2324[[#This Row],[ADA Cap]]-Table2324[[#This Row],[Total Lease Award]]</f>
        <v>28044.75</v>
      </c>
      <c r="J409" s="9">
        <v>28044.75</v>
      </c>
      <c r="K409" s="9">
        <f>Table2324[[#This Row],[Requested Other Costs Awards]]*0.7</f>
        <v>19631.324999999997</v>
      </c>
      <c r="L409" s="9">
        <f>Table2324[[#This Row],[Pro-Rated  Lease Awards (95%)]]+Table2324[[#This Row],[Pro-Rated Other Costs Award (70%)]]</f>
        <v>126876.8535</v>
      </c>
      <c r="O409" s="5"/>
    </row>
    <row r="410" spans="1:15">
      <c r="A410" s="6" t="s">
        <v>423</v>
      </c>
      <c r="B410" s="15">
        <v>19647330122754</v>
      </c>
      <c r="C410" s="3" t="s">
        <v>13</v>
      </c>
      <c r="D410" s="8">
        <v>219573.2775</v>
      </c>
      <c r="E410" s="9">
        <v>389879.77</v>
      </c>
      <c r="F410" s="10" t="s">
        <v>16</v>
      </c>
      <c r="G410" s="11">
        <v>219573.2775</v>
      </c>
      <c r="H410" s="9">
        <v>208594.613625</v>
      </c>
      <c r="I410" s="12">
        <f>Table2324[[#This Row],[ADA Cap]]-Table2324[[#This Row],[Total Lease Award]]</f>
        <v>170306.49250000002</v>
      </c>
      <c r="J410" s="9">
        <v>89150.38</v>
      </c>
      <c r="K410" s="9">
        <f>Table2324[[#This Row],[Requested Other Costs Awards]]*0.7</f>
        <v>62405.265999999996</v>
      </c>
      <c r="L410" s="9">
        <f>Table2324[[#This Row],[Pro-Rated  Lease Awards (95%)]]+Table2324[[#This Row],[Pro-Rated Other Costs Award (70%)]]</f>
        <v>270999.879625</v>
      </c>
      <c r="O410" s="5"/>
    </row>
    <row r="411" spans="1:15">
      <c r="A411" s="6" t="s">
        <v>424</v>
      </c>
      <c r="B411" s="15">
        <v>19647330122838</v>
      </c>
      <c r="C411" s="3" t="s">
        <v>13</v>
      </c>
      <c r="D411" s="8">
        <v>254063.25300000003</v>
      </c>
      <c r="E411" s="9">
        <v>319710.79000000004</v>
      </c>
      <c r="F411" s="10" t="s">
        <v>16</v>
      </c>
      <c r="G411" s="11">
        <v>254063.25300000003</v>
      </c>
      <c r="H411" s="9">
        <v>241360.09035000001</v>
      </c>
      <c r="I411" s="12">
        <f>Table2324[[#This Row],[ADA Cap]]-Table2324[[#This Row],[Total Lease Award]]</f>
        <v>65647.537000000011</v>
      </c>
      <c r="J411" s="9">
        <v>65647.536999999953</v>
      </c>
      <c r="K411" s="9">
        <f>Table2324[[#This Row],[Requested Other Costs Awards]]*0.7</f>
        <v>45953.275899999964</v>
      </c>
      <c r="L411" s="9">
        <f>Table2324[[#This Row],[Pro-Rated  Lease Awards (95%)]]+Table2324[[#This Row],[Pro-Rated Other Costs Award (70%)]]</f>
        <v>287313.36624999996</v>
      </c>
      <c r="O411" s="5"/>
    </row>
    <row r="412" spans="1:15">
      <c r="A412" s="6" t="s">
        <v>425</v>
      </c>
      <c r="B412" s="15">
        <v>19647330137612</v>
      </c>
      <c r="C412" s="3" t="s">
        <v>13</v>
      </c>
      <c r="D412" s="8">
        <v>308480.60136600002</v>
      </c>
      <c r="E412" s="9">
        <v>367854.27</v>
      </c>
      <c r="F412" s="10" t="s">
        <v>16</v>
      </c>
      <c r="G412" s="11">
        <v>308480.60136600002</v>
      </c>
      <c r="H412" s="9">
        <v>293056.57129769999</v>
      </c>
      <c r="I412" s="12">
        <f>Table2324[[#This Row],[ADA Cap]]-Table2324[[#This Row],[Total Lease Award]]</f>
        <v>59373.668634000001</v>
      </c>
      <c r="J412" s="9">
        <v>59373.668634000001</v>
      </c>
      <c r="K412" s="9">
        <f>Table2324[[#This Row],[Requested Other Costs Awards]]*0.7</f>
        <v>41561.568043799998</v>
      </c>
      <c r="L412" s="9">
        <f>Table2324[[#This Row],[Pro-Rated  Lease Awards (95%)]]+Table2324[[#This Row],[Pro-Rated Other Costs Award (70%)]]</f>
        <v>334618.13934150001</v>
      </c>
      <c r="O412" s="5"/>
    </row>
    <row r="413" spans="1:15">
      <c r="A413" s="6" t="s">
        <v>426</v>
      </c>
      <c r="B413" s="15">
        <v>54105460124057</v>
      </c>
      <c r="C413" s="3" t="s">
        <v>13</v>
      </c>
      <c r="D413" s="8">
        <v>541961.82000000007</v>
      </c>
      <c r="E413" s="9">
        <v>867065.78000000014</v>
      </c>
      <c r="F413" s="10" t="s">
        <v>16</v>
      </c>
      <c r="G413" s="11">
        <v>541961.82000000007</v>
      </c>
      <c r="H413" s="9">
        <v>514863.72900000005</v>
      </c>
      <c r="I413" s="12">
        <f>Table2324[[#This Row],[ADA Cap]]-Table2324[[#This Row],[Total Lease Award]]</f>
        <v>325103.96000000008</v>
      </c>
      <c r="J413" s="9">
        <v>91822.28</v>
      </c>
      <c r="K413" s="9">
        <f>Table2324[[#This Row],[Requested Other Costs Awards]]*0.7</f>
        <v>64275.595999999998</v>
      </c>
      <c r="L413" s="9">
        <f>Table2324[[#This Row],[Pro-Rated  Lease Awards (95%)]]+Table2324[[#This Row],[Pro-Rated Other Costs Award (70%)]]</f>
        <v>579139.32500000007</v>
      </c>
      <c r="O413" s="5"/>
    </row>
    <row r="414" spans="1:15">
      <c r="A414" s="6" t="s">
        <v>427</v>
      </c>
      <c r="B414" s="15">
        <v>19647330133694</v>
      </c>
      <c r="C414" s="3" t="s">
        <v>13</v>
      </c>
      <c r="D414" s="8">
        <v>460213.20000000007</v>
      </c>
      <c r="E414" s="9">
        <v>492049.67</v>
      </c>
      <c r="F414" s="10" t="s">
        <v>16</v>
      </c>
      <c r="G414" s="11">
        <v>460213.20000000007</v>
      </c>
      <c r="H414" s="9">
        <v>437202.54000000004</v>
      </c>
      <c r="I414" s="12">
        <f>Table2324[[#This Row],[ADA Cap]]-Table2324[[#This Row],[Total Lease Award]]</f>
        <v>31836.469999999914</v>
      </c>
      <c r="J414" s="9">
        <v>7720</v>
      </c>
      <c r="K414" s="9">
        <f>Table2324[[#This Row],[Requested Other Costs Awards]]*0.7</f>
        <v>5404</v>
      </c>
      <c r="L414" s="9">
        <f>Table2324[[#This Row],[Pro-Rated  Lease Awards (95%)]]+Table2324[[#This Row],[Pro-Rated Other Costs Award (70%)]]</f>
        <v>442606.54000000004</v>
      </c>
      <c r="O414" s="5"/>
    </row>
    <row r="415" spans="1:15">
      <c r="A415" s="6" t="s">
        <v>428</v>
      </c>
      <c r="B415" s="15">
        <v>19647330127894</v>
      </c>
      <c r="C415" s="3" t="s">
        <v>13</v>
      </c>
      <c r="D415" s="8">
        <v>648107.91000000015</v>
      </c>
      <c r="E415" s="9">
        <v>648444.92999999993</v>
      </c>
      <c r="F415" s="10" t="s">
        <v>16</v>
      </c>
      <c r="G415" s="11">
        <v>648107.91000000015</v>
      </c>
      <c r="H415" s="9">
        <v>615702.51450000016</v>
      </c>
      <c r="I415" s="12">
        <f>Table2324[[#This Row],[ADA Cap]]-Table2324[[#This Row],[Total Lease Award]]</f>
        <v>337.0199999997858</v>
      </c>
      <c r="J415" s="9">
        <v>337.01999999990221</v>
      </c>
      <c r="K415" s="9">
        <f>Table2324[[#This Row],[Requested Other Costs Awards]]*0.7</f>
        <v>235.91399999993152</v>
      </c>
      <c r="L415" s="9">
        <f>Table2324[[#This Row],[Pro-Rated  Lease Awards (95%)]]+Table2324[[#This Row],[Pro-Rated Other Costs Award (70%)]]</f>
        <v>615938.42850000015</v>
      </c>
      <c r="O415" s="5"/>
    </row>
    <row r="416" spans="1:15">
      <c r="A416" s="6" t="s">
        <v>429</v>
      </c>
      <c r="B416" s="15">
        <v>19647330120022</v>
      </c>
      <c r="C416" s="3" t="s">
        <v>13</v>
      </c>
      <c r="D416" s="8">
        <v>610116.11999999988</v>
      </c>
      <c r="E416" s="9">
        <v>688616.6</v>
      </c>
      <c r="F416" s="10" t="s">
        <v>16</v>
      </c>
      <c r="G416" s="11">
        <v>610116.11999999988</v>
      </c>
      <c r="H416" s="9">
        <v>579610.3139999999</v>
      </c>
      <c r="I416" s="12">
        <f>Table2324[[#This Row],[ADA Cap]]-Table2324[[#This Row],[Total Lease Award]]</f>
        <v>78500.480000000098</v>
      </c>
      <c r="J416" s="9">
        <v>78500.480000000098</v>
      </c>
      <c r="K416" s="9">
        <f>Table2324[[#This Row],[Requested Other Costs Awards]]*0.7</f>
        <v>54950.336000000068</v>
      </c>
      <c r="L416" s="9">
        <f>Table2324[[#This Row],[Pro-Rated  Lease Awards (95%)]]+Table2324[[#This Row],[Pro-Rated Other Costs Award (70%)]]</f>
        <v>634560.64999999991</v>
      </c>
      <c r="O416" s="5"/>
    </row>
    <row r="417" spans="1:15">
      <c r="A417" s="6" t="s">
        <v>430</v>
      </c>
      <c r="B417" s="15">
        <v>30664230131417</v>
      </c>
      <c r="C417" s="3" t="s">
        <v>13</v>
      </c>
      <c r="D417" s="8">
        <v>168750</v>
      </c>
      <c r="E417" s="9">
        <v>323305.92</v>
      </c>
      <c r="F417" s="10" t="s">
        <v>16</v>
      </c>
      <c r="G417" s="11">
        <v>168750</v>
      </c>
      <c r="H417" s="9">
        <v>160312.5</v>
      </c>
      <c r="I417" s="12">
        <f>Table2324[[#This Row],[ADA Cap]]-Table2324[[#This Row],[Total Lease Award]]</f>
        <v>154555.91999999998</v>
      </c>
      <c r="J417" s="9">
        <v>133237.03</v>
      </c>
      <c r="K417" s="9">
        <f>Table2324[[#This Row],[Requested Other Costs Awards]]*0.7</f>
        <v>93265.920999999988</v>
      </c>
      <c r="L417" s="9">
        <f>Table2324[[#This Row],[Pro-Rated  Lease Awards (95%)]]+Table2324[[#This Row],[Pro-Rated Other Costs Award (70%)]]</f>
        <v>253578.42099999997</v>
      </c>
      <c r="O417" s="5"/>
    </row>
    <row r="418" spans="1:15">
      <c r="A418" s="6" t="s">
        <v>431</v>
      </c>
      <c r="B418" s="15">
        <v>19647330129866</v>
      </c>
      <c r="C418" s="16" t="s">
        <v>13</v>
      </c>
      <c r="D418" s="8">
        <v>287644.05000000005</v>
      </c>
      <c r="E418" s="9">
        <v>404729.22</v>
      </c>
      <c r="F418" s="10" t="s">
        <v>16</v>
      </c>
      <c r="G418" s="11">
        <v>287644.05000000005</v>
      </c>
      <c r="H418" s="9">
        <v>273261.84750000003</v>
      </c>
      <c r="I418" s="12">
        <f>Table2324[[#This Row],[ADA Cap]]-Table2324[[#This Row],[Total Lease Award]]</f>
        <v>117085.16999999993</v>
      </c>
      <c r="J418" s="9">
        <v>77655.570000000007</v>
      </c>
      <c r="K418" s="9">
        <f>Table2324[[#This Row],[Requested Other Costs Awards]]*0.7</f>
        <v>54358.899000000005</v>
      </c>
      <c r="L418" s="9">
        <f>Table2324[[#This Row],[Pro-Rated  Lease Awards (95%)]]+Table2324[[#This Row],[Pro-Rated Other Costs Award (70%)]]</f>
        <v>327620.74650000001</v>
      </c>
      <c r="O418" s="5"/>
    </row>
    <row r="419" spans="1:15">
      <c r="A419" s="6" t="s">
        <v>432</v>
      </c>
      <c r="B419" s="15">
        <v>19647330122739</v>
      </c>
      <c r="C419" s="16" t="s">
        <v>13</v>
      </c>
      <c r="D419" s="8">
        <v>373870.32</v>
      </c>
      <c r="E419" s="9">
        <v>488127.70999999996</v>
      </c>
      <c r="F419" s="10" t="s">
        <v>16</v>
      </c>
      <c r="G419" s="11">
        <v>373870.32</v>
      </c>
      <c r="H419" s="9">
        <v>355176.804</v>
      </c>
      <c r="I419" s="12">
        <f>Table2324[[#This Row],[ADA Cap]]-Table2324[[#This Row],[Total Lease Award]]</f>
        <v>114257.38999999996</v>
      </c>
      <c r="J419" s="9">
        <v>0</v>
      </c>
      <c r="K419" s="9">
        <f>Table2324[[#This Row],[Requested Other Costs Awards]]*0.7</f>
        <v>0</v>
      </c>
      <c r="L419" s="9">
        <f>Table2324[[#This Row],[Pro-Rated  Lease Awards (95%)]]+Table2324[[#This Row],[Pro-Rated Other Costs Award (70%)]]</f>
        <v>355176.804</v>
      </c>
      <c r="O419" s="5"/>
    </row>
    <row r="420" spans="1:15">
      <c r="A420" s="17" t="s">
        <v>433</v>
      </c>
      <c r="B420" s="13">
        <v>30103060137000</v>
      </c>
      <c r="C420" s="18" t="s">
        <v>13</v>
      </c>
      <c r="D420" s="8">
        <v>612790.91256600013</v>
      </c>
      <c r="E420" s="19">
        <v>446705.56</v>
      </c>
      <c r="F420" s="10" t="s">
        <v>14</v>
      </c>
      <c r="G420" s="11">
        <v>446705.56</v>
      </c>
      <c r="H420" s="9">
        <v>424370.28200000001</v>
      </c>
      <c r="I420" s="12">
        <f>Table2324[[#This Row],[ADA Cap]]-Table2324[[#This Row],[Total Lease Award]]</f>
        <v>0</v>
      </c>
      <c r="J420" s="9">
        <v>0</v>
      </c>
      <c r="K420" s="9">
        <f>Table2324[[#This Row],[Requested Other Costs Awards]]*0.7</f>
        <v>0</v>
      </c>
      <c r="L420" s="9">
        <f>Table2324[[#This Row],[Pro-Rated  Lease Awards (95%)]]+Table2324[[#This Row],[Pro-Rated Other Costs Award (70%)]]</f>
        <v>424370.28200000001</v>
      </c>
      <c r="O420" s="5"/>
    </row>
    <row r="421" spans="1:15">
      <c r="A421" s="17" t="s">
        <v>434</v>
      </c>
      <c r="B421" s="13">
        <v>30103060132613</v>
      </c>
      <c r="C421" s="18" t="s">
        <v>13</v>
      </c>
      <c r="D421" s="8">
        <v>735460.74</v>
      </c>
      <c r="E421" s="19">
        <v>422079.62999999995</v>
      </c>
      <c r="F421" s="10" t="s">
        <v>14</v>
      </c>
      <c r="G421" s="11">
        <v>422079.62999999995</v>
      </c>
      <c r="H421" s="9">
        <v>400975.64849999995</v>
      </c>
      <c r="I421" s="12">
        <f>Table2324[[#This Row],[ADA Cap]]-Table2324[[#This Row],[Total Lease Award]]</f>
        <v>0</v>
      </c>
      <c r="J421" s="9">
        <v>0</v>
      </c>
      <c r="K421" s="9">
        <f>Table2324[[#This Row],[Requested Other Costs Awards]]*0.7</f>
        <v>0</v>
      </c>
      <c r="L421" s="9">
        <f>Table2324[[#This Row],[Pro-Rated  Lease Awards (95%)]]+Table2324[[#This Row],[Pro-Rated Other Costs Award (70%)]]</f>
        <v>400975.64849999995</v>
      </c>
      <c r="O421" s="5"/>
    </row>
    <row r="422" spans="1:15">
      <c r="A422" s="17" t="s">
        <v>435</v>
      </c>
      <c r="B422" s="13">
        <v>30103060141978</v>
      </c>
      <c r="C422" s="18" t="s">
        <v>13</v>
      </c>
      <c r="D422" s="8">
        <v>0</v>
      </c>
      <c r="E422" s="19">
        <v>233797.13</v>
      </c>
      <c r="F422" s="10" t="s">
        <v>16</v>
      </c>
      <c r="G422" s="11">
        <v>0</v>
      </c>
      <c r="H422" s="9">
        <v>0</v>
      </c>
      <c r="I422" s="12">
        <f>Table2324[[#This Row],[ADA Cap]]-Table2324[[#This Row],[Total Lease Award]]</f>
        <v>233797.13</v>
      </c>
      <c r="J422" s="9">
        <v>0</v>
      </c>
      <c r="K422" s="9">
        <f>Table2324[[#This Row],[Requested Other Costs Awards]]*0.7</f>
        <v>0</v>
      </c>
      <c r="L422" s="9">
        <f>Table2324[[#This Row],[Pro-Rated  Lease Awards (95%)]]+Table2324[[#This Row],[Pro-Rated Other Costs Award (70%)]]</f>
        <v>0</v>
      </c>
      <c r="O422" s="5"/>
    </row>
    <row r="423" spans="1:15">
      <c r="A423" s="17" t="s">
        <v>436</v>
      </c>
      <c r="B423" s="13">
        <v>37771560137323</v>
      </c>
      <c r="C423" s="18" t="s">
        <v>13</v>
      </c>
      <c r="D423" s="8">
        <v>282219</v>
      </c>
      <c r="E423" s="19">
        <v>234848.67</v>
      </c>
      <c r="F423" s="10" t="s">
        <v>14</v>
      </c>
      <c r="G423" s="11">
        <v>234848.67</v>
      </c>
      <c r="H423" s="9">
        <v>223106.2365</v>
      </c>
      <c r="I423" s="12">
        <f>Table2324[[#This Row],[ADA Cap]]-Table2324[[#This Row],[Total Lease Award]]</f>
        <v>0</v>
      </c>
      <c r="J423" s="9">
        <v>0</v>
      </c>
      <c r="K423" s="9">
        <f>Table2324[[#This Row],[Requested Other Costs Awards]]*0.7</f>
        <v>0</v>
      </c>
      <c r="L423" s="9">
        <f>Table2324[[#This Row],[Pro-Rated  Lease Awards (95%)]]+Table2324[[#This Row],[Pro-Rated Other Costs Award (70%)]]</f>
        <v>223106.2365</v>
      </c>
      <c r="O423" s="5"/>
    </row>
    <row r="424" spans="1:15">
      <c r="A424" s="17" t="s">
        <v>437</v>
      </c>
      <c r="B424" s="13">
        <v>39686760139907</v>
      </c>
      <c r="C424" s="18" t="s">
        <v>13</v>
      </c>
      <c r="D424" s="8">
        <v>266196.5025</v>
      </c>
      <c r="E424" s="19">
        <v>146377.21000000002</v>
      </c>
      <c r="F424" s="10" t="s">
        <v>14</v>
      </c>
      <c r="G424" s="11">
        <v>146377.21000000002</v>
      </c>
      <c r="H424" s="9">
        <v>139058.34950000001</v>
      </c>
      <c r="I424" s="12">
        <f>Table2324[[#This Row],[ADA Cap]]-Table2324[[#This Row],[Total Lease Award]]</f>
        <v>0</v>
      </c>
      <c r="J424" s="9">
        <v>0</v>
      </c>
      <c r="K424" s="9">
        <f>Table2324[[#This Row],[Requested Other Costs Awards]]*0.7</f>
        <v>0</v>
      </c>
      <c r="L424" s="9">
        <f>Table2324[[#This Row],[Pro-Rated  Lease Awards (95%)]]+Table2324[[#This Row],[Pro-Rated Other Costs Award (70%)]]</f>
        <v>139058.34950000001</v>
      </c>
      <c r="O424" s="5"/>
    </row>
    <row r="425" spans="1:15">
      <c r="A425" s="17" t="s">
        <v>438</v>
      </c>
      <c r="B425" s="13">
        <v>43104390132530</v>
      </c>
      <c r="C425" s="18" t="s">
        <v>13</v>
      </c>
      <c r="D425" s="8">
        <v>524999.97</v>
      </c>
      <c r="E425" s="19">
        <v>292313.91000000003</v>
      </c>
      <c r="F425" s="10" t="s">
        <v>14</v>
      </c>
      <c r="G425" s="11">
        <v>292313.91000000003</v>
      </c>
      <c r="H425" s="9">
        <v>277698.2145</v>
      </c>
      <c r="I425" s="12">
        <f>Table2324[[#This Row],[ADA Cap]]-Table2324[[#This Row],[Total Lease Award]]</f>
        <v>0</v>
      </c>
      <c r="J425" s="9">
        <v>0</v>
      </c>
      <c r="K425" s="9">
        <f>Table2324[[#This Row],[Requested Other Costs Awards]]*0.7</f>
        <v>0</v>
      </c>
      <c r="L425" s="9">
        <f>Table2324[[#This Row],[Pro-Rated  Lease Awards (95%)]]+Table2324[[#This Row],[Pro-Rated Other Costs Award (70%)]]</f>
        <v>277698.2145</v>
      </c>
      <c r="O425" s="5"/>
    </row>
    <row r="426" spans="1:15">
      <c r="A426" s="17" t="s">
        <v>439</v>
      </c>
      <c r="B426" s="13">
        <v>7617960136903</v>
      </c>
      <c r="C426" s="18" t="s">
        <v>13</v>
      </c>
      <c r="D426" s="8">
        <v>340893</v>
      </c>
      <c r="E426" s="19">
        <v>364671.23</v>
      </c>
      <c r="F426" s="10" t="s">
        <v>16</v>
      </c>
      <c r="G426" s="11">
        <v>340893</v>
      </c>
      <c r="H426" s="9">
        <v>323848.34999999998</v>
      </c>
      <c r="I426" s="12">
        <f>Table2324[[#This Row],[ADA Cap]]-Table2324[[#This Row],[Total Lease Award]]</f>
        <v>23778.229999999981</v>
      </c>
      <c r="J426" s="9">
        <v>23778.229999999981</v>
      </c>
      <c r="K426" s="9">
        <f>Table2324[[#This Row],[Requested Other Costs Awards]]*0.7</f>
        <v>16644.760999999988</v>
      </c>
      <c r="L426" s="9">
        <f>Table2324[[#This Row],[Pro-Rated  Lease Awards (95%)]]+Table2324[[#This Row],[Pro-Rated Other Costs Award (70%)]]</f>
        <v>340493.11099999998</v>
      </c>
      <c r="O426" s="5"/>
    </row>
    <row r="427" spans="1:15">
      <c r="A427" s="17" t="s">
        <v>440</v>
      </c>
      <c r="B427" s="13">
        <v>19647330137521</v>
      </c>
      <c r="C427" s="18" t="s">
        <v>13</v>
      </c>
      <c r="D427" s="8">
        <v>198000</v>
      </c>
      <c r="E427" s="19">
        <v>281500.09999999998</v>
      </c>
      <c r="F427" s="10" t="s">
        <v>16</v>
      </c>
      <c r="G427" s="11">
        <v>198000</v>
      </c>
      <c r="H427" s="9">
        <v>188100</v>
      </c>
      <c r="I427" s="12">
        <f>Table2324[[#This Row],[ADA Cap]]-Table2324[[#This Row],[Total Lease Award]]</f>
        <v>83500.099999999977</v>
      </c>
      <c r="J427" s="9">
        <v>0</v>
      </c>
      <c r="K427" s="9">
        <f>Table2324[[#This Row],[Requested Other Costs Awards]]*0.7</f>
        <v>0</v>
      </c>
      <c r="L427" s="9">
        <f>Table2324[[#This Row],[Pro-Rated  Lease Awards (95%)]]+Table2324[[#This Row],[Pro-Rated Other Costs Award (70%)]]</f>
        <v>188100</v>
      </c>
      <c r="O427" s="5"/>
    </row>
    <row r="428" spans="1:15">
      <c r="A428" s="17" t="s">
        <v>441</v>
      </c>
      <c r="B428" s="13">
        <v>11101160124909</v>
      </c>
      <c r="C428" s="18" t="s">
        <v>13</v>
      </c>
      <c r="D428" s="8">
        <v>126718.5</v>
      </c>
      <c r="E428" s="19">
        <v>243516.77000000002</v>
      </c>
      <c r="F428" s="10" t="s">
        <v>16</v>
      </c>
      <c r="G428" s="11">
        <v>126718.5</v>
      </c>
      <c r="H428" s="9">
        <v>120382.575</v>
      </c>
      <c r="I428" s="12">
        <f>Table2324[[#This Row],[ADA Cap]]-Table2324[[#This Row],[Total Lease Award]]</f>
        <v>116798.27000000002</v>
      </c>
      <c r="J428" s="9">
        <v>16025.83</v>
      </c>
      <c r="K428" s="9">
        <f>Table2324[[#This Row],[Requested Other Costs Awards]]*0.7</f>
        <v>11218.081</v>
      </c>
      <c r="L428" s="9">
        <f>Table2324[[#This Row],[Pro-Rated  Lease Awards (95%)]]+Table2324[[#This Row],[Pro-Rated Other Costs Award (70%)]]</f>
        <v>131600.65599999999</v>
      </c>
      <c r="O428" s="5"/>
    </row>
    <row r="429" spans="1:15">
      <c r="A429" s="17" t="s">
        <v>442</v>
      </c>
      <c r="B429" s="13">
        <v>44772480138909</v>
      </c>
      <c r="C429" s="18" t="s">
        <v>13</v>
      </c>
      <c r="D429" s="8">
        <v>678133.57500000007</v>
      </c>
      <c r="E429" s="19">
        <v>593011.72</v>
      </c>
      <c r="F429" s="10" t="s">
        <v>14</v>
      </c>
      <c r="G429" s="11">
        <v>593011.72</v>
      </c>
      <c r="H429" s="9">
        <v>563361.13399999996</v>
      </c>
      <c r="I429" s="12">
        <f>Table2324[[#This Row],[ADA Cap]]-Table2324[[#This Row],[Total Lease Award]]</f>
        <v>0</v>
      </c>
      <c r="J429" s="9">
        <v>0</v>
      </c>
      <c r="K429" s="9">
        <f>Table2324[[#This Row],[Requested Other Costs Awards]]*0.7</f>
        <v>0</v>
      </c>
      <c r="L429" s="9">
        <f>Table2324[[#This Row],[Pro-Rated  Lease Awards (95%)]]+Table2324[[#This Row],[Pro-Rated Other Costs Award (70%)]]</f>
        <v>563361.13399999996</v>
      </c>
      <c r="O429" s="5"/>
    </row>
    <row r="430" spans="1:15">
      <c r="A430" s="17" t="s">
        <v>443</v>
      </c>
      <c r="B430" s="13">
        <v>19647336114912</v>
      </c>
      <c r="C430" s="18" t="s">
        <v>13</v>
      </c>
      <c r="D430" s="8">
        <v>324450</v>
      </c>
      <c r="E430" s="19">
        <v>472581.97</v>
      </c>
      <c r="F430" s="10" t="s">
        <v>16</v>
      </c>
      <c r="G430" s="11">
        <v>324450</v>
      </c>
      <c r="H430" s="9">
        <v>308227.5</v>
      </c>
      <c r="I430" s="12">
        <f>Table2324[[#This Row],[ADA Cap]]-Table2324[[#This Row],[Total Lease Award]]</f>
        <v>148131.96999999997</v>
      </c>
      <c r="J430" s="9">
        <v>148131.96999999997</v>
      </c>
      <c r="K430" s="9">
        <f>Table2324[[#This Row],[Requested Other Costs Awards]]*0.7</f>
        <v>103692.37899999997</v>
      </c>
      <c r="L430" s="9">
        <f>Table2324[[#This Row],[Pro-Rated  Lease Awards (95%)]]+Table2324[[#This Row],[Pro-Rated Other Costs Award (70%)]]</f>
        <v>411919.87899999996</v>
      </c>
      <c r="O430" s="5"/>
    </row>
    <row r="431" spans="1:15">
      <c r="A431" s="17" t="s">
        <v>444</v>
      </c>
      <c r="B431" s="13">
        <v>33670820120675</v>
      </c>
      <c r="C431" s="18" t="s">
        <v>13</v>
      </c>
      <c r="D431" s="8">
        <v>829824.11999999988</v>
      </c>
      <c r="E431" s="19">
        <v>1012974.06</v>
      </c>
      <c r="F431" s="10" t="s">
        <v>16</v>
      </c>
      <c r="G431" s="11">
        <v>829824.11999999988</v>
      </c>
      <c r="H431" s="9">
        <v>788332.91399999987</v>
      </c>
      <c r="I431" s="12">
        <f>Table2324[[#This Row],[ADA Cap]]-Table2324[[#This Row],[Total Lease Award]]</f>
        <v>183149.94000000018</v>
      </c>
      <c r="J431" s="9">
        <v>183149.94000000018</v>
      </c>
      <c r="K431" s="9">
        <f>Table2324[[#This Row],[Requested Other Costs Awards]]*0.7</f>
        <v>128204.95800000012</v>
      </c>
      <c r="L431" s="9">
        <f>Table2324[[#This Row],[Pro-Rated  Lease Awards (95%)]]+Table2324[[#This Row],[Pro-Rated Other Costs Award (70%)]]</f>
        <v>916537.87199999997</v>
      </c>
      <c r="O431" s="5"/>
    </row>
    <row r="432" spans="1:15">
      <c r="A432" s="17" t="s">
        <v>445</v>
      </c>
      <c r="B432" s="13">
        <v>19646340101667</v>
      </c>
      <c r="C432" s="18" t="s">
        <v>13</v>
      </c>
      <c r="D432" s="8">
        <v>381825</v>
      </c>
      <c r="E432" s="19">
        <v>565444.32000000007</v>
      </c>
      <c r="F432" s="10" t="s">
        <v>16</v>
      </c>
      <c r="G432" s="11">
        <v>381825</v>
      </c>
      <c r="H432" s="9">
        <v>362733.75</v>
      </c>
      <c r="I432" s="12">
        <f>Table2324[[#This Row],[ADA Cap]]-Table2324[[#This Row],[Total Lease Award]]</f>
        <v>183619.32000000007</v>
      </c>
      <c r="J432" s="9">
        <v>80257.899999999994</v>
      </c>
      <c r="K432" s="9">
        <f>Table2324[[#This Row],[Requested Other Costs Awards]]*0.7</f>
        <v>56180.529999999992</v>
      </c>
      <c r="L432" s="9">
        <f>Table2324[[#This Row],[Pro-Rated  Lease Awards (95%)]]+Table2324[[#This Row],[Pro-Rated Other Costs Award (70%)]]</f>
        <v>418914.27999999997</v>
      </c>
      <c r="O432" s="5"/>
    </row>
    <row r="433" spans="1:15">
      <c r="A433" s="17" t="s">
        <v>446</v>
      </c>
      <c r="B433" s="13">
        <v>19646340116822</v>
      </c>
      <c r="C433" s="18" t="s">
        <v>13</v>
      </c>
      <c r="D433" s="8">
        <v>0</v>
      </c>
      <c r="E433" s="19">
        <v>266622.23</v>
      </c>
      <c r="F433" s="10" t="s">
        <v>16</v>
      </c>
      <c r="G433" s="11">
        <v>0</v>
      </c>
      <c r="H433" s="9">
        <v>0</v>
      </c>
      <c r="I433" s="12">
        <f>Table2324[[#This Row],[ADA Cap]]-Table2324[[#This Row],[Total Lease Award]]</f>
        <v>266622.23</v>
      </c>
      <c r="J433" s="9">
        <v>0</v>
      </c>
      <c r="K433" s="9">
        <f>Table2324[[#This Row],[Requested Other Costs Awards]]*0.7</f>
        <v>0</v>
      </c>
      <c r="L433" s="9">
        <f>Table2324[[#This Row],[Pro-Rated  Lease Awards (95%)]]+Table2324[[#This Row],[Pro-Rated Other Costs Award (70%)]]</f>
        <v>0</v>
      </c>
      <c r="O433" s="5"/>
    </row>
    <row r="434" spans="1:15">
      <c r="A434" s="17" t="s">
        <v>447</v>
      </c>
      <c r="B434" s="13">
        <v>4614240123810</v>
      </c>
      <c r="C434" s="18" t="s">
        <v>13</v>
      </c>
      <c r="D434" s="8">
        <v>121592.079</v>
      </c>
      <c r="E434" s="19">
        <v>215537.28</v>
      </c>
      <c r="F434" s="10" t="s">
        <v>16</v>
      </c>
      <c r="G434" s="11">
        <v>121592.079</v>
      </c>
      <c r="H434" s="9">
        <v>115512.47504999999</v>
      </c>
      <c r="I434" s="12">
        <f>Table2324[[#This Row],[ADA Cap]]-Table2324[[#This Row],[Total Lease Award]]</f>
        <v>93945.201000000001</v>
      </c>
      <c r="J434" s="9">
        <v>93945.201000000001</v>
      </c>
      <c r="K434" s="9">
        <f>Table2324[[#This Row],[Requested Other Costs Awards]]*0.7</f>
        <v>65761.640700000004</v>
      </c>
      <c r="L434" s="9">
        <f>Table2324[[#This Row],[Pro-Rated  Lease Awards (95%)]]+Table2324[[#This Row],[Pro-Rated Other Costs Award (70%)]]</f>
        <v>181274.11575</v>
      </c>
      <c r="O434" s="5"/>
    </row>
    <row r="435" spans="1:15">
      <c r="A435" s="17" t="s">
        <v>448</v>
      </c>
      <c r="B435" s="13">
        <v>23656232330363</v>
      </c>
      <c r="C435" s="18" t="s">
        <v>13</v>
      </c>
      <c r="D435" s="8">
        <v>108000</v>
      </c>
      <c r="E435" s="19">
        <v>130973.57</v>
      </c>
      <c r="F435" s="10" t="s">
        <v>16</v>
      </c>
      <c r="G435" s="11">
        <v>108000</v>
      </c>
      <c r="H435" s="9">
        <v>102600</v>
      </c>
      <c r="I435" s="12">
        <f>Table2324[[#This Row],[ADA Cap]]-Table2324[[#This Row],[Total Lease Award]]</f>
        <v>22973.570000000007</v>
      </c>
      <c r="J435" s="9">
        <v>22590.44</v>
      </c>
      <c r="K435" s="9">
        <f>Table2324[[#This Row],[Requested Other Costs Awards]]*0.7</f>
        <v>15813.307999999997</v>
      </c>
      <c r="L435" s="9">
        <f>Table2324[[#This Row],[Pro-Rated  Lease Awards (95%)]]+Table2324[[#This Row],[Pro-Rated Other Costs Award (70%)]]</f>
        <v>118413.30799999999</v>
      </c>
      <c r="O435" s="5"/>
    </row>
    <row r="436" spans="1:15">
      <c r="A436" s="17" t="s">
        <v>449</v>
      </c>
      <c r="B436" s="13">
        <v>23656230125658</v>
      </c>
      <c r="C436" s="18" t="s">
        <v>13</v>
      </c>
      <c r="D436" s="8">
        <v>108000</v>
      </c>
      <c r="E436" s="19">
        <v>180879.09</v>
      </c>
      <c r="F436" s="10" t="s">
        <v>16</v>
      </c>
      <c r="G436" s="11">
        <v>108000</v>
      </c>
      <c r="H436" s="9">
        <v>102600</v>
      </c>
      <c r="I436" s="12">
        <f>Table2324[[#This Row],[ADA Cap]]-Table2324[[#This Row],[Total Lease Award]]</f>
        <v>72879.09</v>
      </c>
      <c r="J436" s="9">
        <v>0</v>
      </c>
      <c r="K436" s="9">
        <f>Table2324[[#This Row],[Requested Other Costs Awards]]*0.7</f>
        <v>0</v>
      </c>
      <c r="L436" s="9">
        <f>Table2324[[#This Row],[Pro-Rated  Lease Awards (95%)]]+Table2324[[#This Row],[Pro-Rated Other Costs Award (70%)]]</f>
        <v>102600</v>
      </c>
      <c r="O436" s="5"/>
    </row>
    <row r="437" spans="1:15">
      <c r="A437" s="17" t="s">
        <v>450</v>
      </c>
      <c r="B437" s="13">
        <v>15101570119669</v>
      </c>
      <c r="C437" s="18" t="s">
        <v>13</v>
      </c>
      <c r="D437" s="8">
        <v>76461</v>
      </c>
      <c r="E437" s="19">
        <v>2467907.5399999996</v>
      </c>
      <c r="F437" s="10" t="s">
        <v>16</v>
      </c>
      <c r="G437" s="11">
        <v>76461</v>
      </c>
      <c r="H437" s="9">
        <v>72637.95</v>
      </c>
      <c r="I437" s="12">
        <f>Table2324[[#This Row],[ADA Cap]]-Table2324[[#This Row],[Total Lease Award]]</f>
        <v>2391446.5399999996</v>
      </c>
      <c r="J437" s="9">
        <v>2297038.54</v>
      </c>
      <c r="K437" s="9">
        <f>Table2324[[#This Row],[Requested Other Costs Awards]]*0.7</f>
        <v>1607926.9779999999</v>
      </c>
      <c r="L437" s="9">
        <f>Table2324[[#This Row],[Pro-Rated  Lease Awards (95%)]]+Table2324[[#This Row],[Pro-Rated Other Costs Award (70%)]]</f>
        <v>1680564.9279999998</v>
      </c>
      <c r="O437" s="5"/>
    </row>
    <row r="438" spans="1:15">
      <c r="A438" s="17" t="s">
        <v>451</v>
      </c>
      <c r="B438" s="13">
        <v>15101570135467</v>
      </c>
      <c r="C438" s="18" t="s">
        <v>13</v>
      </c>
      <c r="D438" s="8">
        <v>0.75</v>
      </c>
      <c r="E438" s="19">
        <v>719281.78</v>
      </c>
      <c r="F438" s="10" t="s">
        <v>16</v>
      </c>
      <c r="G438" s="11">
        <v>0.75</v>
      </c>
      <c r="H438" s="9">
        <v>0.71249999999999991</v>
      </c>
      <c r="I438" s="12">
        <f>Table2324[[#This Row],[ADA Cap]]-Table2324[[#This Row],[Total Lease Award]]</f>
        <v>719281.03</v>
      </c>
      <c r="J438" s="9">
        <v>719281.03</v>
      </c>
      <c r="K438" s="9">
        <f>Table2324[[#This Row],[Requested Other Costs Awards]]*0.7</f>
        <v>503496.72099999996</v>
      </c>
      <c r="L438" s="9">
        <f>Table2324[[#This Row],[Pro-Rated  Lease Awards (95%)]]+Table2324[[#This Row],[Pro-Rated Other Costs Award (70%)]]</f>
        <v>503497.43349999998</v>
      </c>
      <c r="O438" s="5"/>
    </row>
    <row r="439" spans="1:15">
      <c r="A439" s="17" t="s">
        <v>452</v>
      </c>
      <c r="B439" s="13">
        <v>36678760126714</v>
      </c>
      <c r="C439" s="18" t="s">
        <v>13</v>
      </c>
      <c r="D439" s="8">
        <v>126036</v>
      </c>
      <c r="E439" s="19">
        <v>104571.39</v>
      </c>
      <c r="F439" s="10" t="s">
        <v>14</v>
      </c>
      <c r="G439" s="11">
        <v>104571.39</v>
      </c>
      <c r="H439" s="9">
        <v>99342.820500000002</v>
      </c>
      <c r="I439" s="12">
        <f>Table2324[[#This Row],[ADA Cap]]-Table2324[[#This Row],[Total Lease Award]]</f>
        <v>0</v>
      </c>
      <c r="J439" s="9">
        <v>0</v>
      </c>
      <c r="K439" s="9">
        <f>Table2324[[#This Row],[Requested Other Costs Awards]]*0.7</f>
        <v>0</v>
      </c>
      <c r="L439" s="9">
        <f>Table2324[[#This Row],[Pro-Rated  Lease Awards (95%)]]+Table2324[[#This Row],[Pro-Rated Other Costs Award (70%)]]</f>
        <v>99342.820500000002</v>
      </c>
      <c r="O439" s="5"/>
    </row>
    <row r="440" spans="1:15">
      <c r="A440" s="17" t="s">
        <v>453</v>
      </c>
      <c r="B440" s="13">
        <v>14101400117994</v>
      </c>
      <c r="C440" s="18" t="s">
        <v>13</v>
      </c>
      <c r="D440" s="8">
        <v>745043.22</v>
      </c>
      <c r="E440" s="19">
        <v>700993.51</v>
      </c>
      <c r="F440" s="10" t="s">
        <v>14</v>
      </c>
      <c r="G440" s="11">
        <v>700993.51</v>
      </c>
      <c r="H440" s="9">
        <v>665943.8345</v>
      </c>
      <c r="I440" s="12">
        <f>Table2324[[#This Row],[ADA Cap]]-Table2324[[#This Row],[Total Lease Award]]</f>
        <v>0</v>
      </c>
      <c r="J440" s="9">
        <v>0</v>
      </c>
      <c r="K440" s="9">
        <f>Table2324[[#This Row],[Requested Other Costs Awards]]*0.7</f>
        <v>0</v>
      </c>
      <c r="L440" s="9">
        <f>Table2324[[#This Row],[Pro-Rated  Lease Awards (95%)]]+Table2324[[#This Row],[Pro-Rated Other Costs Award (70%)]]</f>
        <v>665943.8345</v>
      </c>
      <c r="O440" s="5"/>
    </row>
    <row r="441" spans="1:15">
      <c r="A441" s="17" t="s">
        <v>454</v>
      </c>
      <c r="B441" s="13">
        <v>1100170124172</v>
      </c>
      <c r="C441" s="18" t="s">
        <v>13</v>
      </c>
      <c r="D441" s="8">
        <v>591336.57750000001</v>
      </c>
      <c r="E441" s="19">
        <v>1185597.1399999999</v>
      </c>
      <c r="F441" s="10" t="s">
        <v>16</v>
      </c>
      <c r="G441" s="11">
        <v>591336.57750000001</v>
      </c>
      <c r="H441" s="9">
        <v>561769.74862500001</v>
      </c>
      <c r="I441" s="12">
        <f>Table2324[[#This Row],[ADA Cap]]-Table2324[[#This Row],[Total Lease Award]]</f>
        <v>594260.56249999988</v>
      </c>
      <c r="J441" s="9">
        <v>415982.69</v>
      </c>
      <c r="K441" s="9">
        <f>Table2324[[#This Row],[Requested Other Costs Awards]]*0.7</f>
        <v>291187.88299999997</v>
      </c>
      <c r="L441" s="9">
        <f>Table2324[[#This Row],[Pro-Rated  Lease Awards (95%)]]+Table2324[[#This Row],[Pro-Rated Other Costs Award (70%)]]</f>
        <v>852957.63162499992</v>
      </c>
      <c r="O441" s="5"/>
    </row>
    <row r="442" spans="1:15">
      <c r="A442" s="17" t="s">
        <v>455</v>
      </c>
      <c r="B442" s="13">
        <v>51714645130125</v>
      </c>
      <c r="C442" s="18" t="s">
        <v>13</v>
      </c>
      <c r="D442" s="8">
        <v>129555</v>
      </c>
      <c r="E442" s="19">
        <v>331874.55</v>
      </c>
      <c r="F442" s="10" t="s">
        <v>16</v>
      </c>
      <c r="G442" s="11">
        <v>129555</v>
      </c>
      <c r="H442" s="9">
        <v>123077.25</v>
      </c>
      <c r="I442" s="12">
        <f>Table2324[[#This Row],[ADA Cap]]-Table2324[[#This Row],[Total Lease Award]]</f>
        <v>202319.55</v>
      </c>
      <c r="J442" s="9">
        <v>202319.55</v>
      </c>
      <c r="K442" s="9">
        <f>Table2324[[#This Row],[Requested Other Costs Awards]]*0.7</f>
        <v>141623.68499999997</v>
      </c>
      <c r="L442" s="9">
        <f>Table2324[[#This Row],[Pro-Rated  Lease Awards (95%)]]+Table2324[[#This Row],[Pro-Rated Other Costs Award (70%)]]</f>
        <v>264700.93499999994</v>
      </c>
      <c r="O442" s="5"/>
    </row>
    <row r="443" spans="1:15">
      <c r="A443" s="17" t="s">
        <v>456</v>
      </c>
      <c r="B443" s="13">
        <v>58105870117242</v>
      </c>
      <c r="C443" s="18" t="s">
        <v>13</v>
      </c>
      <c r="D443" s="8">
        <v>135670.46844599998</v>
      </c>
      <c r="E443" s="19">
        <v>222699.12</v>
      </c>
      <c r="F443" s="10" t="s">
        <v>16</v>
      </c>
      <c r="G443" s="11">
        <v>135670.46844599998</v>
      </c>
      <c r="H443" s="9">
        <v>128886.94502369998</v>
      </c>
      <c r="I443" s="12">
        <f>Table2324[[#This Row],[ADA Cap]]-Table2324[[#This Row],[Total Lease Award]]</f>
        <v>87028.651554000011</v>
      </c>
      <c r="J443" s="9">
        <v>87028.651554000011</v>
      </c>
      <c r="K443" s="9">
        <f>Table2324[[#This Row],[Requested Other Costs Awards]]*0.7</f>
        <v>60920.056087800003</v>
      </c>
      <c r="L443" s="9">
        <f>Table2324[[#This Row],[Pro-Rated  Lease Awards (95%)]]+Table2324[[#This Row],[Pro-Rated Other Costs Award (70%)]]</f>
        <v>189807.00111149999</v>
      </c>
      <c r="O443" s="5"/>
    </row>
    <row r="444" spans="1:15">
      <c r="A444"/>
      <c r="B444"/>
      <c r="C444"/>
      <c r="D444"/>
      <c r="O444" s="5"/>
    </row>
    <row r="445" spans="1:15">
      <c r="A445"/>
      <c r="B445"/>
      <c r="C445"/>
      <c r="D445"/>
      <c r="L445" s="20">
        <f>SUM(Table2324[Total Award])</f>
        <v>188104288.26625016</v>
      </c>
      <c r="O445" s="5"/>
    </row>
    <row r="446" spans="1:15">
      <c r="A446"/>
      <c r="B446"/>
      <c r="C446"/>
      <c r="D446"/>
      <c r="O446" s="5"/>
    </row>
    <row r="447" spans="1:15">
      <c r="A447"/>
      <c r="B447"/>
      <c r="C447"/>
      <c r="D447"/>
      <c r="O447" s="5"/>
    </row>
    <row r="448" spans="1:15">
      <c r="A448"/>
      <c r="B448"/>
      <c r="C448"/>
      <c r="D448"/>
      <c r="O448" s="5"/>
    </row>
    <row r="449" spans="1:15">
      <c r="A449"/>
      <c r="B449"/>
      <c r="C449"/>
      <c r="D449"/>
      <c r="O449" s="5"/>
    </row>
    <row r="450" spans="1:15">
      <c r="A450"/>
      <c r="B450"/>
      <c r="C450"/>
      <c r="D450"/>
      <c r="O450" s="5"/>
    </row>
    <row r="451" spans="1:15">
      <c r="A451"/>
      <c r="B451"/>
      <c r="C451"/>
      <c r="D451"/>
      <c r="O451" s="5"/>
    </row>
    <row r="452" spans="1:15">
      <c r="A452"/>
      <c r="B452"/>
      <c r="C452"/>
      <c r="D452"/>
      <c r="O452" s="5"/>
    </row>
    <row r="453" spans="1:15">
      <c r="A453"/>
      <c r="B453"/>
      <c r="C453"/>
      <c r="D453"/>
      <c r="N453"/>
      <c r="O453" s="5"/>
    </row>
    <row r="454" spans="1:15">
      <c r="A454"/>
      <c r="B454"/>
      <c r="C454"/>
      <c r="D454"/>
    </row>
    <row r="455" spans="1:15">
      <c r="A455"/>
      <c r="B455"/>
      <c r="C455"/>
      <c r="D455"/>
    </row>
    <row r="456" spans="1:15">
      <c r="A456"/>
      <c r="B456"/>
      <c r="C456"/>
      <c r="D456"/>
    </row>
    <row r="457" spans="1:15">
      <c r="A457"/>
      <c r="B457"/>
      <c r="C457"/>
      <c r="D457"/>
    </row>
    <row r="458" spans="1:15">
      <c r="A458"/>
      <c r="B458"/>
      <c r="C458"/>
      <c r="D458"/>
    </row>
    <row r="459" spans="1:15">
      <c r="A459"/>
      <c r="B459"/>
      <c r="C459"/>
      <c r="D459"/>
    </row>
    <row r="460" spans="1:15">
      <c r="A460"/>
      <c r="B460"/>
      <c r="C460"/>
      <c r="D460"/>
    </row>
    <row r="461" spans="1:15">
      <c r="A461"/>
      <c r="B461"/>
      <c r="C461"/>
      <c r="D461"/>
    </row>
    <row r="462" spans="1:15">
      <c r="A462"/>
      <c r="B462"/>
      <c r="C462"/>
      <c r="D462"/>
    </row>
    <row r="463" spans="1:15">
      <c r="A463"/>
      <c r="B463"/>
      <c r="C463"/>
      <c r="D463"/>
    </row>
    <row r="464" spans="1:15">
      <c r="A464"/>
      <c r="B464"/>
      <c r="C464"/>
      <c r="D464"/>
    </row>
    <row r="465" spans="1:4">
      <c r="A465"/>
      <c r="B465"/>
      <c r="C465"/>
      <c r="D465"/>
    </row>
    <row r="466" spans="1:4">
      <c r="A466"/>
      <c r="B466"/>
      <c r="C466"/>
      <c r="D466"/>
    </row>
    <row r="467" spans="1:4">
      <c r="A467"/>
      <c r="B467"/>
      <c r="C467"/>
      <c r="D467"/>
    </row>
    <row r="468" spans="1:4">
      <c r="A468"/>
      <c r="B468"/>
      <c r="C468"/>
      <c r="D468"/>
    </row>
    <row r="469" spans="1:4">
      <c r="A469"/>
      <c r="B469"/>
      <c r="C469"/>
      <c r="D469"/>
    </row>
    <row r="470" spans="1:4">
      <c r="A470"/>
      <c r="B470"/>
      <c r="C470"/>
      <c r="D470"/>
    </row>
    <row r="471" spans="1:4">
      <c r="A471"/>
      <c r="B471"/>
      <c r="C471"/>
      <c r="D471"/>
    </row>
    <row r="472" spans="1:4">
      <c r="A472"/>
      <c r="B472"/>
      <c r="C472"/>
      <c r="D472"/>
    </row>
    <row r="473" spans="1:4">
      <c r="A473"/>
      <c r="B473"/>
      <c r="C473"/>
      <c r="D473"/>
    </row>
    <row r="474" spans="1:4">
      <c r="A474"/>
      <c r="B474"/>
      <c r="C474"/>
      <c r="D474"/>
    </row>
    <row r="475" spans="1:4">
      <c r="A475"/>
      <c r="B475"/>
      <c r="C475"/>
      <c r="D475"/>
    </row>
    <row r="476" spans="1:4">
      <c r="A476"/>
      <c r="B476"/>
      <c r="C476"/>
      <c r="D476"/>
    </row>
    <row r="477" spans="1:4">
      <c r="A477"/>
      <c r="B477"/>
      <c r="C477"/>
      <c r="D477"/>
    </row>
    <row r="478" spans="1:4">
      <c r="A478"/>
      <c r="B478"/>
      <c r="C478"/>
      <c r="D478"/>
    </row>
    <row r="479" spans="1:4">
      <c r="A479"/>
      <c r="B479"/>
      <c r="C479"/>
      <c r="D479"/>
    </row>
    <row r="480" spans="1:4">
      <c r="A480"/>
      <c r="B480"/>
      <c r="C480"/>
      <c r="D480"/>
    </row>
    <row r="481" spans="1:4">
      <c r="A481"/>
      <c r="B481"/>
      <c r="C481"/>
      <c r="D481"/>
    </row>
    <row r="482" spans="1:4">
      <c r="A482"/>
      <c r="B482"/>
      <c r="C482"/>
      <c r="D482"/>
    </row>
    <row r="483" spans="1:4">
      <c r="A483"/>
      <c r="B483"/>
      <c r="C483"/>
      <c r="D483"/>
    </row>
    <row r="484" spans="1:4">
      <c r="A484"/>
      <c r="B484"/>
      <c r="C484"/>
      <c r="D484"/>
    </row>
    <row r="485" spans="1:4">
      <c r="A485"/>
      <c r="B485"/>
      <c r="C485"/>
      <c r="D485"/>
    </row>
    <row r="486" spans="1:4">
      <c r="A486"/>
      <c r="B486"/>
      <c r="C486"/>
      <c r="D486"/>
    </row>
    <row r="487" spans="1:4">
      <c r="A487"/>
      <c r="B487"/>
      <c r="C487"/>
      <c r="D487"/>
    </row>
    <row r="488" spans="1:4">
      <c r="A488"/>
      <c r="B488"/>
      <c r="C488"/>
      <c r="D488"/>
    </row>
    <row r="489" spans="1:4">
      <c r="A489"/>
      <c r="B489"/>
      <c r="C489"/>
      <c r="D489"/>
    </row>
    <row r="490" spans="1:4">
      <c r="A490"/>
      <c r="B490"/>
      <c r="C490"/>
      <c r="D490"/>
    </row>
    <row r="491" spans="1:4">
      <c r="A491"/>
      <c r="B491"/>
      <c r="C491"/>
      <c r="D491"/>
    </row>
    <row r="492" spans="1:4">
      <c r="A492"/>
      <c r="B492"/>
      <c r="C492"/>
      <c r="D492"/>
    </row>
    <row r="493" spans="1:4">
      <c r="A493"/>
      <c r="B493"/>
      <c r="C493"/>
      <c r="D493"/>
    </row>
    <row r="494" spans="1:4">
      <c r="A494"/>
      <c r="B494"/>
      <c r="C494"/>
      <c r="D494"/>
    </row>
    <row r="495" spans="1:4">
      <c r="A495"/>
      <c r="B495"/>
      <c r="C495"/>
      <c r="D495"/>
    </row>
    <row r="496" spans="1:4">
      <c r="A496"/>
      <c r="B496"/>
      <c r="C496"/>
      <c r="D496"/>
    </row>
    <row r="497" spans="1:4">
      <c r="A497"/>
      <c r="B497"/>
      <c r="C497"/>
      <c r="D497"/>
    </row>
    <row r="498" spans="1:4">
      <c r="A498"/>
      <c r="B498"/>
      <c r="C498"/>
      <c r="D498"/>
    </row>
    <row r="499" spans="1:4">
      <c r="A499"/>
      <c r="B499"/>
      <c r="C499"/>
      <c r="D499"/>
    </row>
    <row r="500" spans="1:4">
      <c r="A500"/>
      <c r="B500"/>
      <c r="C500"/>
      <c r="D500"/>
    </row>
    <row r="501" spans="1:4">
      <c r="A501"/>
      <c r="B501"/>
      <c r="C501"/>
      <c r="D501"/>
    </row>
    <row r="502" spans="1:4">
      <c r="A502"/>
      <c r="B502"/>
      <c r="C502"/>
      <c r="D502"/>
    </row>
    <row r="503" spans="1:4">
      <c r="A503"/>
      <c r="B503"/>
      <c r="C503"/>
      <c r="D503"/>
    </row>
    <row r="504" spans="1:4">
      <c r="A504"/>
      <c r="B504"/>
      <c r="C504"/>
      <c r="D504"/>
    </row>
    <row r="505" spans="1:4">
      <c r="A505"/>
      <c r="B505"/>
      <c r="C505"/>
      <c r="D505"/>
    </row>
    <row r="506" spans="1:4">
      <c r="A506"/>
      <c r="B506"/>
      <c r="C506"/>
      <c r="D506"/>
    </row>
    <row r="507" spans="1:4">
      <c r="A507"/>
      <c r="B507"/>
      <c r="C507"/>
      <c r="D507"/>
    </row>
    <row r="508" spans="1:4">
      <c r="A508"/>
      <c r="B508"/>
      <c r="C508"/>
      <c r="D508"/>
    </row>
    <row r="509" spans="1:4">
      <c r="A509"/>
      <c r="B509"/>
      <c r="C509"/>
      <c r="D509"/>
    </row>
    <row r="510" spans="1:4">
      <c r="A510"/>
      <c r="B510"/>
      <c r="C510"/>
      <c r="D510"/>
    </row>
    <row r="511" spans="1:4">
      <c r="A511"/>
      <c r="B511"/>
      <c r="C511"/>
      <c r="D511"/>
    </row>
    <row r="512" spans="1:4">
      <c r="A512"/>
      <c r="B512"/>
      <c r="C512"/>
      <c r="D512"/>
    </row>
    <row r="513" spans="1:4">
      <c r="A513"/>
      <c r="B513"/>
      <c r="C513"/>
      <c r="D513"/>
    </row>
    <row r="514" spans="1:4">
      <c r="A514"/>
      <c r="B514"/>
      <c r="C514"/>
      <c r="D514"/>
    </row>
    <row r="515" spans="1:4">
      <c r="A515"/>
      <c r="B515"/>
      <c r="C515"/>
      <c r="D515"/>
    </row>
    <row r="516" spans="1:4">
      <c r="A516"/>
      <c r="B516"/>
      <c r="C516"/>
      <c r="D516"/>
    </row>
    <row r="517" spans="1:4">
      <c r="A517"/>
      <c r="B517"/>
      <c r="C517"/>
      <c r="D517"/>
    </row>
    <row r="518" spans="1:4">
      <c r="A518"/>
      <c r="B518"/>
      <c r="C518"/>
      <c r="D518"/>
    </row>
    <row r="519" spans="1:4">
      <c r="A519"/>
      <c r="B519"/>
      <c r="C519"/>
      <c r="D519"/>
    </row>
    <row r="520" spans="1:4">
      <c r="A520"/>
      <c r="B520"/>
      <c r="C520"/>
      <c r="D520"/>
    </row>
    <row r="521" spans="1:4">
      <c r="A521"/>
      <c r="B521"/>
      <c r="C521"/>
      <c r="D521"/>
    </row>
    <row r="522" spans="1:4">
      <c r="A522"/>
      <c r="B522"/>
      <c r="C522"/>
      <c r="D522"/>
    </row>
    <row r="523" spans="1:4">
      <c r="A523"/>
      <c r="B523"/>
      <c r="C523"/>
      <c r="D523"/>
    </row>
    <row r="524" spans="1:4">
      <c r="A524"/>
      <c r="B524"/>
      <c r="C524"/>
      <c r="D524"/>
    </row>
    <row r="525" spans="1:4">
      <c r="A525"/>
      <c r="B525"/>
      <c r="C525"/>
      <c r="D525"/>
    </row>
    <row r="526" spans="1:4">
      <c r="A526"/>
      <c r="B526"/>
      <c r="C526"/>
      <c r="D526"/>
    </row>
    <row r="527" spans="1:4">
      <c r="A527"/>
      <c r="B527"/>
      <c r="C527"/>
      <c r="D527"/>
    </row>
    <row r="528" spans="1:4">
      <c r="A528"/>
      <c r="B528"/>
      <c r="C528"/>
      <c r="D528"/>
    </row>
    <row r="529" spans="1:4">
      <c r="A529"/>
      <c r="B529"/>
      <c r="C529"/>
      <c r="D529"/>
    </row>
    <row r="530" spans="1:4">
      <c r="A530"/>
      <c r="B530"/>
      <c r="C530"/>
      <c r="D530"/>
    </row>
    <row r="531" spans="1:4">
      <c r="A531"/>
      <c r="B531"/>
      <c r="C531"/>
      <c r="D531"/>
    </row>
    <row r="532" spans="1:4">
      <c r="A532"/>
      <c r="B532"/>
      <c r="C532"/>
      <c r="D532"/>
    </row>
    <row r="533" spans="1:4">
      <c r="A533"/>
      <c r="B533"/>
      <c r="C533"/>
      <c r="D533"/>
    </row>
    <row r="534" spans="1:4">
      <c r="A534"/>
      <c r="B534"/>
      <c r="C534"/>
      <c r="D534"/>
    </row>
    <row r="535" spans="1:4">
      <c r="A535"/>
      <c r="B535"/>
      <c r="C535"/>
      <c r="D535"/>
    </row>
    <row r="536" spans="1:4">
      <c r="A536"/>
      <c r="B536"/>
      <c r="C536"/>
      <c r="D536"/>
    </row>
    <row r="537" spans="1:4">
      <c r="A537"/>
      <c r="B537"/>
      <c r="C537"/>
      <c r="D537"/>
    </row>
    <row r="538" spans="1:4">
      <c r="A538"/>
      <c r="B538"/>
      <c r="C538"/>
      <c r="D538"/>
    </row>
    <row r="539" spans="1:4">
      <c r="A539"/>
      <c r="B539"/>
      <c r="C539"/>
      <c r="D539"/>
    </row>
    <row r="540" spans="1:4">
      <c r="A540"/>
      <c r="B540"/>
      <c r="C540"/>
      <c r="D540"/>
    </row>
    <row r="541" spans="1:4">
      <c r="A541"/>
      <c r="B541"/>
      <c r="C541"/>
      <c r="D541"/>
    </row>
    <row r="542" spans="1:4">
      <c r="A542"/>
      <c r="B542"/>
      <c r="C542"/>
      <c r="D542"/>
    </row>
    <row r="543" spans="1:4">
      <c r="A543"/>
      <c r="B543"/>
      <c r="C543"/>
      <c r="D543"/>
    </row>
    <row r="544" spans="1:4">
      <c r="A544"/>
      <c r="B544"/>
      <c r="C544"/>
      <c r="D544"/>
    </row>
    <row r="545" spans="1:4">
      <c r="A545"/>
      <c r="B545"/>
      <c r="C545"/>
      <c r="D545"/>
    </row>
    <row r="546" spans="1:4">
      <c r="A546"/>
      <c r="B546"/>
      <c r="C546"/>
      <c r="D546"/>
    </row>
    <row r="547" spans="1:4">
      <c r="A547"/>
      <c r="B547"/>
      <c r="C547"/>
      <c r="D547"/>
    </row>
    <row r="548" spans="1:4">
      <c r="A548"/>
      <c r="B548"/>
      <c r="C548"/>
      <c r="D548"/>
    </row>
    <row r="549" spans="1:4">
      <c r="A549"/>
      <c r="B549"/>
      <c r="C549"/>
      <c r="D549"/>
    </row>
    <row r="550" spans="1:4">
      <c r="A550"/>
      <c r="B550"/>
      <c r="C550"/>
      <c r="D550"/>
    </row>
    <row r="551" spans="1:4">
      <c r="A551"/>
      <c r="B551"/>
      <c r="C551"/>
      <c r="D551"/>
    </row>
    <row r="552" spans="1:4">
      <c r="A552"/>
      <c r="B552"/>
      <c r="C552"/>
      <c r="D552"/>
    </row>
    <row r="553" spans="1:4">
      <c r="A553"/>
      <c r="B553"/>
      <c r="C553"/>
      <c r="D553"/>
    </row>
    <row r="554" spans="1:4">
      <c r="A554"/>
      <c r="B554"/>
      <c r="C554"/>
      <c r="D554"/>
    </row>
    <row r="555" spans="1:4">
      <c r="A555"/>
      <c r="B555"/>
      <c r="C555"/>
      <c r="D555"/>
    </row>
    <row r="556" spans="1:4">
      <c r="A556"/>
      <c r="B556"/>
      <c r="C556"/>
      <c r="D556"/>
    </row>
    <row r="557" spans="1:4">
      <c r="A557"/>
      <c r="B557"/>
      <c r="C557"/>
      <c r="D557"/>
    </row>
    <row r="558" spans="1:4">
      <c r="A558"/>
      <c r="B558"/>
      <c r="C558"/>
      <c r="D558"/>
    </row>
    <row r="559" spans="1:4">
      <c r="A559"/>
      <c r="B559"/>
      <c r="C559"/>
      <c r="D559"/>
    </row>
    <row r="560" spans="1:4">
      <c r="A560"/>
      <c r="B560"/>
      <c r="C560"/>
      <c r="D560"/>
    </row>
    <row r="561" spans="1:4">
      <c r="A561"/>
      <c r="B561"/>
      <c r="C561"/>
      <c r="D561"/>
    </row>
    <row r="562" spans="1:4">
      <c r="A562"/>
      <c r="B562"/>
      <c r="C562"/>
      <c r="D562"/>
    </row>
    <row r="563" spans="1:4">
      <c r="A563"/>
      <c r="B563"/>
      <c r="C563"/>
      <c r="D563"/>
    </row>
    <row r="564" spans="1:4">
      <c r="A564"/>
      <c r="B564"/>
      <c r="C564"/>
      <c r="D564"/>
    </row>
    <row r="565" spans="1:4">
      <c r="A565"/>
      <c r="B565"/>
      <c r="C565"/>
      <c r="D565"/>
    </row>
    <row r="566" spans="1:4">
      <c r="A566"/>
      <c r="B566"/>
      <c r="C566"/>
      <c r="D566"/>
    </row>
    <row r="567" spans="1:4">
      <c r="A567"/>
      <c r="B567"/>
      <c r="C567"/>
      <c r="D567"/>
    </row>
    <row r="568" spans="1:4">
      <c r="A568"/>
      <c r="B568"/>
      <c r="C568"/>
      <c r="D568"/>
    </row>
    <row r="569" spans="1:4">
      <c r="A569"/>
      <c r="B569"/>
      <c r="C569"/>
      <c r="D569"/>
    </row>
    <row r="570" spans="1:4">
      <c r="A570"/>
      <c r="B570"/>
      <c r="C570"/>
      <c r="D570"/>
    </row>
    <row r="571" spans="1:4">
      <c r="A571"/>
      <c r="B571"/>
      <c r="C571"/>
      <c r="D571"/>
    </row>
    <row r="572" spans="1:4">
      <c r="A572"/>
      <c r="B572"/>
      <c r="C572"/>
      <c r="D572"/>
    </row>
    <row r="573" spans="1:4">
      <c r="A573"/>
      <c r="B573"/>
      <c r="C573"/>
      <c r="D573"/>
    </row>
    <row r="574" spans="1:4">
      <c r="A574"/>
      <c r="B574"/>
      <c r="C574"/>
      <c r="D574"/>
    </row>
    <row r="575" spans="1:4">
      <c r="A575"/>
      <c r="B575"/>
      <c r="C575"/>
      <c r="D575"/>
    </row>
    <row r="576" spans="1:4">
      <c r="A576"/>
      <c r="B576"/>
      <c r="C576"/>
      <c r="D576"/>
    </row>
    <row r="577" spans="1:4">
      <c r="A577"/>
      <c r="B577"/>
      <c r="C577"/>
      <c r="D577"/>
    </row>
    <row r="578" spans="1:4">
      <c r="A578"/>
      <c r="B578"/>
      <c r="C578"/>
      <c r="D578"/>
    </row>
    <row r="579" spans="1:4">
      <c r="A579"/>
      <c r="B579"/>
      <c r="C579"/>
      <c r="D579"/>
    </row>
    <row r="580" spans="1:4">
      <c r="A580"/>
      <c r="B580"/>
      <c r="C580"/>
      <c r="D580"/>
    </row>
    <row r="581" spans="1:4">
      <c r="A581"/>
      <c r="B581"/>
      <c r="C581"/>
      <c r="D581"/>
    </row>
    <row r="582" spans="1:4">
      <c r="A582"/>
      <c r="B582"/>
      <c r="C582"/>
      <c r="D582"/>
    </row>
    <row r="583" spans="1:4">
      <c r="A583"/>
      <c r="B583"/>
      <c r="C583"/>
      <c r="D583"/>
    </row>
    <row r="584" spans="1:4">
      <c r="A584"/>
      <c r="B584"/>
      <c r="C584"/>
      <c r="D584"/>
    </row>
    <row r="585" spans="1:4">
      <c r="A585"/>
      <c r="B585"/>
      <c r="C585"/>
      <c r="D585"/>
    </row>
    <row r="586" spans="1:4">
      <c r="A586"/>
      <c r="B586"/>
      <c r="C586"/>
      <c r="D586"/>
    </row>
    <row r="587" spans="1:4">
      <c r="A587"/>
      <c r="B587"/>
      <c r="C587"/>
      <c r="D587"/>
    </row>
    <row r="588" spans="1:4">
      <c r="A588"/>
      <c r="B588"/>
      <c r="C588"/>
      <c r="D588"/>
    </row>
    <row r="589" spans="1:4">
      <c r="A589"/>
      <c r="B589"/>
      <c r="C589"/>
      <c r="D589"/>
    </row>
    <row r="590" spans="1:4">
      <c r="A590"/>
      <c r="B590"/>
      <c r="C590"/>
      <c r="D590"/>
    </row>
    <row r="591" spans="1:4">
      <c r="A591"/>
      <c r="B591"/>
      <c r="C591"/>
      <c r="D591"/>
    </row>
    <row r="592" spans="1:4">
      <c r="A592"/>
      <c r="B592"/>
      <c r="C592"/>
      <c r="D592"/>
    </row>
    <row r="593" spans="1:4">
      <c r="A593"/>
      <c r="B593"/>
      <c r="C593"/>
      <c r="D593"/>
    </row>
    <row r="594" spans="1:4">
      <c r="A594"/>
      <c r="B594"/>
      <c r="C594"/>
      <c r="D594"/>
    </row>
    <row r="595" spans="1:4">
      <c r="A595"/>
      <c r="B595"/>
      <c r="C595"/>
      <c r="D595"/>
    </row>
    <row r="596" spans="1:4">
      <c r="A596"/>
      <c r="B596"/>
      <c r="C596"/>
      <c r="D596"/>
    </row>
    <row r="597" spans="1:4">
      <c r="A597"/>
      <c r="B597"/>
      <c r="C597"/>
      <c r="D597"/>
    </row>
    <row r="598" spans="1:4">
      <c r="A598"/>
      <c r="B598"/>
      <c r="C598"/>
      <c r="D598"/>
    </row>
    <row r="599" spans="1:4">
      <c r="A599"/>
      <c r="B599"/>
      <c r="C599"/>
      <c r="D599"/>
    </row>
    <row r="600" spans="1:4">
      <c r="A600"/>
      <c r="B600"/>
      <c r="C600"/>
      <c r="D600"/>
    </row>
    <row r="601" spans="1:4">
      <c r="A601"/>
      <c r="B601"/>
      <c r="C601"/>
      <c r="D601"/>
    </row>
    <row r="602" spans="1:4">
      <c r="A602"/>
      <c r="B602"/>
      <c r="C602"/>
      <c r="D602"/>
    </row>
    <row r="603" spans="1:4">
      <c r="A603"/>
      <c r="B603"/>
      <c r="C603"/>
      <c r="D603"/>
    </row>
    <row r="604" spans="1:4">
      <c r="A604"/>
      <c r="B604"/>
      <c r="C604"/>
      <c r="D604"/>
    </row>
    <row r="605" spans="1:4">
      <c r="A605"/>
      <c r="B605"/>
      <c r="C605"/>
      <c r="D605"/>
    </row>
    <row r="606" spans="1:4">
      <c r="A606"/>
      <c r="B606"/>
      <c r="C606"/>
      <c r="D606"/>
    </row>
    <row r="607" spans="1:4">
      <c r="A607"/>
      <c r="B607"/>
      <c r="C607"/>
      <c r="D607"/>
    </row>
    <row r="608" spans="1:4">
      <c r="A608"/>
      <c r="B608"/>
      <c r="C608"/>
      <c r="D608"/>
    </row>
    <row r="609" spans="1:4">
      <c r="A609"/>
      <c r="B609"/>
      <c r="C609"/>
      <c r="D609"/>
    </row>
    <row r="610" spans="1:4">
      <c r="A610"/>
      <c r="B610"/>
      <c r="C610"/>
      <c r="D610"/>
    </row>
    <row r="611" spans="1:4">
      <c r="A611"/>
      <c r="B611"/>
      <c r="C611"/>
      <c r="D611"/>
    </row>
    <row r="612" spans="1:4">
      <c r="A612"/>
      <c r="B612"/>
      <c r="C612"/>
      <c r="D612"/>
    </row>
    <row r="613" spans="1:4">
      <c r="A613"/>
      <c r="B613"/>
      <c r="C613"/>
      <c r="D613"/>
    </row>
    <row r="614" spans="1:4">
      <c r="A614"/>
      <c r="B614"/>
      <c r="C614"/>
      <c r="D614"/>
    </row>
    <row r="615" spans="1:4">
      <c r="A615"/>
      <c r="B615"/>
      <c r="C615"/>
      <c r="D615"/>
    </row>
    <row r="616" spans="1:4">
      <c r="A616"/>
      <c r="B616"/>
      <c r="C616"/>
      <c r="D616"/>
    </row>
    <row r="617" spans="1:4">
      <c r="A617"/>
      <c r="B617"/>
      <c r="C617"/>
      <c r="D617"/>
    </row>
    <row r="618" spans="1:4">
      <c r="A618"/>
      <c r="B618"/>
      <c r="C618"/>
      <c r="D618"/>
    </row>
    <row r="619" spans="1:4">
      <c r="A619"/>
      <c r="B619"/>
      <c r="C619"/>
      <c r="D619"/>
    </row>
    <row r="620" spans="1:4">
      <c r="A620"/>
      <c r="B620"/>
      <c r="C620"/>
      <c r="D620"/>
    </row>
    <row r="621" spans="1:4">
      <c r="A621"/>
      <c r="B621"/>
      <c r="C621"/>
      <c r="D621"/>
    </row>
    <row r="622" spans="1:4">
      <c r="A622"/>
      <c r="B622"/>
      <c r="C622"/>
      <c r="D622"/>
    </row>
    <row r="623" spans="1:4">
      <c r="A623"/>
      <c r="B623"/>
      <c r="C623"/>
      <c r="D623"/>
    </row>
    <row r="624" spans="1:4">
      <c r="A624"/>
      <c r="B624"/>
      <c r="C624"/>
      <c r="D624"/>
    </row>
    <row r="625" spans="1:4">
      <c r="A625"/>
      <c r="B625"/>
      <c r="C625"/>
      <c r="D625"/>
    </row>
    <row r="626" spans="1:4">
      <c r="A626"/>
      <c r="B626"/>
      <c r="C626"/>
      <c r="D626"/>
    </row>
    <row r="627" spans="1:4">
      <c r="A627"/>
      <c r="B627"/>
      <c r="C627"/>
      <c r="D627"/>
    </row>
  </sheetData>
  <sheetProtection algorithmName="SHA-512" hashValue="lbXy3fJBg7ZkNmb4IzYm9O61QMuGcHY1EN3rtCEnjRTLj1h53ziODwejBBYG2sQOLH4gKAdXvmSddgQ8cwtvvw==" saltValue="NNiQdaUT2Cn5BHH5uLfN5w==" spinCount="100000" sheet="1" objects="1" scenarios="1"/>
  <conditionalFormatting sqref="B2:B443">
    <cfRule type="duplicateValues" dxfId="20" priority="4"/>
  </conditionalFormatting>
  <conditionalFormatting sqref="C2:D443">
    <cfRule type="cellIs" dxfId="19" priority="1" operator="equal">
      <formula>"NEW"</formula>
    </cfRule>
    <cfRule type="cellIs" dxfId="18" priority="2" operator="equal">
      <formula>"ELIGIBLE"</formula>
    </cfRule>
    <cfRule type="cellIs" dxfId="17" priority="3" operator="equal">
      <formula>"INELIGIBLE"</formula>
    </cfRule>
  </conditionalFormatting>
  <pageMargins left="0.7" right="0.7" top="0.75" bottom="0.75" header="0.3" footer="0.3"/>
  <pageSetup orientation="portrait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c0ab8fe-0215-4bb2-9006-718197f1ba4f" xsi:nil="true"/>
    <lcf76f155ced4ddcb4097134ff3c332f xmlns="cfd3f0e7-3119-4f20-9dc5-6cc59d1c4e42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35107A204E24DA3A9C588ED7A8C9E" ma:contentTypeVersion="18" ma:contentTypeDescription="Create a new document." ma:contentTypeScope="" ma:versionID="03eee092892feef56bed7cc21ffcc205">
  <xsd:schema xmlns:xsd="http://www.w3.org/2001/XMLSchema" xmlns:xs="http://www.w3.org/2001/XMLSchema" xmlns:p="http://schemas.microsoft.com/office/2006/metadata/properties" xmlns:ns1="http://schemas.microsoft.com/sharepoint/v3" xmlns:ns2="cfd3f0e7-3119-4f20-9dc5-6cc59d1c4e42" xmlns:ns3="6c0ab8fe-0215-4bb2-9006-718197f1ba4f" targetNamespace="http://schemas.microsoft.com/office/2006/metadata/properties" ma:root="true" ma:fieldsID="a4453232c5fbd7bd473fd8e20717215d" ns1:_="" ns2:_="" ns3:_="">
    <xsd:import namespace="http://schemas.microsoft.com/sharepoint/v3"/>
    <xsd:import namespace="cfd3f0e7-3119-4f20-9dc5-6cc59d1c4e42"/>
    <xsd:import namespace="6c0ab8fe-0215-4bb2-9006-718197f1ba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3f0e7-3119-4f20-9dc5-6cc59d1c4e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b7eb6c9-d9b5-4c6a-a9ec-b98775d92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0ab8fe-0215-4bb2-9006-718197f1ba4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c0b11f2-5ed4-432e-8725-ff7f978abdd8}" ma:internalName="TaxCatchAll" ma:showField="CatchAllData" ma:web="6c0ab8fe-0215-4bb2-9006-718197f1ba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FF44FE-DF86-4DA0-A3C0-BDE69ACBF622}"/>
</file>

<file path=customXml/itemProps2.xml><?xml version="1.0" encoding="utf-8"?>
<ds:datastoreItem xmlns:ds="http://schemas.openxmlformats.org/officeDocument/2006/customXml" ds:itemID="{77A2B3AA-EFAE-4A3C-9631-5F9358A9E7FA}"/>
</file>

<file path=customXml/itemProps3.xml><?xml version="1.0" encoding="utf-8"?>
<ds:datastoreItem xmlns:ds="http://schemas.openxmlformats.org/officeDocument/2006/customXml" ds:itemID="{5C370619-7584-4492-A833-59FA5907ECD2}"/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California State Treasurer's Office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Madrid, Daniel</dc:creator>
  <cp:keywords/>
  <dc:description/>
  <cp:lastModifiedBy>Mendez, Elizabeth</cp:lastModifiedBy>
  <cp:revision/>
  <dcterms:created xsi:type="dcterms:W3CDTF">2026-02-26T19:22:56Z</dcterms:created>
  <dcterms:modified xsi:type="dcterms:W3CDTF">2026-03-02T17:08:49Z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0x01010041635107A204E24DA3A9C588ED7A8C9E</vt:lpwstr>
  </property>
  <property fmtid="{D5CDD505-2E9C-101B-9397-08002B2CF9AE}" pid="3" name="MediaServiceImageTags">
    <vt:lpwstr/>
  </property>
</Properties>
</file>