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elopment\ctcac\2015\annualreport\"/>
    </mc:Choice>
  </mc:AlternateContent>
  <bookViews>
    <workbookView xWindow="480" yWindow="135" windowWidth="18195" windowHeight="11760"/>
  </bookViews>
  <sheets>
    <sheet name="4% financing" sheetId="1" r:id="rId1"/>
  </sheets>
  <definedNames>
    <definedName name="_xlnm._FilterDatabase" localSheetId="0" hidden="1">'4% financing'!$A$1:$O$136</definedName>
    <definedName name="_xlnm.Print_Area" localSheetId="0">'4% financing'!$A$1:$O$140</definedName>
    <definedName name="_xlnm.Print_Titles" localSheetId="0">'4% financing'!$1:$1</definedName>
    <definedName name="TOTALTDC">'4% financing'!$D$134</definedName>
    <definedName name="TOTAverage">'4% financing'!$D$135</definedName>
  </definedNames>
  <calcPr calcId="152511" iterate="1" iterateCount="1000"/>
</workbook>
</file>

<file path=xl/calcChain.xml><?xml version="1.0" encoding="utf-8"?>
<calcChain xmlns="http://schemas.openxmlformats.org/spreadsheetml/2006/main">
  <c r="K134" i="1" l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6" i="1"/>
  <c r="H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2" i="1"/>
  <c r="H2" i="1"/>
  <c r="J2" i="1"/>
  <c r="L2" i="1"/>
  <c r="O2" i="1"/>
  <c r="F3" i="1"/>
  <c r="H3" i="1"/>
  <c r="J3" i="1"/>
  <c r="L3" i="1"/>
  <c r="O3" i="1"/>
  <c r="F4" i="1"/>
  <c r="H4" i="1"/>
  <c r="J4" i="1"/>
  <c r="L4" i="1"/>
  <c r="O4" i="1"/>
  <c r="F5" i="1"/>
  <c r="H5" i="1"/>
  <c r="J5" i="1"/>
  <c r="L5" i="1"/>
  <c r="O5" i="1"/>
  <c r="F6" i="1"/>
  <c r="H6" i="1"/>
  <c r="J6" i="1"/>
  <c r="L6" i="1"/>
  <c r="O6" i="1"/>
  <c r="F7" i="1"/>
  <c r="H7" i="1"/>
  <c r="J7" i="1"/>
  <c r="L7" i="1"/>
  <c r="O7" i="1"/>
  <c r="F8" i="1"/>
  <c r="H8" i="1"/>
  <c r="J8" i="1"/>
  <c r="L8" i="1"/>
  <c r="O8" i="1"/>
  <c r="F9" i="1"/>
  <c r="H9" i="1"/>
  <c r="J9" i="1"/>
  <c r="L9" i="1"/>
  <c r="O9" i="1"/>
  <c r="F10" i="1"/>
  <c r="H10" i="1"/>
  <c r="J10" i="1"/>
  <c r="L10" i="1"/>
  <c r="O10" i="1"/>
  <c r="F11" i="1"/>
  <c r="H11" i="1"/>
  <c r="J11" i="1"/>
  <c r="L11" i="1"/>
  <c r="O11" i="1"/>
  <c r="F12" i="1"/>
  <c r="H12" i="1"/>
  <c r="J12" i="1"/>
  <c r="L12" i="1"/>
  <c r="O12" i="1"/>
  <c r="F13" i="1"/>
  <c r="H13" i="1"/>
  <c r="J13" i="1"/>
  <c r="L13" i="1"/>
  <c r="O13" i="1"/>
  <c r="F14" i="1"/>
  <c r="H14" i="1"/>
  <c r="J14" i="1"/>
  <c r="L14" i="1"/>
  <c r="O14" i="1"/>
  <c r="F15" i="1"/>
  <c r="H15" i="1"/>
  <c r="J15" i="1"/>
  <c r="L15" i="1"/>
  <c r="O15" i="1"/>
  <c r="F16" i="1"/>
  <c r="H16" i="1"/>
  <c r="J16" i="1"/>
  <c r="L16" i="1"/>
  <c r="O16" i="1"/>
  <c r="F17" i="1"/>
  <c r="H17" i="1"/>
  <c r="J17" i="1"/>
  <c r="L17" i="1"/>
  <c r="O17" i="1"/>
  <c r="F18" i="1"/>
  <c r="H18" i="1"/>
  <c r="J18" i="1"/>
  <c r="L18" i="1"/>
  <c r="O18" i="1"/>
  <c r="F19" i="1"/>
  <c r="H19" i="1"/>
  <c r="J19" i="1"/>
  <c r="L19" i="1"/>
  <c r="O19" i="1"/>
  <c r="F20" i="1"/>
  <c r="H20" i="1"/>
  <c r="J20" i="1"/>
  <c r="L20" i="1"/>
  <c r="O20" i="1"/>
  <c r="F21" i="1"/>
  <c r="H21" i="1"/>
  <c r="J21" i="1"/>
  <c r="L21" i="1"/>
  <c r="O21" i="1"/>
  <c r="F22" i="1"/>
  <c r="H22" i="1"/>
  <c r="J22" i="1"/>
  <c r="L22" i="1"/>
  <c r="O22" i="1"/>
  <c r="F23" i="1"/>
  <c r="H23" i="1"/>
  <c r="J23" i="1"/>
  <c r="L23" i="1"/>
  <c r="O23" i="1"/>
  <c r="F24" i="1"/>
  <c r="H24" i="1"/>
  <c r="J24" i="1"/>
  <c r="L24" i="1"/>
  <c r="O24" i="1"/>
  <c r="F25" i="1"/>
  <c r="H25" i="1"/>
  <c r="J25" i="1"/>
  <c r="L25" i="1"/>
  <c r="O25" i="1"/>
  <c r="F26" i="1"/>
  <c r="J26" i="1"/>
  <c r="L26" i="1"/>
  <c r="O26" i="1"/>
  <c r="F27" i="1"/>
  <c r="J27" i="1"/>
  <c r="L27" i="1"/>
  <c r="O27" i="1"/>
  <c r="J62" i="1"/>
  <c r="J63" i="1"/>
  <c r="J64" i="1"/>
  <c r="O64" i="1"/>
  <c r="J65" i="1"/>
  <c r="O65" i="1"/>
  <c r="J66" i="1"/>
  <c r="O66" i="1"/>
  <c r="J67" i="1"/>
  <c r="O67" i="1"/>
  <c r="J68" i="1"/>
  <c r="O68" i="1"/>
  <c r="J69" i="1"/>
  <c r="O69" i="1"/>
  <c r="J70" i="1"/>
  <c r="O70" i="1"/>
  <c r="J71" i="1"/>
  <c r="O71" i="1"/>
  <c r="J72" i="1"/>
  <c r="O72" i="1"/>
  <c r="J73" i="1"/>
  <c r="O73" i="1"/>
  <c r="J74" i="1"/>
  <c r="O74" i="1"/>
  <c r="J75" i="1"/>
  <c r="O75" i="1"/>
  <c r="J76" i="1"/>
  <c r="O76" i="1"/>
  <c r="J77" i="1"/>
  <c r="O77" i="1"/>
  <c r="J78" i="1"/>
  <c r="O78" i="1"/>
  <c r="J79" i="1"/>
  <c r="O79" i="1"/>
  <c r="J80" i="1"/>
  <c r="L80" i="1"/>
  <c r="O80" i="1"/>
  <c r="J81" i="1"/>
  <c r="L81" i="1"/>
  <c r="O81" i="1"/>
  <c r="J82" i="1"/>
  <c r="L82" i="1"/>
  <c r="O82" i="1"/>
  <c r="J83" i="1"/>
  <c r="L83" i="1"/>
  <c r="O83" i="1"/>
  <c r="J84" i="1"/>
  <c r="L84" i="1"/>
  <c r="O84" i="1"/>
  <c r="J85" i="1"/>
  <c r="L85" i="1"/>
  <c r="O85" i="1"/>
  <c r="J86" i="1"/>
  <c r="L86" i="1"/>
  <c r="O86" i="1"/>
  <c r="J87" i="1"/>
  <c r="L87" i="1"/>
  <c r="O87" i="1"/>
  <c r="J88" i="1"/>
  <c r="L88" i="1"/>
  <c r="O88" i="1"/>
  <c r="J89" i="1"/>
  <c r="L89" i="1"/>
  <c r="O89" i="1"/>
  <c r="J90" i="1"/>
  <c r="L90" i="1"/>
  <c r="O90" i="1"/>
  <c r="J91" i="1"/>
  <c r="L91" i="1"/>
  <c r="O91" i="1"/>
  <c r="J92" i="1"/>
  <c r="L92" i="1"/>
  <c r="O92" i="1"/>
  <c r="J93" i="1"/>
  <c r="L93" i="1"/>
  <c r="O93" i="1"/>
  <c r="F94" i="1"/>
  <c r="J94" i="1"/>
  <c r="L94" i="1"/>
  <c r="O94" i="1"/>
  <c r="F95" i="1"/>
  <c r="J95" i="1"/>
  <c r="L95" i="1"/>
  <c r="O95" i="1"/>
  <c r="F96" i="1"/>
  <c r="J96" i="1"/>
  <c r="L96" i="1"/>
  <c r="O96" i="1"/>
  <c r="F97" i="1"/>
  <c r="J97" i="1"/>
  <c r="L97" i="1"/>
  <c r="O97" i="1"/>
  <c r="F98" i="1"/>
  <c r="J98" i="1"/>
  <c r="L98" i="1"/>
  <c r="O98" i="1"/>
  <c r="F99" i="1"/>
  <c r="J99" i="1"/>
  <c r="L99" i="1"/>
  <c r="O99" i="1"/>
  <c r="F100" i="1"/>
  <c r="J100" i="1"/>
  <c r="L100" i="1"/>
  <c r="O100" i="1"/>
  <c r="F101" i="1"/>
  <c r="H101" i="1"/>
  <c r="J101" i="1"/>
  <c r="L101" i="1"/>
  <c r="O101" i="1"/>
  <c r="F102" i="1"/>
  <c r="H102" i="1"/>
  <c r="J102" i="1"/>
  <c r="L102" i="1"/>
  <c r="O102" i="1"/>
  <c r="F103" i="1"/>
  <c r="H103" i="1"/>
  <c r="J103" i="1"/>
  <c r="L103" i="1"/>
  <c r="O103" i="1"/>
  <c r="F104" i="1"/>
  <c r="H104" i="1"/>
  <c r="J104" i="1"/>
  <c r="L104" i="1"/>
  <c r="O104" i="1"/>
  <c r="F105" i="1"/>
  <c r="H105" i="1"/>
  <c r="J105" i="1"/>
  <c r="L105" i="1"/>
  <c r="O105" i="1"/>
  <c r="F106" i="1"/>
  <c r="H106" i="1"/>
  <c r="J106" i="1"/>
  <c r="L106" i="1"/>
  <c r="O106" i="1"/>
  <c r="F107" i="1"/>
  <c r="H107" i="1"/>
  <c r="J107" i="1"/>
  <c r="L107" i="1"/>
  <c r="O107" i="1"/>
  <c r="F108" i="1"/>
  <c r="H108" i="1"/>
  <c r="J108" i="1"/>
  <c r="L108" i="1"/>
  <c r="O108" i="1"/>
  <c r="F109" i="1"/>
  <c r="H109" i="1"/>
  <c r="J109" i="1"/>
  <c r="L109" i="1"/>
  <c r="O109" i="1"/>
  <c r="F110" i="1"/>
  <c r="H110" i="1"/>
  <c r="J110" i="1"/>
  <c r="L110" i="1"/>
  <c r="O110" i="1"/>
  <c r="F111" i="1"/>
  <c r="H111" i="1"/>
  <c r="J111" i="1"/>
  <c r="L111" i="1"/>
  <c r="O111" i="1"/>
  <c r="F112" i="1"/>
  <c r="H112" i="1"/>
  <c r="J112" i="1"/>
  <c r="L112" i="1"/>
  <c r="O112" i="1"/>
  <c r="F113" i="1"/>
  <c r="H113" i="1"/>
  <c r="J113" i="1"/>
  <c r="L113" i="1"/>
  <c r="O113" i="1"/>
  <c r="F114" i="1"/>
  <c r="H114" i="1"/>
  <c r="J114" i="1"/>
  <c r="L114" i="1"/>
  <c r="O114" i="1"/>
  <c r="F115" i="1"/>
  <c r="H115" i="1"/>
  <c r="J115" i="1"/>
  <c r="L115" i="1"/>
  <c r="O115" i="1"/>
  <c r="F116" i="1"/>
  <c r="H116" i="1"/>
  <c r="J116" i="1"/>
  <c r="L116" i="1"/>
  <c r="O116" i="1"/>
  <c r="F117" i="1"/>
  <c r="H117" i="1"/>
  <c r="J117" i="1"/>
  <c r="L117" i="1"/>
  <c r="O117" i="1"/>
  <c r="F118" i="1"/>
  <c r="H118" i="1"/>
  <c r="J118" i="1"/>
  <c r="L118" i="1"/>
  <c r="O118" i="1"/>
  <c r="F119" i="1"/>
  <c r="H119" i="1"/>
  <c r="J119" i="1"/>
  <c r="L119" i="1"/>
  <c r="O119" i="1"/>
  <c r="F120" i="1"/>
  <c r="H120" i="1"/>
  <c r="J120" i="1"/>
  <c r="L120" i="1"/>
  <c r="O120" i="1"/>
  <c r="F121" i="1"/>
  <c r="H121" i="1"/>
  <c r="J121" i="1"/>
  <c r="L121" i="1"/>
  <c r="O121" i="1"/>
  <c r="F122" i="1"/>
  <c r="H122" i="1"/>
  <c r="J122" i="1"/>
  <c r="L122" i="1"/>
  <c r="O122" i="1"/>
  <c r="F123" i="1"/>
  <c r="H123" i="1"/>
  <c r="J123" i="1"/>
  <c r="L123" i="1"/>
  <c r="O123" i="1"/>
  <c r="F124" i="1"/>
  <c r="H124" i="1"/>
  <c r="J124" i="1"/>
  <c r="L124" i="1"/>
  <c r="O124" i="1"/>
  <c r="F125" i="1"/>
  <c r="H125" i="1"/>
  <c r="J125" i="1"/>
  <c r="L125" i="1"/>
  <c r="O125" i="1"/>
  <c r="F126" i="1"/>
  <c r="H126" i="1"/>
  <c r="J126" i="1"/>
  <c r="L126" i="1"/>
  <c r="O126" i="1"/>
  <c r="F127" i="1"/>
  <c r="H127" i="1"/>
  <c r="J127" i="1"/>
  <c r="L127" i="1"/>
  <c r="O127" i="1"/>
  <c r="F128" i="1"/>
  <c r="H128" i="1"/>
  <c r="J128" i="1"/>
  <c r="L128" i="1"/>
  <c r="O128" i="1"/>
  <c r="F129" i="1"/>
  <c r="H129" i="1"/>
  <c r="J129" i="1"/>
  <c r="L129" i="1"/>
  <c r="O129" i="1"/>
  <c r="F130" i="1"/>
  <c r="H130" i="1"/>
  <c r="J130" i="1"/>
  <c r="L130" i="1"/>
  <c r="O130" i="1"/>
  <c r="F131" i="1"/>
  <c r="H131" i="1"/>
  <c r="J131" i="1"/>
  <c r="L131" i="1"/>
  <c r="O131" i="1"/>
  <c r="F132" i="1"/>
  <c r="H132" i="1"/>
  <c r="J132" i="1"/>
  <c r="L132" i="1"/>
  <c r="O132" i="1"/>
  <c r="F133" i="1"/>
  <c r="H133" i="1"/>
  <c r="J133" i="1"/>
  <c r="L133" i="1"/>
  <c r="O133" i="1"/>
  <c r="E134" i="1"/>
  <c r="M135" i="1"/>
  <c r="N135" i="1"/>
  <c r="K135" i="1"/>
  <c r="I135" i="1"/>
  <c r="G135" i="1"/>
  <c r="E135" i="1"/>
  <c r="D135" i="1"/>
  <c r="D134" i="1"/>
  <c r="L136" i="1" s="1"/>
  <c r="N134" i="1"/>
  <c r="I134" i="1"/>
  <c r="G134" i="1"/>
  <c r="H136" i="1" l="1"/>
  <c r="O136" i="1"/>
  <c r="J136" i="1"/>
  <c r="J135" i="1"/>
  <c r="H135" i="1"/>
  <c r="F135" i="1"/>
  <c r="L135" i="1"/>
  <c r="O135" i="1"/>
  <c r="F136" i="1"/>
</calcChain>
</file>

<file path=xl/sharedStrings.xml><?xml version="1.0" encoding="utf-8"?>
<sst xmlns="http://schemas.openxmlformats.org/spreadsheetml/2006/main" count="415" uniqueCount="286">
  <si>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</si>
  <si>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</si>
  <si>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</si>
  <si>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</si>
  <si>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</si>
  <si>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</si>
  <si>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</si>
  <si>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</si>
  <si>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Tax Credit Factor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</si>
  <si>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</si>
  <si>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</si>
  <si>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</si>
  <si>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</si>
  <si>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</si>
  <si>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</si>
  <si>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Current Payment Financing/Tax-Exempt Bond Financing</t>
  </si>
  <si>
    <t>Construction Type</t>
  </si>
  <si>
    <t>Acquisition/Rehabilitation</t>
  </si>
  <si>
    <t>New Construction</t>
  </si>
  <si>
    <t>*For some projects, Total Development Cost and Funding Sources may reflect minor adjustments made after the application was received.</t>
  </si>
  <si>
    <t>Deferred Govt Financing</t>
  </si>
  <si>
    <t>Triangle Court/Friendship Manor</t>
  </si>
  <si>
    <t>CA-2015-800</t>
  </si>
  <si>
    <t>6800 Mission Family Housing</t>
  </si>
  <si>
    <t>CA-2015-801</t>
  </si>
  <si>
    <t>Butterfield Retirement</t>
  </si>
  <si>
    <t>CA-2015-803</t>
  </si>
  <si>
    <t>Westridge At Hilltop</t>
  </si>
  <si>
    <t>CA-2015-804</t>
  </si>
  <si>
    <t>Anton Arcade Apartments</t>
  </si>
  <si>
    <t>CA-2015-805</t>
  </si>
  <si>
    <t>Las Cortes</t>
  </si>
  <si>
    <t>CA-2015-806</t>
  </si>
  <si>
    <t>The Crossings at Escondido Manor</t>
  </si>
  <si>
    <t>CA-2015-807</t>
  </si>
  <si>
    <t>Northgate Terrace Apartments</t>
  </si>
  <si>
    <t>CA-2015-808</t>
  </si>
  <si>
    <t>Edgewater Isle Rehabilitation</t>
  </si>
  <si>
    <t>CA-2015-809</t>
  </si>
  <si>
    <t>St. Timothy's Tower and St. Timothy's Manor</t>
  </si>
  <si>
    <t>CA-2015-810</t>
  </si>
  <si>
    <t>Summit Rose Apartments</t>
  </si>
  <si>
    <t>CA-2015-811</t>
  </si>
  <si>
    <t>Ocean View Senior Apartments</t>
  </si>
  <si>
    <t>CA-2015-812</t>
  </si>
  <si>
    <t>Betel Apartments</t>
  </si>
  <si>
    <t>CA-2015-814</t>
  </si>
  <si>
    <t>Madrone Apartments</t>
  </si>
  <si>
    <t>CA-2015-815</t>
  </si>
  <si>
    <t>Park Lane Apartments</t>
  </si>
  <si>
    <t>CA-2015-816</t>
  </si>
  <si>
    <t>Mission Bay Block 7</t>
  </si>
  <si>
    <t>CA-2015-817</t>
  </si>
  <si>
    <t>Anton Portola Apartments</t>
  </si>
  <si>
    <t>CA-2015-818</t>
  </si>
  <si>
    <t>Amberwood Apartments I &amp; II</t>
  </si>
  <si>
    <t>CA-2015-819</t>
  </si>
  <si>
    <t>Dinuba Village</t>
  </si>
  <si>
    <t>CA-2015-820</t>
  </si>
  <si>
    <t>Mutual Housing at Foothill Farms</t>
  </si>
  <si>
    <t>CA-2015-821</t>
  </si>
  <si>
    <t>Skid Row Southeast 1</t>
  </si>
  <si>
    <t>CA-2015-824</t>
  </si>
  <si>
    <t>Downtown Hayward Senior Apartments</t>
  </si>
  <si>
    <t>CA-2015-826</t>
  </si>
  <si>
    <t>Casa Del Pueblo Senior Apartments</t>
  </si>
  <si>
    <t>CA-2015-827</t>
  </si>
  <si>
    <t>T. Bailey Manor</t>
  </si>
  <si>
    <t>CA-2015-828</t>
  </si>
  <si>
    <t>Brethren Manor</t>
  </si>
  <si>
    <t>CA-2015-829</t>
  </si>
  <si>
    <t>John Burton Foundation Housing Complex</t>
  </si>
  <si>
    <t>CA-2015-830</t>
  </si>
  <si>
    <t>Horizons at Yucaipa</t>
  </si>
  <si>
    <t>CA-2015-831</t>
  </si>
  <si>
    <t>Pilgrim Tower Apartments</t>
  </si>
  <si>
    <t>CA-2015-832</t>
  </si>
  <si>
    <t>Leaster Apartments</t>
  </si>
  <si>
    <t>CA-2015-833</t>
  </si>
  <si>
    <t>815 N. Harbor</t>
  </si>
  <si>
    <t>CA-2015-834</t>
  </si>
  <si>
    <t>Beverly Terrace</t>
  </si>
  <si>
    <t>CA-2015-835</t>
  </si>
  <si>
    <t>Trolley Residential</t>
  </si>
  <si>
    <t>CA-2015-836</t>
  </si>
  <si>
    <t>Samoa Avenue Apartments</t>
  </si>
  <si>
    <t>CA-2015-837</t>
  </si>
  <si>
    <t>College Park II</t>
  </si>
  <si>
    <t>CA-2015-838</t>
  </si>
  <si>
    <t>Lemon Grove Apartments</t>
  </si>
  <si>
    <t>CA-2015-839</t>
  </si>
  <si>
    <t>Seasons at Simi Valley</t>
  </si>
  <si>
    <t>CA-2015-840</t>
  </si>
  <si>
    <t>Springville at Camarillo</t>
  </si>
  <si>
    <t>CA-2015-841</t>
  </si>
  <si>
    <t>Garden Grove United Methodist Church Project</t>
  </si>
  <si>
    <t>CA-2015-842</t>
  </si>
  <si>
    <t>Virginia Terrace</t>
  </si>
  <si>
    <t>CA-2015-843</t>
  </si>
  <si>
    <t>Vintage Aliso Apartments</t>
  </si>
  <si>
    <t>CA-2015-844</t>
  </si>
  <si>
    <t>Avenida Crossing Apartments</t>
  </si>
  <si>
    <t>CA-2015-845</t>
  </si>
  <si>
    <t>Sylmar Court</t>
  </si>
  <si>
    <t>CA-2015-846</t>
  </si>
  <si>
    <t>Cypress Cove Apartments</t>
  </si>
  <si>
    <t>CA-2015-847</t>
  </si>
  <si>
    <t>Mayberry Townhomes</t>
  </si>
  <si>
    <t>CA-2015-849</t>
  </si>
  <si>
    <t>Villa la Esperanza</t>
  </si>
  <si>
    <t>CA-2015-852</t>
  </si>
  <si>
    <t>Terracina Oaks II Apartments</t>
  </si>
  <si>
    <t>CA-2015-853</t>
  </si>
  <si>
    <t>Alexander Station</t>
  </si>
  <si>
    <t>CA-2015-854</t>
  </si>
  <si>
    <t>March Veterans Village</t>
  </si>
  <si>
    <t>CA-2015-855</t>
  </si>
  <si>
    <t>Town Park Towers</t>
  </si>
  <si>
    <t>CA-2015-856</t>
  </si>
  <si>
    <t>Duarte Manor Apartments</t>
  </si>
  <si>
    <t>CA-2015-857</t>
  </si>
  <si>
    <t>Vista Park Chino Apartments</t>
  </si>
  <si>
    <t>CA-2015-858</t>
  </si>
  <si>
    <t>Northwest Manors II</t>
  </si>
  <si>
    <t>CA-2015-859</t>
  </si>
  <si>
    <t>Pebble Cove</t>
  </si>
  <si>
    <t>CA-2015-860</t>
  </si>
  <si>
    <t>Canoas Terrace Apartments</t>
  </si>
  <si>
    <t>CA-2015-861</t>
  </si>
  <si>
    <t>The Lodge at Eureka</t>
  </si>
  <si>
    <t>CA-2015-864</t>
  </si>
  <si>
    <t>Cottonwood Place</t>
  </si>
  <si>
    <t>CA-2015-865</t>
  </si>
  <si>
    <t>Dublin Family Apartments</t>
  </si>
  <si>
    <t>CA-2015-866</t>
  </si>
  <si>
    <t>Marcus Garvey Hismen Hin-Nu Acquisition/Rehabilita</t>
  </si>
  <si>
    <t>CA-2015-867</t>
  </si>
  <si>
    <t>Bellflower Friendship Manor</t>
  </si>
  <si>
    <t>CA-2015-868</t>
  </si>
  <si>
    <t>25 Sanchez</t>
  </si>
  <si>
    <t>CA-2015-869</t>
  </si>
  <si>
    <t>462 Duboce</t>
  </si>
  <si>
    <t>CA-2015-870</t>
  </si>
  <si>
    <t>255 Woodside</t>
  </si>
  <si>
    <t>CA-2015-871</t>
  </si>
  <si>
    <t>Holly Courts</t>
  </si>
  <si>
    <t>CA-2015-872</t>
  </si>
  <si>
    <t>666 Ellis Street</t>
  </si>
  <si>
    <t>CA-2015-873</t>
  </si>
  <si>
    <t xml:space="preserve">227 Bay Street </t>
  </si>
  <si>
    <t>CA-2015-874</t>
  </si>
  <si>
    <t>990 Pacific Avenue</t>
  </si>
  <si>
    <t>CA-2015-875</t>
  </si>
  <si>
    <t>345 Arguello</t>
  </si>
  <si>
    <t>CA-2015-876</t>
  </si>
  <si>
    <t>1880 Pine</t>
  </si>
  <si>
    <t>CA-2015-877</t>
  </si>
  <si>
    <t>Hunters Point East West</t>
  </si>
  <si>
    <t>CA-2015-878</t>
  </si>
  <si>
    <t xml:space="preserve">491 31st Ave </t>
  </si>
  <si>
    <t>CA-2015-879</t>
  </si>
  <si>
    <t xml:space="preserve">939 &amp; 951 Eddy Street </t>
  </si>
  <si>
    <t>CA-2015-880</t>
  </si>
  <si>
    <t>430 Turk Street</t>
  </si>
  <si>
    <t>CA-2015-881</t>
  </si>
  <si>
    <t>Robert Pitts</t>
  </si>
  <si>
    <t>CA-2015-882</t>
  </si>
  <si>
    <t>Coalinga Senior Apartments</t>
  </si>
  <si>
    <t>CA-2015-883</t>
  </si>
  <si>
    <t xml:space="preserve">Arroyo Del Camino </t>
  </si>
  <si>
    <t>CA-2015-884</t>
  </si>
  <si>
    <t>Woodglen Vista</t>
  </si>
  <si>
    <t>CA-2015-885</t>
  </si>
  <si>
    <t>Beverly Park Senior Apartments</t>
  </si>
  <si>
    <t>CA-2015-886</t>
  </si>
  <si>
    <t>Springdale West Apartments</t>
  </si>
  <si>
    <t>CA-2015-887</t>
  </si>
  <si>
    <t>CA-2015-890</t>
  </si>
  <si>
    <t xml:space="preserve">Ocean View Manor </t>
  </si>
  <si>
    <t>CA-2015-891</t>
  </si>
  <si>
    <t>Copper Square Apartments</t>
  </si>
  <si>
    <t>CA-2015-892</t>
  </si>
  <si>
    <t>Park Sunset Apartments</t>
  </si>
  <si>
    <t>CA-2015-893</t>
  </si>
  <si>
    <t>Sunrise Meadows Apartments</t>
  </si>
  <si>
    <t>CA-2015-894</t>
  </si>
  <si>
    <t>Summit at Fair Oaks</t>
  </si>
  <si>
    <t>CA-2015-895</t>
  </si>
  <si>
    <t>The Groves at Manzanita Apartments</t>
  </si>
  <si>
    <t>CA-2015-896</t>
  </si>
  <si>
    <t>Kenneth Park Apartments</t>
  </si>
  <si>
    <t>CA-2015-897</t>
  </si>
  <si>
    <t>Sycamore Terrace</t>
  </si>
  <si>
    <t>CA-2015-898</t>
  </si>
  <si>
    <t>Alice Griffith Phase 3A</t>
  </si>
  <si>
    <t>CA-2015-899</t>
  </si>
  <si>
    <t>O'Farrell Towers</t>
  </si>
  <si>
    <t>CA-2015-900</t>
  </si>
  <si>
    <t>Torrey Vale Apartments</t>
  </si>
  <si>
    <t>CA-2015-901</t>
  </si>
  <si>
    <t>Mill Creek Village</t>
  </si>
  <si>
    <t>CA-2015-902</t>
  </si>
  <si>
    <t>American Gold Star Manor</t>
  </si>
  <si>
    <t>CA-2015-903</t>
  </si>
  <si>
    <t>Plum Tree West Apartments</t>
  </si>
  <si>
    <t>CA-2015-904</t>
  </si>
  <si>
    <t>HCHC Recap I</t>
  </si>
  <si>
    <t>CA-2015-905</t>
  </si>
  <si>
    <t>Colorado Park Apartments</t>
  </si>
  <si>
    <t>CA-2015-906</t>
  </si>
  <si>
    <t>La Palmas Apartments</t>
  </si>
  <si>
    <t>CA-2015-907</t>
  </si>
  <si>
    <t>Hayward Four - Scattered site</t>
  </si>
  <si>
    <t>CA-2015-908</t>
  </si>
  <si>
    <t>The Oaks Apartments</t>
  </si>
  <si>
    <t>CA-2015-909</t>
  </si>
  <si>
    <t>Golden Oak Manor</t>
  </si>
  <si>
    <t>CA-2015-910</t>
  </si>
  <si>
    <t>Maplewood Apartments</t>
  </si>
  <si>
    <t>CA-2015-912</t>
  </si>
  <si>
    <t>Villa Garcia</t>
  </si>
  <si>
    <t>CA-2015-913</t>
  </si>
  <si>
    <t>Briar Crest + Rosecrest Apartments</t>
  </si>
  <si>
    <t>CA-2015-914</t>
  </si>
  <si>
    <t>Bouquet Canyon Senior Apartments</t>
  </si>
  <si>
    <t>CA-2015-916</t>
  </si>
  <si>
    <t>Rowland Heights Terrace Apartments</t>
  </si>
  <si>
    <t>CA-2015-917</t>
  </si>
  <si>
    <t>Green Gardens</t>
  </si>
  <si>
    <t>CA-2015-918</t>
  </si>
  <si>
    <t>South County RAD</t>
  </si>
  <si>
    <t>CA-2015-919</t>
  </si>
  <si>
    <t>Salinas Family RAD</t>
  </si>
  <si>
    <t>CA-2015-920</t>
  </si>
  <si>
    <t>East Salinas Family RAD</t>
  </si>
  <si>
    <t>CA-2015-921</t>
  </si>
  <si>
    <t>Gonzales Family RAD</t>
  </si>
  <si>
    <t>CA-2015-922</t>
  </si>
  <si>
    <t>Sycamore Walk Apartments</t>
  </si>
  <si>
    <t>CA-2015-923</t>
  </si>
  <si>
    <t>Ventaliso II</t>
  </si>
  <si>
    <t>CA-2015-924</t>
  </si>
  <si>
    <t>Transbay Block 8 - Affordable Apartments</t>
  </si>
  <si>
    <t>CA-2015-925</t>
  </si>
  <si>
    <t>Transbay Block 8 - 80/20 Apartments</t>
  </si>
  <si>
    <t>CA-2015-926</t>
  </si>
  <si>
    <t>MORH I Housing</t>
  </si>
  <si>
    <t>CA-2015-927</t>
  </si>
  <si>
    <t>Oak Center I Apartments</t>
  </si>
  <si>
    <t>CA-2015-928</t>
  </si>
  <si>
    <t>The Verandas</t>
  </si>
  <si>
    <t>CA-2015-929</t>
  </si>
  <si>
    <t>Arbor Terraces</t>
  </si>
  <si>
    <t>CA-2015-930</t>
  </si>
  <si>
    <t>Hancock Gardens</t>
  </si>
  <si>
    <t>CA-2015-931</t>
  </si>
  <si>
    <t>Rancho California</t>
  </si>
  <si>
    <t>CA-2015-932</t>
  </si>
  <si>
    <t>East Bluff</t>
  </si>
  <si>
    <t>CA-2015-933</t>
  </si>
  <si>
    <t>CA-2015-936</t>
  </si>
  <si>
    <t>Delta View Apartments</t>
  </si>
  <si>
    <t>CA-2015-937</t>
  </si>
  <si>
    <t>E. Boyd Esters Manor</t>
  </si>
  <si>
    <t>CA-2015-939</t>
  </si>
  <si>
    <t>Pacific Rim Apartments</t>
  </si>
  <si>
    <t>CA-2015-940</t>
  </si>
  <si>
    <t>E Victor Villa</t>
  </si>
  <si>
    <t>CA-2015-941</t>
  </si>
  <si>
    <t>Volta Apartment Homes</t>
  </si>
  <si>
    <t>CA-2015-942</t>
  </si>
  <si>
    <t>Duetta Apartment Homes</t>
  </si>
  <si>
    <t>CA-2015-943</t>
  </si>
  <si>
    <t>Pearl Gardens</t>
  </si>
  <si>
    <t>CA-2015-944</t>
  </si>
  <si>
    <t>Sycamore Gardens</t>
  </si>
  <si>
    <t>CA-2015-945</t>
  </si>
  <si>
    <t>Transbay Block 7</t>
  </si>
  <si>
    <t>CA-2015-946</t>
  </si>
  <si>
    <t>Columbia Park Apartments</t>
  </si>
  <si>
    <t>CA-2015-948</t>
  </si>
  <si>
    <t>Ethan Terrace Apartments</t>
  </si>
  <si>
    <t>CA-2015-950</t>
  </si>
  <si>
    <t>127th Street Apartments</t>
  </si>
  <si>
    <t>Acquisition &amp; Rehabilitation</t>
  </si>
  <si>
    <t xml:space="preserve">Ortiz Plaza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</si>
</sst>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6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8" fillId="8" borderId="10" applyNumberFormat="0" applyFont="0" applyAlignment="0" applyProtection="0"/>
    <xf numFmtId="0" fontId="38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</cellStyleXfs>
  <cellXfs count="74">
    <xf numFmtId="0" fontId="0" fillId="0" borderId="0" xfId="0"/>
    <xf numFmtId="0" fontId="34" fillId="0" borderId="1" xfId="0" applyNumberFormat="1" applyFont="1" applyFill="1" applyBorder="1" applyAlignment="1">
      <alignment horizontal="center" wrapText="1"/>
    </xf>
    <xf numFmtId="0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164" fontId="34" fillId="0" borderId="1" xfId="0" applyNumberFormat="1" applyFont="1" applyFill="1" applyBorder="1" applyAlignment="1">
      <alignment horizontal="center" wrapText="1"/>
    </xf>
    <xf numFmtId="166" fontId="34" fillId="0" borderId="1" xfId="0" applyNumberFormat="1" applyFont="1" applyFill="1" applyBorder="1" applyAlignment="1">
      <alignment horizontal="center" wrapText="1"/>
    </xf>
    <xf numFmtId="164" fontId="34" fillId="0" borderId="0" xfId="0" applyNumberFormat="1" applyFont="1" applyFill="1" applyBorder="1" applyAlignment="1">
      <alignment horizontal="center" wrapText="1"/>
    </xf>
    <xf numFmtId="165" fontId="2" fillId="0" borderId="0" xfId="31" applyNumberFormat="1" applyFont="1" applyFill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right"/>
    </xf>
    <xf numFmtId="165" fontId="2" fillId="0" borderId="1" xfId="3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center"/>
    </xf>
    <xf numFmtId="6" fontId="2" fillId="0" borderId="1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164" fontId="34" fillId="0" borderId="0" xfId="0" applyNumberFormat="1" applyFont="1" applyFill="1" applyBorder="1"/>
    <xf numFmtId="6" fontId="35" fillId="0" borderId="0" xfId="0" applyNumberFormat="1" applyFont="1" applyFill="1"/>
    <xf numFmtId="165" fontId="35" fillId="0" borderId="0" xfId="0" applyNumberFormat="1" applyFont="1" applyFill="1" applyBorder="1" applyAlignment="1"/>
    <xf numFmtId="6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 vertical="center"/>
    </xf>
    <xf numFmtId="165" fontId="35" fillId="0" borderId="0" xfId="0" applyNumberFormat="1" applyFont="1" applyFill="1"/>
    <xf numFmtId="0" fontId="36" fillId="0" borderId="0" xfId="14367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6" fontId="2" fillId="0" borderId="0" xfId="0" applyNumberFormat="1" applyFont="1" applyFill="1" applyAlignment="1">
      <alignment horizontal="right"/>
    </xf>
    <xf numFmtId="0" fontId="36" fillId="0" borderId="0" xfId="14636" applyFont="1" applyFill="1" applyAlignment="1">
      <alignment horizontal="left" vertical="top" readingOrder="1"/>
    </xf>
    <xf numFmtId="0" fontId="36" fillId="0" borderId="0" xfId="14499" applyFont="1" applyAlignment="1">
      <alignment vertical="center"/>
    </xf>
    <xf numFmtId="0" fontId="36" fillId="0" borderId="0" xfId="14367" applyFont="1" applyAlignment="1">
      <alignment horizontal="left" vertical="center"/>
    </xf>
    <xf numFmtId="0" fontId="36" fillId="0" borderId="0" xfId="14367" applyFont="1" applyAlignment="1">
      <alignment horizontal="left" vertical="top" readingOrder="1"/>
    </xf>
    <xf numFmtId="0" fontId="36" fillId="0" borderId="0" xfId="14367" applyFont="1" applyFill="1" applyAlignment="1">
      <alignment horizontal="left" vertical="top" readingOrder="1"/>
    </xf>
    <xf numFmtId="165" fontId="36" fillId="0" borderId="0" xfId="14636" applyNumberFormat="1" applyFont="1" applyAlignment="1">
      <alignment horizontal="right" vertical="center"/>
    </xf>
    <xf numFmtId="0" fontId="35" fillId="0" borderId="0" xfId="14431" applyFont="1"/>
    <xf numFmtId="0" fontId="2" fillId="0" borderId="0" xfId="31" applyNumberFormat="1" applyFont="1" applyFill="1" applyAlignment="1">
      <alignment horizontal="left" vertical="top"/>
    </xf>
    <xf numFmtId="0" fontId="36" fillId="0" borderId="0" xfId="14636" applyFont="1" applyFill="1" applyAlignment="1">
      <alignment horizontal="left" vertical="top"/>
    </xf>
    <xf numFmtId="0" fontId="36" fillId="0" borderId="0" xfId="14636" applyFont="1" applyAlignment="1">
      <alignment horizontal="left" vertical="top" readingOrder="1"/>
    </xf>
    <xf numFmtId="165" fontId="36" fillId="0" borderId="1" xfId="14636" applyNumberFormat="1" applyFont="1" applyFill="1" applyBorder="1" applyAlignment="1">
      <alignment horizontal="right" vertical="top" readingOrder="1"/>
    </xf>
    <xf numFmtId="165" fontId="36" fillId="0" borderId="0" xfId="14636" applyNumberFormat="1" applyFont="1" applyAlignment="1">
      <alignment horizontal="right" vertical="top" readingOrder="1"/>
    </xf>
    <xf numFmtId="165" fontId="36" fillId="0" borderId="0" xfId="14636" applyNumberFormat="1" applyFont="1" applyFill="1" applyAlignment="1">
      <alignment horizontal="right" vertical="top" readingOrder="1"/>
    </xf>
    <xf numFmtId="0" fontId="45" fillId="0" borderId="0" xfId="0" applyFont="1" applyFill="1" applyBorder="1"/>
    <xf numFmtId="165" fontId="0" fillId="0" borderId="0" xfId="0" applyNumberFormat="1" applyFont="1" applyFill="1" applyBorder="1"/>
    <xf numFmtId="0" fontId="34" fillId="0" borderId="0" xfId="0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1" fontId="2" fillId="0" borderId="0" xfId="0" applyNumberFormat="1" applyFont="1" applyFill="1" applyBorder="1" applyAlignment="1">
      <alignment horizontal="right"/>
    </xf>
    <xf numFmtId="6" fontId="2" fillId="0" borderId="0" xfId="0" applyNumberFormat="1" applyFont="1" applyFill="1" applyBorder="1"/>
    <xf numFmtId="6" fontId="2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5" fontId="45" fillId="0" borderId="0" xfId="0" applyNumberFormat="1" applyFont="1" applyFill="1" applyBorder="1"/>
    <xf numFmtId="6" fontId="45" fillId="0" borderId="0" xfId="0" applyNumberFormat="1" applyFont="1" applyFill="1" applyBorder="1"/>
    <xf numFmtId="0" fontId="0" fillId="0" borderId="0" xfId="0" quotePrefix="1" applyFont="1" applyFill="1" applyBorder="1"/>
    <xf numFmtId="6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6" fontId="3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5" fillId="0" borderId="0" xfId="0" applyFont="1" applyFill="1" applyBorder="1" applyAlignment="1">
      <alignment horizontal="left" wrapText="1"/>
    </xf>
    <xf numFmtId="165" fontId="35" fillId="0" borderId="0" xfId="0" applyNumberFormat="1" applyFont="1" applyFill="1" applyBorder="1"/>
    <xf numFmtId="0" fontId="35" fillId="0" borderId="0" xfId="0" applyFont="1" applyFill="1" applyAlignment="1">
      <alignment horizontal="left" wrapText="1"/>
    </xf>
  </cellXfs>
  <cellStyles count="14816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4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11" customWidth="1"/>
    <col min="2" max="2" width="52.7109375" style="11" bestFit="1" customWidth="1"/>
    <col min="3" max="3" width="24.7109375" style="11" hidden="1" customWidth="1"/>
    <col min="4" max="4" width="16.140625" style="11" bestFit="1" customWidth="1"/>
    <col min="5" max="5" width="15.7109375" style="11" customWidth="1"/>
    <col min="6" max="6" width="14.7109375" style="11" customWidth="1"/>
    <col min="7" max="7" width="15.7109375" style="11" customWidth="1"/>
    <col min="8" max="8" width="10.7109375" style="11" customWidth="1"/>
    <col min="9" max="9" width="14.140625" style="11" customWidth="1"/>
    <col min="10" max="10" width="10.7109375" style="11" customWidth="1"/>
    <col min="11" max="11" width="15.7109375" style="11" customWidth="1"/>
    <col min="12" max="12" width="10.7109375" style="11" customWidth="1"/>
    <col min="13" max="13" width="11.42578125" style="11" customWidth="1"/>
    <col min="14" max="14" width="15.85546875" style="11" customWidth="1"/>
    <col min="15" max="15" width="10.7109375" style="11" customWidth="1"/>
    <col min="16" max="16" width="10.5703125" style="58" customWidth="1"/>
    <col min="17" max="17" width="14.7109375" style="67" bestFit="1" customWidth="1"/>
    <col min="18" max="18" width="19.42578125" style="58" customWidth="1"/>
    <col min="19" max="19" width="15.7109375" style="67" customWidth="1"/>
    <col min="20" max="20" width="38.85546875" style="58" bestFit="1" customWidth="1"/>
    <col min="21" max="21" width="11.7109375" style="72" customWidth="1"/>
    <col min="22" max="22" width="44" style="58" bestFit="1" customWidth="1"/>
    <col min="23" max="23" width="11.7109375" style="72" customWidth="1"/>
    <col min="24" max="24" width="50.42578125" style="58" customWidth="1"/>
    <col min="25" max="25" width="11.7109375" style="72" customWidth="1"/>
    <col min="26" max="26" width="57.140625" style="58" bestFit="1" customWidth="1"/>
    <col min="27" max="27" width="11.7109375" style="72" customWidth="1"/>
    <col min="28" max="28" width="32.140625" style="58" customWidth="1"/>
    <col min="29" max="29" width="11.7109375" style="72" customWidth="1"/>
    <col min="30" max="30" width="28.42578125" style="58" customWidth="1"/>
    <col min="31" max="31" width="12.28515625" style="72" bestFit="1" customWidth="1"/>
    <col min="32" max="32" width="33" style="58" bestFit="1" customWidth="1"/>
    <col min="33" max="33" width="11.140625" style="72" bestFit="1" customWidth="1"/>
    <col min="34" max="34" width="24.5703125" style="58" customWidth="1"/>
    <col min="35" max="35" width="11.140625" style="72" bestFit="1" customWidth="1"/>
    <col min="36" max="36" width="22" style="58" bestFit="1" customWidth="1"/>
    <col min="37" max="37" width="11.28515625" style="72" bestFit="1" customWidth="1"/>
    <col min="38" max="38" width="13.85546875" style="58" bestFit="1" customWidth="1"/>
    <col min="39" max="39" width="11.140625" style="72" bestFit="1" customWidth="1"/>
    <col min="40" max="40" width="9.140625" style="58"/>
    <col min="41" max="41" width="11.140625" style="72" bestFit="1" customWidth="1"/>
    <col min="42" max="42" width="9.140625" style="58"/>
    <col min="43" max="43" width="11.28515625" style="72" bestFit="1" customWidth="1"/>
    <col min="44" max="44" width="9.140625" style="58"/>
    <col min="45" max="45" width="11.28515625" style="58" bestFit="1" customWidth="1"/>
    <col min="46" max="46" width="9.140625" style="58"/>
    <col min="47" max="47" width="11.28515625" style="58" bestFit="1" customWidth="1"/>
    <col min="48" max="71" width="9.140625" style="58"/>
    <col min="72" max="16384" width="9.140625" style="11"/>
  </cols>
  <sheetData>
    <row r="1" spans="1:47" ht="72" x14ac:dyDescent="0.25">
      <c r="A1" s="1" t="s">
        <v>0</v>
      </c>
      <c r="B1" s="2" t="s">
        <v>1</v>
      </c>
      <c r="C1" s="3" t="s">
        <v>16</v>
      </c>
      <c r="D1" s="3" t="s">
        <v>13</v>
      </c>
      <c r="E1" s="3" t="s">
        <v>15</v>
      </c>
      <c r="F1" s="4" t="s">
        <v>2</v>
      </c>
      <c r="G1" s="3" t="s">
        <v>20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5" t="s">
        <v>8</v>
      </c>
      <c r="N1" s="3" t="s">
        <v>14</v>
      </c>
      <c r="O1" s="4" t="s">
        <v>9</v>
      </c>
      <c r="P1" s="6"/>
      <c r="Q1" s="56"/>
      <c r="R1" s="56"/>
      <c r="S1" s="56"/>
      <c r="T1" s="56"/>
      <c r="U1" s="57"/>
      <c r="V1" s="56"/>
      <c r="W1" s="57"/>
      <c r="X1" s="56"/>
      <c r="Y1" s="57"/>
      <c r="Z1" s="56"/>
      <c r="AA1" s="57"/>
      <c r="AB1" s="56"/>
      <c r="AC1" s="57"/>
      <c r="AD1" s="56"/>
      <c r="AE1" s="57"/>
      <c r="AF1" s="56"/>
      <c r="AG1" s="57"/>
      <c r="AH1" s="56"/>
      <c r="AI1" s="57"/>
      <c r="AJ1" s="56"/>
      <c r="AK1" s="57"/>
      <c r="AL1" s="56"/>
      <c r="AM1" s="57"/>
      <c r="AN1" s="56"/>
      <c r="AO1" s="57"/>
      <c r="AP1" s="56"/>
      <c r="AQ1" s="57"/>
      <c r="AR1" s="56"/>
      <c r="AS1" s="57"/>
      <c r="AT1" s="56"/>
      <c r="AU1" s="57"/>
    </row>
    <row r="2" spans="1:47" x14ac:dyDescent="0.25">
      <c r="A2" s="45" t="s">
        <v>22</v>
      </c>
      <c r="B2" s="44" t="s">
        <v>23</v>
      </c>
      <c r="C2" s="50" t="s">
        <v>18</v>
      </c>
      <c r="D2" s="53">
        <v>35456454</v>
      </c>
      <c r="E2" s="7">
        <v>3171000</v>
      </c>
      <c r="F2" s="38">
        <f>E2/$D2</f>
        <v>8.9433647256434615E-2</v>
      </c>
      <c r="G2" s="8">
        <v>11035422</v>
      </c>
      <c r="H2" s="38">
        <f>G2/$D2</f>
        <v>0.31123873808700669</v>
      </c>
      <c r="I2" s="8">
        <v>4634000</v>
      </c>
      <c r="J2" s="38">
        <f>I2/$D2</f>
        <v>0.13069552866172121</v>
      </c>
      <c r="K2" s="9">
        <v>2181821</v>
      </c>
      <c r="L2" s="38">
        <f>K2/$D2</f>
        <v>6.153522853695409E-2</v>
      </c>
      <c r="M2" s="14">
        <v>1.15059</v>
      </c>
      <c r="N2" s="9">
        <v>14434211</v>
      </c>
      <c r="O2" s="38">
        <f>N2/$D2</f>
        <v>0.40709685745788343</v>
      </c>
      <c r="P2" s="59"/>
      <c r="Q2" s="15"/>
      <c r="R2" s="60"/>
      <c r="S2" s="61"/>
      <c r="T2" s="54"/>
      <c r="U2" s="55"/>
      <c r="V2" s="54"/>
      <c r="W2" s="55"/>
      <c r="X2" s="54"/>
      <c r="Y2" s="55"/>
      <c r="Z2" s="62"/>
      <c r="AA2" s="55"/>
      <c r="AB2" s="62"/>
      <c r="AC2" s="55"/>
      <c r="AD2" s="62"/>
      <c r="AE2" s="55"/>
      <c r="AF2" s="62"/>
      <c r="AG2" s="55"/>
      <c r="AH2" s="62"/>
      <c r="AI2" s="55"/>
      <c r="AJ2" s="62"/>
      <c r="AK2" s="55"/>
      <c r="AL2" s="62"/>
      <c r="AM2" s="55"/>
      <c r="AN2" s="62"/>
      <c r="AO2" s="55"/>
      <c r="AP2" s="62"/>
      <c r="AQ2" s="55"/>
      <c r="AR2" s="62"/>
      <c r="AS2" s="62"/>
    </row>
    <row r="3" spans="1:47" x14ac:dyDescent="0.25">
      <c r="A3" s="45" t="s">
        <v>24</v>
      </c>
      <c r="B3" s="44" t="s">
        <v>25</v>
      </c>
      <c r="C3" s="50" t="s">
        <v>18</v>
      </c>
      <c r="D3" s="52">
        <v>23287936</v>
      </c>
      <c r="E3" s="7">
        <v>13154870</v>
      </c>
      <c r="F3" s="38">
        <f t="shared" ref="F3:F100" si="0">E3/$D3</f>
        <v>0.5648791717737458</v>
      </c>
      <c r="G3" s="8">
        <v>0</v>
      </c>
      <c r="H3" s="38">
        <f t="shared" ref="H3:H100" si="1">G3/$D3</f>
        <v>0</v>
      </c>
      <c r="I3" s="10"/>
      <c r="J3" s="38">
        <f t="shared" ref="J3:J100" si="2">I3/$D3</f>
        <v>0</v>
      </c>
      <c r="K3" s="9">
        <v>1187536</v>
      </c>
      <c r="L3" s="38">
        <f t="shared" ref="L3:L100" si="3">K3/$D3</f>
        <v>5.0993613173790926E-2</v>
      </c>
      <c r="M3" s="14">
        <v>1</v>
      </c>
      <c r="N3" s="9">
        <v>8945530</v>
      </c>
      <c r="O3" s="38">
        <f t="shared" ref="O3:O100" si="4">N3/$D3</f>
        <v>0.38412721505246322</v>
      </c>
      <c r="P3" s="59"/>
      <c r="Q3" s="15"/>
      <c r="R3" s="60"/>
      <c r="S3" s="61"/>
      <c r="T3" s="54"/>
      <c r="U3" s="63"/>
      <c r="V3" s="54"/>
      <c r="W3" s="55"/>
      <c r="X3" s="62"/>
      <c r="Y3" s="55"/>
      <c r="Z3" s="62"/>
      <c r="AA3" s="55"/>
      <c r="AB3" s="62"/>
      <c r="AC3" s="55"/>
      <c r="AD3" s="62"/>
      <c r="AE3" s="55"/>
      <c r="AF3" s="62"/>
      <c r="AG3" s="55"/>
      <c r="AH3" s="62"/>
      <c r="AI3" s="55"/>
      <c r="AJ3" s="62"/>
      <c r="AK3" s="55"/>
      <c r="AL3" s="62"/>
      <c r="AM3" s="55"/>
      <c r="AN3" s="62"/>
      <c r="AO3" s="55"/>
      <c r="AP3" s="62"/>
      <c r="AQ3" s="55"/>
      <c r="AR3" s="62"/>
      <c r="AS3" s="62"/>
    </row>
    <row r="4" spans="1:47" x14ac:dyDescent="0.25">
      <c r="A4" s="45" t="s">
        <v>26</v>
      </c>
      <c r="B4" s="44" t="s">
        <v>27</v>
      </c>
      <c r="C4" s="50" t="s">
        <v>17</v>
      </c>
      <c r="D4" s="52">
        <v>68708739</v>
      </c>
      <c r="E4" s="7">
        <v>50110000</v>
      </c>
      <c r="F4" s="38">
        <f t="shared" si="0"/>
        <v>0.72931043022052844</v>
      </c>
      <c r="G4" s="8">
        <v>125000</v>
      </c>
      <c r="H4" s="38">
        <f t="shared" si="1"/>
        <v>1.8192736734696877E-3</v>
      </c>
      <c r="I4" s="10"/>
      <c r="J4" s="38">
        <f t="shared" si="2"/>
        <v>0</v>
      </c>
      <c r="K4" s="9">
        <v>0</v>
      </c>
      <c r="L4" s="38">
        <f t="shared" si="3"/>
        <v>0</v>
      </c>
      <c r="M4" s="14">
        <v>0.85</v>
      </c>
      <c r="N4" s="9">
        <v>18473739</v>
      </c>
      <c r="O4" s="38">
        <f t="shared" si="4"/>
        <v>0.26887029610600188</v>
      </c>
      <c r="P4" s="59"/>
      <c r="Q4" s="15"/>
      <c r="R4" s="60"/>
      <c r="S4" s="61"/>
      <c r="T4" s="54"/>
      <c r="U4" s="63"/>
      <c r="V4" s="64"/>
      <c r="W4" s="55"/>
      <c r="X4" s="64"/>
      <c r="Y4" s="55"/>
      <c r="Z4" s="62"/>
      <c r="AA4" s="55"/>
      <c r="AB4" s="62"/>
      <c r="AC4" s="55"/>
      <c r="AD4" s="62"/>
      <c r="AE4" s="55"/>
      <c r="AF4" s="62"/>
      <c r="AG4" s="55"/>
      <c r="AH4" s="62"/>
      <c r="AI4" s="55"/>
      <c r="AJ4" s="62"/>
      <c r="AK4" s="55"/>
      <c r="AL4" s="62"/>
      <c r="AM4" s="55"/>
      <c r="AN4" s="62"/>
      <c r="AO4" s="55"/>
      <c r="AP4" s="62"/>
      <c r="AQ4" s="55"/>
      <c r="AR4" s="62"/>
      <c r="AS4" s="62"/>
    </row>
    <row r="5" spans="1:47" x14ac:dyDescent="0.25">
      <c r="A5" s="45" t="s">
        <v>28</v>
      </c>
      <c r="B5" s="44" t="s">
        <v>29</v>
      </c>
      <c r="C5" s="50" t="s">
        <v>18</v>
      </c>
      <c r="D5" s="52">
        <v>28728709</v>
      </c>
      <c r="E5" s="7">
        <v>10160000</v>
      </c>
      <c r="F5" s="38">
        <f t="shared" si="0"/>
        <v>0.35365320453487831</v>
      </c>
      <c r="G5" s="8">
        <v>5200000</v>
      </c>
      <c r="H5" s="38">
        <f t="shared" si="1"/>
        <v>0.18100360862021331</v>
      </c>
      <c r="I5" s="8"/>
      <c r="J5" s="38">
        <f t="shared" si="2"/>
        <v>0</v>
      </c>
      <c r="K5" s="9">
        <v>1583144</v>
      </c>
      <c r="L5" s="38">
        <f t="shared" si="3"/>
        <v>5.5106687877969039E-2</v>
      </c>
      <c r="M5" s="14">
        <v>1.1000000000000001</v>
      </c>
      <c r="N5" s="9">
        <v>11785565</v>
      </c>
      <c r="O5" s="38">
        <f t="shared" si="4"/>
        <v>0.41023649896693931</v>
      </c>
      <c r="P5" s="59"/>
      <c r="Q5" s="15"/>
      <c r="R5" s="60"/>
      <c r="S5" s="61"/>
      <c r="T5" s="54"/>
      <c r="U5" s="63"/>
      <c r="V5" s="54"/>
      <c r="W5" s="55"/>
      <c r="X5" s="54"/>
      <c r="Y5" s="55"/>
      <c r="Z5" s="62"/>
      <c r="AA5" s="55"/>
      <c r="AB5" s="62"/>
      <c r="AC5" s="55"/>
      <c r="AD5" s="62"/>
      <c r="AE5" s="55"/>
      <c r="AF5" s="62"/>
      <c r="AG5" s="55"/>
      <c r="AH5" s="62"/>
      <c r="AI5" s="55"/>
      <c r="AJ5" s="62"/>
      <c r="AK5" s="55"/>
      <c r="AL5" s="62"/>
      <c r="AM5" s="55"/>
      <c r="AN5" s="62"/>
      <c r="AO5" s="55"/>
      <c r="AP5" s="62"/>
      <c r="AQ5" s="55"/>
      <c r="AR5" s="62"/>
      <c r="AS5" s="62"/>
    </row>
    <row r="6" spans="1:47" x14ac:dyDescent="0.25">
      <c r="A6" s="45" t="s">
        <v>30</v>
      </c>
      <c r="B6" s="44" t="s">
        <v>31</v>
      </c>
      <c r="C6" s="50" t="s">
        <v>18</v>
      </c>
      <c r="D6" s="53">
        <v>60788414</v>
      </c>
      <c r="E6" s="7">
        <v>29560000</v>
      </c>
      <c r="F6" s="38">
        <f t="shared" si="0"/>
        <v>0.48627687506372513</v>
      </c>
      <c r="G6" s="8">
        <v>6429335</v>
      </c>
      <c r="H6" s="38">
        <f t="shared" si="1"/>
        <v>0.10576579609397277</v>
      </c>
      <c r="I6" s="8"/>
      <c r="J6" s="38">
        <f t="shared" si="2"/>
        <v>0</v>
      </c>
      <c r="K6" s="9">
        <v>437684</v>
      </c>
      <c r="L6" s="38">
        <f t="shared" si="3"/>
        <v>7.2001220495734597E-3</v>
      </c>
      <c r="M6" s="14">
        <v>1.0502</v>
      </c>
      <c r="N6" s="40">
        <v>24361395</v>
      </c>
      <c r="O6" s="38">
        <f t="shared" si="4"/>
        <v>0.40075720679272864</v>
      </c>
      <c r="P6" s="59"/>
      <c r="Q6" s="15"/>
      <c r="R6" s="60"/>
      <c r="S6" s="61"/>
      <c r="T6" s="54"/>
      <c r="U6" s="63"/>
      <c r="V6" s="54"/>
      <c r="W6" s="55"/>
      <c r="X6" s="62"/>
      <c r="Y6" s="55"/>
      <c r="Z6" s="62"/>
      <c r="AA6" s="55"/>
      <c r="AB6" s="62"/>
      <c r="AC6" s="55"/>
      <c r="AD6" s="62"/>
      <c r="AE6" s="55"/>
      <c r="AF6" s="62"/>
      <c r="AG6" s="55"/>
      <c r="AH6" s="62"/>
      <c r="AI6" s="55"/>
      <c r="AJ6" s="62"/>
      <c r="AK6" s="55"/>
      <c r="AL6" s="62"/>
      <c r="AM6" s="55"/>
      <c r="AN6" s="62"/>
      <c r="AO6" s="55"/>
      <c r="AP6" s="62"/>
      <c r="AQ6" s="55"/>
      <c r="AR6" s="62"/>
      <c r="AS6" s="62"/>
    </row>
    <row r="7" spans="1:47" x14ac:dyDescent="0.25">
      <c r="A7" s="45" t="s">
        <v>32</v>
      </c>
      <c r="B7" s="44" t="s">
        <v>33</v>
      </c>
      <c r="C7" s="50" t="s">
        <v>17</v>
      </c>
      <c r="D7" s="52">
        <v>11805549</v>
      </c>
      <c r="E7" s="7">
        <v>3660000</v>
      </c>
      <c r="F7" s="38">
        <f t="shared" si="0"/>
        <v>0.31002370156610254</v>
      </c>
      <c r="G7" s="8">
        <v>4100000</v>
      </c>
      <c r="H7" s="38">
        <f t="shared" si="1"/>
        <v>0.34729431049754655</v>
      </c>
      <c r="I7" s="8"/>
      <c r="J7" s="38">
        <f t="shared" si="2"/>
        <v>0</v>
      </c>
      <c r="K7" s="9">
        <v>345402</v>
      </c>
      <c r="L7" s="38">
        <f t="shared" si="3"/>
        <v>2.9257597423042334E-2</v>
      </c>
      <c r="M7" s="14">
        <v>0.98</v>
      </c>
      <c r="N7" s="9">
        <v>3700147</v>
      </c>
      <c r="O7" s="38">
        <f t="shared" si="4"/>
        <v>0.31342439051330861</v>
      </c>
      <c r="P7" s="59"/>
      <c r="Q7" s="15"/>
      <c r="R7" s="60"/>
      <c r="S7" s="61"/>
      <c r="T7" s="54"/>
      <c r="U7" s="63"/>
      <c r="V7" s="54"/>
      <c r="W7" s="55"/>
      <c r="X7" s="54"/>
      <c r="Y7" s="55"/>
      <c r="Z7" s="54"/>
      <c r="AA7" s="55"/>
      <c r="AB7" s="62"/>
      <c r="AC7" s="55"/>
      <c r="AD7" s="62"/>
      <c r="AE7" s="55"/>
      <c r="AF7" s="62"/>
      <c r="AG7" s="55"/>
      <c r="AH7" s="62"/>
      <c r="AI7" s="55"/>
      <c r="AJ7" s="62"/>
      <c r="AK7" s="55"/>
      <c r="AL7" s="62"/>
      <c r="AM7" s="55"/>
      <c r="AN7" s="62"/>
      <c r="AO7" s="55"/>
      <c r="AP7" s="62"/>
      <c r="AQ7" s="55"/>
      <c r="AR7" s="62"/>
      <c r="AS7" s="62"/>
    </row>
    <row r="8" spans="1:47" x14ac:dyDescent="0.25">
      <c r="A8" s="45" t="s">
        <v>34</v>
      </c>
      <c r="B8" s="44" t="s">
        <v>35</v>
      </c>
      <c r="C8" s="50" t="s">
        <v>17</v>
      </c>
      <c r="D8" s="53">
        <v>47508418</v>
      </c>
      <c r="E8" s="7">
        <v>29500000</v>
      </c>
      <c r="F8" s="38">
        <f t="shared" si="0"/>
        <v>0.62094258747997044</v>
      </c>
      <c r="G8" s="8">
        <v>0</v>
      </c>
      <c r="H8" s="38">
        <f t="shared" si="1"/>
        <v>0</v>
      </c>
      <c r="I8" s="8"/>
      <c r="J8" s="38">
        <f t="shared" si="2"/>
        <v>0</v>
      </c>
      <c r="K8" s="9">
        <v>2554659</v>
      </c>
      <c r="L8" s="38">
        <f t="shared" si="3"/>
        <v>5.3772765070813348E-2</v>
      </c>
      <c r="M8" s="14">
        <v>0.97</v>
      </c>
      <c r="N8" s="40">
        <v>15453759</v>
      </c>
      <c r="O8" s="38">
        <f t="shared" si="4"/>
        <v>0.32528464744921626</v>
      </c>
      <c r="P8" s="59"/>
      <c r="Q8" s="15"/>
      <c r="R8" s="60"/>
      <c r="S8" s="61"/>
      <c r="T8" s="54"/>
      <c r="U8" s="63"/>
      <c r="V8" s="64"/>
      <c r="W8" s="55"/>
      <c r="X8" s="62"/>
      <c r="Y8" s="55"/>
      <c r="Z8" s="62"/>
      <c r="AA8" s="55"/>
      <c r="AB8" s="62"/>
      <c r="AC8" s="55"/>
      <c r="AD8" s="62"/>
      <c r="AE8" s="55"/>
      <c r="AF8" s="62"/>
      <c r="AG8" s="55"/>
      <c r="AH8" s="62"/>
      <c r="AI8" s="55"/>
      <c r="AJ8" s="62"/>
      <c r="AK8" s="55"/>
      <c r="AL8" s="62"/>
      <c r="AM8" s="55"/>
      <c r="AN8" s="62"/>
      <c r="AO8" s="55"/>
      <c r="AP8" s="62"/>
      <c r="AQ8" s="55"/>
      <c r="AR8" s="62"/>
      <c r="AS8" s="62"/>
    </row>
    <row r="9" spans="1:47" x14ac:dyDescent="0.25">
      <c r="A9" s="45" t="s">
        <v>36</v>
      </c>
      <c r="B9" s="44" t="s">
        <v>37</v>
      </c>
      <c r="C9" s="50" t="s">
        <v>17</v>
      </c>
      <c r="D9" s="52">
        <v>37983023</v>
      </c>
      <c r="E9" s="7">
        <v>9594400</v>
      </c>
      <c r="F9" s="38">
        <f t="shared" si="0"/>
        <v>0.25259706158722545</v>
      </c>
      <c r="G9" s="8">
        <v>4151694</v>
      </c>
      <c r="H9" s="38">
        <f t="shared" si="1"/>
        <v>0.10930393823577444</v>
      </c>
      <c r="I9" s="8"/>
      <c r="J9" s="38">
        <f t="shared" si="2"/>
        <v>0</v>
      </c>
      <c r="K9" s="9">
        <v>10958265</v>
      </c>
      <c r="L9" s="38">
        <f t="shared" si="3"/>
        <v>0.28850428782353632</v>
      </c>
      <c r="M9" s="14">
        <v>1.00213</v>
      </c>
      <c r="N9" s="9">
        <v>13278664</v>
      </c>
      <c r="O9" s="38">
        <f t="shared" si="4"/>
        <v>0.34959471235346379</v>
      </c>
      <c r="P9" s="59"/>
      <c r="Q9" s="15"/>
      <c r="R9" s="60"/>
      <c r="S9" s="61"/>
      <c r="T9" s="54"/>
      <c r="U9" s="63"/>
      <c r="V9" s="64"/>
      <c r="W9" s="55"/>
      <c r="X9" s="64"/>
      <c r="Y9" s="55"/>
      <c r="Z9" s="62"/>
      <c r="AA9" s="55"/>
      <c r="AB9" s="62"/>
      <c r="AC9" s="55"/>
      <c r="AD9" s="62"/>
      <c r="AE9" s="55"/>
      <c r="AF9" s="62"/>
      <c r="AG9" s="55"/>
      <c r="AH9" s="62"/>
      <c r="AI9" s="55"/>
      <c r="AJ9" s="62"/>
      <c r="AK9" s="55"/>
      <c r="AL9" s="62"/>
      <c r="AM9" s="55"/>
      <c r="AN9" s="62"/>
      <c r="AO9" s="55"/>
      <c r="AP9" s="62"/>
      <c r="AQ9" s="55"/>
      <c r="AR9" s="62"/>
      <c r="AS9" s="62"/>
    </row>
    <row r="10" spans="1:47" x14ac:dyDescent="0.25">
      <c r="A10" s="45" t="s">
        <v>38</v>
      </c>
      <c r="B10" s="44" t="s">
        <v>39</v>
      </c>
      <c r="C10" s="50" t="s">
        <v>17</v>
      </c>
      <c r="D10" s="52">
        <v>22028365</v>
      </c>
      <c r="E10" s="9">
        <v>9403000</v>
      </c>
      <c r="F10" s="38">
        <f t="shared" si="0"/>
        <v>0.42685873418204212</v>
      </c>
      <c r="G10" s="8">
        <v>0</v>
      </c>
      <c r="H10" s="38">
        <f t="shared" si="1"/>
        <v>0</v>
      </c>
      <c r="I10" s="10"/>
      <c r="J10" s="38">
        <f t="shared" si="2"/>
        <v>0</v>
      </c>
      <c r="K10" s="9">
        <v>5253873</v>
      </c>
      <c r="L10" s="38">
        <f t="shared" si="3"/>
        <v>0.23850490038638819</v>
      </c>
      <c r="M10" s="14">
        <v>0.9899</v>
      </c>
      <c r="N10" s="9">
        <v>7371492</v>
      </c>
      <c r="O10" s="38">
        <f t="shared" si="4"/>
        <v>0.33463636543156972</v>
      </c>
      <c r="P10" s="59"/>
      <c r="Q10" s="15"/>
      <c r="R10" s="60"/>
      <c r="S10" s="61"/>
      <c r="T10" s="54"/>
      <c r="U10" s="63"/>
      <c r="V10" s="54"/>
      <c r="W10" s="55"/>
      <c r="X10" s="54"/>
      <c r="Y10" s="55"/>
      <c r="Z10" s="62"/>
      <c r="AA10" s="55"/>
      <c r="AB10" s="62"/>
      <c r="AC10" s="55"/>
      <c r="AD10" s="62"/>
      <c r="AE10" s="55"/>
      <c r="AF10" s="62"/>
      <c r="AG10" s="55"/>
      <c r="AH10" s="62"/>
      <c r="AI10" s="55"/>
      <c r="AJ10" s="62"/>
      <c r="AK10" s="55"/>
      <c r="AL10" s="62"/>
      <c r="AM10" s="55"/>
      <c r="AN10" s="62"/>
      <c r="AO10" s="55"/>
      <c r="AP10" s="62"/>
      <c r="AQ10" s="55"/>
      <c r="AR10" s="62"/>
      <c r="AS10" s="62"/>
    </row>
    <row r="11" spans="1:47" x14ac:dyDescent="0.25">
      <c r="A11" s="45" t="s">
        <v>40</v>
      </c>
      <c r="B11" s="44" t="s">
        <v>41</v>
      </c>
      <c r="C11" s="50" t="s">
        <v>17</v>
      </c>
      <c r="D11" s="53">
        <v>15258638</v>
      </c>
      <c r="E11" s="13">
        <v>8100000</v>
      </c>
      <c r="F11" s="38">
        <f t="shared" si="0"/>
        <v>0.53084685540085552</v>
      </c>
      <c r="G11" s="8">
        <v>0</v>
      </c>
      <c r="H11" s="38">
        <f t="shared" si="1"/>
        <v>0</v>
      </c>
      <c r="I11" s="10"/>
      <c r="J11" s="38">
        <f t="shared" si="2"/>
        <v>0</v>
      </c>
      <c r="K11" s="9">
        <v>3075388</v>
      </c>
      <c r="L11" s="38">
        <f t="shared" si="3"/>
        <v>0.20155062332562054</v>
      </c>
      <c r="M11" s="14">
        <v>0.95</v>
      </c>
      <c r="N11" s="40">
        <v>4083250</v>
      </c>
      <c r="O11" s="38">
        <f t="shared" si="4"/>
        <v>0.26760252127352391</v>
      </c>
      <c r="P11" s="59"/>
      <c r="Q11" s="15"/>
      <c r="R11" s="60"/>
      <c r="S11" s="61"/>
      <c r="T11" s="54"/>
      <c r="U11" s="63"/>
      <c r="V11" s="54"/>
      <c r="W11" s="55"/>
      <c r="X11" s="54"/>
      <c r="Y11" s="55"/>
      <c r="Z11" s="62"/>
      <c r="AA11" s="55"/>
      <c r="AB11" s="62"/>
      <c r="AC11" s="55"/>
      <c r="AD11" s="62"/>
      <c r="AE11" s="55"/>
      <c r="AF11" s="62"/>
      <c r="AG11" s="55"/>
      <c r="AH11" s="62"/>
      <c r="AI11" s="55"/>
      <c r="AJ11" s="62"/>
      <c r="AK11" s="55"/>
      <c r="AL11" s="62"/>
      <c r="AM11" s="55"/>
      <c r="AN11" s="62"/>
      <c r="AO11" s="55"/>
      <c r="AP11" s="62"/>
      <c r="AQ11" s="55"/>
      <c r="AR11" s="62"/>
      <c r="AS11" s="62"/>
    </row>
    <row r="12" spans="1:47" x14ac:dyDescent="0.25">
      <c r="A12" s="45" t="s">
        <v>42</v>
      </c>
      <c r="B12" s="44" t="s">
        <v>43</v>
      </c>
      <c r="C12" s="50" t="s">
        <v>17</v>
      </c>
      <c r="D12" s="52">
        <v>34093010</v>
      </c>
      <c r="E12" s="13">
        <v>8550000</v>
      </c>
      <c r="F12" s="38">
        <f t="shared" si="0"/>
        <v>0.25078454498444108</v>
      </c>
      <c r="G12" s="8">
        <v>4418962</v>
      </c>
      <c r="H12" s="38">
        <f t="shared" si="1"/>
        <v>0.12961489759924394</v>
      </c>
      <c r="I12" s="10"/>
      <c r="J12" s="38">
        <f t="shared" si="2"/>
        <v>0</v>
      </c>
      <c r="K12" s="9">
        <v>10311841</v>
      </c>
      <c r="L12" s="38">
        <f t="shared" si="3"/>
        <v>0.30246202960665541</v>
      </c>
      <c r="M12" s="14">
        <v>1.0271699999999999</v>
      </c>
      <c r="N12" s="9">
        <v>10812207</v>
      </c>
      <c r="O12" s="38">
        <f t="shared" si="4"/>
        <v>0.31713852780965951</v>
      </c>
      <c r="P12" s="59"/>
      <c r="Q12" s="15"/>
      <c r="R12" s="60"/>
      <c r="S12" s="61"/>
      <c r="T12" s="54"/>
      <c r="U12" s="63"/>
      <c r="V12" s="64"/>
      <c r="W12" s="55"/>
      <c r="X12" s="64"/>
      <c r="Y12" s="55"/>
      <c r="Z12" s="62"/>
      <c r="AA12" s="55"/>
      <c r="AB12" s="62"/>
      <c r="AC12" s="55"/>
      <c r="AD12" s="62"/>
      <c r="AE12" s="55"/>
      <c r="AF12" s="62"/>
      <c r="AG12" s="55"/>
      <c r="AH12" s="62"/>
      <c r="AI12" s="55"/>
      <c r="AJ12" s="62"/>
      <c r="AK12" s="55"/>
      <c r="AL12" s="62"/>
      <c r="AM12" s="55"/>
      <c r="AN12" s="62"/>
      <c r="AO12" s="55"/>
      <c r="AP12" s="62"/>
      <c r="AQ12" s="55"/>
      <c r="AR12" s="62"/>
      <c r="AS12" s="62"/>
    </row>
    <row r="13" spans="1:47" x14ac:dyDescent="0.25">
      <c r="A13" s="45" t="s">
        <v>44</v>
      </c>
      <c r="B13" s="44" t="s">
        <v>45</v>
      </c>
      <c r="C13" s="50" t="s">
        <v>17</v>
      </c>
      <c r="D13" s="53">
        <v>35368442</v>
      </c>
      <c r="E13" s="13">
        <v>9930000</v>
      </c>
      <c r="F13" s="38">
        <f t="shared" si="0"/>
        <v>0.28075876228870922</v>
      </c>
      <c r="G13" s="8">
        <v>0</v>
      </c>
      <c r="H13" s="38">
        <f t="shared" si="1"/>
        <v>0</v>
      </c>
      <c r="I13" s="10"/>
      <c r="J13" s="38">
        <f t="shared" si="2"/>
        <v>0</v>
      </c>
      <c r="K13" s="9">
        <v>17480620</v>
      </c>
      <c r="L13" s="38">
        <f t="shared" si="3"/>
        <v>0.49424342751654143</v>
      </c>
      <c r="M13" s="14">
        <v>1.05</v>
      </c>
      <c r="N13" s="40">
        <v>7957822</v>
      </c>
      <c r="O13" s="38">
        <f t="shared" si="4"/>
        <v>0.22499781019474932</v>
      </c>
      <c r="P13" s="59"/>
      <c r="Q13" s="15"/>
      <c r="R13" s="60"/>
      <c r="S13" s="61"/>
      <c r="T13" s="54"/>
      <c r="U13" s="63"/>
      <c r="V13" s="64"/>
      <c r="W13" s="55"/>
      <c r="X13" s="62"/>
      <c r="Y13" s="55"/>
      <c r="Z13" s="62"/>
      <c r="AA13" s="55"/>
      <c r="AB13" s="62"/>
      <c r="AC13" s="55"/>
      <c r="AD13" s="62"/>
      <c r="AE13" s="55"/>
      <c r="AF13" s="62"/>
      <c r="AG13" s="55"/>
      <c r="AH13" s="62"/>
      <c r="AI13" s="55"/>
      <c r="AJ13" s="62"/>
      <c r="AK13" s="55"/>
      <c r="AL13" s="62"/>
      <c r="AM13" s="55"/>
      <c r="AN13" s="62"/>
      <c r="AO13" s="55"/>
      <c r="AP13" s="62"/>
      <c r="AQ13" s="55"/>
      <c r="AR13" s="62"/>
      <c r="AS13" s="62"/>
    </row>
    <row r="14" spans="1:47" x14ac:dyDescent="0.25">
      <c r="A14" s="45" t="s">
        <v>46</v>
      </c>
      <c r="B14" s="44" t="s">
        <v>47</v>
      </c>
      <c r="C14" s="50" t="s">
        <v>17</v>
      </c>
      <c r="D14" s="52">
        <v>6033548</v>
      </c>
      <c r="E14" s="13">
        <v>596000</v>
      </c>
      <c r="F14" s="38">
        <f t="shared" si="0"/>
        <v>9.8781015747285011E-2</v>
      </c>
      <c r="G14" s="8">
        <v>513675</v>
      </c>
      <c r="H14" s="38">
        <f t="shared" si="1"/>
        <v>8.5136473597292997E-2</v>
      </c>
      <c r="I14" s="10"/>
      <c r="J14" s="38">
        <f t="shared" si="2"/>
        <v>0</v>
      </c>
      <c r="K14" s="9">
        <v>2869827</v>
      </c>
      <c r="L14" s="38">
        <f t="shared" si="3"/>
        <v>0.47564501019963712</v>
      </c>
      <c r="M14" s="14">
        <v>0.99568999999999996</v>
      </c>
      <c r="N14" s="9">
        <v>2054046</v>
      </c>
      <c r="O14" s="38">
        <f t="shared" si="4"/>
        <v>0.34043750045578491</v>
      </c>
      <c r="P14" s="59"/>
      <c r="Q14" s="15"/>
      <c r="R14" s="60"/>
      <c r="S14" s="61"/>
      <c r="T14" s="54"/>
      <c r="U14" s="63"/>
      <c r="V14" s="64"/>
      <c r="W14" s="55"/>
      <c r="X14" s="62"/>
      <c r="Y14" s="55"/>
      <c r="Z14" s="62"/>
      <c r="AA14" s="55"/>
      <c r="AB14" s="62"/>
      <c r="AC14" s="55"/>
      <c r="AD14" s="62"/>
      <c r="AE14" s="55"/>
      <c r="AF14" s="62"/>
      <c r="AG14" s="55"/>
      <c r="AH14" s="62"/>
      <c r="AI14" s="55"/>
      <c r="AJ14" s="62"/>
      <c r="AK14" s="55"/>
      <c r="AL14" s="62"/>
      <c r="AM14" s="55"/>
      <c r="AN14" s="62"/>
      <c r="AO14" s="55"/>
      <c r="AP14" s="62"/>
      <c r="AQ14" s="55"/>
      <c r="AR14" s="62"/>
      <c r="AS14" s="62"/>
    </row>
    <row r="15" spans="1:47" x14ac:dyDescent="0.25">
      <c r="A15" s="45" t="s">
        <v>48</v>
      </c>
      <c r="B15" s="44" t="s">
        <v>49</v>
      </c>
      <c r="C15" s="50" t="s">
        <v>17</v>
      </c>
      <c r="D15" s="52">
        <v>27915650</v>
      </c>
      <c r="E15" s="13">
        <v>8431000</v>
      </c>
      <c r="F15" s="38">
        <f t="shared" si="0"/>
        <v>0.30201696897618363</v>
      </c>
      <c r="G15" s="8">
        <v>0</v>
      </c>
      <c r="H15" s="38">
        <f t="shared" si="1"/>
        <v>0</v>
      </c>
      <c r="I15" s="10"/>
      <c r="J15" s="38">
        <f t="shared" si="2"/>
        <v>0</v>
      </c>
      <c r="K15" s="9">
        <v>9941724</v>
      </c>
      <c r="L15" s="38">
        <f t="shared" si="3"/>
        <v>0.35613442638806547</v>
      </c>
      <c r="M15" s="14">
        <v>1.02512</v>
      </c>
      <c r="N15" s="9">
        <v>9542926</v>
      </c>
      <c r="O15" s="38">
        <f t="shared" si="4"/>
        <v>0.3418486046357509</v>
      </c>
      <c r="P15" s="59"/>
      <c r="Q15" s="15"/>
      <c r="R15" s="60"/>
      <c r="S15" s="61"/>
      <c r="T15" s="54"/>
      <c r="U15" s="63"/>
      <c r="V15" s="64"/>
      <c r="W15" s="55"/>
      <c r="X15" s="62"/>
      <c r="Y15" s="55"/>
      <c r="Z15" s="62"/>
      <c r="AA15" s="55"/>
      <c r="AB15" s="62"/>
      <c r="AC15" s="55"/>
      <c r="AD15" s="62"/>
      <c r="AE15" s="55"/>
      <c r="AF15" s="62"/>
      <c r="AG15" s="55"/>
      <c r="AH15" s="62"/>
      <c r="AI15" s="55"/>
      <c r="AJ15" s="62"/>
      <c r="AK15" s="55"/>
      <c r="AL15" s="62"/>
      <c r="AM15" s="55"/>
      <c r="AN15" s="62"/>
      <c r="AO15" s="55"/>
      <c r="AP15" s="62"/>
      <c r="AQ15" s="55"/>
      <c r="AR15" s="62"/>
      <c r="AS15" s="62"/>
    </row>
    <row r="16" spans="1:47" x14ac:dyDescent="0.25">
      <c r="A16" s="45" t="s">
        <v>50</v>
      </c>
      <c r="B16" s="44" t="s">
        <v>51</v>
      </c>
      <c r="C16" s="50" t="s">
        <v>18</v>
      </c>
      <c r="D16" s="52">
        <v>116013277</v>
      </c>
      <c r="E16" s="13">
        <v>25180000</v>
      </c>
      <c r="F16" s="38">
        <f t="shared" si="0"/>
        <v>0.21704412332047132</v>
      </c>
      <c r="G16" s="8">
        <v>51475000</v>
      </c>
      <c r="H16" s="38">
        <f t="shared" si="1"/>
        <v>0.44369921556478403</v>
      </c>
      <c r="I16" s="10"/>
      <c r="J16" s="38">
        <f t="shared" si="2"/>
        <v>0</v>
      </c>
      <c r="K16" s="9">
        <v>4361047</v>
      </c>
      <c r="L16" s="38">
        <f t="shared" si="3"/>
        <v>3.7590930217409516E-2</v>
      </c>
      <c r="M16" s="14">
        <v>1.07989</v>
      </c>
      <c r="N16" s="9">
        <v>34997230</v>
      </c>
      <c r="O16" s="38">
        <f t="shared" si="4"/>
        <v>0.30166573089733512</v>
      </c>
      <c r="P16" s="59"/>
      <c r="Q16" s="15"/>
      <c r="R16" s="60"/>
      <c r="S16" s="61"/>
      <c r="T16" s="54"/>
      <c r="U16" s="63"/>
      <c r="V16" s="64"/>
      <c r="W16" s="55"/>
      <c r="X16" s="62"/>
      <c r="Y16" s="55"/>
      <c r="Z16" s="62"/>
      <c r="AA16" s="55"/>
      <c r="AB16" s="62"/>
      <c r="AC16" s="55"/>
      <c r="AD16" s="62"/>
      <c r="AE16" s="55"/>
      <c r="AF16" s="62"/>
      <c r="AG16" s="55"/>
      <c r="AH16" s="62"/>
      <c r="AI16" s="55"/>
      <c r="AJ16" s="62"/>
      <c r="AK16" s="55"/>
      <c r="AL16" s="62"/>
      <c r="AM16" s="55"/>
      <c r="AN16" s="62"/>
      <c r="AO16" s="55"/>
      <c r="AP16" s="62"/>
      <c r="AQ16" s="55"/>
      <c r="AR16" s="62"/>
      <c r="AS16" s="62"/>
    </row>
    <row r="17" spans="1:45" x14ac:dyDescent="0.25">
      <c r="A17" s="45" t="s">
        <v>52</v>
      </c>
      <c r="B17" s="44" t="s">
        <v>53</v>
      </c>
      <c r="C17" s="50" t="s">
        <v>18</v>
      </c>
      <c r="D17" s="52">
        <v>70032276</v>
      </c>
      <c r="E17" s="13">
        <v>13670000</v>
      </c>
      <c r="F17" s="38">
        <f t="shared" si="0"/>
        <v>0.19519571233126851</v>
      </c>
      <c r="G17" s="8">
        <v>25537523</v>
      </c>
      <c r="H17" s="38">
        <f t="shared" si="1"/>
        <v>0.3646536205677508</v>
      </c>
      <c r="I17" s="10"/>
      <c r="J17" s="38">
        <f t="shared" si="2"/>
        <v>0</v>
      </c>
      <c r="K17" s="9">
        <v>6584342</v>
      </c>
      <c r="L17" s="38">
        <f t="shared" si="3"/>
        <v>9.4018677902171846E-2</v>
      </c>
      <c r="M17" s="14">
        <v>1.0499000000000001</v>
      </c>
      <c r="N17" s="9">
        <v>24240411</v>
      </c>
      <c r="O17" s="38">
        <f t="shared" si="4"/>
        <v>0.34613198919880883</v>
      </c>
      <c r="P17" s="59"/>
      <c r="Q17" s="15"/>
      <c r="R17" s="60"/>
      <c r="S17" s="61"/>
      <c r="T17" s="54"/>
      <c r="U17" s="63"/>
      <c r="V17" s="64"/>
      <c r="W17" s="55"/>
      <c r="X17" s="64"/>
      <c r="Y17" s="55"/>
      <c r="Z17" s="62"/>
      <c r="AA17" s="55"/>
      <c r="AB17" s="62"/>
      <c r="AC17" s="55"/>
      <c r="AD17" s="62"/>
      <c r="AE17" s="55"/>
      <c r="AF17" s="62"/>
      <c r="AG17" s="55"/>
      <c r="AH17" s="62"/>
      <c r="AI17" s="55"/>
      <c r="AJ17" s="62"/>
      <c r="AK17" s="55"/>
      <c r="AL17" s="62"/>
      <c r="AM17" s="55"/>
      <c r="AN17" s="62"/>
      <c r="AO17" s="55"/>
      <c r="AP17" s="62"/>
      <c r="AQ17" s="55"/>
      <c r="AR17" s="62"/>
      <c r="AS17" s="62"/>
    </row>
    <row r="18" spans="1:45" x14ac:dyDescent="0.25">
      <c r="A18" s="45" t="s">
        <v>54</v>
      </c>
      <c r="B18" s="44" t="s">
        <v>55</v>
      </c>
      <c r="C18" s="50" t="s">
        <v>17</v>
      </c>
      <c r="D18" s="52">
        <v>7554689</v>
      </c>
      <c r="E18" s="13">
        <v>3325000</v>
      </c>
      <c r="F18" s="38">
        <f t="shared" si="0"/>
        <v>0.44012400775200672</v>
      </c>
      <c r="G18" s="8">
        <v>1861372</v>
      </c>
      <c r="H18" s="38">
        <f t="shared" si="1"/>
        <v>0.24638631716011075</v>
      </c>
      <c r="I18" s="10"/>
      <c r="J18" s="38">
        <f t="shared" si="2"/>
        <v>0</v>
      </c>
      <c r="K18" s="9">
        <v>333470</v>
      </c>
      <c r="L18" s="38">
        <f t="shared" si="3"/>
        <v>4.4140797854153889E-2</v>
      </c>
      <c r="M18" s="14">
        <v>0.87</v>
      </c>
      <c r="N18" s="9">
        <v>2034847</v>
      </c>
      <c r="O18" s="38">
        <f t="shared" si="4"/>
        <v>0.26934887723372863</v>
      </c>
      <c r="P18" s="59"/>
      <c r="Q18" s="15"/>
      <c r="R18" s="60"/>
      <c r="S18" s="61"/>
      <c r="T18" s="54"/>
      <c r="U18" s="63"/>
      <c r="V18" s="64"/>
      <c r="W18" s="55"/>
      <c r="X18" s="62"/>
      <c r="Y18" s="55"/>
      <c r="Z18" s="62"/>
      <c r="AA18" s="55"/>
      <c r="AB18" s="62"/>
      <c r="AC18" s="55"/>
      <c r="AD18" s="62"/>
      <c r="AE18" s="55"/>
      <c r="AF18" s="62"/>
      <c r="AG18" s="55"/>
      <c r="AH18" s="62"/>
      <c r="AI18" s="55"/>
      <c r="AJ18" s="62"/>
      <c r="AK18" s="55"/>
      <c r="AL18" s="62"/>
      <c r="AM18" s="55"/>
      <c r="AN18" s="62"/>
      <c r="AO18" s="55"/>
      <c r="AP18" s="62"/>
      <c r="AQ18" s="55"/>
      <c r="AR18" s="62"/>
      <c r="AS18" s="62"/>
    </row>
    <row r="19" spans="1:45" x14ac:dyDescent="0.25">
      <c r="A19" s="37" t="s">
        <v>56</v>
      </c>
      <c r="B19" s="43" t="s">
        <v>57</v>
      </c>
      <c r="C19" s="50" t="s">
        <v>18</v>
      </c>
      <c r="D19" s="52">
        <v>10536410</v>
      </c>
      <c r="E19" s="13">
        <v>524600</v>
      </c>
      <c r="F19" s="38">
        <f t="shared" si="0"/>
        <v>4.9789254594306789E-2</v>
      </c>
      <c r="G19" s="8">
        <v>4974514</v>
      </c>
      <c r="H19" s="38">
        <f t="shared" si="1"/>
        <v>0.47212608469108547</v>
      </c>
      <c r="I19" s="10"/>
      <c r="J19" s="38">
        <f t="shared" si="2"/>
        <v>0</v>
      </c>
      <c r="K19" s="9">
        <v>1110980</v>
      </c>
      <c r="L19" s="38">
        <f t="shared" si="3"/>
        <v>0.10544198640713488</v>
      </c>
      <c r="M19" s="14">
        <v>1.0168299999999999</v>
      </c>
      <c r="N19" s="9">
        <v>3926316</v>
      </c>
      <c r="O19" s="38">
        <f t="shared" si="4"/>
        <v>0.37264267430747283</v>
      </c>
      <c r="P19" s="59"/>
      <c r="Q19" s="15"/>
      <c r="R19" s="60"/>
      <c r="S19" s="61"/>
      <c r="T19" s="54"/>
      <c r="U19" s="63"/>
      <c r="V19" s="64"/>
      <c r="W19" s="55"/>
      <c r="X19" s="62"/>
      <c r="Y19" s="55"/>
      <c r="Z19" s="62"/>
      <c r="AA19" s="55"/>
      <c r="AB19" s="62"/>
      <c r="AC19" s="55"/>
      <c r="AD19" s="62"/>
      <c r="AE19" s="55"/>
      <c r="AF19" s="62"/>
      <c r="AG19" s="55"/>
      <c r="AH19" s="62"/>
      <c r="AI19" s="55"/>
      <c r="AJ19" s="62"/>
      <c r="AK19" s="55"/>
      <c r="AL19" s="62"/>
      <c r="AM19" s="55"/>
      <c r="AN19" s="62"/>
      <c r="AO19" s="55"/>
      <c r="AP19" s="62"/>
      <c r="AQ19" s="55"/>
      <c r="AR19" s="62"/>
      <c r="AS19" s="62"/>
    </row>
    <row r="20" spans="1:45" x14ac:dyDescent="0.25">
      <c r="A20" s="37" t="s">
        <v>58</v>
      </c>
      <c r="B20" s="43" t="s">
        <v>59</v>
      </c>
      <c r="C20" s="50" t="s">
        <v>17</v>
      </c>
      <c r="D20" s="52">
        <v>22608699</v>
      </c>
      <c r="E20" s="13">
        <v>1288400</v>
      </c>
      <c r="F20" s="38">
        <f t="shared" si="0"/>
        <v>5.6986914638476105E-2</v>
      </c>
      <c r="G20" s="8">
        <v>0</v>
      </c>
      <c r="H20" s="38">
        <f t="shared" si="1"/>
        <v>0</v>
      </c>
      <c r="I20" s="10">
        <v>6544300</v>
      </c>
      <c r="J20" s="38">
        <f t="shared" si="2"/>
        <v>0.28945938021466872</v>
      </c>
      <c r="K20" s="10">
        <v>6999380</v>
      </c>
      <c r="L20" s="38">
        <f t="shared" si="3"/>
        <v>0.30958791569563554</v>
      </c>
      <c r="M20" s="14">
        <v>1.04236</v>
      </c>
      <c r="N20" s="9">
        <v>7776619</v>
      </c>
      <c r="O20" s="38">
        <f t="shared" si="4"/>
        <v>0.34396578945121964</v>
      </c>
      <c r="P20" s="59"/>
      <c r="Q20" s="15"/>
      <c r="R20" s="60"/>
      <c r="S20" s="61"/>
      <c r="T20" s="54"/>
      <c r="U20" s="63"/>
      <c r="V20" s="64"/>
      <c r="W20" s="55"/>
      <c r="X20" s="62"/>
      <c r="Y20" s="55"/>
      <c r="Z20" s="62"/>
      <c r="AA20" s="55"/>
      <c r="AB20" s="62"/>
      <c r="AC20" s="55"/>
      <c r="AD20" s="62"/>
      <c r="AE20" s="55"/>
      <c r="AF20" s="62"/>
      <c r="AG20" s="55"/>
      <c r="AH20" s="62"/>
      <c r="AI20" s="55"/>
      <c r="AJ20" s="62"/>
      <c r="AK20" s="55"/>
      <c r="AL20" s="62"/>
      <c r="AM20" s="55"/>
      <c r="AN20" s="62"/>
      <c r="AO20" s="55"/>
      <c r="AP20" s="62"/>
      <c r="AQ20" s="55"/>
      <c r="AR20" s="62"/>
      <c r="AS20" s="62"/>
    </row>
    <row r="21" spans="1:45" x14ac:dyDescent="0.25">
      <c r="A21" s="37" t="s">
        <v>60</v>
      </c>
      <c r="B21" s="43" t="s">
        <v>61</v>
      </c>
      <c r="C21" s="50" t="s">
        <v>17</v>
      </c>
      <c r="D21" s="52">
        <v>20113253</v>
      </c>
      <c r="E21" s="13">
        <v>0</v>
      </c>
      <c r="F21" s="38">
        <f t="shared" si="0"/>
        <v>0</v>
      </c>
      <c r="G21" s="8">
        <v>10346504</v>
      </c>
      <c r="H21" s="38">
        <f t="shared" si="1"/>
        <v>0.51441226339667678</v>
      </c>
      <c r="I21" s="10"/>
      <c r="J21" s="38">
        <f t="shared" si="2"/>
        <v>0</v>
      </c>
      <c r="K21" s="9">
        <v>2840586</v>
      </c>
      <c r="L21" s="38">
        <f t="shared" si="3"/>
        <v>0.14122956639584855</v>
      </c>
      <c r="M21" s="14">
        <v>1.03034</v>
      </c>
      <c r="N21" s="9">
        <v>6926163</v>
      </c>
      <c r="O21" s="38">
        <f t="shared" si="4"/>
        <v>0.34435817020747467</v>
      </c>
      <c r="P21" s="59"/>
      <c r="Q21" s="15"/>
      <c r="R21" s="60"/>
      <c r="S21" s="61"/>
      <c r="T21" s="54"/>
      <c r="U21" s="63"/>
      <c r="V21" s="64"/>
      <c r="W21" s="55"/>
      <c r="X21" s="62"/>
      <c r="Y21" s="55"/>
      <c r="Z21" s="62"/>
      <c r="AA21" s="55"/>
      <c r="AB21" s="62"/>
      <c r="AC21" s="55"/>
      <c r="AD21" s="62"/>
      <c r="AE21" s="55"/>
      <c r="AF21" s="62"/>
      <c r="AG21" s="55"/>
      <c r="AH21" s="62"/>
      <c r="AI21" s="55"/>
      <c r="AJ21" s="62"/>
      <c r="AK21" s="55"/>
      <c r="AL21" s="62"/>
      <c r="AM21" s="55"/>
      <c r="AN21" s="62"/>
      <c r="AO21" s="55"/>
      <c r="AP21" s="62"/>
      <c r="AQ21" s="55"/>
      <c r="AR21" s="62"/>
      <c r="AS21" s="62"/>
    </row>
    <row r="22" spans="1:45" x14ac:dyDescent="0.25">
      <c r="A22" s="37" t="s">
        <v>62</v>
      </c>
      <c r="B22" s="43" t="s">
        <v>63</v>
      </c>
      <c r="C22" s="50" t="s">
        <v>18</v>
      </c>
      <c r="D22" s="52">
        <v>22992140</v>
      </c>
      <c r="E22" s="13">
        <v>1289139</v>
      </c>
      <c r="F22" s="38">
        <f t="shared" si="0"/>
        <v>5.6068682601967457E-2</v>
      </c>
      <c r="G22" s="8">
        <v>10233876</v>
      </c>
      <c r="H22" s="38">
        <f t="shared" si="1"/>
        <v>0.44510323962884707</v>
      </c>
      <c r="I22" s="10"/>
      <c r="J22" s="38">
        <f t="shared" si="2"/>
        <v>0</v>
      </c>
      <c r="K22" s="9">
        <v>1482949</v>
      </c>
      <c r="L22" s="38">
        <f t="shared" si="3"/>
        <v>6.4498084997742705E-2</v>
      </c>
      <c r="M22" s="14">
        <v>1.02</v>
      </c>
      <c r="N22" s="9">
        <v>9986176</v>
      </c>
      <c r="O22" s="38">
        <f t="shared" si="4"/>
        <v>0.43432999277144274</v>
      </c>
      <c r="P22" s="59"/>
      <c r="Q22" s="15"/>
      <c r="R22" s="60"/>
      <c r="S22" s="61"/>
      <c r="T22" s="54"/>
      <c r="U22" s="63"/>
      <c r="V22" s="54"/>
      <c r="W22" s="55"/>
      <c r="X22" s="62"/>
      <c r="Y22" s="55"/>
      <c r="Z22" s="62"/>
      <c r="AA22" s="55"/>
      <c r="AB22" s="62"/>
      <c r="AC22" s="55"/>
      <c r="AD22" s="62"/>
      <c r="AE22" s="55"/>
      <c r="AF22" s="62"/>
      <c r="AG22" s="55"/>
      <c r="AH22" s="62"/>
      <c r="AI22" s="55"/>
      <c r="AJ22" s="62"/>
      <c r="AK22" s="55"/>
      <c r="AL22" s="62"/>
      <c r="AM22" s="55"/>
      <c r="AN22" s="62"/>
      <c r="AO22" s="55"/>
      <c r="AP22" s="62"/>
      <c r="AQ22" s="55"/>
      <c r="AR22" s="62"/>
      <c r="AS22" s="62"/>
    </row>
    <row r="23" spans="1:45" x14ac:dyDescent="0.25">
      <c r="A23" s="37" t="s">
        <v>64</v>
      </c>
      <c r="B23" s="43" t="s">
        <v>65</v>
      </c>
      <c r="C23" s="50" t="s">
        <v>17</v>
      </c>
      <c r="D23" s="52">
        <v>64063803</v>
      </c>
      <c r="E23" s="13">
        <v>13411100</v>
      </c>
      <c r="F23" s="38">
        <f t="shared" si="0"/>
        <v>0.20933974213176199</v>
      </c>
      <c r="G23" s="8">
        <v>0</v>
      </c>
      <c r="H23" s="38">
        <f t="shared" si="1"/>
        <v>0</v>
      </c>
      <c r="I23" s="10">
        <v>10000000</v>
      </c>
      <c r="J23" s="38">
        <f t="shared" si="2"/>
        <v>0.15609438609194026</v>
      </c>
      <c r="K23" s="9">
        <v>22692097</v>
      </c>
      <c r="L23" s="38">
        <f t="shared" si="3"/>
        <v>0.35421089503537589</v>
      </c>
      <c r="M23" s="14">
        <v>0.99282000000000004</v>
      </c>
      <c r="N23" s="9">
        <v>17960606</v>
      </c>
      <c r="O23" s="38">
        <f t="shared" si="4"/>
        <v>0.28035497674092186</v>
      </c>
      <c r="P23" s="59"/>
      <c r="Q23" s="15"/>
      <c r="R23" s="60"/>
      <c r="S23" s="61"/>
      <c r="T23" s="54"/>
      <c r="U23" s="63"/>
      <c r="V23" s="64"/>
      <c r="W23" s="55"/>
      <c r="X23" s="62"/>
      <c r="Y23" s="55"/>
      <c r="Z23" s="62"/>
      <c r="AA23" s="55"/>
      <c r="AB23" s="62"/>
      <c r="AC23" s="55"/>
      <c r="AD23" s="62"/>
      <c r="AE23" s="55"/>
      <c r="AF23" s="62"/>
      <c r="AG23" s="55"/>
      <c r="AH23" s="62"/>
      <c r="AI23" s="55"/>
      <c r="AJ23" s="62"/>
      <c r="AK23" s="55"/>
      <c r="AL23" s="62"/>
      <c r="AM23" s="55"/>
      <c r="AN23" s="62"/>
      <c r="AO23" s="55"/>
      <c r="AP23" s="62"/>
      <c r="AQ23" s="55"/>
      <c r="AR23" s="62"/>
      <c r="AS23" s="62"/>
    </row>
    <row r="24" spans="1:45" x14ac:dyDescent="0.25">
      <c r="A24" s="37" t="s">
        <v>66</v>
      </c>
      <c r="B24" s="43" t="s">
        <v>67</v>
      </c>
      <c r="C24" s="50" t="s">
        <v>18</v>
      </c>
      <c r="D24" s="52">
        <v>18755323</v>
      </c>
      <c r="E24" s="13">
        <v>0</v>
      </c>
      <c r="F24" s="38">
        <f t="shared" si="0"/>
        <v>0</v>
      </c>
      <c r="G24" s="8">
        <v>9964769</v>
      </c>
      <c r="H24" s="38">
        <f t="shared" si="1"/>
        <v>0.5313035131413093</v>
      </c>
      <c r="I24" s="10"/>
      <c r="J24" s="38">
        <f t="shared" si="2"/>
        <v>0</v>
      </c>
      <c r="K24" s="9">
        <v>1442965</v>
      </c>
      <c r="L24" s="38">
        <f t="shared" si="3"/>
        <v>7.6936291633047327E-2</v>
      </c>
      <c r="M24" s="14">
        <v>0.93</v>
      </c>
      <c r="N24" s="9">
        <v>7347589</v>
      </c>
      <c r="O24" s="38">
        <f t="shared" si="4"/>
        <v>0.39176019522564343</v>
      </c>
      <c r="P24" s="59"/>
      <c r="Q24" s="15"/>
      <c r="R24" s="60"/>
      <c r="S24" s="61"/>
      <c r="T24" s="54"/>
      <c r="U24" s="63"/>
      <c r="V24" s="54"/>
      <c r="W24" s="55"/>
      <c r="X24" s="62"/>
      <c r="Y24" s="55"/>
      <c r="Z24" s="62"/>
      <c r="AA24" s="55"/>
      <c r="AB24" s="62"/>
      <c r="AC24" s="55"/>
      <c r="AD24" s="62"/>
      <c r="AE24" s="55"/>
      <c r="AF24" s="62"/>
      <c r="AG24" s="55"/>
      <c r="AH24" s="62"/>
      <c r="AI24" s="55"/>
      <c r="AJ24" s="62"/>
      <c r="AK24" s="55"/>
      <c r="AL24" s="62"/>
      <c r="AM24" s="55"/>
      <c r="AN24" s="62"/>
      <c r="AO24" s="55"/>
      <c r="AP24" s="62"/>
      <c r="AQ24" s="55"/>
      <c r="AR24" s="62"/>
      <c r="AS24" s="62"/>
    </row>
    <row r="25" spans="1:45" x14ac:dyDescent="0.25">
      <c r="A25" s="45" t="s">
        <v>68</v>
      </c>
      <c r="B25" s="44" t="s">
        <v>69</v>
      </c>
      <c r="C25" s="50" t="s">
        <v>17</v>
      </c>
      <c r="D25" s="52">
        <v>29270396</v>
      </c>
      <c r="E25" s="13">
        <v>19000000</v>
      </c>
      <c r="F25" s="38">
        <f t="shared" si="0"/>
        <v>0.64912001873838676</v>
      </c>
      <c r="G25" s="8">
        <v>0</v>
      </c>
      <c r="H25" s="38">
        <f t="shared" si="1"/>
        <v>0</v>
      </c>
      <c r="I25" s="10"/>
      <c r="J25" s="38">
        <f t="shared" si="2"/>
        <v>0</v>
      </c>
      <c r="K25" s="9">
        <v>1367017</v>
      </c>
      <c r="L25" s="38">
        <f t="shared" si="3"/>
        <v>4.6703057929247012E-2</v>
      </c>
      <c r="M25" s="14">
        <v>0.99167000000000005</v>
      </c>
      <c r="N25" s="9">
        <v>8903379</v>
      </c>
      <c r="O25" s="38">
        <f t="shared" si="4"/>
        <v>0.30417692333236623</v>
      </c>
      <c r="P25" s="59"/>
      <c r="Q25" s="15"/>
      <c r="R25" s="60"/>
      <c r="S25" s="61"/>
      <c r="T25" s="54"/>
      <c r="U25" s="63"/>
      <c r="V25" s="64"/>
      <c r="W25" s="55"/>
      <c r="X25" s="64"/>
      <c r="Y25" s="55"/>
      <c r="Z25" s="62"/>
      <c r="AA25" s="55"/>
      <c r="AB25" s="62"/>
      <c r="AC25" s="55"/>
      <c r="AD25" s="62"/>
      <c r="AE25" s="55"/>
      <c r="AF25" s="62"/>
      <c r="AG25" s="55"/>
      <c r="AH25" s="62"/>
      <c r="AI25" s="55"/>
      <c r="AJ25" s="62"/>
      <c r="AK25" s="55"/>
      <c r="AL25" s="62"/>
      <c r="AM25" s="55"/>
      <c r="AN25" s="62"/>
      <c r="AO25" s="55"/>
      <c r="AP25" s="62"/>
      <c r="AQ25" s="55"/>
      <c r="AR25" s="62"/>
      <c r="AS25" s="62"/>
    </row>
    <row r="26" spans="1:45" x14ac:dyDescent="0.25">
      <c r="A26" s="44" t="s">
        <v>70</v>
      </c>
      <c r="B26" s="44" t="s">
        <v>71</v>
      </c>
      <c r="C26" s="50" t="s">
        <v>18</v>
      </c>
      <c r="D26" s="52">
        <v>29450747</v>
      </c>
      <c r="E26" s="13">
        <v>1000000</v>
      </c>
      <c r="F26" s="38">
        <f t="shared" si="0"/>
        <v>3.3954996116057769E-2</v>
      </c>
      <c r="G26" s="8">
        <v>17463292</v>
      </c>
      <c r="H26" s="38">
        <f t="shared" si="1"/>
        <v>0.59296601203358268</v>
      </c>
      <c r="I26" s="10"/>
      <c r="J26" s="38">
        <f t="shared" si="2"/>
        <v>0</v>
      </c>
      <c r="K26" s="9">
        <v>100</v>
      </c>
      <c r="L26" s="38">
        <f t="shared" si="3"/>
        <v>3.3954996116057771E-6</v>
      </c>
      <c r="M26" s="14">
        <v>1.1031200000000001</v>
      </c>
      <c r="N26" s="9">
        <v>10987355</v>
      </c>
      <c r="O26" s="38">
        <f t="shared" si="4"/>
        <v>0.37307559635074788</v>
      </c>
      <c r="P26" s="59"/>
      <c r="Q26" s="15"/>
      <c r="R26" s="60"/>
      <c r="S26" s="61"/>
      <c r="T26" s="54"/>
      <c r="U26" s="63"/>
      <c r="V26" s="64"/>
      <c r="W26" s="55"/>
      <c r="X26" s="62"/>
      <c r="Y26" s="55"/>
      <c r="Z26" s="62"/>
      <c r="AA26" s="55"/>
      <c r="AB26" s="62"/>
      <c r="AC26" s="55"/>
      <c r="AD26" s="62"/>
      <c r="AE26" s="55"/>
      <c r="AF26" s="62"/>
      <c r="AG26" s="55"/>
      <c r="AH26" s="62"/>
      <c r="AI26" s="55"/>
      <c r="AJ26" s="62"/>
      <c r="AK26" s="55"/>
      <c r="AL26" s="62"/>
      <c r="AM26" s="55"/>
      <c r="AN26" s="62"/>
      <c r="AO26" s="55"/>
      <c r="AP26" s="62"/>
      <c r="AQ26" s="55"/>
      <c r="AR26" s="62"/>
      <c r="AS26" s="62"/>
    </row>
    <row r="27" spans="1:45" x14ac:dyDescent="0.25">
      <c r="A27" s="44" t="s">
        <v>72</v>
      </c>
      <c r="B27" s="44" t="s">
        <v>73</v>
      </c>
      <c r="C27" s="50" t="s">
        <v>18</v>
      </c>
      <c r="D27" s="52">
        <v>15765352</v>
      </c>
      <c r="E27" s="7">
        <v>2770000</v>
      </c>
      <c r="F27" s="38">
        <f t="shared" si="0"/>
        <v>0.1757017540743778</v>
      </c>
      <c r="G27" s="8">
        <v>6122269</v>
      </c>
      <c r="H27" s="38">
        <f t="shared" si="1"/>
        <v>0.38833696830873171</v>
      </c>
      <c r="I27" s="10"/>
      <c r="J27" s="38">
        <f t="shared" si="2"/>
        <v>0</v>
      </c>
      <c r="K27" s="9">
        <v>1089262</v>
      </c>
      <c r="L27" s="38">
        <f t="shared" si="3"/>
        <v>6.9092145865185889E-2</v>
      </c>
      <c r="M27" s="14">
        <v>0.96340999999999999</v>
      </c>
      <c r="N27" s="9">
        <v>5783821</v>
      </c>
      <c r="O27" s="38">
        <f t="shared" si="4"/>
        <v>0.3668691317517046</v>
      </c>
      <c r="P27" s="59"/>
      <c r="Q27" s="15"/>
      <c r="R27" s="60"/>
      <c r="S27" s="61"/>
      <c r="T27" s="54"/>
      <c r="U27" s="63"/>
      <c r="V27" s="64"/>
      <c r="W27" s="55"/>
      <c r="X27" s="64"/>
      <c r="Y27" s="55"/>
      <c r="Z27" s="62"/>
      <c r="AA27" s="55"/>
      <c r="AB27" s="62"/>
      <c r="AC27" s="55"/>
      <c r="AD27" s="62"/>
      <c r="AE27" s="55"/>
      <c r="AF27" s="62"/>
      <c r="AG27" s="55"/>
      <c r="AH27" s="62"/>
      <c r="AI27" s="55"/>
      <c r="AJ27" s="62"/>
      <c r="AK27" s="55"/>
      <c r="AL27" s="62"/>
      <c r="AM27" s="55"/>
      <c r="AN27" s="62"/>
      <c r="AO27" s="55"/>
      <c r="AP27" s="62"/>
      <c r="AQ27" s="55"/>
      <c r="AR27" s="62"/>
      <c r="AS27" s="62"/>
    </row>
    <row r="28" spans="1:45" x14ac:dyDescent="0.25">
      <c r="A28" s="44" t="s">
        <v>74</v>
      </c>
      <c r="B28" s="44" t="s">
        <v>75</v>
      </c>
      <c r="C28" s="50" t="s">
        <v>17</v>
      </c>
      <c r="D28" s="52">
        <v>35431754</v>
      </c>
      <c r="E28" s="7">
        <v>7900000</v>
      </c>
      <c r="F28" s="38">
        <f t="shared" si="0"/>
        <v>0.22296384198196906</v>
      </c>
      <c r="G28" s="8">
        <v>0</v>
      </c>
      <c r="H28" s="38">
        <f t="shared" si="1"/>
        <v>0</v>
      </c>
      <c r="I28" s="10"/>
      <c r="J28" s="38">
        <f t="shared" si="2"/>
        <v>0</v>
      </c>
      <c r="K28" s="40">
        <v>16321385</v>
      </c>
      <c r="L28" s="38">
        <f t="shared" si="3"/>
        <v>0.46064287418568101</v>
      </c>
      <c r="M28" s="14">
        <v>0.99850000000000005</v>
      </c>
      <c r="N28" s="40">
        <v>11210369</v>
      </c>
      <c r="O28" s="38">
        <f t="shared" si="4"/>
        <v>0.31639328383234994</v>
      </c>
      <c r="P28" s="59"/>
      <c r="Q28" s="15"/>
      <c r="R28" s="60"/>
      <c r="S28" s="61"/>
      <c r="T28" s="54"/>
      <c r="U28" s="63"/>
      <c r="V28" s="64"/>
      <c r="W28" s="55"/>
      <c r="X28" s="62"/>
      <c r="Y28" s="55"/>
      <c r="Z28" s="62"/>
      <c r="AA28" s="55"/>
      <c r="AB28" s="62"/>
      <c r="AC28" s="55"/>
      <c r="AD28" s="62"/>
      <c r="AE28" s="55"/>
      <c r="AF28" s="62"/>
      <c r="AG28" s="55"/>
      <c r="AH28" s="62"/>
      <c r="AI28" s="55"/>
      <c r="AJ28" s="62"/>
      <c r="AK28" s="55"/>
      <c r="AL28" s="62"/>
      <c r="AM28" s="55"/>
      <c r="AN28" s="62"/>
      <c r="AO28" s="55"/>
      <c r="AP28" s="62"/>
      <c r="AQ28" s="55"/>
      <c r="AR28" s="62"/>
      <c r="AS28" s="62"/>
    </row>
    <row r="29" spans="1:45" x14ac:dyDescent="0.25">
      <c r="A29" s="44" t="s">
        <v>76</v>
      </c>
      <c r="B29" s="44" t="s">
        <v>77</v>
      </c>
      <c r="C29" s="50" t="s">
        <v>17</v>
      </c>
      <c r="D29" s="52">
        <v>24141000</v>
      </c>
      <c r="E29" s="7">
        <v>9162000</v>
      </c>
      <c r="F29" s="38">
        <f t="shared" si="0"/>
        <v>0.37952031813098047</v>
      </c>
      <c r="G29" s="8">
        <v>0</v>
      </c>
      <c r="H29" s="38">
        <f t="shared" si="1"/>
        <v>0</v>
      </c>
      <c r="I29" s="10"/>
      <c r="J29" s="38">
        <f t="shared" si="2"/>
        <v>0</v>
      </c>
      <c r="K29" s="40">
        <v>7281000</v>
      </c>
      <c r="L29" s="38">
        <f t="shared" si="3"/>
        <v>0.30160308189387347</v>
      </c>
      <c r="M29" s="14">
        <v>0.98014999999999997</v>
      </c>
      <c r="N29" s="40">
        <v>7698000</v>
      </c>
      <c r="O29" s="38">
        <f t="shared" si="4"/>
        <v>0.318876599975146</v>
      </c>
      <c r="P29" s="59"/>
      <c r="Q29" s="15"/>
      <c r="R29" s="60"/>
      <c r="S29" s="61"/>
      <c r="T29" s="54"/>
      <c r="U29" s="63"/>
      <c r="V29" s="54"/>
      <c r="W29" s="55"/>
      <c r="X29" s="64"/>
      <c r="Y29" s="55"/>
      <c r="Z29" s="62"/>
      <c r="AA29" s="55"/>
      <c r="AB29" s="62"/>
      <c r="AC29" s="55"/>
      <c r="AD29" s="62"/>
      <c r="AE29" s="55"/>
      <c r="AF29" s="62"/>
      <c r="AG29" s="55"/>
      <c r="AH29" s="62"/>
      <c r="AI29" s="55"/>
      <c r="AJ29" s="62"/>
      <c r="AK29" s="55"/>
      <c r="AL29" s="62"/>
      <c r="AM29" s="55"/>
      <c r="AN29" s="62"/>
      <c r="AO29" s="55"/>
      <c r="AP29" s="62"/>
      <c r="AQ29" s="55"/>
      <c r="AR29" s="62"/>
      <c r="AS29" s="62"/>
    </row>
    <row r="30" spans="1:45" x14ac:dyDescent="0.25">
      <c r="A30" s="44" t="s">
        <v>78</v>
      </c>
      <c r="B30" s="44" t="s">
        <v>79</v>
      </c>
      <c r="C30" s="50" t="s">
        <v>18</v>
      </c>
      <c r="D30" s="53">
        <v>23976022</v>
      </c>
      <c r="E30" s="7">
        <v>10454070</v>
      </c>
      <c r="F30" s="38">
        <f t="shared" si="0"/>
        <v>0.43602187218546928</v>
      </c>
      <c r="G30" s="8">
        <v>3260000</v>
      </c>
      <c r="H30" s="38">
        <f t="shared" si="1"/>
        <v>0.13596917787279308</v>
      </c>
      <c r="I30" s="10">
        <v>778660</v>
      </c>
      <c r="J30" s="38">
        <f t="shared" si="2"/>
        <v>3.2476613509947565E-2</v>
      </c>
      <c r="K30" s="40">
        <v>2849667</v>
      </c>
      <c r="L30" s="38">
        <f t="shared" si="3"/>
        <v>0.11885487092062227</v>
      </c>
      <c r="M30" s="14">
        <v>1.0281100000000001</v>
      </c>
      <c r="N30" s="40">
        <v>6633625</v>
      </c>
      <c r="O30" s="38">
        <f t="shared" si="4"/>
        <v>0.27667746551116779</v>
      </c>
      <c r="P30" s="59"/>
      <c r="Q30" s="15"/>
      <c r="R30" s="60"/>
      <c r="S30" s="61"/>
      <c r="T30" s="54"/>
      <c r="U30" s="63"/>
      <c r="V30" s="54"/>
      <c r="W30" s="55"/>
      <c r="X30" s="62"/>
      <c r="Y30" s="55"/>
      <c r="Z30" s="62"/>
      <c r="AA30" s="55"/>
      <c r="AB30" s="62"/>
      <c r="AC30" s="55"/>
      <c r="AD30" s="62"/>
      <c r="AE30" s="55"/>
      <c r="AF30" s="62"/>
      <c r="AG30" s="55"/>
      <c r="AH30" s="62"/>
      <c r="AI30" s="55"/>
      <c r="AJ30" s="62"/>
      <c r="AK30" s="55"/>
      <c r="AL30" s="62"/>
      <c r="AM30" s="55"/>
      <c r="AN30" s="62"/>
      <c r="AO30" s="55"/>
      <c r="AP30" s="62"/>
      <c r="AQ30" s="55"/>
      <c r="AR30" s="62"/>
      <c r="AS30" s="62"/>
    </row>
    <row r="31" spans="1:45" x14ac:dyDescent="0.25">
      <c r="A31" s="44" t="s">
        <v>80</v>
      </c>
      <c r="B31" s="44" t="s">
        <v>81</v>
      </c>
      <c r="C31" s="50" t="s">
        <v>18</v>
      </c>
      <c r="D31" s="52">
        <v>20190675</v>
      </c>
      <c r="E31" s="7">
        <v>0</v>
      </c>
      <c r="F31" s="38">
        <f t="shared" si="0"/>
        <v>0</v>
      </c>
      <c r="G31" s="8">
        <v>10891200</v>
      </c>
      <c r="H31" s="38">
        <f t="shared" si="1"/>
        <v>0.53941733002982817</v>
      </c>
      <c r="I31" s="10"/>
      <c r="J31" s="38">
        <f t="shared" si="2"/>
        <v>0</v>
      </c>
      <c r="K31" s="40">
        <v>2272887</v>
      </c>
      <c r="L31" s="38">
        <f t="shared" si="3"/>
        <v>0.11257112503668154</v>
      </c>
      <c r="M31" s="14">
        <v>1.0371699999999999</v>
      </c>
      <c r="N31" s="40">
        <v>7026588</v>
      </c>
      <c r="O31" s="38">
        <f t="shared" si="4"/>
        <v>0.34801154493349035</v>
      </c>
      <c r="P31" s="59"/>
      <c r="Q31" s="15"/>
      <c r="R31" s="60"/>
      <c r="S31" s="61"/>
      <c r="T31" s="54"/>
      <c r="U31" s="63"/>
      <c r="V31" s="64"/>
      <c r="W31" s="55"/>
      <c r="X31" s="64"/>
      <c r="Y31" s="55"/>
      <c r="Z31" s="62"/>
      <c r="AA31" s="55"/>
      <c r="AB31" s="62"/>
      <c r="AC31" s="55"/>
      <c r="AD31" s="62"/>
      <c r="AE31" s="55"/>
      <c r="AF31" s="62"/>
      <c r="AG31" s="55"/>
      <c r="AH31" s="62"/>
      <c r="AI31" s="55"/>
      <c r="AJ31" s="62"/>
      <c r="AK31" s="55"/>
      <c r="AL31" s="62"/>
      <c r="AM31" s="55"/>
      <c r="AN31" s="62"/>
      <c r="AO31" s="55"/>
      <c r="AP31" s="62"/>
      <c r="AQ31" s="55"/>
      <c r="AR31" s="62"/>
      <c r="AS31" s="62"/>
    </row>
    <row r="32" spans="1:45" x14ac:dyDescent="0.25">
      <c r="A32" s="44" t="s">
        <v>82</v>
      </c>
      <c r="B32" s="44" t="s">
        <v>83</v>
      </c>
      <c r="C32" s="50" t="s">
        <v>18</v>
      </c>
      <c r="D32" s="52">
        <v>22879711</v>
      </c>
      <c r="E32" s="7">
        <v>933000</v>
      </c>
      <c r="F32" s="38">
        <f t="shared" si="0"/>
        <v>4.0778487105890451E-2</v>
      </c>
      <c r="G32" s="8">
        <v>11074960</v>
      </c>
      <c r="H32" s="38">
        <f t="shared" si="1"/>
        <v>0.48405156865836285</v>
      </c>
      <c r="I32" s="10"/>
      <c r="J32" s="38">
        <f t="shared" si="2"/>
        <v>0</v>
      </c>
      <c r="K32" s="40">
        <v>1828922</v>
      </c>
      <c r="L32" s="38">
        <f t="shared" si="3"/>
        <v>7.9936411784222269E-2</v>
      </c>
      <c r="M32" s="14">
        <v>1.07</v>
      </c>
      <c r="N32" s="40">
        <v>9042829</v>
      </c>
      <c r="O32" s="38">
        <f t="shared" si="4"/>
        <v>0.39523353245152443</v>
      </c>
      <c r="P32" s="59"/>
      <c r="Q32" s="15"/>
      <c r="R32" s="60"/>
      <c r="S32" s="61"/>
      <c r="T32" s="54"/>
      <c r="U32" s="63"/>
      <c r="V32" s="64"/>
      <c r="W32" s="55"/>
      <c r="X32" s="62"/>
      <c r="Y32" s="55"/>
      <c r="Z32" s="62"/>
      <c r="AA32" s="55"/>
      <c r="AB32" s="62"/>
      <c r="AC32" s="55"/>
      <c r="AD32" s="62"/>
      <c r="AE32" s="55"/>
      <c r="AF32" s="62"/>
      <c r="AG32" s="55"/>
      <c r="AH32" s="62"/>
      <c r="AI32" s="55"/>
      <c r="AJ32" s="62"/>
      <c r="AK32" s="55"/>
      <c r="AL32" s="62"/>
      <c r="AM32" s="55"/>
      <c r="AN32" s="62"/>
      <c r="AO32" s="55"/>
      <c r="AP32" s="62"/>
      <c r="AQ32" s="55"/>
      <c r="AR32" s="62"/>
      <c r="AS32" s="62"/>
    </row>
    <row r="33" spans="1:45" x14ac:dyDescent="0.25">
      <c r="A33" s="44" t="s">
        <v>84</v>
      </c>
      <c r="B33" s="44" t="s">
        <v>85</v>
      </c>
      <c r="C33" s="50" t="s">
        <v>18</v>
      </c>
      <c r="D33" s="52">
        <v>15978450</v>
      </c>
      <c r="E33" s="7">
        <v>7540000</v>
      </c>
      <c r="F33" s="38">
        <f t="shared" si="0"/>
        <v>0.47188557087827671</v>
      </c>
      <c r="G33" s="8">
        <v>0</v>
      </c>
      <c r="H33" s="38">
        <f t="shared" si="1"/>
        <v>0</v>
      </c>
      <c r="I33" s="10"/>
      <c r="J33" s="38">
        <f t="shared" si="2"/>
        <v>0</v>
      </c>
      <c r="K33" s="40">
        <v>3028450</v>
      </c>
      <c r="L33" s="38">
        <f t="shared" si="3"/>
        <v>0.18953340280189881</v>
      </c>
      <c r="M33" s="14">
        <v>1.0501</v>
      </c>
      <c r="N33" s="40">
        <v>5410000</v>
      </c>
      <c r="O33" s="38">
        <f t="shared" si="4"/>
        <v>0.33858102631982451</v>
      </c>
      <c r="P33" s="59"/>
      <c r="Q33" s="15"/>
      <c r="R33" s="60"/>
      <c r="S33" s="61"/>
      <c r="T33" s="54"/>
      <c r="U33" s="63"/>
      <c r="V33" s="64"/>
      <c r="W33" s="55"/>
      <c r="X33" s="64"/>
      <c r="Y33" s="55"/>
      <c r="Z33" s="62"/>
      <c r="AA33" s="55"/>
      <c r="AB33" s="62"/>
      <c r="AC33" s="55"/>
      <c r="AD33" s="62"/>
      <c r="AE33" s="55"/>
      <c r="AF33" s="62"/>
      <c r="AG33" s="55"/>
      <c r="AH33" s="62"/>
      <c r="AI33" s="55"/>
      <c r="AJ33" s="62"/>
      <c r="AK33" s="55"/>
      <c r="AL33" s="62"/>
      <c r="AM33" s="55"/>
      <c r="AN33" s="62"/>
      <c r="AO33" s="55"/>
      <c r="AP33" s="62"/>
      <c r="AQ33" s="55"/>
      <c r="AR33" s="62"/>
      <c r="AS33" s="62"/>
    </row>
    <row r="34" spans="1:45" x14ac:dyDescent="0.25">
      <c r="A34" s="44" t="s">
        <v>86</v>
      </c>
      <c r="B34" s="44" t="s">
        <v>87</v>
      </c>
      <c r="C34" s="50" t="s">
        <v>18</v>
      </c>
      <c r="D34" s="52">
        <v>37340174</v>
      </c>
      <c r="E34" s="7">
        <v>12514703</v>
      </c>
      <c r="F34" s="38">
        <f t="shared" si="0"/>
        <v>0.33515384797082093</v>
      </c>
      <c r="G34" s="8">
        <v>3800000</v>
      </c>
      <c r="H34" s="38">
        <f t="shared" si="1"/>
        <v>0.10176706728790283</v>
      </c>
      <c r="I34" s="10">
        <v>1137667</v>
      </c>
      <c r="J34" s="38">
        <f t="shared" si="2"/>
        <v>3.0467640563217515E-2</v>
      </c>
      <c r="K34" s="40">
        <v>2627562</v>
      </c>
      <c r="L34" s="38">
        <f t="shared" si="3"/>
        <v>7.0368231278193832E-2</v>
      </c>
      <c r="M34" s="14">
        <v>1.1499999999999999</v>
      </c>
      <c r="N34" s="40">
        <v>17260242</v>
      </c>
      <c r="O34" s="38">
        <f t="shared" si="4"/>
        <v>0.46224321289986492</v>
      </c>
      <c r="P34" s="59"/>
      <c r="Q34" s="15"/>
      <c r="R34" s="60"/>
      <c r="S34" s="61"/>
      <c r="T34" s="54"/>
      <c r="U34" s="63"/>
      <c r="V34" s="54"/>
      <c r="W34" s="55"/>
      <c r="X34" s="54"/>
      <c r="Y34" s="63"/>
      <c r="Z34" s="62"/>
      <c r="AA34" s="55"/>
      <c r="AB34" s="62"/>
      <c r="AC34" s="55"/>
      <c r="AD34" s="62"/>
      <c r="AE34" s="55"/>
      <c r="AF34" s="62"/>
      <c r="AG34" s="55"/>
      <c r="AH34" s="62"/>
      <c r="AI34" s="55"/>
      <c r="AJ34" s="62"/>
      <c r="AK34" s="55"/>
      <c r="AL34" s="62"/>
      <c r="AM34" s="55"/>
      <c r="AN34" s="62"/>
      <c r="AO34" s="55"/>
      <c r="AP34" s="62"/>
      <c r="AQ34" s="55"/>
      <c r="AR34" s="62"/>
      <c r="AS34" s="62"/>
    </row>
    <row r="35" spans="1:45" x14ac:dyDescent="0.25">
      <c r="A35" s="44" t="s">
        <v>88</v>
      </c>
      <c r="B35" s="44" t="s">
        <v>89</v>
      </c>
      <c r="C35" s="50" t="s">
        <v>18</v>
      </c>
      <c r="D35" s="52">
        <v>28620457</v>
      </c>
      <c r="E35" s="7">
        <v>9909980</v>
      </c>
      <c r="F35" s="38">
        <f t="shared" si="0"/>
        <v>0.34625512793174479</v>
      </c>
      <c r="G35" s="8">
        <v>8050000</v>
      </c>
      <c r="H35" s="38">
        <f t="shared" si="1"/>
        <v>0.28126734663950337</v>
      </c>
      <c r="I35" s="10"/>
      <c r="J35" s="38">
        <f t="shared" si="2"/>
        <v>0</v>
      </c>
      <c r="K35" s="40">
        <v>3027589</v>
      </c>
      <c r="L35" s="38">
        <f t="shared" si="3"/>
        <v>0.10578409003042824</v>
      </c>
      <c r="M35" s="14">
        <v>0.95687</v>
      </c>
      <c r="N35" s="40">
        <v>7632888</v>
      </c>
      <c r="O35" s="38">
        <f t="shared" si="4"/>
        <v>0.26669343539832363</v>
      </c>
      <c r="P35" s="59"/>
      <c r="Q35" s="15"/>
      <c r="R35" s="60"/>
      <c r="S35" s="61"/>
      <c r="T35" s="54"/>
      <c r="U35" s="63"/>
      <c r="V35" s="64"/>
      <c r="W35" s="55"/>
      <c r="X35" s="62"/>
      <c r="Y35" s="55"/>
      <c r="Z35" s="62"/>
      <c r="AA35" s="55"/>
      <c r="AB35" s="62"/>
      <c r="AC35" s="55"/>
      <c r="AD35" s="62"/>
      <c r="AE35" s="55"/>
      <c r="AF35" s="62"/>
      <c r="AG35" s="55"/>
      <c r="AH35" s="62"/>
      <c r="AI35" s="55"/>
      <c r="AJ35" s="62"/>
      <c r="AK35" s="55"/>
      <c r="AL35" s="62"/>
      <c r="AM35" s="55"/>
      <c r="AN35" s="62"/>
      <c r="AO35" s="55"/>
      <c r="AP35" s="62"/>
      <c r="AQ35" s="55"/>
      <c r="AR35" s="62"/>
      <c r="AS35" s="62"/>
    </row>
    <row r="36" spans="1:45" x14ac:dyDescent="0.25">
      <c r="A36" s="44" t="s">
        <v>90</v>
      </c>
      <c r="B36" s="44" t="s">
        <v>91</v>
      </c>
      <c r="C36" s="50" t="s">
        <v>17</v>
      </c>
      <c r="D36" s="52">
        <v>10147614</v>
      </c>
      <c r="E36" s="7">
        <v>4375826</v>
      </c>
      <c r="F36" s="38">
        <f t="shared" si="0"/>
        <v>0.43121722998135326</v>
      </c>
      <c r="G36" s="8">
        <v>0</v>
      </c>
      <c r="H36" s="38">
        <f t="shared" si="1"/>
        <v>0</v>
      </c>
      <c r="I36" s="10"/>
      <c r="J36" s="38">
        <f t="shared" si="2"/>
        <v>0</v>
      </c>
      <c r="K36" s="40">
        <v>3267113</v>
      </c>
      <c r="L36" s="38">
        <f t="shared" si="3"/>
        <v>0.32195873828074262</v>
      </c>
      <c r="M36" s="14">
        <v>0.9</v>
      </c>
      <c r="N36" s="40">
        <v>2504675</v>
      </c>
      <c r="O36" s="38">
        <f t="shared" si="4"/>
        <v>0.2468240317379041</v>
      </c>
      <c r="P36" s="59"/>
      <c r="Q36" s="15"/>
      <c r="R36" s="60"/>
      <c r="S36" s="61"/>
      <c r="T36" s="54"/>
      <c r="U36" s="63"/>
      <c r="V36" s="64"/>
      <c r="W36" s="55"/>
      <c r="X36" s="62"/>
      <c r="Y36" s="55"/>
      <c r="Z36" s="62"/>
      <c r="AA36" s="55"/>
      <c r="AB36" s="62"/>
      <c r="AC36" s="55"/>
      <c r="AD36" s="62"/>
      <c r="AE36" s="55"/>
      <c r="AF36" s="62"/>
      <c r="AG36" s="55"/>
      <c r="AH36" s="62"/>
      <c r="AI36" s="55"/>
      <c r="AJ36" s="62"/>
      <c r="AK36" s="55"/>
      <c r="AL36" s="62"/>
      <c r="AM36" s="55"/>
      <c r="AN36" s="62"/>
      <c r="AO36" s="55"/>
      <c r="AP36" s="62"/>
      <c r="AQ36" s="55"/>
      <c r="AR36" s="62"/>
      <c r="AS36" s="62"/>
    </row>
    <row r="37" spans="1:45" x14ac:dyDescent="0.25">
      <c r="A37" s="44" t="s">
        <v>92</v>
      </c>
      <c r="B37" s="44" t="s">
        <v>93</v>
      </c>
      <c r="C37" s="50" t="s">
        <v>18</v>
      </c>
      <c r="D37" s="52">
        <v>18155377</v>
      </c>
      <c r="E37" s="7">
        <v>6067860</v>
      </c>
      <c r="F37" s="38">
        <f t="shared" si="0"/>
        <v>0.3342183420371827</v>
      </c>
      <c r="G37" s="8">
        <v>2467233</v>
      </c>
      <c r="H37" s="38">
        <f t="shared" si="1"/>
        <v>0.13589544298639461</v>
      </c>
      <c r="I37" s="10"/>
      <c r="J37" s="38">
        <f t="shared" si="2"/>
        <v>0</v>
      </c>
      <c r="K37" s="40">
        <v>2346243</v>
      </c>
      <c r="L37" s="38">
        <f t="shared" si="3"/>
        <v>0.12923130155876136</v>
      </c>
      <c r="M37" s="14">
        <v>0.99561999999999995</v>
      </c>
      <c r="N37" s="40">
        <v>7274041</v>
      </c>
      <c r="O37" s="38">
        <f t="shared" si="4"/>
        <v>0.40065491341766135</v>
      </c>
      <c r="P37" s="59"/>
      <c r="Q37" s="15"/>
      <c r="R37" s="60"/>
      <c r="S37" s="61"/>
      <c r="T37" s="54"/>
      <c r="U37" s="63"/>
      <c r="V37" s="64"/>
      <c r="W37" s="55"/>
      <c r="X37" s="62"/>
      <c r="Y37" s="55"/>
      <c r="Z37" s="62"/>
      <c r="AA37" s="55"/>
      <c r="AB37" s="62"/>
      <c r="AC37" s="55"/>
      <c r="AD37" s="62"/>
      <c r="AE37" s="55"/>
      <c r="AF37" s="62"/>
      <c r="AG37" s="55"/>
      <c r="AH37" s="62"/>
      <c r="AI37" s="55"/>
      <c r="AJ37" s="62"/>
      <c r="AK37" s="55"/>
      <c r="AL37" s="62"/>
      <c r="AM37" s="55"/>
      <c r="AN37" s="62"/>
      <c r="AO37" s="55"/>
      <c r="AP37" s="62"/>
      <c r="AQ37" s="55"/>
      <c r="AR37" s="62"/>
      <c r="AS37" s="62"/>
    </row>
    <row r="38" spans="1:45" x14ac:dyDescent="0.25">
      <c r="A38" s="44" t="s">
        <v>94</v>
      </c>
      <c r="B38" s="44" t="s">
        <v>95</v>
      </c>
      <c r="C38" s="50" t="s">
        <v>18</v>
      </c>
      <c r="D38" s="52">
        <v>14819395</v>
      </c>
      <c r="E38" s="7">
        <v>4206761</v>
      </c>
      <c r="F38" s="38">
        <f t="shared" si="0"/>
        <v>0.28386860597210617</v>
      </c>
      <c r="G38" s="8">
        <v>3700613</v>
      </c>
      <c r="H38" s="38">
        <f t="shared" si="1"/>
        <v>0.24971417524129697</v>
      </c>
      <c r="I38" s="10"/>
      <c r="J38" s="38">
        <f t="shared" si="2"/>
        <v>0</v>
      </c>
      <c r="K38" s="40">
        <v>572021</v>
      </c>
      <c r="L38" s="38">
        <f t="shared" si="3"/>
        <v>3.8599483987031856E-2</v>
      </c>
      <c r="M38" s="14">
        <v>1.115</v>
      </c>
      <c r="N38" s="40">
        <v>6340000</v>
      </c>
      <c r="O38" s="38">
        <f t="shared" si="4"/>
        <v>0.42781773479956503</v>
      </c>
      <c r="P38" s="59"/>
      <c r="Q38" s="15"/>
      <c r="R38" s="60"/>
      <c r="S38" s="61"/>
      <c r="T38" s="54"/>
      <c r="U38" s="63"/>
      <c r="V38" s="64"/>
      <c r="W38" s="55"/>
      <c r="X38" s="62"/>
      <c r="Y38" s="55"/>
      <c r="Z38" s="62"/>
      <c r="AA38" s="55"/>
      <c r="AB38" s="62"/>
      <c r="AC38" s="55"/>
      <c r="AD38" s="62"/>
      <c r="AE38" s="55"/>
      <c r="AF38" s="62"/>
      <c r="AG38" s="55"/>
      <c r="AH38" s="62"/>
      <c r="AI38" s="55"/>
      <c r="AJ38" s="62"/>
      <c r="AK38" s="55"/>
      <c r="AL38" s="62"/>
      <c r="AM38" s="55"/>
      <c r="AN38" s="62"/>
      <c r="AO38" s="55"/>
      <c r="AP38" s="62"/>
      <c r="AQ38" s="55"/>
      <c r="AR38" s="62"/>
      <c r="AS38" s="62"/>
    </row>
    <row r="39" spans="1:45" x14ac:dyDescent="0.25">
      <c r="A39" s="44" t="s">
        <v>96</v>
      </c>
      <c r="B39" s="44" t="s">
        <v>97</v>
      </c>
      <c r="C39" s="50" t="s">
        <v>17</v>
      </c>
      <c r="D39" s="52">
        <v>8778828</v>
      </c>
      <c r="E39" s="7">
        <v>4165000</v>
      </c>
      <c r="F39" s="38">
        <f t="shared" si="0"/>
        <v>0.47443690661213545</v>
      </c>
      <c r="G39" s="8">
        <v>0</v>
      </c>
      <c r="H39" s="38">
        <f t="shared" si="1"/>
        <v>0</v>
      </c>
      <c r="I39" s="10"/>
      <c r="J39" s="38">
        <f t="shared" si="2"/>
        <v>0</v>
      </c>
      <c r="K39" s="40">
        <v>1872605</v>
      </c>
      <c r="L39" s="38">
        <f t="shared" si="3"/>
        <v>0.21330922533167299</v>
      </c>
      <c r="M39" s="14">
        <v>0.93491999999999997</v>
      </c>
      <c r="N39" s="40">
        <v>2741223</v>
      </c>
      <c r="O39" s="38">
        <f t="shared" si="4"/>
        <v>0.31225386805619154</v>
      </c>
      <c r="P39" s="59"/>
      <c r="Q39" s="15"/>
      <c r="R39" s="60"/>
      <c r="S39" s="61"/>
      <c r="T39" s="54"/>
      <c r="U39" s="63"/>
      <c r="V39" s="64"/>
      <c r="W39" s="55"/>
      <c r="X39" s="62"/>
      <c r="Y39" s="55"/>
      <c r="Z39" s="62"/>
      <c r="AA39" s="55"/>
      <c r="AB39" s="62"/>
      <c r="AC39" s="55"/>
      <c r="AD39" s="62"/>
      <c r="AE39" s="55"/>
      <c r="AF39" s="62"/>
      <c r="AG39" s="55"/>
      <c r="AH39" s="62"/>
      <c r="AI39" s="55"/>
      <c r="AJ39" s="62"/>
      <c r="AK39" s="55"/>
      <c r="AL39" s="62"/>
      <c r="AM39" s="55"/>
      <c r="AN39" s="62"/>
      <c r="AO39" s="55"/>
      <c r="AP39" s="62"/>
      <c r="AQ39" s="55"/>
      <c r="AR39" s="62"/>
      <c r="AS39" s="62"/>
    </row>
    <row r="40" spans="1:45" x14ac:dyDescent="0.25">
      <c r="A40" s="44" t="s">
        <v>98</v>
      </c>
      <c r="B40" s="44" t="s">
        <v>99</v>
      </c>
      <c r="C40" s="50" t="s">
        <v>18</v>
      </c>
      <c r="D40" s="52">
        <v>39505829</v>
      </c>
      <c r="E40" s="7">
        <v>27000000</v>
      </c>
      <c r="F40" s="38">
        <f t="shared" si="0"/>
        <v>0.68344344830733716</v>
      </c>
      <c r="G40" s="8">
        <v>0</v>
      </c>
      <c r="H40" s="38">
        <f t="shared" si="1"/>
        <v>0</v>
      </c>
      <c r="I40" s="10"/>
      <c r="J40" s="38">
        <f t="shared" si="2"/>
        <v>0</v>
      </c>
      <c r="K40" s="40">
        <v>0</v>
      </c>
      <c r="L40" s="38">
        <f t="shared" si="3"/>
        <v>0</v>
      </c>
      <c r="M40" s="14">
        <v>0.97518000000000005</v>
      </c>
      <c r="N40" s="40">
        <v>12505829</v>
      </c>
      <c r="O40" s="38">
        <f t="shared" si="4"/>
        <v>0.31655655169266289</v>
      </c>
      <c r="P40" s="59"/>
      <c r="Q40" s="15"/>
      <c r="R40" s="60"/>
      <c r="S40" s="61"/>
      <c r="T40" s="54"/>
      <c r="U40" s="63"/>
      <c r="V40" s="64"/>
      <c r="W40" s="55"/>
      <c r="X40" s="62"/>
      <c r="Y40" s="55"/>
      <c r="Z40" s="62"/>
      <c r="AA40" s="55"/>
      <c r="AB40" s="62"/>
      <c r="AC40" s="55"/>
      <c r="AD40" s="62"/>
      <c r="AE40" s="55"/>
      <c r="AF40" s="62"/>
      <c r="AG40" s="55"/>
      <c r="AH40" s="62"/>
      <c r="AI40" s="55"/>
      <c r="AJ40" s="62"/>
      <c r="AK40" s="55"/>
      <c r="AL40" s="62"/>
      <c r="AM40" s="55"/>
      <c r="AN40" s="62"/>
      <c r="AO40" s="55"/>
      <c r="AP40" s="62"/>
      <c r="AQ40" s="55"/>
      <c r="AR40" s="62"/>
      <c r="AS40" s="62"/>
    </row>
    <row r="41" spans="1:45" x14ac:dyDescent="0.25">
      <c r="A41" s="44" t="s">
        <v>100</v>
      </c>
      <c r="B41" s="44" t="s">
        <v>101</v>
      </c>
      <c r="C41" s="50" t="s">
        <v>17</v>
      </c>
      <c r="D41" s="52">
        <v>12342120</v>
      </c>
      <c r="E41" s="7">
        <v>5430000</v>
      </c>
      <c r="F41" s="38">
        <f t="shared" si="0"/>
        <v>0.43995683075517011</v>
      </c>
      <c r="G41" s="8">
        <v>0</v>
      </c>
      <c r="H41" s="38">
        <f t="shared" si="1"/>
        <v>0</v>
      </c>
      <c r="I41" s="10"/>
      <c r="J41" s="38">
        <f t="shared" si="2"/>
        <v>0</v>
      </c>
      <c r="K41" s="40">
        <v>3266046</v>
      </c>
      <c r="L41" s="38">
        <f t="shared" si="3"/>
        <v>0.26462601238685091</v>
      </c>
      <c r="M41" s="14">
        <v>0.97</v>
      </c>
      <c r="N41" s="40">
        <v>3646074</v>
      </c>
      <c r="O41" s="38">
        <f t="shared" si="4"/>
        <v>0.29541715685797904</v>
      </c>
      <c r="P41" s="59"/>
      <c r="Q41" s="15"/>
      <c r="R41" s="60"/>
      <c r="S41" s="61"/>
      <c r="T41" s="54"/>
      <c r="U41" s="63"/>
      <c r="V41" s="54"/>
      <c r="W41" s="55"/>
      <c r="X41" s="62"/>
      <c r="Y41" s="55"/>
      <c r="Z41" s="62"/>
      <c r="AA41" s="55"/>
      <c r="AB41" s="62"/>
      <c r="AC41" s="55"/>
      <c r="AD41" s="62"/>
      <c r="AE41" s="55"/>
      <c r="AF41" s="62"/>
      <c r="AG41" s="55"/>
      <c r="AH41" s="62"/>
      <c r="AI41" s="55"/>
      <c r="AJ41" s="62"/>
      <c r="AK41" s="55"/>
      <c r="AL41" s="62"/>
      <c r="AM41" s="55"/>
      <c r="AN41" s="62"/>
      <c r="AO41" s="55"/>
      <c r="AP41" s="62"/>
      <c r="AQ41" s="55"/>
      <c r="AR41" s="62"/>
      <c r="AS41" s="62"/>
    </row>
    <row r="42" spans="1:45" x14ac:dyDescent="0.25">
      <c r="A42" s="44" t="s">
        <v>102</v>
      </c>
      <c r="B42" s="44" t="s">
        <v>103</v>
      </c>
      <c r="C42" s="50" t="s">
        <v>18</v>
      </c>
      <c r="D42" s="52">
        <v>38934239</v>
      </c>
      <c r="E42" s="7">
        <v>5460127</v>
      </c>
      <c r="F42" s="38">
        <f t="shared" si="0"/>
        <v>0.14023972575911911</v>
      </c>
      <c r="G42" s="8">
        <v>11615000</v>
      </c>
      <c r="H42" s="38">
        <f t="shared" si="1"/>
        <v>0.29832353985395732</v>
      </c>
      <c r="I42" s="10">
        <v>2923406</v>
      </c>
      <c r="J42" s="38">
        <f t="shared" si="2"/>
        <v>7.5085736233344635E-2</v>
      </c>
      <c r="K42" s="40">
        <v>3087303</v>
      </c>
      <c r="L42" s="38">
        <f t="shared" si="3"/>
        <v>7.9295321529207236E-2</v>
      </c>
      <c r="M42" s="14">
        <v>1.0973299999999999</v>
      </c>
      <c r="N42" s="40">
        <v>15848403</v>
      </c>
      <c r="O42" s="38">
        <f t="shared" si="4"/>
        <v>0.4070556766243717</v>
      </c>
      <c r="P42" s="59"/>
      <c r="Q42" s="15"/>
      <c r="R42" s="60"/>
      <c r="S42" s="61"/>
      <c r="T42" s="54"/>
      <c r="U42" s="63"/>
      <c r="V42" s="64"/>
      <c r="W42" s="55"/>
      <c r="X42" s="62"/>
      <c r="Y42" s="55"/>
      <c r="Z42" s="62"/>
      <c r="AA42" s="55"/>
      <c r="AB42" s="62"/>
      <c r="AC42" s="55"/>
      <c r="AD42" s="62"/>
      <c r="AE42" s="55"/>
      <c r="AF42" s="62"/>
      <c r="AG42" s="55"/>
      <c r="AH42" s="62"/>
      <c r="AI42" s="55"/>
      <c r="AJ42" s="62"/>
      <c r="AK42" s="55"/>
      <c r="AL42" s="62"/>
      <c r="AM42" s="55"/>
      <c r="AN42" s="62"/>
      <c r="AO42" s="55"/>
      <c r="AP42" s="62"/>
      <c r="AQ42" s="55"/>
      <c r="AR42" s="62"/>
      <c r="AS42" s="62"/>
    </row>
    <row r="43" spans="1:45" x14ac:dyDescent="0.25">
      <c r="A43" s="44" t="s">
        <v>104</v>
      </c>
      <c r="B43" s="44" t="s">
        <v>105</v>
      </c>
      <c r="C43" s="50" t="s">
        <v>17</v>
      </c>
      <c r="D43" s="52">
        <v>41015677</v>
      </c>
      <c r="E43" s="7">
        <v>19960000</v>
      </c>
      <c r="F43" s="38">
        <f t="shared" si="0"/>
        <v>0.48664319255293531</v>
      </c>
      <c r="G43" s="8">
        <v>1000000</v>
      </c>
      <c r="H43" s="38">
        <f t="shared" si="1"/>
        <v>2.438092147058794E-2</v>
      </c>
      <c r="I43" s="10"/>
      <c r="J43" s="38">
        <f t="shared" si="2"/>
        <v>0</v>
      </c>
      <c r="K43" s="40">
        <v>4975885</v>
      </c>
      <c r="L43" s="38">
        <f t="shared" si="3"/>
        <v>0.12131666143167648</v>
      </c>
      <c r="M43" s="14">
        <v>1.0973299999999999</v>
      </c>
      <c r="N43" s="40">
        <v>15079792</v>
      </c>
      <c r="O43" s="38">
        <f t="shared" si="4"/>
        <v>0.36765922454480027</v>
      </c>
      <c r="P43" s="59"/>
      <c r="Q43" s="15"/>
      <c r="R43" s="60"/>
      <c r="S43" s="61"/>
      <c r="T43" s="54"/>
      <c r="U43" s="63"/>
      <c r="V43" s="64"/>
      <c r="W43" s="55"/>
      <c r="X43" s="62"/>
      <c r="Y43" s="55"/>
      <c r="Z43" s="62"/>
      <c r="AA43" s="55"/>
      <c r="AB43" s="62"/>
      <c r="AC43" s="55"/>
      <c r="AD43" s="62"/>
      <c r="AE43" s="55"/>
      <c r="AF43" s="62"/>
      <c r="AG43" s="55"/>
      <c r="AH43" s="62"/>
      <c r="AI43" s="55"/>
      <c r="AJ43" s="62"/>
      <c r="AK43" s="55"/>
      <c r="AL43" s="62"/>
      <c r="AM43" s="55"/>
      <c r="AN43" s="62"/>
      <c r="AO43" s="55"/>
      <c r="AP43" s="62"/>
      <c r="AQ43" s="55"/>
      <c r="AR43" s="62"/>
      <c r="AS43" s="62"/>
    </row>
    <row r="44" spans="1:45" x14ac:dyDescent="0.25">
      <c r="A44" s="44" t="s">
        <v>106</v>
      </c>
      <c r="B44" s="44" t="s">
        <v>107</v>
      </c>
      <c r="C44" s="50" t="s">
        <v>17</v>
      </c>
      <c r="D44" s="52">
        <v>16089267</v>
      </c>
      <c r="E44" s="7">
        <v>5630000</v>
      </c>
      <c r="F44" s="38">
        <f t="shared" si="0"/>
        <v>0.34992271555938503</v>
      </c>
      <c r="G44" s="8">
        <v>2505927</v>
      </c>
      <c r="H44" s="38">
        <f t="shared" si="1"/>
        <v>0.15575147084077851</v>
      </c>
      <c r="I44" s="10"/>
      <c r="J44" s="38">
        <f t="shared" si="2"/>
        <v>0</v>
      </c>
      <c r="K44" s="40">
        <v>2358899</v>
      </c>
      <c r="L44" s="38">
        <f t="shared" si="3"/>
        <v>0.14661320493966568</v>
      </c>
      <c r="M44" s="14">
        <v>1.0806899999999999</v>
      </c>
      <c r="N44" s="40">
        <v>5594441</v>
      </c>
      <c r="O44" s="38">
        <f t="shared" si="4"/>
        <v>0.34771260866017079</v>
      </c>
      <c r="P44" s="59"/>
      <c r="Q44" s="15"/>
      <c r="R44" s="60"/>
      <c r="S44" s="61"/>
      <c r="T44" s="54"/>
      <c r="U44" s="63"/>
      <c r="V44" s="64"/>
      <c r="W44" s="55"/>
      <c r="X44" s="62"/>
      <c r="Y44" s="55"/>
      <c r="Z44" s="62"/>
      <c r="AA44" s="55"/>
      <c r="AB44" s="62"/>
      <c r="AC44" s="55"/>
      <c r="AD44" s="62"/>
      <c r="AE44" s="55"/>
      <c r="AF44" s="62"/>
      <c r="AG44" s="55"/>
      <c r="AH44" s="62"/>
      <c r="AI44" s="55"/>
      <c r="AJ44" s="62"/>
      <c r="AK44" s="55"/>
      <c r="AL44" s="62"/>
      <c r="AM44" s="55"/>
      <c r="AN44" s="62"/>
      <c r="AO44" s="55"/>
      <c r="AP44" s="62"/>
      <c r="AQ44" s="55"/>
      <c r="AR44" s="62"/>
      <c r="AS44" s="62"/>
    </row>
    <row r="45" spans="1:45" x14ac:dyDescent="0.25">
      <c r="A45" s="44" t="s">
        <v>108</v>
      </c>
      <c r="B45" s="44" t="s">
        <v>109</v>
      </c>
      <c r="C45" s="50" t="s">
        <v>17</v>
      </c>
      <c r="D45" s="52">
        <v>38397085</v>
      </c>
      <c r="E45" s="7">
        <v>15219400</v>
      </c>
      <c r="F45" s="38">
        <f t="shared" si="0"/>
        <v>0.39636863058745214</v>
      </c>
      <c r="G45" s="8">
        <v>0</v>
      </c>
      <c r="H45" s="38">
        <f t="shared" si="1"/>
        <v>0</v>
      </c>
      <c r="I45" s="10"/>
      <c r="J45" s="38">
        <f t="shared" si="2"/>
        <v>0</v>
      </c>
      <c r="K45" s="40">
        <v>12720347</v>
      </c>
      <c r="L45" s="38">
        <f t="shared" si="3"/>
        <v>0.33128418472391852</v>
      </c>
      <c r="M45" s="14">
        <v>0.98692000000000002</v>
      </c>
      <c r="N45" s="40">
        <v>10457338</v>
      </c>
      <c r="O45" s="38">
        <f t="shared" si="4"/>
        <v>0.27234718468862934</v>
      </c>
      <c r="P45" s="59"/>
      <c r="Q45" s="15"/>
      <c r="R45" s="60"/>
      <c r="S45" s="61"/>
      <c r="T45" s="64"/>
      <c r="U45" s="63"/>
      <c r="V45" s="64"/>
      <c r="W45" s="55"/>
      <c r="X45" s="62"/>
      <c r="Y45" s="55"/>
      <c r="Z45" s="62"/>
      <c r="AA45" s="55"/>
      <c r="AB45" s="62"/>
      <c r="AC45" s="55"/>
      <c r="AD45" s="62"/>
      <c r="AE45" s="55"/>
      <c r="AF45" s="62"/>
      <c r="AG45" s="55"/>
      <c r="AH45" s="62"/>
      <c r="AI45" s="55"/>
      <c r="AJ45" s="62"/>
      <c r="AK45" s="55"/>
      <c r="AL45" s="62"/>
      <c r="AM45" s="55"/>
      <c r="AN45" s="62"/>
      <c r="AO45" s="55"/>
      <c r="AP45" s="62"/>
      <c r="AQ45" s="55"/>
      <c r="AR45" s="62"/>
      <c r="AS45" s="62"/>
    </row>
    <row r="46" spans="1:45" x14ac:dyDescent="0.25">
      <c r="A46" s="45" t="s">
        <v>110</v>
      </c>
      <c r="B46" s="45" t="s">
        <v>111</v>
      </c>
      <c r="C46" s="41" t="s">
        <v>18</v>
      </c>
      <c r="D46" s="53">
        <v>11499809</v>
      </c>
      <c r="E46" s="7">
        <v>2400000</v>
      </c>
      <c r="F46" s="38">
        <f t="shared" si="0"/>
        <v>0.20869911839405333</v>
      </c>
      <c r="G46" s="8">
        <v>4500000</v>
      </c>
      <c r="H46" s="38">
        <f t="shared" si="1"/>
        <v>0.39131084698884999</v>
      </c>
      <c r="I46" s="10"/>
      <c r="J46" s="38">
        <f t="shared" si="2"/>
        <v>0</v>
      </c>
      <c r="K46" s="40">
        <v>279000</v>
      </c>
      <c r="L46" s="38">
        <f t="shared" si="3"/>
        <v>2.4261272513308698E-2</v>
      </c>
      <c r="M46" s="14">
        <v>0.97989999999999999</v>
      </c>
      <c r="N46" s="40">
        <v>4320809</v>
      </c>
      <c r="O46" s="38">
        <f t="shared" si="4"/>
        <v>0.37572876210378797</v>
      </c>
      <c r="P46" s="59"/>
      <c r="Q46" s="15"/>
      <c r="R46" s="60"/>
      <c r="S46" s="61"/>
      <c r="T46" s="54"/>
      <c r="U46" s="63"/>
      <c r="V46" s="64"/>
      <c r="W46" s="55"/>
      <c r="X46" s="62"/>
      <c r="Y46" s="55"/>
      <c r="Z46" s="62"/>
      <c r="AA46" s="55"/>
      <c r="AB46" s="62"/>
      <c r="AC46" s="55"/>
      <c r="AD46" s="62"/>
      <c r="AE46" s="55"/>
      <c r="AF46" s="62"/>
      <c r="AG46" s="55"/>
      <c r="AH46" s="62"/>
      <c r="AI46" s="55"/>
      <c r="AJ46" s="62"/>
      <c r="AK46" s="55"/>
      <c r="AL46" s="62"/>
      <c r="AM46" s="55"/>
      <c r="AN46" s="62"/>
      <c r="AO46" s="55"/>
      <c r="AP46" s="62"/>
      <c r="AQ46" s="55"/>
      <c r="AR46" s="62"/>
      <c r="AS46" s="62"/>
    </row>
    <row r="47" spans="1:45" x14ac:dyDescent="0.25">
      <c r="A47" s="45" t="s">
        <v>112</v>
      </c>
      <c r="B47" s="45" t="s">
        <v>113</v>
      </c>
      <c r="C47" s="41" t="s">
        <v>18</v>
      </c>
      <c r="D47" s="53">
        <v>103214772</v>
      </c>
      <c r="E47" s="7">
        <v>32000000</v>
      </c>
      <c r="F47" s="38">
        <f t="shared" si="0"/>
        <v>0.31003314138018928</v>
      </c>
      <c r="G47" s="8">
        <v>0</v>
      </c>
      <c r="H47" s="38">
        <f t="shared" si="1"/>
        <v>0</v>
      </c>
      <c r="I47" s="10"/>
      <c r="J47" s="38">
        <f t="shared" si="2"/>
        <v>0</v>
      </c>
      <c r="K47" s="40">
        <v>28000000</v>
      </c>
      <c r="L47" s="38">
        <f t="shared" si="3"/>
        <v>0.27127899870766559</v>
      </c>
      <c r="M47" s="14">
        <v>1.07989</v>
      </c>
      <c r="N47" s="40">
        <v>43214772</v>
      </c>
      <c r="O47" s="38">
        <f t="shared" si="4"/>
        <v>0.41868785991214513</v>
      </c>
      <c r="P47" s="59"/>
      <c r="Q47" s="15"/>
      <c r="R47" s="60"/>
      <c r="S47" s="61"/>
      <c r="T47" s="54"/>
      <c r="U47" s="63"/>
      <c r="V47" s="64"/>
      <c r="W47" s="55"/>
      <c r="X47" s="62"/>
      <c r="Y47" s="55"/>
      <c r="Z47" s="62"/>
      <c r="AA47" s="55"/>
      <c r="AB47" s="62"/>
      <c r="AC47" s="55"/>
      <c r="AD47" s="62"/>
      <c r="AE47" s="55"/>
      <c r="AF47" s="62"/>
      <c r="AG47" s="55"/>
      <c r="AH47" s="62"/>
      <c r="AI47" s="55"/>
      <c r="AJ47" s="62"/>
      <c r="AK47" s="55"/>
      <c r="AL47" s="62"/>
      <c r="AM47" s="55"/>
      <c r="AN47" s="62"/>
      <c r="AO47" s="55"/>
      <c r="AP47" s="62"/>
      <c r="AQ47" s="55"/>
      <c r="AR47" s="62"/>
      <c r="AS47" s="62"/>
    </row>
    <row r="48" spans="1:45" x14ac:dyDescent="0.25">
      <c r="A48" s="45" t="s">
        <v>114</v>
      </c>
      <c r="B48" s="45" t="s">
        <v>115</v>
      </c>
      <c r="C48" s="41" t="s">
        <v>18</v>
      </c>
      <c r="D48" s="53">
        <v>37231727</v>
      </c>
      <c r="E48" s="7">
        <v>0</v>
      </c>
      <c r="F48" s="38">
        <f t="shared" si="0"/>
        <v>0</v>
      </c>
      <c r="G48" s="8">
        <v>22510787</v>
      </c>
      <c r="H48" s="38">
        <f t="shared" si="1"/>
        <v>0.60461302265135319</v>
      </c>
      <c r="I48" s="10"/>
      <c r="J48" s="38">
        <f t="shared" si="2"/>
        <v>0</v>
      </c>
      <c r="K48" s="40">
        <v>1300000</v>
      </c>
      <c r="L48" s="38">
        <f t="shared" si="3"/>
        <v>3.4916457138826788E-2</v>
      </c>
      <c r="M48" s="14">
        <v>1.0209299999999999</v>
      </c>
      <c r="N48" s="40">
        <v>13420940</v>
      </c>
      <c r="O48" s="38">
        <f t="shared" si="4"/>
        <v>0.36047052020981996</v>
      </c>
      <c r="P48" s="59"/>
      <c r="Q48" s="15"/>
      <c r="R48" s="60"/>
      <c r="S48" s="61"/>
      <c r="T48" s="54"/>
      <c r="U48" s="63"/>
      <c r="V48" s="64"/>
      <c r="W48" s="55"/>
      <c r="X48" s="62"/>
      <c r="Y48" s="55"/>
      <c r="Z48" s="62"/>
      <c r="AA48" s="55"/>
      <c r="AB48" s="62"/>
      <c r="AC48" s="55"/>
      <c r="AD48" s="62"/>
      <c r="AE48" s="55"/>
      <c r="AF48" s="62"/>
      <c r="AG48" s="55"/>
      <c r="AH48" s="62"/>
      <c r="AI48" s="55"/>
      <c r="AJ48" s="62"/>
      <c r="AK48" s="55"/>
      <c r="AL48" s="62"/>
      <c r="AM48" s="55"/>
      <c r="AN48" s="62"/>
      <c r="AO48" s="55"/>
      <c r="AP48" s="62"/>
      <c r="AQ48" s="55"/>
      <c r="AR48" s="62"/>
      <c r="AS48" s="62"/>
    </row>
    <row r="49" spans="1:45" x14ac:dyDescent="0.25">
      <c r="A49" s="45" t="s">
        <v>116</v>
      </c>
      <c r="B49" s="45" t="s">
        <v>117</v>
      </c>
      <c r="C49" s="41" t="s">
        <v>17</v>
      </c>
      <c r="D49" s="53">
        <v>82712393</v>
      </c>
      <c r="E49" s="7">
        <v>23008500</v>
      </c>
      <c r="F49" s="38">
        <f t="shared" si="0"/>
        <v>0.27817475913192358</v>
      </c>
      <c r="G49" s="8">
        <v>0</v>
      </c>
      <c r="H49" s="38">
        <f t="shared" si="1"/>
        <v>0</v>
      </c>
      <c r="I49" s="10"/>
      <c r="J49" s="38">
        <f t="shared" si="2"/>
        <v>0</v>
      </c>
      <c r="K49" s="40">
        <v>30483356</v>
      </c>
      <c r="L49" s="38">
        <f t="shared" si="3"/>
        <v>0.36854641601289423</v>
      </c>
      <c r="M49" s="14">
        <v>1.1132</v>
      </c>
      <c r="N49" s="40">
        <v>29220537</v>
      </c>
      <c r="O49" s="38">
        <f t="shared" si="4"/>
        <v>0.35327882485518219</v>
      </c>
      <c r="P49" s="59"/>
      <c r="Q49" s="15"/>
      <c r="R49" s="60"/>
      <c r="S49" s="61"/>
      <c r="T49" s="54"/>
      <c r="U49" s="63"/>
      <c r="V49" s="64"/>
      <c r="W49" s="55"/>
      <c r="X49" s="62"/>
      <c r="Y49" s="55"/>
      <c r="Z49" s="62"/>
      <c r="AA49" s="55"/>
      <c r="AB49" s="62"/>
      <c r="AC49" s="55"/>
      <c r="AD49" s="62"/>
      <c r="AE49" s="55"/>
      <c r="AF49" s="62"/>
      <c r="AG49" s="55"/>
      <c r="AH49" s="62"/>
      <c r="AI49" s="55"/>
      <c r="AJ49" s="62"/>
      <c r="AK49" s="55"/>
      <c r="AL49" s="62"/>
      <c r="AM49" s="55"/>
      <c r="AN49" s="62"/>
      <c r="AO49" s="55"/>
      <c r="AP49" s="62"/>
      <c r="AQ49" s="55"/>
      <c r="AR49" s="62"/>
      <c r="AS49" s="62"/>
    </row>
    <row r="50" spans="1:45" x14ac:dyDescent="0.25">
      <c r="A50" s="45" t="s">
        <v>118</v>
      </c>
      <c r="B50" s="45" t="s">
        <v>119</v>
      </c>
      <c r="C50" s="41" t="s">
        <v>17</v>
      </c>
      <c r="D50" s="53">
        <v>11824894</v>
      </c>
      <c r="E50" s="7">
        <v>7950000</v>
      </c>
      <c r="F50" s="38">
        <f t="shared" si="0"/>
        <v>0.67231046637711933</v>
      </c>
      <c r="G50" s="8">
        <v>0</v>
      </c>
      <c r="H50" s="38">
        <f t="shared" si="1"/>
        <v>0</v>
      </c>
      <c r="I50" s="10"/>
      <c r="J50" s="38">
        <f t="shared" si="2"/>
        <v>0</v>
      </c>
      <c r="K50" s="40">
        <v>481684</v>
      </c>
      <c r="L50" s="38">
        <f t="shared" si="3"/>
        <v>4.0734741469986964E-2</v>
      </c>
      <c r="M50" s="14">
        <v>0.95</v>
      </c>
      <c r="N50" s="40">
        <v>3393210</v>
      </c>
      <c r="O50" s="38">
        <f t="shared" si="4"/>
        <v>0.28695479215289371</v>
      </c>
      <c r="P50" s="59"/>
      <c r="Q50" s="15"/>
      <c r="R50" s="60"/>
      <c r="S50" s="61"/>
      <c r="T50" s="54"/>
      <c r="U50" s="63"/>
      <c r="V50" s="62"/>
      <c r="W50" s="55"/>
      <c r="X50" s="62"/>
      <c r="Y50" s="55"/>
      <c r="Z50" s="62"/>
      <c r="AA50" s="55"/>
      <c r="AB50" s="62"/>
      <c r="AC50" s="55"/>
      <c r="AD50" s="62"/>
      <c r="AE50" s="55"/>
      <c r="AF50" s="62"/>
      <c r="AG50" s="55"/>
      <c r="AH50" s="62"/>
      <c r="AI50" s="55"/>
      <c r="AJ50" s="62"/>
      <c r="AK50" s="55"/>
      <c r="AL50" s="62"/>
      <c r="AM50" s="55"/>
      <c r="AN50" s="62"/>
      <c r="AO50" s="55"/>
      <c r="AP50" s="62"/>
      <c r="AQ50" s="55"/>
      <c r="AR50" s="62"/>
      <c r="AS50" s="62"/>
    </row>
    <row r="51" spans="1:45" x14ac:dyDescent="0.25">
      <c r="A51" s="45" t="s">
        <v>120</v>
      </c>
      <c r="B51" s="45" t="s">
        <v>121</v>
      </c>
      <c r="C51" s="41" t="s">
        <v>17</v>
      </c>
      <c r="D51" s="53">
        <v>11750840</v>
      </c>
      <c r="E51" s="7">
        <v>7427099</v>
      </c>
      <c r="F51" s="38">
        <f t="shared" si="0"/>
        <v>0.63204834718198866</v>
      </c>
      <c r="G51" s="8">
        <v>0</v>
      </c>
      <c r="H51" s="38">
        <f t="shared" si="1"/>
        <v>0</v>
      </c>
      <c r="I51" s="10"/>
      <c r="J51" s="38">
        <f t="shared" si="2"/>
        <v>0</v>
      </c>
      <c r="K51" s="40">
        <v>704064</v>
      </c>
      <c r="L51" s="38">
        <f t="shared" si="3"/>
        <v>5.9916057064856643E-2</v>
      </c>
      <c r="M51" s="14">
        <v>0.95</v>
      </c>
      <c r="N51" s="40">
        <v>3619677</v>
      </c>
      <c r="O51" s="38">
        <f t="shared" si="4"/>
        <v>0.30803559575315465</v>
      </c>
      <c r="P51" s="59"/>
      <c r="Q51" s="15"/>
      <c r="R51" s="60"/>
      <c r="S51" s="61"/>
      <c r="T51" s="54"/>
      <c r="U51" s="63"/>
      <c r="V51" s="62"/>
      <c r="W51" s="55"/>
      <c r="X51" s="62"/>
      <c r="Y51" s="55"/>
      <c r="Z51" s="62"/>
      <c r="AA51" s="55"/>
      <c r="AB51" s="62"/>
      <c r="AC51" s="55"/>
      <c r="AD51" s="62"/>
      <c r="AE51" s="55"/>
      <c r="AF51" s="62"/>
      <c r="AG51" s="55"/>
      <c r="AH51" s="62"/>
      <c r="AI51" s="55"/>
      <c r="AJ51" s="62"/>
      <c r="AK51" s="55"/>
      <c r="AL51" s="62"/>
      <c r="AM51" s="55"/>
      <c r="AN51" s="62"/>
      <c r="AO51" s="55"/>
      <c r="AP51" s="62"/>
      <c r="AQ51" s="55"/>
      <c r="AR51" s="62"/>
      <c r="AS51" s="62"/>
    </row>
    <row r="52" spans="1:45" x14ac:dyDescent="0.25">
      <c r="A52" s="45" t="s">
        <v>122</v>
      </c>
      <c r="B52" s="45" t="s">
        <v>123</v>
      </c>
      <c r="C52" s="41" t="s">
        <v>17</v>
      </c>
      <c r="D52" s="53">
        <v>14537474</v>
      </c>
      <c r="E52" s="7">
        <v>7200000</v>
      </c>
      <c r="F52" s="38">
        <f t="shared" si="0"/>
        <v>0.4952717370294179</v>
      </c>
      <c r="G52" s="8">
        <v>0</v>
      </c>
      <c r="H52" s="38">
        <f t="shared" si="1"/>
        <v>0</v>
      </c>
      <c r="I52" s="10"/>
      <c r="J52" s="38">
        <f t="shared" si="2"/>
        <v>0</v>
      </c>
      <c r="K52" s="40">
        <v>2424130</v>
      </c>
      <c r="L52" s="38">
        <f t="shared" si="3"/>
        <v>0.16675042720626707</v>
      </c>
      <c r="M52" s="14">
        <v>1.0289900000000001</v>
      </c>
      <c r="N52" s="40">
        <v>4913344</v>
      </c>
      <c r="O52" s="38">
        <f t="shared" si="4"/>
        <v>0.33797783576431506</v>
      </c>
      <c r="P52" s="59"/>
      <c r="Q52" s="15"/>
      <c r="R52" s="60"/>
      <c r="S52" s="61"/>
      <c r="T52" s="54"/>
      <c r="U52" s="63"/>
      <c r="V52" s="64"/>
      <c r="W52" s="55"/>
      <c r="X52" s="62"/>
      <c r="Y52" s="55"/>
      <c r="Z52" s="62"/>
      <c r="AA52" s="55"/>
      <c r="AB52" s="62"/>
      <c r="AC52" s="55"/>
      <c r="AD52" s="62"/>
      <c r="AE52" s="55"/>
      <c r="AF52" s="62"/>
      <c r="AG52" s="55"/>
      <c r="AH52" s="62"/>
      <c r="AI52" s="55"/>
      <c r="AJ52" s="62"/>
      <c r="AK52" s="55"/>
      <c r="AL52" s="62"/>
      <c r="AM52" s="55"/>
      <c r="AN52" s="62"/>
      <c r="AO52" s="55"/>
      <c r="AP52" s="62"/>
      <c r="AQ52" s="55"/>
      <c r="AR52" s="62"/>
      <c r="AS52" s="62"/>
    </row>
    <row r="53" spans="1:45" x14ac:dyDescent="0.25">
      <c r="A53" s="45" t="s">
        <v>124</v>
      </c>
      <c r="B53" s="45" t="s">
        <v>125</v>
      </c>
      <c r="C53" s="41" t="s">
        <v>17</v>
      </c>
      <c r="D53" s="53">
        <v>24215746</v>
      </c>
      <c r="E53" s="7">
        <v>13145330</v>
      </c>
      <c r="F53" s="38">
        <f t="shared" si="0"/>
        <v>0.54284224818017168</v>
      </c>
      <c r="G53" s="8">
        <v>0</v>
      </c>
      <c r="H53" s="38">
        <f t="shared" si="1"/>
        <v>0</v>
      </c>
      <c r="I53" s="10"/>
      <c r="J53" s="38">
        <f t="shared" si="2"/>
        <v>0</v>
      </c>
      <c r="K53" s="40">
        <v>3788574</v>
      </c>
      <c r="L53" s="38">
        <f t="shared" si="3"/>
        <v>0.15645084813823204</v>
      </c>
      <c r="M53" s="14">
        <v>1.0277799999999999</v>
      </c>
      <c r="N53" s="40">
        <v>7281842</v>
      </c>
      <c r="O53" s="38">
        <f t="shared" si="4"/>
        <v>0.30070690368159625</v>
      </c>
      <c r="P53" s="59"/>
      <c r="Q53" s="15"/>
      <c r="R53" s="60"/>
      <c r="S53" s="61"/>
      <c r="T53" s="54"/>
      <c r="U53" s="63"/>
      <c r="V53" s="64"/>
      <c r="W53" s="55"/>
      <c r="X53" s="62"/>
      <c r="Y53" s="55"/>
      <c r="Z53" s="62"/>
      <c r="AA53" s="55"/>
      <c r="AB53" s="62"/>
      <c r="AC53" s="55"/>
      <c r="AD53" s="62"/>
      <c r="AE53" s="55"/>
      <c r="AF53" s="62"/>
      <c r="AG53" s="55"/>
      <c r="AH53" s="62"/>
      <c r="AI53" s="55"/>
      <c r="AJ53" s="62"/>
      <c r="AK53" s="55"/>
      <c r="AL53" s="62"/>
      <c r="AM53" s="55"/>
      <c r="AN53" s="62"/>
      <c r="AO53" s="55"/>
      <c r="AP53" s="62"/>
      <c r="AQ53" s="55"/>
      <c r="AR53" s="62"/>
      <c r="AS53" s="62"/>
    </row>
    <row r="54" spans="1:45" x14ac:dyDescent="0.25">
      <c r="A54" s="45" t="s">
        <v>126</v>
      </c>
      <c r="B54" s="45" t="s">
        <v>127</v>
      </c>
      <c r="C54" s="41" t="s">
        <v>17</v>
      </c>
      <c r="D54" s="53">
        <v>33959245</v>
      </c>
      <c r="E54" s="7">
        <v>18461011</v>
      </c>
      <c r="F54" s="38">
        <f t="shared" si="0"/>
        <v>0.54362253931145998</v>
      </c>
      <c r="G54" s="8">
        <v>0</v>
      </c>
      <c r="H54" s="38">
        <f t="shared" si="1"/>
        <v>0</v>
      </c>
      <c r="I54" s="10"/>
      <c r="J54" s="38">
        <f t="shared" si="2"/>
        <v>0</v>
      </c>
      <c r="K54" s="40">
        <v>5064908</v>
      </c>
      <c r="L54" s="38">
        <f t="shared" si="3"/>
        <v>0.14914666094608406</v>
      </c>
      <c r="M54" s="14">
        <v>1.07</v>
      </c>
      <c r="N54" s="40">
        <v>10433326</v>
      </c>
      <c r="O54" s="38">
        <f t="shared" si="4"/>
        <v>0.30723079974245598</v>
      </c>
      <c r="P54" s="59"/>
      <c r="Q54" s="15"/>
      <c r="R54" s="60"/>
      <c r="S54" s="61"/>
      <c r="T54" s="54"/>
      <c r="U54" s="63"/>
      <c r="V54" s="62"/>
      <c r="W54" s="55"/>
      <c r="X54" s="62"/>
      <c r="Y54" s="55"/>
      <c r="Z54" s="62"/>
      <c r="AA54" s="55"/>
      <c r="AB54" s="62"/>
      <c r="AC54" s="55"/>
      <c r="AD54" s="62"/>
      <c r="AE54" s="55"/>
      <c r="AF54" s="62"/>
      <c r="AG54" s="55"/>
      <c r="AH54" s="62"/>
      <c r="AI54" s="55"/>
      <c r="AJ54" s="62"/>
      <c r="AK54" s="55"/>
      <c r="AL54" s="62"/>
      <c r="AM54" s="55"/>
      <c r="AN54" s="62"/>
      <c r="AO54" s="55"/>
      <c r="AP54" s="62"/>
      <c r="AQ54" s="55"/>
      <c r="AR54" s="62"/>
      <c r="AS54" s="62"/>
    </row>
    <row r="55" spans="1:45" x14ac:dyDescent="0.25">
      <c r="A55" s="45" t="s">
        <v>128</v>
      </c>
      <c r="B55" s="45" t="s">
        <v>129</v>
      </c>
      <c r="C55" s="41" t="s">
        <v>17</v>
      </c>
      <c r="D55" s="53">
        <v>7813798</v>
      </c>
      <c r="E55" s="7">
        <v>500000</v>
      </c>
      <c r="F55" s="38">
        <f t="shared" si="0"/>
        <v>6.3989368550351575E-2</v>
      </c>
      <c r="G55" s="8">
        <v>4500000</v>
      </c>
      <c r="H55" s="38">
        <f t="shared" si="1"/>
        <v>0.57590431695316413</v>
      </c>
      <c r="I55" s="10"/>
      <c r="J55" s="38">
        <f t="shared" si="2"/>
        <v>0</v>
      </c>
      <c r="K55" s="40">
        <v>66178</v>
      </c>
      <c r="L55" s="38">
        <f t="shared" si="3"/>
        <v>8.4693768638503322E-3</v>
      </c>
      <c r="M55" s="14">
        <v>0.98250000000000004</v>
      </c>
      <c r="N55" s="40">
        <v>2747620</v>
      </c>
      <c r="O55" s="38">
        <f t="shared" si="4"/>
        <v>0.35163693763263398</v>
      </c>
      <c r="P55" s="59"/>
      <c r="Q55" s="15"/>
      <c r="R55" s="60"/>
      <c r="S55" s="61"/>
      <c r="T55" s="54"/>
      <c r="U55" s="63"/>
      <c r="V55" s="64"/>
      <c r="W55" s="55"/>
      <c r="X55" s="62"/>
      <c r="Y55" s="55"/>
      <c r="Z55" s="62"/>
      <c r="AA55" s="55"/>
      <c r="AB55" s="62"/>
      <c r="AC55" s="55"/>
      <c r="AD55" s="62"/>
      <c r="AE55" s="55"/>
      <c r="AF55" s="62"/>
      <c r="AG55" s="55"/>
      <c r="AH55" s="62"/>
      <c r="AI55" s="55"/>
      <c r="AJ55" s="62"/>
      <c r="AK55" s="55"/>
      <c r="AL55" s="62"/>
      <c r="AM55" s="55"/>
      <c r="AN55" s="62"/>
      <c r="AO55" s="55"/>
      <c r="AP55" s="62"/>
      <c r="AQ55" s="55"/>
      <c r="AR55" s="62"/>
      <c r="AS55" s="62"/>
    </row>
    <row r="56" spans="1:45" x14ac:dyDescent="0.25">
      <c r="A56" s="45" t="s">
        <v>130</v>
      </c>
      <c r="B56" s="45" t="s">
        <v>131</v>
      </c>
      <c r="C56" s="41" t="s">
        <v>17</v>
      </c>
      <c r="D56" s="53">
        <v>16148993</v>
      </c>
      <c r="E56" s="7">
        <v>4728396</v>
      </c>
      <c r="F56" s="38">
        <f t="shared" si="0"/>
        <v>0.29279819490911912</v>
      </c>
      <c r="G56" s="8">
        <v>1420394</v>
      </c>
      <c r="H56" s="38">
        <f t="shared" si="1"/>
        <v>8.7955577168186277E-2</v>
      </c>
      <c r="I56" s="10"/>
      <c r="J56" s="38">
        <f t="shared" si="2"/>
        <v>0</v>
      </c>
      <c r="K56" s="40">
        <v>4876595</v>
      </c>
      <c r="L56" s="38">
        <f t="shared" si="3"/>
        <v>0.30197517578959876</v>
      </c>
      <c r="M56" s="14">
        <v>1.0399</v>
      </c>
      <c r="N56" s="40">
        <v>5123608</v>
      </c>
      <c r="O56" s="38">
        <f t="shared" si="4"/>
        <v>0.31727105213309587</v>
      </c>
      <c r="P56" s="59"/>
      <c r="Q56" s="15"/>
      <c r="R56" s="60"/>
      <c r="S56" s="61"/>
      <c r="T56" s="54"/>
      <c r="U56" s="63"/>
      <c r="V56" s="54"/>
      <c r="W56" s="55"/>
      <c r="X56" s="62"/>
      <c r="Y56" s="55"/>
      <c r="Z56" s="62"/>
      <c r="AA56" s="55"/>
      <c r="AB56" s="62"/>
      <c r="AC56" s="55"/>
      <c r="AD56" s="62"/>
      <c r="AE56" s="55"/>
      <c r="AF56" s="62"/>
      <c r="AG56" s="55"/>
      <c r="AH56" s="62"/>
      <c r="AI56" s="55"/>
      <c r="AJ56" s="62"/>
      <c r="AK56" s="55"/>
      <c r="AL56" s="62"/>
      <c r="AM56" s="55"/>
      <c r="AN56" s="62"/>
      <c r="AO56" s="55"/>
      <c r="AP56" s="62"/>
      <c r="AQ56" s="55"/>
      <c r="AR56" s="62"/>
      <c r="AS56" s="62"/>
    </row>
    <row r="57" spans="1:45" x14ac:dyDescent="0.25">
      <c r="A57" s="45" t="s">
        <v>132</v>
      </c>
      <c r="B57" s="45" t="s">
        <v>133</v>
      </c>
      <c r="C57" s="41" t="s">
        <v>18</v>
      </c>
      <c r="D57" s="53">
        <v>34530474</v>
      </c>
      <c r="E57" s="7">
        <v>1330000</v>
      </c>
      <c r="F57" s="38">
        <f t="shared" si="0"/>
        <v>3.8516702666751695E-2</v>
      </c>
      <c r="G57" s="8">
        <v>10403000</v>
      </c>
      <c r="H57" s="38">
        <f t="shared" si="1"/>
        <v>0.30127011867835929</v>
      </c>
      <c r="I57" s="10">
        <v>2551000</v>
      </c>
      <c r="J57" s="38">
        <f t="shared" si="2"/>
        <v>7.3876773310438779E-2</v>
      </c>
      <c r="K57" s="40">
        <v>6489900</v>
      </c>
      <c r="L57" s="38">
        <f t="shared" si="3"/>
        <v>0.18794702905033972</v>
      </c>
      <c r="M57" s="14">
        <v>1.0666199999999999</v>
      </c>
      <c r="N57" s="40">
        <v>13756574</v>
      </c>
      <c r="O57" s="38">
        <f t="shared" si="4"/>
        <v>0.39838937629411053</v>
      </c>
      <c r="P57" s="59"/>
      <c r="Q57" s="15"/>
      <c r="R57" s="60"/>
      <c r="S57" s="61"/>
      <c r="T57" s="54"/>
      <c r="U57" s="63"/>
      <c r="V57" s="64"/>
      <c r="W57" s="55"/>
      <c r="X57" s="62"/>
      <c r="Y57" s="55"/>
      <c r="Z57" s="62"/>
      <c r="AA57" s="55"/>
      <c r="AB57" s="62"/>
      <c r="AC57" s="55"/>
      <c r="AD57" s="62"/>
      <c r="AE57" s="55"/>
      <c r="AF57" s="62"/>
      <c r="AG57" s="55"/>
      <c r="AH57" s="62"/>
      <c r="AI57" s="55"/>
      <c r="AJ57" s="62"/>
      <c r="AK57" s="55"/>
      <c r="AL57" s="62"/>
      <c r="AM57" s="55"/>
      <c r="AN57" s="62"/>
      <c r="AO57" s="55"/>
      <c r="AP57" s="62"/>
      <c r="AQ57" s="55"/>
      <c r="AR57" s="62"/>
      <c r="AS57" s="62"/>
    </row>
    <row r="58" spans="1:45" x14ac:dyDescent="0.25">
      <c r="A58" s="45" t="s">
        <v>134</v>
      </c>
      <c r="B58" s="45" t="s">
        <v>135</v>
      </c>
      <c r="C58" s="41" t="s">
        <v>17</v>
      </c>
      <c r="D58" s="53">
        <v>34774141</v>
      </c>
      <c r="E58" s="7">
        <v>2754000</v>
      </c>
      <c r="F58" s="38">
        <f t="shared" si="0"/>
        <v>7.9196780159141819E-2</v>
      </c>
      <c r="G58" s="8">
        <v>12090636</v>
      </c>
      <c r="H58" s="38">
        <f t="shared" si="1"/>
        <v>0.34769042893108415</v>
      </c>
      <c r="I58" s="10"/>
      <c r="J58" s="38">
        <f t="shared" si="2"/>
        <v>0</v>
      </c>
      <c r="K58" s="40">
        <v>6331922</v>
      </c>
      <c r="L58" s="38">
        <f t="shared" si="3"/>
        <v>0.18208708591824022</v>
      </c>
      <c r="M58" s="14">
        <v>1.0753200000000001</v>
      </c>
      <c r="N58" s="40">
        <v>13597583</v>
      </c>
      <c r="O58" s="38">
        <f t="shared" si="4"/>
        <v>0.39102570499153377</v>
      </c>
      <c r="P58" s="59"/>
      <c r="Q58" s="15"/>
      <c r="R58" s="60"/>
      <c r="S58" s="61"/>
      <c r="T58" s="54"/>
      <c r="U58" s="63"/>
      <c r="V58" s="64"/>
      <c r="W58" s="55"/>
      <c r="X58" s="62"/>
      <c r="Y58" s="55"/>
      <c r="Z58" s="62"/>
      <c r="AA58" s="55"/>
      <c r="AB58" s="62"/>
      <c r="AC58" s="55"/>
      <c r="AD58" s="62"/>
      <c r="AE58" s="55"/>
      <c r="AF58" s="62"/>
      <c r="AG58" s="55"/>
      <c r="AH58" s="62"/>
      <c r="AI58" s="55"/>
      <c r="AJ58" s="62"/>
      <c r="AK58" s="55"/>
      <c r="AL58" s="62"/>
      <c r="AM58" s="55"/>
      <c r="AN58" s="62"/>
      <c r="AO58" s="55"/>
      <c r="AP58" s="62"/>
      <c r="AQ58" s="55"/>
      <c r="AR58" s="62"/>
      <c r="AS58" s="62"/>
    </row>
    <row r="59" spans="1:45" x14ac:dyDescent="0.25">
      <c r="A59" s="45" t="s">
        <v>136</v>
      </c>
      <c r="B59" s="45" t="s">
        <v>137</v>
      </c>
      <c r="C59" s="41" t="s">
        <v>17</v>
      </c>
      <c r="D59" s="53">
        <v>30542882</v>
      </c>
      <c r="E59" s="7">
        <v>14250000</v>
      </c>
      <c r="F59" s="38">
        <f t="shared" si="0"/>
        <v>0.46655715069717391</v>
      </c>
      <c r="G59" s="8">
        <v>0</v>
      </c>
      <c r="H59" s="38">
        <f t="shared" si="1"/>
        <v>0</v>
      </c>
      <c r="I59" s="10"/>
      <c r="J59" s="38">
        <f t="shared" si="2"/>
        <v>0</v>
      </c>
      <c r="K59" s="40">
        <v>6395522</v>
      </c>
      <c r="L59" s="38">
        <f t="shared" si="3"/>
        <v>0.20939484361691865</v>
      </c>
      <c r="M59" s="14">
        <v>0.95899999999999996</v>
      </c>
      <c r="N59" s="40">
        <v>9897360</v>
      </c>
      <c r="O59" s="38">
        <f t="shared" si="4"/>
        <v>0.32404800568590741</v>
      </c>
      <c r="P59" s="59"/>
      <c r="Q59" s="15"/>
      <c r="R59" s="60"/>
      <c r="S59" s="61"/>
      <c r="T59" s="54"/>
      <c r="U59" s="63"/>
      <c r="V59" s="64"/>
      <c r="W59" s="55"/>
      <c r="X59" s="62"/>
      <c r="Y59" s="55"/>
      <c r="Z59" s="62"/>
      <c r="AA59" s="55"/>
      <c r="AB59" s="62"/>
      <c r="AC59" s="55"/>
      <c r="AD59" s="62"/>
      <c r="AE59" s="55"/>
      <c r="AF59" s="62"/>
      <c r="AG59" s="55"/>
      <c r="AH59" s="62"/>
      <c r="AI59" s="55"/>
      <c r="AJ59" s="62"/>
      <c r="AK59" s="55"/>
      <c r="AL59" s="62"/>
      <c r="AM59" s="55"/>
      <c r="AN59" s="62"/>
      <c r="AO59" s="55"/>
      <c r="AP59" s="62"/>
      <c r="AQ59" s="55"/>
      <c r="AR59" s="62"/>
      <c r="AS59" s="62"/>
    </row>
    <row r="60" spans="1:45" x14ac:dyDescent="0.25">
      <c r="A60" s="37" t="s">
        <v>138</v>
      </c>
      <c r="B60" s="45" t="s">
        <v>139</v>
      </c>
      <c r="C60" s="41" t="s">
        <v>17</v>
      </c>
      <c r="D60" s="46">
        <v>46363556</v>
      </c>
      <c r="E60" s="7">
        <v>4423000</v>
      </c>
      <c r="F60" s="38">
        <f t="shared" si="0"/>
        <v>9.5398204572574197E-2</v>
      </c>
      <c r="G60" s="8">
        <v>21842585</v>
      </c>
      <c r="H60" s="38">
        <f t="shared" si="1"/>
        <v>0.4711153950313906</v>
      </c>
      <c r="I60" s="10"/>
      <c r="J60" s="38">
        <f t="shared" si="2"/>
        <v>0</v>
      </c>
      <c r="K60" s="40">
        <v>560786</v>
      </c>
      <c r="L60" s="38">
        <f t="shared" si="3"/>
        <v>1.209540527909464E-2</v>
      </c>
      <c r="M60" s="14">
        <v>1.21268</v>
      </c>
      <c r="N60" s="40">
        <v>19537185</v>
      </c>
      <c r="O60" s="38">
        <f t="shared" si="4"/>
        <v>0.42139099511694056</v>
      </c>
      <c r="P60" s="59"/>
      <c r="Q60" s="15"/>
      <c r="R60" s="60"/>
      <c r="S60" s="61"/>
      <c r="T60" s="54"/>
      <c r="U60" s="63"/>
      <c r="V60" s="64"/>
      <c r="W60" s="55"/>
      <c r="X60" s="62"/>
      <c r="Y60" s="55"/>
      <c r="Z60" s="62"/>
      <c r="AA60" s="55"/>
      <c r="AB60" s="62"/>
      <c r="AC60" s="55"/>
      <c r="AD60" s="62"/>
      <c r="AE60" s="55"/>
      <c r="AF60" s="62"/>
      <c r="AG60" s="55"/>
      <c r="AH60" s="62"/>
      <c r="AI60" s="55"/>
      <c r="AJ60" s="62"/>
      <c r="AK60" s="55"/>
      <c r="AL60" s="62"/>
      <c r="AM60" s="55"/>
      <c r="AN60" s="62"/>
      <c r="AO60" s="55"/>
      <c r="AP60" s="62"/>
      <c r="AQ60" s="55"/>
      <c r="AR60" s="62"/>
      <c r="AS60" s="62"/>
    </row>
    <row r="61" spans="1:45" x14ac:dyDescent="0.25">
      <c r="A61" s="37" t="s">
        <v>140</v>
      </c>
      <c r="B61" s="45" t="s">
        <v>141</v>
      </c>
      <c r="C61" s="41" t="s">
        <v>17</v>
      </c>
      <c r="D61" s="46">
        <v>31238881</v>
      </c>
      <c r="E61" s="7">
        <v>663000</v>
      </c>
      <c r="F61" s="38">
        <f t="shared" si="0"/>
        <v>2.1223551509415461E-2</v>
      </c>
      <c r="G61" s="8">
        <v>15990117</v>
      </c>
      <c r="H61" s="38">
        <f t="shared" si="1"/>
        <v>0.51186586997146277</v>
      </c>
      <c r="I61" s="10"/>
      <c r="J61" s="38">
        <f t="shared" si="2"/>
        <v>0</v>
      </c>
      <c r="K61" s="40">
        <v>586492</v>
      </c>
      <c r="L61" s="38">
        <f t="shared" si="3"/>
        <v>1.8774424090286717E-2</v>
      </c>
      <c r="M61" s="14">
        <v>1.2093700000000001</v>
      </c>
      <c r="N61" s="40">
        <v>13999272</v>
      </c>
      <c r="O61" s="38">
        <f t="shared" si="4"/>
        <v>0.44813615442883503</v>
      </c>
      <c r="P61" s="59"/>
      <c r="Q61" s="15"/>
      <c r="R61" s="60"/>
      <c r="S61" s="61"/>
      <c r="T61" s="54"/>
      <c r="U61" s="63"/>
      <c r="V61" s="64"/>
      <c r="W61" s="55"/>
      <c r="X61" s="62"/>
      <c r="Y61" s="55"/>
      <c r="Z61" s="62"/>
      <c r="AA61" s="55"/>
      <c r="AB61" s="62"/>
      <c r="AC61" s="55"/>
      <c r="AD61" s="62"/>
      <c r="AE61" s="55"/>
      <c r="AF61" s="62"/>
      <c r="AG61" s="55"/>
      <c r="AH61" s="62"/>
      <c r="AI61" s="55"/>
      <c r="AJ61" s="62"/>
      <c r="AK61" s="55"/>
      <c r="AL61" s="62"/>
      <c r="AM61" s="55"/>
      <c r="AN61" s="62"/>
      <c r="AO61" s="55"/>
      <c r="AP61" s="62"/>
      <c r="AQ61" s="55"/>
      <c r="AR61" s="62"/>
      <c r="AS61" s="62"/>
    </row>
    <row r="62" spans="1:45" x14ac:dyDescent="0.25">
      <c r="A62" s="37" t="s">
        <v>142</v>
      </c>
      <c r="B62" s="45" t="s">
        <v>143</v>
      </c>
      <c r="C62" s="41" t="s">
        <v>17</v>
      </c>
      <c r="D62" s="46">
        <v>53840738</v>
      </c>
      <c r="E62" s="7">
        <v>5533000</v>
      </c>
      <c r="F62" s="38">
        <f t="shared" si="0"/>
        <v>0.10276605049507308</v>
      </c>
      <c r="G62" s="8">
        <v>24784916</v>
      </c>
      <c r="H62" s="38">
        <f t="shared" si="1"/>
        <v>0.46033759789845374</v>
      </c>
      <c r="I62" s="10"/>
      <c r="J62" s="38">
        <f t="shared" si="2"/>
        <v>0</v>
      </c>
      <c r="K62" s="40">
        <v>557345</v>
      </c>
      <c r="L62" s="38">
        <f t="shared" si="3"/>
        <v>1.0351734034552052E-2</v>
      </c>
      <c r="M62" s="14">
        <v>1.21376</v>
      </c>
      <c r="N62" s="40">
        <v>22965477</v>
      </c>
      <c r="O62" s="38">
        <f t="shared" si="4"/>
        <v>0.42654461757192108</v>
      </c>
      <c r="P62" s="59"/>
      <c r="Q62" s="15"/>
      <c r="R62" s="60"/>
      <c r="S62" s="61"/>
      <c r="T62" s="54"/>
      <c r="U62" s="63"/>
      <c r="V62" s="64"/>
      <c r="W62" s="55"/>
      <c r="X62" s="62"/>
      <c r="Y62" s="55"/>
      <c r="Z62" s="62"/>
      <c r="AA62" s="55"/>
      <c r="AB62" s="62"/>
      <c r="AC62" s="55"/>
      <c r="AD62" s="62"/>
      <c r="AE62" s="55"/>
      <c r="AF62" s="62"/>
      <c r="AG62" s="55"/>
      <c r="AH62" s="62"/>
      <c r="AI62" s="55"/>
      <c r="AJ62" s="62"/>
      <c r="AK62" s="55"/>
      <c r="AL62" s="62"/>
      <c r="AM62" s="55"/>
      <c r="AN62" s="62"/>
      <c r="AO62" s="55"/>
      <c r="AP62" s="62"/>
      <c r="AQ62" s="55"/>
      <c r="AR62" s="62"/>
      <c r="AS62" s="62"/>
    </row>
    <row r="63" spans="1:45" x14ac:dyDescent="0.25">
      <c r="A63" s="37" t="s">
        <v>144</v>
      </c>
      <c r="B63" s="45" t="s">
        <v>145</v>
      </c>
      <c r="C63" s="41" t="s">
        <v>17</v>
      </c>
      <c r="D63" s="46">
        <v>70987312</v>
      </c>
      <c r="E63" s="7">
        <v>10474000</v>
      </c>
      <c r="F63" s="38">
        <f t="shared" si="0"/>
        <v>0.14754749412120297</v>
      </c>
      <c r="G63" s="8">
        <v>30833241</v>
      </c>
      <c r="H63" s="38">
        <f t="shared" si="1"/>
        <v>0.43434861993365803</v>
      </c>
      <c r="I63" s="10"/>
      <c r="J63" s="38">
        <f t="shared" si="2"/>
        <v>0</v>
      </c>
      <c r="K63" s="9">
        <v>949838</v>
      </c>
      <c r="L63" s="38">
        <f t="shared" si="3"/>
        <v>1.338039113243223E-2</v>
      </c>
      <c r="M63" s="14">
        <v>1.2156400000000001</v>
      </c>
      <c r="N63" s="9">
        <v>28730233</v>
      </c>
      <c r="O63" s="38">
        <f t="shared" si="4"/>
        <v>0.40472349481270681</v>
      </c>
      <c r="P63" s="59"/>
      <c r="Q63" s="15"/>
      <c r="R63" s="60"/>
      <c r="S63" s="61"/>
      <c r="T63" s="54"/>
      <c r="U63" s="63"/>
      <c r="V63" s="62"/>
      <c r="W63" s="55"/>
      <c r="X63" s="62"/>
      <c r="Y63" s="55"/>
      <c r="Z63" s="62"/>
      <c r="AA63" s="55"/>
      <c r="AB63" s="62"/>
      <c r="AC63" s="55"/>
      <c r="AD63" s="62"/>
      <c r="AE63" s="55"/>
      <c r="AF63" s="62"/>
      <c r="AG63" s="55"/>
      <c r="AH63" s="62"/>
      <c r="AI63" s="55"/>
      <c r="AJ63" s="62"/>
      <c r="AK63" s="55"/>
      <c r="AL63" s="62"/>
      <c r="AM63" s="55"/>
      <c r="AN63" s="62"/>
      <c r="AO63" s="55"/>
      <c r="AP63" s="62"/>
      <c r="AQ63" s="55"/>
      <c r="AR63" s="62"/>
      <c r="AS63" s="62"/>
    </row>
    <row r="64" spans="1:45" x14ac:dyDescent="0.25">
      <c r="A64" s="37" t="s">
        <v>146</v>
      </c>
      <c r="B64" s="45" t="s">
        <v>147</v>
      </c>
      <c r="C64" s="41" t="s">
        <v>17</v>
      </c>
      <c r="D64" s="46">
        <v>39414387</v>
      </c>
      <c r="E64" s="7">
        <v>4462000</v>
      </c>
      <c r="F64" s="38">
        <f t="shared" si="0"/>
        <v>0.11320739302630788</v>
      </c>
      <c r="G64" s="8">
        <v>17387694</v>
      </c>
      <c r="H64" s="38">
        <f t="shared" si="1"/>
        <v>0.44115094318224457</v>
      </c>
      <c r="I64" s="10"/>
      <c r="J64" s="38">
        <f t="shared" si="2"/>
        <v>0</v>
      </c>
      <c r="K64" s="40">
        <v>500000</v>
      </c>
      <c r="L64" s="38">
        <f t="shared" si="3"/>
        <v>1.2685723109178383E-2</v>
      </c>
      <c r="M64" s="14">
        <v>1.2138500000000001</v>
      </c>
      <c r="N64" s="40">
        <v>17064693</v>
      </c>
      <c r="O64" s="38">
        <f t="shared" si="4"/>
        <v>0.43295594068226917</v>
      </c>
      <c r="P64" s="59"/>
      <c r="Q64" s="15"/>
      <c r="R64" s="60"/>
      <c r="S64" s="61"/>
      <c r="T64" s="54"/>
      <c r="U64" s="63"/>
      <c r="V64" s="64"/>
      <c r="W64" s="55"/>
      <c r="X64" s="62"/>
      <c r="Y64" s="55"/>
      <c r="Z64" s="62"/>
      <c r="AA64" s="55"/>
      <c r="AB64" s="62"/>
      <c r="AC64" s="55"/>
      <c r="AD64" s="62"/>
      <c r="AE64" s="55"/>
      <c r="AF64" s="62"/>
      <c r="AG64" s="55"/>
      <c r="AH64" s="62"/>
      <c r="AI64" s="55"/>
      <c r="AJ64" s="62"/>
      <c r="AK64" s="55"/>
      <c r="AL64" s="62"/>
      <c r="AM64" s="55"/>
      <c r="AN64" s="62"/>
      <c r="AO64" s="55"/>
      <c r="AP64" s="62"/>
      <c r="AQ64" s="55"/>
      <c r="AR64" s="62"/>
      <c r="AS64" s="62"/>
    </row>
    <row r="65" spans="1:45" x14ac:dyDescent="0.25">
      <c r="A65" s="37" t="s">
        <v>148</v>
      </c>
      <c r="B65" s="45" t="s">
        <v>149</v>
      </c>
      <c r="C65" s="41" t="s">
        <v>17</v>
      </c>
      <c r="D65" s="46">
        <v>24780837</v>
      </c>
      <c r="E65" s="7">
        <v>1249000</v>
      </c>
      <c r="F65" s="38">
        <f t="shared" si="0"/>
        <v>5.0401848815679634E-2</v>
      </c>
      <c r="G65" s="8">
        <v>12395762</v>
      </c>
      <c r="H65" s="38">
        <f t="shared" si="1"/>
        <v>0.50021563032757932</v>
      </c>
      <c r="I65" s="10"/>
      <c r="J65" s="38">
        <f t="shared" si="2"/>
        <v>0</v>
      </c>
      <c r="K65" s="40">
        <v>500000</v>
      </c>
      <c r="L65" s="38">
        <f t="shared" si="3"/>
        <v>2.017688103109673E-2</v>
      </c>
      <c r="M65" s="14">
        <v>1.2086399999999999</v>
      </c>
      <c r="N65" s="40">
        <v>10636075</v>
      </c>
      <c r="O65" s="38">
        <f t="shared" si="4"/>
        <v>0.4292056398256443</v>
      </c>
      <c r="P65" s="59"/>
      <c r="Q65" s="15"/>
      <c r="R65" s="60"/>
      <c r="S65" s="61"/>
      <c r="T65" s="54"/>
      <c r="U65" s="63"/>
      <c r="V65" s="64"/>
      <c r="W65" s="55"/>
      <c r="X65" s="62"/>
      <c r="Y65" s="55"/>
      <c r="Z65" s="62"/>
      <c r="AA65" s="55"/>
      <c r="AB65" s="62"/>
      <c r="AC65" s="55"/>
      <c r="AD65" s="62"/>
      <c r="AE65" s="55"/>
      <c r="AF65" s="62"/>
      <c r="AG65" s="55"/>
      <c r="AH65" s="62"/>
      <c r="AI65" s="55"/>
      <c r="AJ65" s="62"/>
      <c r="AK65" s="55"/>
      <c r="AL65" s="62"/>
      <c r="AM65" s="55"/>
      <c r="AN65" s="62"/>
      <c r="AO65" s="55"/>
      <c r="AP65" s="62"/>
      <c r="AQ65" s="55"/>
      <c r="AR65" s="62"/>
      <c r="AS65" s="62"/>
    </row>
    <row r="66" spans="1:45" x14ac:dyDescent="0.25">
      <c r="A66" s="37" t="s">
        <v>150</v>
      </c>
      <c r="B66" s="45" t="s">
        <v>151</v>
      </c>
      <c r="C66" s="41" t="s">
        <v>17</v>
      </c>
      <c r="D66" s="46">
        <v>67390434</v>
      </c>
      <c r="E66" s="7">
        <v>6746000</v>
      </c>
      <c r="F66" s="38">
        <f t="shared" si="0"/>
        <v>0.10010322830091879</v>
      </c>
      <c r="G66" s="8">
        <v>30006663</v>
      </c>
      <c r="H66" s="38">
        <f t="shared" si="1"/>
        <v>0.44526591118258713</v>
      </c>
      <c r="I66" s="33"/>
      <c r="J66" s="38">
        <f t="shared" si="2"/>
        <v>0</v>
      </c>
      <c r="K66" s="40">
        <v>556398</v>
      </c>
      <c r="L66" s="38">
        <f t="shared" si="3"/>
        <v>8.2563350163318439E-3</v>
      </c>
      <c r="M66" s="14">
        <v>1.2159599999999999</v>
      </c>
      <c r="N66" s="40">
        <v>30081373</v>
      </c>
      <c r="O66" s="38">
        <f t="shared" si="4"/>
        <v>0.44637452550016221</v>
      </c>
      <c r="P66" s="59"/>
      <c r="Q66" s="15"/>
      <c r="R66" s="60"/>
      <c r="S66" s="61"/>
      <c r="T66" s="54"/>
      <c r="U66" s="63"/>
      <c r="V66" s="64"/>
      <c r="W66" s="55"/>
      <c r="X66" s="62"/>
      <c r="Y66" s="55"/>
      <c r="Z66" s="62"/>
      <c r="AA66" s="55"/>
      <c r="AB66" s="62"/>
      <c r="AC66" s="55"/>
      <c r="AD66" s="62"/>
      <c r="AE66" s="55"/>
      <c r="AF66" s="62"/>
      <c r="AG66" s="55"/>
      <c r="AH66" s="62"/>
      <c r="AI66" s="55"/>
      <c r="AJ66" s="62"/>
      <c r="AK66" s="55"/>
      <c r="AL66" s="62"/>
      <c r="AM66" s="55"/>
      <c r="AN66" s="62"/>
      <c r="AO66" s="55"/>
      <c r="AP66" s="62"/>
      <c r="AQ66" s="55"/>
      <c r="AR66" s="62"/>
      <c r="AS66" s="62"/>
    </row>
    <row r="67" spans="1:45" x14ac:dyDescent="0.25">
      <c r="A67" s="37" t="s">
        <v>152</v>
      </c>
      <c r="B67" s="45" t="s">
        <v>153</v>
      </c>
      <c r="C67" s="41" t="s">
        <v>17</v>
      </c>
      <c r="D67" s="46">
        <v>31533479</v>
      </c>
      <c r="E67" s="7">
        <v>3832000</v>
      </c>
      <c r="F67" s="38">
        <f t="shared" si="0"/>
        <v>0.12152163736833478</v>
      </c>
      <c r="G67" s="8">
        <v>13803775</v>
      </c>
      <c r="H67" s="38">
        <f t="shared" si="1"/>
        <v>0.43774982773071125</v>
      </c>
      <c r="I67" s="10"/>
      <c r="J67" s="38">
        <f t="shared" si="2"/>
        <v>0</v>
      </c>
      <c r="K67" s="9">
        <v>500000</v>
      </c>
      <c r="L67" s="38">
        <f t="shared" si="3"/>
        <v>1.5856163539709651E-2</v>
      </c>
      <c r="M67" s="14">
        <v>1.21069</v>
      </c>
      <c r="N67" s="9">
        <v>13397704</v>
      </c>
      <c r="O67" s="38">
        <f t="shared" si="4"/>
        <v>0.42487237136124434</v>
      </c>
      <c r="P67" s="59"/>
      <c r="Q67" s="15"/>
      <c r="R67" s="60"/>
      <c r="S67" s="61"/>
      <c r="T67" s="54"/>
      <c r="U67" s="63"/>
      <c r="V67" s="64"/>
      <c r="W67" s="55"/>
      <c r="X67" s="62"/>
      <c r="Y67" s="55"/>
      <c r="Z67" s="62"/>
      <c r="AA67" s="55"/>
      <c r="AB67" s="62"/>
      <c r="AC67" s="55"/>
      <c r="AD67" s="62"/>
      <c r="AE67" s="55"/>
      <c r="AF67" s="62"/>
      <c r="AG67" s="55"/>
      <c r="AH67" s="62"/>
      <c r="AI67" s="55"/>
      <c r="AJ67" s="62"/>
      <c r="AK67" s="55"/>
      <c r="AL67" s="62"/>
      <c r="AM67" s="55"/>
      <c r="AN67" s="62"/>
      <c r="AO67" s="55"/>
      <c r="AP67" s="62"/>
      <c r="AQ67" s="55"/>
      <c r="AR67" s="62"/>
      <c r="AS67" s="62"/>
    </row>
    <row r="68" spans="1:45" x14ac:dyDescent="0.25">
      <c r="A68" s="37" t="s">
        <v>154</v>
      </c>
      <c r="B68" s="45" t="s">
        <v>155</v>
      </c>
      <c r="C68" s="41" t="s">
        <v>17</v>
      </c>
      <c r="D68" s="46">
        <v>37168230</v>
      </c>
      <c r="E68" s="7">
        <v>838000</v>
      </c>
      <c r="F68" s="38">
        <f t="shared" si="0"/>
        <v>2.2546136848593544E-2</v>
      </c>
      <c r="G68" s="8">
        <v>13327490</v>
      </c>
      <c r="H68" s="38">
        <f t="shared" si="1"/>
        <v>0.35857209234876131</v>
      </c>
      <c r="I68" s="10">
        <v>7703000</v>
      </c>
      <c r="J68" s="38">
        <f t="shared" si="2"/>
        <v>0.2072468880008545</v>
      </c>
      <c r="K68" s="40">
        <v>500000</v>
      </c>
      <c r="L68" s="38">
        <f t="shared" si="3"/>
        <v>1.3452348955008081E-2</v>
      </c>
      <c r="M68" s="14">
        <v>1.21157</v>
      </c>
      <c r="N68" s="9">
        <v>14799740</v>
      </c>
      <c r="O68" s="38">
        <f t="shared" si="4"/>
        <v>0.39818253384678259</v>
      </c>
      <c r="P68" s="59"/>
      <c r="Q68" s="15"/>
      <c r="R68" s="60"/>
      <c r="S68" s="61"/>
      <c r="T68" s="54"/>
      <c r="U68" s="63"/>
      <c r="V68" s="54"/>
      <c r="W68" s="55"/>
      <c r="X68" s="62"/>
      <c r="Y68" s="55"/>
      <c r="Z68" s="62"/>
      <c r="AA68" s="55"/>
      <c r="AB68" s="62"/>
      <c r="AC68" s="55"/>
      <c r="AD68" s="62"/>
      <c r="AE68" s="55"/>
      <c r="AF68" s="62"/>
      <c r="AG68" s="55"/>
      <c r="AH68" s="62"/>
      <c r="AI68" s="55"/>
      <c r="AJ68" s="62"/>
      <c r="AK68" s="55"/>
      <c r="AL68" s="62"/>
      <c r="AM68" s="55"/>
      <c r="AN68" s="62"/>
      <c r="AO68" s="55"/>
      <c r="AP68" s="62"/>
      <c r="AQ68" s="55"/>
      <c r="AR68" s="62"/>
      <c r="AS68" s="62"/>
    </row>
    <row r="69" spans="1:45" x14ac:dyDescent="0.25">
      <c r="A69" s="37" t="s">
        <v>156</v>
      </c>
      <c r="B69" s="45" t="s">
        <v>157</v>
      </c>
      <c r="C69" s="41" t="s">
        <v>17</v>
      </c>
      <c r="D69" s="46">
        <v>123586356</v>
      </c>
      <c r="E69" s="7">
        <v>13395000</v>
      </c>
      <c r="F69" s="38">
        <f t="shared" si="0"/>
        <v>0.10838575093192326</v>
      </c>
      <c r="G69" s="8">
        <v>57390088</v>
      </c>
      <c r="H69" s="38">
        <f t="shared" si="1"/>
        <v>0.46437236162218426</v>
      </c>
      <c r="I69" s="33"/>
      <c r="J69" s="38">
        <f t="shared" si="2"/>
        <v>0</v>
      </c>
      <c r="K69" s="40">
        <v>500000</v>
      </c>
      <c r="L69" s="38">
        <f t="shared" si="3"/>
        <v>4.0457540474775388E-3</v>
      </c>
      <c r="M69" s="14">
        <v>1.21767</v>
      </c>
      <c r="N69" s="9">
        <v>52301268</v>
      </c>
      <c r="O69" s="38">
        <f t="shared" si="4"/>
        <v>0.42319613339841494</v>
      </c>
      <c r="P69" s="59"/>
      <c r="Q69" s="15"/>
      <c r="R69" s="60"/>
      <c r="S69" s="61"/>
      <c r="T69" s="54"/>
      <c r="U69" s="63"/>
      <c r="V69" s="64"/>
      <c r="W69" s="55"/>
      <c r="X69" s="62"/>
      <c r="Y69" s="55"/>
      <c r="Z69" s="62"/>
      <c r="AA69" s="55"/>
      <c r="AB69" s="62"/>
      <c r="AC69" s="55"/>
      <c r="AD69" s="62"/>
      <c r="AE69" s="55"/>
      <c r="AF69" s="62"/>
      <c r="AG69" s="55"/>
      <c r="AH69" s="62"/>
      <c r="AI69" s="55"/>
      <c r="AJ69" s="62"/>
      <c r="AK69" s="55"/>
      <c r="AL69" s="62"/>
      <c r="AM69" s="55"/>
      <c r="AN69" s="62"/>
      <c r="AO69" s="55"/>
      <c r="AP69" s="62"/>
      <c r="AQ69" s="55"/>
      <c r="AR69" s="62"/>
      <c r="AS69" s="62"/>
    </row>
    <row r="70" spans="1:45" x14ac:dyDescent="0.25">
      <c r="A70" s="37" t="s">
        <v>158</v>
      </c>
      <c r="B70" s="45" t="s">
        <v>159</v>
      </c>
      <c r="C70" s="41" t="s">
        <v>17</v>
      </c>
      <c r="D70" s="46">
        <v>28807655</v>
      </c>
      <c r="E70" s="7">
        <v>5127000</v>
      </c>
      <c r="F70" s="38">
        <f t="shared" si="0"/>
        <v>0.17797352821671877</v>
      </c>
      <c r="G70" s="8">
        <v>11228886</v>
      </c>
      <c r="H70" s="38">
        <f t="shared" si="1"/>
        <v>0.38978826981925463</v>
      </c>
      <c r="I70" s="10"/>
      <c r="J70" s="38">
        <f t="shared" si="2"/>
        <v>0</v>
      </c>
      <c r="K70" s="9">
        <v>500000</v>
      </c>
      <c r="L70" s="38">
        <f t="shared" si="3"/>
        <v>1.7356497778107938E-2</v>
      </c>
      <c r="M70" s="14">
        <v>1.2098800000000001</v>
      </c>
      <c r="N70" s="40">
        <v>11951769</v>
      </c>
      <c r="O70" s="38">
        <f t="shared" si="4"/>
        <v>0.41488170418591863</v>
      </c>
      <c r="P70" s="59"/>
      <c r="Q70" s="15"/>
      <c r="R70" s="60"/>
      <c r="S70" s="61"/>
      <c r="T70" s="54"/>
      <c r="U70" s="63"/>
      <c r="V70" s="62"/>
      <c r="W70" s="55"/>
      <c r="X70" s="62"/>
      <c r="Y70" s="55"/>
      <c r="Z70" s="62"/>
      <c r="AA70" s="55"/>
      <c r="AB70" s="62"/>
      <c r="AC70" s="55"/>
      <c r="AD70" s="62"/>
      <c r="AE70" s="55"/>
      <c r="AF70" s="62"/>
      <c r="AG70" s="55"/>
      <c r="AH70" s="62"/>
      <c r="AI70" s="55"/>
      <c r="AJ70" s="62"/>
      <c r="AK70" s="55"/>
      <c r="AL70" s="62"/>
      <c r="AM70" s="55"/>
      <c r="AN70" s="62"/>
      <c r="AO70" s="55"/>
      <c r="AP70" s="62"/>
      <c r="AQ70" s="55"/>
      <c r="AR70" s="62"/>
      <c r="AS70" s="62"/>
    </row>
    <row r="71" spans="1:45" x14ac:dyDescent="0.25">
      <c r="A71" s="37" t="s">
        <v>160</v>
      </c>
      <c r="B71" s="45" t="s">
        <v>161</v>
      </c>
      <c r="C71" s="41" t="s">
        <v>17</v>
      </c>
      <c r="D71" s="46">
        <v>23088936</v>
      </c>
      <c r="E71" s="7">
        <v>1917000</v>
      </c>
      <c r="F71" s="38">
        <f t="shared" si="0"/>
        <v>8.3026779579622026E-2</v>
      </c>
      <c r="G71" s="8">
        <v>10873185</v>
      </c>
      <c r="H71" s="38">
        <f t="shared" si="1"/>
        <v>0.47092620465490487</v>
      </c>
      <c r="I71" s="10"/>
      <c r="J71" s="38">
        <f t="shared" si="2"/>
        <v>0</v>
      </c>
      <c r="K71" s="40">
        <v>500000</v>
      </c>
      <c r="L71" s="38">
        <f t="shared" si="3"/>
        <v>2.1655393734904025E-2</v>
      </c>
      <c r="M71" s="14">
        <v>1.2076800000000001</v>
      </c>
      <c r="N71" s="40">
        <v>9798751</v>
      </c>
      <c r="O71" s="38">
        <f t="shared" si="4"/>
        <v>0.42439162203056913</v>
      </c>
      <c r="P71" s="59"/>
      <c r="Q71" s="15"/>
      <c r="R71" s="60"/>
      <c r="S71" s="61"/>
      <c r="T71" s="54"/>
      <c r="U71" s="63"/>
      <c r="V71" s="64"/>
      <c r="W71" s="55"/>
      <c r="X71" s="62"/>
      <c r="Y71" s="55"/>
      <c r="Z71" s="62"/>
      <c r="AA71" s="55"/>
      <c r="AB71" s="62"/>
      <c r="AC71" s="55"/>
      <c r="AD71" s="62"/>
      <c r="AE71" s="55"/>
      <c r="AF71" s="62"/>
      <c r="AG71" s="55"/>
      <c r="AH71" s="62"/>
      <c r="AI71" s="55"/>
      <c r="AJ71" s="62"/>
      <c r="AK71" s="55"/>
      <c r="AL71" s="62"/>
      <c r="AM71" s="55"/>
      <c r="AN71" s="62"/>
      <c r="AO71" s="55"/>
      <c r="AP71" s="62"/>
      <c r="AQ71" s="55"/>
      <c r="AR71" s="62"/>
      <c r="AS71" s="62"/>
    </row>
    <row r="72" spans="1:45" x14ac:dyDescent="0.25">
      <c r="A72" s="37" t="s">
        <v>162</v>
      </c>
      <c r="B72" s="45" t="s">
        <v>163</v>
      </c>
      <c r="C72" s="41" t="s">
        <v>17</v>
      </c>
      <c r="D72" s="46">
        <v>38183009</v>
      </c>
      <c r="E72" s="7">
        <v>2874000</v>
      </c>
      <c r="F72" s="38">
        <f t="shared" si="0"/>
        <v>7.5269081072159613E-2</v>
      </c>
      <c r="G72" s="8">
        <v>18683845</v>
      </c>
      <c r="H72" s="38">
        <f t="shared" si="1"/>
        <v>0.48932353654998745</v>
      </c>
      <c r="I72" s="10"/>
      <c r="J72" s="38">
        <f t="shared" si="2"/>
        <v>0</v>
      </c>
      <c r="K72" s="40">
        <v>500000</v>
      </c>
      <c r="L72" s="38">
        <f t="shared" si="3"/>
        <v>1.3094829692442521E-2</v>
      </c>
      <c r="M72" s="14">
        <v>1.21248</v>
      </c>
      <c r="N72" s="9">
        <v>16125164</v>
      </c>
      <c r="O72" s="38">
        <f t="shared" si="4"/>
        <v>0.4223125526854104</v>
      </c>
      <c r="P72" s="59"/>
      <c r="Q72" s="15"/>
      <c r="R72" s="60"/>
      <c r="S72" s="61"/>
      <c r="T72" s="54"/>
      <c r="U72" s="63"/>
      <c r="V72" s="64"/>
      <c r="W72" s="55"/>
      <c r="X72" s="62"/>
      <c r="Y72" s="55"/>
      <c r="Z72" s="62"/>
      <c r="AA72" s="55"/>
      <c r="AB72" s="62"/>
      <c r="AC72" s="55"/>
      <c r="AD72" s="62"/>
      <c r="AE72" s="55"/>
      <c r="AF72" s="62"/>
      <c r="AG72" s="55"/>
      <c r="AH72" s="62"/>
      <c r="AI72" s="55"/>
      <c r="AJ72" s="62"/>
      <c r="AK72" s="55"/>
      <c r="AL72" s="62"/>
      <c r="AM72" s="55"/>
      <c r="AN72" s="62"/>
      <c r="AO72" s="55"/>
      <c r="AP72" s="62"/>
      <c r="AQ72" s="55"/>
      <c r="AR72" s="62"/>
      <c r="AS72" s="62"/>
    </row>
    <row r="73" spans="1:45" x14ac:dyDescent="0.25">
      <c r="A73" s="37" t="s">
        <v>164</v>
      </c>
      <c r="B73" s="45" t="s">
        <v>165</v>
      </c>
      <c r="C73" s="41" t="s">
        <v>17</v>
      </c>
      <c r="D73" s="46">
        <v>84054854</v>
      </c>
      <c r="E73" s="7">
        <v>16493000</v>
      </c>
      <c r="F73" s="38">
        <f t="shared" si="0"/>
        <v>0.19621710365471576</v>
      </c>
      <c r="G73" s="8">
        <v>32591607</v>
      </c>
      <c r="H73" s="38">
        <f t="shared" si="1"/>
        <v>0.3877421165944801</v>
      </c>
      <c r="I73" s="10"/>
      <c r="J73" s="38">
        <f t="shared" si="2"/>
        <v>0</v>
      </c>
      <c r="K73" s="40">
        <v>500000</v>
      </c>
      <c r="L73" s="38">
        <f t="shared" si="3"/>
        <v>5.9484964425730842E-3</v>
      </c>
      <c r="M73" s="14">
        <v>1.21637</v>
      </c>
      <c r="N73" s="40">
        <v>34470247</v>
      </c>
      <c r="O73" s="38">
        <f t="shared" si="4"/>
        <v>0.41009228330823105</v>
      </c>
      <c r="P73" s="59"/>
      <c r="Q73" s="15"/>
      <c r="R73" s="60"/>
      <c r="S73" s="61"/>
      <c r="T73" s="54"/>
      <c r="U73" s="63"/>
      <c r="V73" s="62"/>
      <c r="W73" s="55"/>
      <c r="X73" s="62"/>
      <c r="Y73" s="55"/>
      <c r="Z73" s="62"/>
      <c r="AA73" s="55"/>
      <c r="AB73" s="62"/>
      <c r="AC73" s="55"/>
      <c r="AD73" s="62"/>
      <c r="AE73" s="55"/>
      <c r="AF73" s="62"/>
      <c r="AG73" s="55"/>
      <c r="AH73" s="62"/>
      <c r="AI73" s="55"/>
      <c r="AJ73" s="62"/>
      <c r="AK73" s="55"/>
      <c r="AL73" s="62"/>
      <c r="AM73" s="55"/>
      <c r="AN73" s="62"/>
      <c r="AO73" s="55"/>
      <c r="AP73" s="62"/>
      <c r="AQ73" s="55"/>
      <c r="AR73" s="62"/>
      <c r="AS73" s="62"/>
    </row>
    <row r="74" spans="1:45" x14ac:dyDescent="0.25">
      <c r="A74" s="37" t="s">
        <v>166</v>
      </c>
      <c r="B74" s="45" t="s">
        <v>167</v>
      </c>
      <c r="C74" s="49" t="s">
        <v>18</v>
      </c>
      <c r="D74" s="46">
        <v>7631387</v>
      </c>
      <c r="E74" s="13">
        <v>280000</v>
      </c>
      <c r="F74" s="38">
        <f t="shared" si="0"/>
        <v>3.66905780037102E-2</v>
      </c>
      <c r="G74" s="8">
        <v>4977520</v>
      </c>
      <c r="H74" s="38">
        <f t="shared" si="1"/>
        <v>0.65224316366081292</v>
      </c>
      <c r="I74" s="10"/>
      <c r="J74" s="38">
        <f t="shared" si="2"/>
        <v>0</v>
      </c>
      <c r="K74" s="9">
        <v>216191</v>
      </c>
      <c r="L74" s="38">
        <f t="shared" si="3"/>
        <v>2.8329188390000402E-2</v>
      </c>
      <c r="M74" s="14">
        <v>0.93991000000000002</v>
      </c>
      <c r="N74" s="40">
        <v>2157676</v>
      </c>
      <c r="O74" s="38">
        <f t="shared" si="4"/>
        <v>0.28273706994547648</v>
      </c>
      <c r="P74" s="59"/>
      <c r="Q74" s="15"/>
      <c r="R74" s="60"/>
      <c r="S74" s="61"/>
      <c r="T74" s="54"/>
      <c r="U74" s="63"/>
      <c r="V74" s="64"/>
      <c r="W74" s="55"/>
      <c r="X74" s="62"/>
      <c r="Y74" s="55"/>
      <c r="Z74" s="62"/>
      <c r="AA74" s="55"/>
      <c r="AB74" s="62"/>
      <c r="AC74" s="55"/>
      <c r="AD74" s="62"/>
      <c r="AE74" s="55"/>
      <c r="AF74" s="62"/>
      <c r="AG74" s="55"/>
      <c r="AH74" s="62"/>
      <c r="AI74" s="55"/>
      <c r="AJ74" s="62"/>
      <c r="AK74" s="55"/>
      <c r="AL74" s="62"/>
      <c r="AM74" s="55"/>
      <c r="AN74" s="62"/>
      <c r="AO74" s="55"/>
      <c r="AP74" s="62"/>
      <c r="AQ74" s="55"/>
      <c r="AR74" s="62"/>
      <c r="AS74" s="62"/>
    </row>
    <row r="75" spans="1:45" x14ac:dyDescent="0.25">
      <c r="A75" s="37" t="s">
        <v>168</v>
      </c>
      <c r="B75" s="45" t="s">
        <v>169</v>
      </c>
      <c r="C75" s="49" t="s">
        <v>18</v>
      </c>
      <c r="D75" s="46">
        <v>9846740</v>
      </c>
      <c r="E75" s="13">
        <v>1200000</v>
      </c>
      <c r="F75" s="38">
        <f t="shared" si="0"/>
        <v>0.12186774506080185</v>
      </c>
      <c r="G75" s="8">
        <v>4500000</v>
      </c>
      <c r="H75" s="38">
        <f t="shared" si="1"/>
        <v>0.45700404397800692</v>
      </c>
      <c r="I75" s="10"/>
      <c r="J75" s="38">
        <f t="shared" si="2"/>
        <v>0</v>
      </c>
      <c r="K75" s="9">
        <v>375000</v>
      </c>
      <c r="L75" s="38">
        <f t="shared" si="3"/>
        <v>3.8083670331500577E-2</v>
      </c>
      <c r="M75" s="14">
        <v>0.94991000000000003</v>
      </c>
      <c r="N75" s="40">
        <v>3771740</v>
      </c>
      <c r="O75" s="38">
        <f t="shared" si="4"/>
        <v>0.38304454062969062</v>
      </c>
      <c r="P75" s="59"/>
      <c r="Q75" s="15"/>
      <c r="R75" s="60"/>
      <c r="S75" s="61"/>
      <c r="T75" s="54"/>
      <c r="U75" s="63"/>
      <c r="V75" s="64"/>
      <c r="W75" s="55"/>
      <c r="X75" s="62"/>
      <c r="Y75" s="55"/>
      <c r="Z75" s="62"/>
      <c r="AA75" s="55"/>
      <c r="AB75" s="62"/>
      <c r="AC75" s="55"/>
      <c r="AD75" s="62"/>
      <c r="AE75" s="55"/>
      <c r="AF75" s="62"/>
      <c r="AG75" s="55"/>
      <c r="AH75" s="62"/>
      <c r="AI75" s="55"/>
      <c r="AJ75" s="62"/>
      <c r="AK75" s="55"/>
      <c r="AL75" s="62"/>
      <c r="AM75" s="55"/>
      <c r="AN75" s="62"/>
      <c r="AO75" s="55"/>
      <c r="AP75" s="62"/>
      <c r="AQ75" s="55"/>
      <c r="AR75" s="62"/>
      <c r="AS75" s="62"/>
    </row>
    <row r="76" spans="1:45" x14ac:dyDescent="0.25">
      <c r="A76" s="37" t="s">
        <v>170</v>
      </c>
      <c r="B76" s="45" t="s">
        <v>171</v>
      </c>
      <c r="C76" s="48" t="s">
        <v>284</v>
      </c>
      <c r="D76" s="53">
        <v>38329547</v>
      </c>
      <c r="E76" s="7">
        <v>24600000</v>
      </c>
      <c r="F76" s="38">
        <f t="shared" si="0"/>
        <v>0.64180252378145763</v>
      </c>
      <c r="G76" s="8">
        <v>0</v>
      </c>
      <c r="H76" s="38">
        <f t="shared" si="1"/>
        <v>0</v>
      </c>
      <c r="I76" s="10"/>
      <c r="J76" s="38">
        <f t="shared" si="2"/>
        <v>0</v>
      </c>
      <c r="K76" s="9">
        <v>2766547</v>
      </c>
      <c r="L76" s="38">
        <f t="shared" si="3"/>
        <v>7.2177920600000833E-2</v>
      </c>
      <c r="M76" s="14">
        <v>1</v>
      </c>
      <c r="N76" s="9">
        <v>10963000</v>
      </c>
      <c r="O76" s="38">
        <f t="shared" si="4"/>
        <v>0.28601955561854148</v>
      </c>
      <c r="P76" s="59"/>
      <c r="Q76" s="15"/>
      <c r="R76" s="60"/>
      <c r="S76" s="61"/>
      <c r="T76" s="54"/>
      <c r="U76" s="63"/>
      <c r="V76" s="64"/>
      <c r="W76" s="55"/>
      <c r="X76" s="62"/>
      <c r="Y76" s="55"/>
      <c r="Z76" s="62"/>
      <c r="AA76" s="55"/>
      <c r="AB76" s="62"/>
      <c r="AC76" s="55"/>
      <c r="AD76" s="62"/>
      <c r="AE76" s="55"/>
      <c r="AF76" s="62"/>
      <c r="AG76" s="55"/>
      <c r="AH76" s="62"/>
      <c r="AI76" s="55"/>
      <c r="AJ76" s="62"/>
      <c r="AK76" s="55"/>
      <c r="AL76" s="62"/>
      <c r="AM76" s="55"/>
      <c r="AN76" s="62"/>
      <c r="AO76" s="55"/>
      <c r="AP76" s="62"/>
      <c r="AQ76" s="55"/>
      <c r="AR76" s="62"/>
      <c r="AS76" s="62"/>
    </row>
    <row r="77" spans="1:45" x14ac:dyDescent="0.25">
      <c r="A77" s="37" t="s">
        <v>172</v>
      </c>
      <c r="B77" s="45" t="s">
        <v>173</v>
      </c>
      <c r="C77" s="48" t="s">
        <v>284</v>
      </c>
      <c r="D77" s="53">
        <v>20793483</v>
      </c>
      <c r="E77" s="7">
        <v>13478400</v>
      </c>
      <c r="F77" s="38">
        <f t="shared" si="0"/>
        <v>0.64820309324801428</v>
      </c>
      <c r="G77" s="8">
        <v>0</v>
      </c>
      <c r="H77" s="38">
        <f t="shared" si="1"/>
        <v>0</v>
      </c>
      <c r="I77" s="10"/>
      <c r="J77" s="38">
        <f t="shared" si="2"/>
        <v>0</v>
      </c>
      <c r="K77" s="40">
        <v>1038253</v>
      </c>
      <c r="L77" s="38">
        <f t="shared" si="3"/>
        <v>4.9931654066805449E-2</v>
      </c>
      <c r="M77" s="14">
        <v>0.99990000000000001</v>
      </c>
      <c r="N77" s="40">
        <v>6276830</v>
      </c>
      <c r="O77" s="38">
        <f t="shared" si="4"/>
        <v>0.30186525268518027</v>
      </c>
      <c r="P77" s="59"/>
      <c r="Q77" s="15"/>
      <c r="R77" s="60"/>
      <c r="S77" s="61"/>
      <c r="T77" s="54"/>
      <c r="U77" s="63"/>
      <c r="V77" s="64"/>
      <c r="W77" s="55"/>
      <c r="X77" s="64"/>
      <c r="Y77" s="55"/>
      <c r="Z77" s="62"/>
      <c r="AA77" s="55"/>
      <c r="AB77" s="62"/>
      <c r="AC77" s="55"/>
      <c r="AD77" s="62"/>
      <c r="AE77" s="55"/>
      <c r="AF77" s="62"/>
      <c r="AG77" s="55"/>
      <c r="AH77" s="62"/>
      <c r="AI77" s="55"/>
      <c r="AJ77" s="62"/>
      <c r="AK77" s="55"/>
      <c r="AL77" s="62"/>
      <c r="AM77" s="55"/>
      <c r="AN77" s="62"/>
      <c r="AO77" s="55"/>
      <c r="AP77" s="62"/>
      <c r="AQ77" s="55"/>
      <c r="AR77" s="62"/>
      <c r="AS77" s="62"/>
    </row>
    <row r="78" spans="1:45" x14ac:dyDescent="0.25">
      <c r="A78" s="37" t="s">
        <v>174</v>
      </c>
      <c r="B78" s="45" t="s">
        <v>175</v>
      </c>
      <c r="C78" s="48" t="s">
        <v>284</v>
      </c>
      <c r="D78" s="53">
        <v>143268293</v>
      </c>
      <c r="E78" s="7">
        <v>83283000</v>
      </c>
      <c r="F78" s="38">
        <f t="shared" si="0"/>
        <v>0.5813079660270678</v>
      </c>
      <c r="G78" s="8">
        <v>0</v>
      </c>
      <c r="H78" s="38">
        <f t="shared" si="1"/>
        <v>0</v>
      </c>
      <c r="I78" s="10"/>
      <c r="J78" s="38">
        <f t="shared" si="2"/>
        <v>0</v>
      </c>
      <c r="K78" s="9">
        <v>18948493</v>
      </c>
      <c r="L78" s="38">
        <f t="shared" si="3"/>
        <v>0.13225880341856242</v>
      </c>
      <c r="M78" s="14">
        <v>1</v>
      </c>
      <c r="N78" s="9">
        <v>41036800</v>
      </c>
      <c r="O78" s="38">
        <f t="shared" si="4"/>
        <v>0.28643323055436976</v>
      </c>
      <c r="P78" s="59"/>
      <c r="Q78" s="15"/>
      <c r="R78" s="60"/>
      <c r="S78" s="61"/>
      <c r="T78" s="54"/>
      <c r="U78" s="63"/>
      <c r="V78" s="54"/>
      <c r="W78" s="55"/>
      <c r="X78" s="64"/>
      <c r="Y78" s="55"/>
      <c r="Z78" s="62"/>
      <c r="AA78" s="55"/>
      <c r="AB78" s="62"/>
      <c r="AC78" s="55"/>
      <c r="AD78" s="62"/>
      <c r="AE78" s="55"/>
      <c r="AF78" s="62"/>
      <c r="AG78" s="55"/>
      <c r="AH78" s="62"/>
      <c r="AI78" s="55"/>
      <c r="AJ78" s="62"/>
      <c r="AK78" s="55"/>
      <c r="AL78" s="62"/>
      <c r="AM78" s="55"/>
      <c r="AN78" s="62"/>
      <c r="AO78" s="55"/>
      <c r="AP78" s="62"/>
      <c r="AQ78" s="55"/>
      <c r="AR78" s="62"/>
      <c r="AS78" s="62"/>
    </row>
    <row r="79" spans="1:45" x14ac:dyDescent="0.25">
      <c r="A79" s="37" t="s">
        <v>176</v>
      </c>
      <c r="B79" s="37" t="s">
        <v>285</v>
      </c>
      <c r="C79" s="50" t="s">
        <v>18</v>
      </c>
      <c r="D79" s="53">
        <v>10587150</v>
      </c>
      <c r="E79" s="7">
        <v>2250000</v>
      </c>
      <c r="F79" s="38">
        <f t="shared" si="0"/>
        <v>0.21252178348280698</v>
      </c>
      <c r="G79" s="8">
        <v>4026000</v>
      </c>
      <c r="H79" s="38">
        <f t="shared" si="1"/>
        <v>0.38027231124523597</v>
      </c>
      <c r="I79" s="10"/>
      <c r="J79" s="38">
        <f t="shared" si="2"/>
        <v>0</v>
      </c>
      <c r="K79" s="9">
        <v>973130</v>
      </c>
      <c r="L79" s="38">
        <f t="shared" si="3"/>
        <v>9.1916143626943989E-2</v>
      </c>
      <c r="M79" s="14">
        <v>0.98</v>
      </c>
      <c r="N79" s="9">
        <v>3338020</v>
      </c>
      <c r="O79" s="38">
        <f t="shared" si="4"/>
        <v>0.31528976164501304</v>
      </c>
      <c r="P79" s="59"/>
      <c r="Q79" s="15"/>
      <c r="R79" s="60"/>
      <c r="S79" s="61"/>
      <c r="T79" s="54"/>
      <c r="U79" s="55"/>
      <c r="V79" s="64"/>
      <c r="W79" s="55"/>
      <c r="X79" s="62"/>
      <c r="Y79" s="55"/>
      <c r="Z79" s="62"/>
      <c r="AA79" s="55"/>
      <c r="AB79" s="62"/>
      <c r="AC79" s="55"/>
      <c r="AD79" s="62"/>
      <c r="AE79" s="55"/>
      <c r="AF79" s="62"/>
      <c r="AG79" s="55"/>
      <c r="AH79" s="62"/>
      <c r="AI79" s="55"/>
      <c r="AJ79" s="62"/>
      <c r="AK79" s="55"/>
      <c r="AL79" s="62"/>
      <c r="AM79" s="55"/>
      <c r="AN79" s="62"/>
      <c r="AO79" s="55"/>
      <c r="AP79" s="62"/>
      <c r="AQ79" s="55"/>
      <c r="AR79" s="62"/>
      <c r="AS79" s="62"/>
    </row>
    <row r="80" spans="1:45" x14ac:dyDescent="0.25">
      <c r="A80" s="37" t="s">
        <v>177</v>
      </c>
      <c r="B80" s="37" t="s">
        <v>178</v>
      </c>
      <c r="C80" s="48" t="s">
        <v>284</v>
      </c>
      <c r="D80" s="53">
        <v>7681661</v>
      </c>
      <c r="E80" s="7">
        <v>730400</v>
      </c>
      <c r="F80" s="38">
        <f t="shared" si="0"/>
        <v>9.5083602361520511E-2</v>
      </c>
      <c r="G80" s="8">
        <v>50000</v>
      </c>
      <c r="H80" s="38">
        <f t="shared" si="1"/>
        <v>6.509008923981415E-3</v>
      </c>
      <c r="I80" s="10">
        <v>1685800</v>
      </c>
      <c r="J80" s="38">
        <f t="shared" si="2"/>
        <v>0.2194577448809574</v>
      </c>
      <c r="K80" s="9">
        <v>3253489</v>
      </c>
      <c r="L80" s="38">
        <f t="shared" si="3"/>
        <v>0.42353977870150739</v>
      </c>
      <c r="M80" s="14">
        <v>0.90620000000000001</v>
      </c>
      <c r="N80" s="9">
        <v>1961972</v>
      </c>
      <c r="O80" s="38">
        <f t="shared" si="4"/>
        <v>0.25540986513203329</v>
      </c>
      <c r="P80" s="59"/>
      <c r="Q80" s="15"/>
      <c r="R80" s="60"/>
      <c r="S80" s="61"/>
      <c r="T80" s="54"/>
      <c r="U80" s="63"/>
      <c r="V80" s="64"/>
      <c r="W80" s="55"/>
      <c r="X80" s="62"/>
      <c r="Y80" s="55"/>
      <c r="Z80" s="62"/>
      <c r="AA80" s="55"/>
      <c r="AB80" s="62"/>
      <c r="AC80" s="55"/>
      <c r="AD80" s="62"/>
      <c r="AE80" s="55"/>
      <c r="AF80" s="62"/>
      <c r="AG80" s="55"/>
      <c r="AH80" s="62"/>
      <c r="AI80" s="55"/>
      <c r="AJ80" s="62"/>
      <c r="AK80" s="55"/>
      <c r="AL80" s="62"/>
      <c r="AM80" s="55"/>
      <c r="AN80" s="62"/>
      <c r="AO80" s="55"/>
      <c r="AP80" s="62"/>
      <c r="AQ80" s="55"/>
      <c r="AR80" s="62"/>
      <c r="AS80" s="62"/>
    </row>
    <row r="81" spans="1:45" x14ac:dyDescent="0.25">
      <c r="A81" s="37" t="s">
        <v>179</v>
      </c>
      <c r="B81" s="45" t="s">
        <v>180</v>
      </c>
      <c r="C81" s="50" t="s">
        <v>18</v>
      </c>
      <c r="D81" s="53">
        <v>35234449</v>
      </c>
      <c r="E81" s="7">
        <v>17800000</v>
      </c>
      <c r="F81" s="38">
        <f t="shared" si="0"/>
        <v>0.50518740906094484</v>
      </c>
      <c r="G81" s="8">
        <v>0</v>
      </c>
      <c r="H81" s="38">
        <f t="shared" si="1"/>
        <v>0</v>
      </c>
      <c r="I81" s="10"/>
      <c r="J81" s="38">
        <f t="shared" si="2"/>
        <v>0</v>
      </c>
      <c r="K81" s="9">
        <v>3864716</v>
      </c>
      <c r="L81" s="38">
        <f t="shared" si="3"/>
        <v>0.10968572262901004</v>
      </c>
      <c r="M81" s="14">
        <v>0.99099999999999999</v>
      </c>
      <c r="N81" s="9">
        <v>13569733</v>
      </c>
      <c r="O81" s="38">
        <f t="shared" si="4"/>
        <v>0.38512686831004511</v>
      </c>
      <c r="P81" s="59"/>
      <c r="Q81" s="15"/>
      <c r="R81" s="60"/>
      <c r="S81" s="61"/>
      <c r="T81" s="54"/>
      <c r="U81" s="63"/>
      <c r="V81" s="64"/>
      <c r="W81" s="55"/>
      <c r="X81" s="62"/>
      <c r="Y81" s="55"/>
      <c r="Z81" s="62"/>
      <c r="AA81" s="55"/>
      <c r="AB81" s="62"/>
      <c r="AC81" s="55"/>
      <c r="AD81" s="62"/>
      <c r="AE81" s="55"/>
      <c r="AF81" s="62"/>
      <c r="AG81" s="55"/>
      <c r="AH81" s="62"/>
      <c r="AI81" s="55"/>
      <c r="AJ81" s="62"/>
      <c r="AK81" s="55"/>
      <c r="AL81" s="62"/>
      <c r="AM81" s="55"/>
      <c r="AN81" s="62"/>
      <c r="AO81" s="55"/>
      <c r="AP81" s="62"/>
      <c r="AQ81" s="55"/>
      <c r="AR81" s="62"/>
      <c r="AS81" s="62"/>
    </row>
    <row r="82" spans="1:45" x14ac:dyDescent="0.25">
      <c r="A82" s="37" t="s">
        <v>181</v>
      </c>
      <c r="B82" s="45" t="s">
        <v>182</v>
      </c>
      <c r="C82" s="48" t="s">
        <v>284</v>
      </c>
      <c r="D82" s="53">
        <v>16027000</v>
      </c>
      <c r="E82" s="7">
        <v>9150000</v>
      </c>
      <c r="F82" s="38">
        <f t="shared" si="0"/>
        <v>0.57091158669744801</v>
      </c>
      <c r="G82" s="8">
        <v>0</v>
      </c>
      <c r="H82" s="38">
        <f t="shared" si="1"/>
        <v>0</v>
      </c>
      <c r="I82" s="10"/>
      <c r="J82" s="38">
        <f t="shared" si="2"/>
        <v>0</v>
      </c>
      <c r="K82" s="9">
        <v>1653518</v>
      </c>
      <c r="L82" s="38">
        <f t="shared" si="3"/>
        <v>0.10317077431833781</v>
      </c>
      <c r="M82" s="14">
        <v>0.97960000000000003</v>
      </c>
      <c r="N82" s="9">
        <v>5223482</v>
      </c>
      <c r="O82" s="38">
        <f t="shared" si="4"/>
        <v>0.32591763898421416</v>
      </c>
      <c r="P82" s="59"/>
      <c r="Q82" s="15"/>
      <c r="R82" s="60"/>
      <c r="S82" s="61"/>
      <c r="T82" s="54"/>
      <c r="U82" s="63"/>
      <c r="V82" s="64"/>
      <c r="W82" s="55"/>
      <c r="X82" s="64"/>
      <c r="Y82" s="55"/>
      <c r="Z82" s="64"/>
      <c r="AA82" s="55"/>
      <c r="AB82" s="62"/>
      <c r="AC82" s="55"/>
      <c r="AD82" s="62"/>
      <c r="AE82" s="55"/>
      <c r="AF82" s="62"/>
      <c r="AG82" s="55"/>
      <c r="AH82" s="62"/>
      <c r="AI82" s="55"/>
      <c r="AJ82" s="62"/>
      <c r="AK82" s="55"/>
      <c r="AL82" s="62"/>
      <c r="AM82" s="55"/>
      <c r="AN82" s="62"/>
      <c r="AO82" s="55"/>
      <c r="AP82" s="62"/>
      <c r="AQ82" s="55"/>
      <c r="AR82" s="62"/>
      <c r="AS82" s="62"/>
    </row>
    <row r="83" spans="1:45" x14ac:dyDescent="0.25">
      <c r="A83" s="37" t="s">
        <v>183</v>
      </c>
      <c r="B83" s="45" t="s">
        <v>184</v>
      </c>
      <c r="C83" s="48" t="s">
        <v>284</v>
      </c>
      <c r="D83" s="53">
        <v>16268645</v>
      </c>
      <c r="E83" s="7">
        <v>9141000</v>
      </c>
      <c r="F83" s="38">
        <f t="shared" si="0"/>
        <v>0.56187838630691123</v>
      </c>
      <c r="G83" s="8">
        <v>0</v>
      </c>
      <c r="H83" s="38">
        <f t="shared" si="1"/>
        <v>0</v>
      </c>
      <c r="I83" s="10"/>
      <c r="J83" s="38">
        <f t="shared" si="2"/>
        <v>0</v>
      </c>
      <c r="K83" s="40">
        <v>2095425</v>
      </c>
      <c r="L83" s="38">
        <f t="shared" si="3"/>
        <v>0.12880144597168355</v>
      </c>
      <c r="M83" s="14">
        <v>1.05</v>
      </c>
      <c r="N83" s="40">
        <v>5032220</v>
      </c>
      <c r="O83" s="38">
        <f t="shared" si="4"/>
        <v>0.30932016772140519</v>
      </c>
      <c r="P83" s="59"/>
      <c r="Q83" s="15"/>
      <c r="R83" s="60"/>
      <c r="S83" s="61"/>
      <c r="T83" s="54"/>
      <c r="U83" s="63"/>
      <c r="V83" s="64"/>
      <c r="W83" s="55"/>
      <c r="X83" s="62"/>
      <c r="Y83" s="55"/>
      <c r="Z83" s="62"/>
      <c r="AA83" s="55"/>
      <c r="AB83" s="62"/>
      <c r="AC83" s="55"/>
      <c r="AD83" s="62"/>
      <c r="AE83" s="55"/>
      <c r="AF83" s="62"/>
      <c r="AG83" s="55"/>
      <c r="AH83" s="62"/>
      <c r="AI83" s="55"/>
      <c r="AJ83" s="62"/>
      <c r="AK83" s="55"/>
      <c r="AL83" s="62"/>
      <c r="AM83" s="55"/>
      <c r="AN83" s="62"/>
      <c r="AO83" s="55"/>
      <c r="AP83" s="62"/>
      <c r="AQ83" s="55"/>
      <c r="AR83" s="62"/>
      <c r="AS83" s="62"/>
    </row>
    <row r="84" spans="1:45" x14ac:dyDescent="0.25">
      <c r="A84" s="37" t="s">
        <v>185</v>
      </c>
      <c r="B84" s="45" t="s">
        <v>186</v>
      </c>
      <c r="C84" s="48" t="s">
        <v>284</v>
      </c>
      <c r="D84" s="53">
        <v>14123031</v>
      </c>
      <c r="E84" s="7">
        <v>8982000</v>
      </c>
      <c r="F84" s="38">
        <f t="shared" si="0"/>
        <v>0.63598246013904525</v>
      </c>
      <c r="G84" s="8">
        <v>0</v>
      </c>
      <c r="H84" s="38">
        <f t="shared" si="1"/>
        <v>0</v>
      </c>
      <c r="I84" s="33"/>
      <c r="J84" s="38">
        <f t="shared" si="2"/>
        <v>0</v>
      </c>
      <c r="K84" s="40">
        <v>868601</v>
      </c>
      <c r="L84" s="38">
        <f t="shared" si="3"/>
        <v>6.1502449438792565E-2</v>
      </c>
      <c r="M84" s="14">
        <v>1.04999</v>
      </c>
      <c r="N84" s="40">
        <v>4272430</v>
      </c>
      <c r="O84" s="38">
        <f t="shared" si="4"/>
        <v>0.30251509042216224</v>
      </c>
      <c r="P84" s="59"/>
      <c r="Q84" s="15"/>
      <c r="R84" s="60"/>
      <c r="S84" s="61"/>
      <c r="T84" s="54"/>
      <c r="U84" s="63"/>
      <c r="V84" s="64"/>
      <c r="W84" s="55"/>
      <c r="X84" s="62"/>
      <c r="Y84" s="55"/>
      <c r="Z84" s="62"/>
      <c r="AA84" s="55"/>
      <c r="AB84" s="62"/>
      <c r="AC84" s="55"/>
      <c r="AD84" s="62"/>
      <c r="AE84" s="55"/>
      <c r="AF84" s="62"/>
      <c r="AG84" s="55"/>
      <c r="AH84" s="62"/>
      <c r="AI84" s="55"/>
      <c r="AJ84" s="62"/>
      <c r="AK84" s="55"/>
      <c r="AL84" s="62"/>
      <c r="AM84" s="55"/>
      <c r="AN84" s="62"/>
      <c r="AO84" s="55"/>
      <c r="AP84" s="62"/>
      <c r="AQ84" s="55"/>
      <c r="AR84" s="62"/>
      <c r="AS84" s="62"/>
    </row>
    <row r="85" spans="1:45" x14ac:dyDescent="0.25">
      <c r="A85" s="37" t="s">
        <v>187</v>
      </c>
      <c r="B85" s="45" t="s">
        <v>188</v>
      </c>
      <c r="C85" s="47" t="s">
        <v>17</v>
      </c>
      <c r="D85" s="53">
        <v>15405141</v>
      </c>
      <c r="E85" s="7">
        <v>8664089</v>
      </c>
      <c r="F85" s="38">
        <f t="shared" si="0"/>
        <v>0.56241543001781025</v>
      </c>
      <c r="G85" s="8">
        <v>0</v>
      </c>
      <c r="H85" s="38">
        <f t="shared" si="1"/>
        <v>0</v>
      </c>
      <c r="I85" s="33"/>
      <c r="J85" s="38">
        <f t="shared" si="2"/>
        <v>0</v>
      </c>
      <c r="K85" s="40">
        <v>1394842</v>
      </c>
      <c r="L85" s="38">
        <f t="shared" si="3"/>
        <v>9.0543929458354197E-2</v>
      </c>
      <c r="M85" s="14">
        <v>1.0499400000000001</v>
      </c>
      <c r="N85" s="40">
        <v>5346210</v>
      </c>
      <c r="O85" s="38">
        <f t="shared" si="4"/>
        <v>0.34704064052383554</v>
      </c>
      <c r="P85" s="59"/>
      <c r="Q85" s="15"/>
      <c r="R85" s="60"/>
      <c r="S85" s="61"/>
      <c r="T85" s="54"/>
      <c r="U85" s="63"/>
      <c r="V85" s="64"/>
      <c r="W85" s="55"/>
      <c r="X85" s="62"/>
      <c r="Y85" s="55"/>
      <c r="Z85" s="62"/>
      <c r="AA85" s="55"/>
      <c r="AB85" s="62"/>
      <c r="AC85" s="55"/>
      <c r="AD85" s="62"/>
      <c r="AE85" s="55"/>
      <c r="AF85" s="62"/>
      <c r="AG85" s="55"/>
      <c r="AH85" s="62"/>
      <c r="AI85" s="55"/>
      <c r="AJ85" s="62"/>
      <c r="AK85" s="55"/>
      <c r="AL85" s="62"/>
      <c r="AM85" s="55"/>
      <c r="AN85" s="62"/>
      <c r="AO85" s="55"/>
      <c r="AP85" s="62"/>
      <c r="AQ85" s="55"/>
      <c r="AR85" s="62"/>
      <c r="AS85" s="62"/>
    </row>
    <row r="86" spans="1:45" x14ac:dyDescent="0.25">
      <c r="A86" s="37" t="s">
        <v>189</v>
      </c>
      <c r="B86" s="45" t="s">
        <v>190</v>
      </c>
      <c r="C86" s="47" t="s">
        <v>17</v>
      </c>
      <c r="D86" s="53">
        <v>16603714</v>
      </c>
      <c r="E86" s="7">
        <v>10398400</v>
      </c>
      <c r="F86" s="38">
        <f t="shared" si="0"/>
        <v>0.62626952018084625</v>
      </c>
      <c r="G86" s="8">
        <v>0</v>
      </c>
      <c r="H86" s="38">
        <f t="shared" si="1"/>
        <v>0</v>
      </c>
      <c r="I86" s="33"/>
      <c r="J86" s="38">
        <f t="shared" si="2"/>
        <v>0</v>
      </c>
      <c r="K86" s="9">
        <v>1012644</v>
      </c>
      <c r="L86" s="38">
        <f t="shared" si="3"/>
        <v>6.0989005230998317E-2</v>
      </c>
      <c r="M86" s="14">
        <v>1.05</v>
      </c>
      <c r="N86" s="9">
        <v>5192670</v>
      </c>
      <c r="O86" s="38">
        <f t="shared" si="4"/>
        <v>0.31274147458815538</v>
      </c>
      <c r="P86" s="59"/>
      <c r="Q86" s="15"/>
      <c r="R86" s="60"/>
      <c r="S86" s="61"/>
      <c r="T86" s="54"/>
      <c r="U86" s="63"/>
      <c r="V86" s="64"/>
      <c r="W86" s="55"/>
      <c r="X86" s="64"/>
      <c r="Y86" s="55"/>
      <c r="Z86" s="62"/>
      <c r="AA86" s="55"/>
      <c r="AB86" s="62"/>
      <c r="AC86" s="55"/>
      <c r="AD86" s="62"/>
      <c r="AE86" s="55"/>
      <c r="AF86" s="62"/>
      <c r="AG86" s="55"/>
      <c r="AH86" s="62"/>
      <c r="AI86" s="55"/>
      <c r="AJ86" s="62"/>
      <c r="AK86" s="55"/>
      <c r="AL86" s="62"/>
      <c r="AM86" s="55"/>
      <c r="AN86" s="62"/>
      <c r="AO86" s="55"/>
      <c r="AP86" s="62"/>
      <c r="AQ86" s="55"/>
      <c r="AR86" s="62"/>
      <c r="AS86" s="62"/>
    </row>
    <row r="87" spans="1:45" x14ac:dyDescent="0.25">
      <c r="A87" s="37" t="s">
        <v>191</v>
      </c>
      <c r="B87" s="45" t="s">
        <v>192</v>
      </c>
      <c r="C87" s="48" t="s">
        <v>284</v>
      </c>
      <c r="D87" s="53">
        <v>19206235</v>
      </c>
      <c r="E87" s="7">
        <v>8649000</v>
      </c>
      <c r="F87" s="38">
        <f t="shared" si="0"/>
        <v>0.45032251245493976</v>
      </c>
      <c r="G87" s="8">
        <v>0</v>
      </c>
      <c r="H87" s="38">
        <f t="shared" si="1"/>
        <v>0</v>
      </c>
      <c r="I87" s="33"/>
      <c r="J87" s="38">
        <f t="shared" si="2"/>
        <v>0</v>
      </c>
      <c r="K87" s="9">
        <v>4792592</v>
      </c>
      <c r="L87" s="38">
        <f t="shared" si="3"/>
        <v>0.24953313338090469</v>
      </c>
      <c r="M87" s="14">
        <v>0.98285999999999996</v>
      </c>
      <c r="N87" s="9">
        <v>5764643</v>
      </c>
      <c r="O87" s="38">
        <f t="shared" si="4"/>
        <v>0.30014435416415552</v>
      </c>
      <c r="P87" s="59"/>
      <c r="Q87" s="15"/>
      <c r="R87" s="60"/>
      <c r="S87" s="61"/>
      <c r="T87" s="54"/>
      <c r="U87" s="63"/>
      <c r="V87" s="64"/>
      <c r="W87" s="55"/>
      <c r="X87" s="62"/>
      <c r="Y87" s="55"/>
      <c r="Z87" s="62"/>
      <c r="AA87" s="55"/>
      <c r="AB87" s="62"/>
      <c r="AC87" s="55"/>
      <c r="AD87" s="62"/>
      <c r="AE87" s="55"/>
      <c r="AF87" s="62"/>
      <c r="AG87" s="55"/>
      <c r="AH87" s="62"/>
      <c r="AI87" s="55"/>
      <c r="AJ87" s="62"/>
      <c r="AK87" s="55"/>
      <c r="AL87" s="62"/>
      <c r="AM87" s="55"/>
      <c r="AN87" s="62"/>
      <c r="AO87" s="55"/>
      <c r="AP87" s="62"/>
      <c r="AQ87" s="55"/>
      <c r="AR87" s="62"/>
      <c r="AS87" s="62"/>
    </row>
    <row r="88" spans="1:45" x14ac:dyDescent="0.25">
      <c r="A88" s="37" t="s">
        <v>193</v>
      </c>
      <c r="B88" s="45" t="s">
        <v>194</v>
      </c>
      <c r="C88" s="47" t="s">
        <v>18</v>
      </c>
      <c r="D88" s="53">
        <v>64106394</v>
      </c>
      <c r="E88" s="7">
        <v>3650000</v>
      </c>
      <c r="F88" s="38">
        <f t="shared" si="0"/>
        <v>5.6936598243226721E-2</v>
      </c>
      <c r="G88" s="8">
        <v>30431073</v>
      </c>
      <c r="H88" s="38">
        <f t="shared" si="1"/>
        <v>0.47469637740035731</v>
      </c>
      <c r="I88" s="33"/>
      <c r="J88" s="38">
        <f t="shared" si="2"/>
        <v>0</v>
      </c>
      <c r="K88" s="9">
        <v>4265321</v>
      </c>
      <c r="L88" s="38">
        <f t="shared" si="3"/>
        <v>6.6535032371341923E-2</v>
      </c>
      <c r="M88" s="14">
        <v>1.1200000000000001</v>
      </c>
      <c r="N88" s="9">
        <v>25760000</v>
      </c>
      <c r="O88" s="38">
        <f t="shared" si="4"/>
        <v>0.40183199198507408</v>
      </c>
      <c r="P88" s="59"/>
      <c r="Q88" s="15"/>
      <c r="R88" s="60"/>
      <c r="S88" s="61"/>
      <c r="T88" s="54"/>
      <c r="U88" s="63"/>
      <c r="V88" s="64"/>
      <c r="W88" s="55"/>
      <c r="X88" s="62"/>
      <c r="Y88" s="55"/>
      <c r="Z88" s="62"/>
      <c r="AA88" s="55"/>
      <c r="AB88" s="62"/>
      <c r="AC88" s="55"/>
      <c r="AD88" s="62"/>
      <c r="AE88" s="55"/>
      <c r="AF88" s="62"/>
      <c r="AG88" s="55"/>
      <c r="AH88" s="62"/>
      <c r="AI88" s="55"/>
      <c r="AJ88" s="62"/>
      <c r="AK88" s="55"/>
      <c r="AL88" s="62"/>
      <c r="AM88" s="55"/>
      <c r="AN88" s="62"/>
      <c r="AO88" s="55"/>
      <c r="AP88" s="62"/>
      <c r="AQ88" s="55"/>
      <c r="AR88" s="62"/>
      <c r="AS88" s="62"/>
    </row>
    <row r="89" spans="1:45" x14ac:dyDescent="0.25">
      <c r="A89" s="37" t="s">
        <v>195</v>
      </c>
      <c r="B89" s="45" t="s">
        <v>196</v>
      </c>
      <c r="C89" s="48" t="s">
        <v>284</v>
      </c>
      <c r="D89" s="53">
        <v>57990372</v>
      </c>
      <c r="E89" s="7">
        <v>17785700</v>
      </c>
      <c r="F89" s="38">
        <f t="shared" si="0"/>
        <v>0.30670091235145036</v>
      </c>
      <c r="G89" s="8">
        <v>20548627</v>
      </c>
      <c r="H89" s="38">
        <f t="shared" si="1"/>
        <v>0.35434549376575825</v>
      </c>
      <c r="I89" s="33"/>
      <c r="J89" s="38">
        <f t="shared" si="2"/>
        <v>0</v>
      </c>
      <c r="K89" s="40">
        <v>2580405</v>
      </c>
      <c r="L89" s="38">
        <f t="shared" si="3"/>
        <v>4.4497127902542163E-2</v>
      </c>
      <c r="M89" s="14">
        <v>0.97330000000000005</v>
      </c>
      <c r="N89" s="40">
        <v>17075640</v>
      </c>
      <c r="O89" s="38">
        <f t="shared" si="4"/>
        <v>0.29445646598024927</v>
      </c>
      <c r="P89" s="59"/>
      <c r="Q89" s="15"/>
      <c r="R89" s="60"/>
      <c r="S89" s="61"/>
      <c r="T89" s="54"/>
      <c r="U89" s="63"/>
      <c r="V89" s="64"/>
      <c r="W89" s="55"/>
      <c r="X89" s="62"/>
      <c r="Y89" s="55"/>
      <c r="Z89" s="62"/>
      <c r="AA89" s="55"/>
      <c r="AB89" s="62"/>
      <c r="AC89" s="55"/>
      <c r="AD89" s="62"/>
      <c r="AE89" s="55"/>
      <c r="AF89" s="62"/>
      <c r="AG89" s="55"/>
      <c r="AH89" s="62"/>
      <c r="AI89" s="55"/>
      <c r="AJ89" s="62"/>
      <c r="AK89" s="55"/>
      <c r="AL89" s="62"/>
      <c r="AM89" s="55"/>
      <c r="AN89" s="62"/>
      <c r="AO89" s="55"/>
      <c r="AP89" s="62"/>
      <c r="AQ89" s="55"/>
      <c r="AR89" s="62"/>
      <c r="AS89" s="62"/>
    </row>
    <row r="90" spans="1:45" x14ac:dyDescent="0.25">
      <c r="A90" s="37" t="s">
        <v>197</v>
      </c>
      <c r="B90" s="45" t="s">
        <v>198</v>
      </c>
      <c r="C90" s="47" t="s">
        <v>18</v>
      </c>
      <c r="D90" s="53">
        <v>10705273</v>
      </c>
      <c r="E90" s="7">
        <v>2274000</v>
      </c>
      <c r="F90" s="38">
        <f t="shared" si="0"/>
        <v>0.2124186837645336</v>
      </c>
      <c r="G90" s="8">
        <v>0</v>
      </c>
      <c r="H90" s="38">
        <f t="shared" si="1"/>
        <v>0</v>
      </c>
      <c r="I90" s="33"/>
      <c r="J90" s="38">
        <f t="shared" si="2"/>
        <v>0</v>
      </c>
      <c r="K90" s="9">
        <v>3574973</v>
      </c>
      <c r="L90" s="38">
        <f t="shared" si="3"/>
        <v>0.33394505679584258</v>
      </c>
      <c r="M90" s="14">
        <v>1.1200000000000001</v>
      </c>
      <c r="N90" s="9">
        <v>4856300</v>
      </c>
      <c r="O90" s="38">
        <f t="shared" si="4"/>
        <v>0.45363625943962382</v>
      </c>
      <c r="P90" s="59"/>
      <c r="Q90" s="15"/>
      <c r="R90" s="60"/>
      <c r="S90" s="61"/>
      <c r="T90" s="54"/>
      <c r="U90" s="63"/>
      <c r="V90" s="54"/>
      <c r="W90" s="55"/>
      <c r="X90" s="62"/>
      <c r="Y90" s="55"/>
      <c r="Z90" s="62"/>
      <c r="AA90" s="55"/>
      <c r="AB90" s="62"/>
      <c r="AC90" s="55"/>
      <c r="AD90" s="62"/>
      <c r="AE90" s="55"/>
      <c r="AF90" s="62"/>
      <c r="AG90" s="55"/>
      <c r="AH90" s="62"/>
      <c r="AI90" s="55"/>
      <c r="AJ90" s="62"/>
      <c r="AK90" s="55"/>
      <c r="AL90" s="62"/>
      <c r="AM90" s="55"/>
      <c r="AN90" s="62"/>
      <c r="AO90" s="55"/>
      <c r="AP90" s="62"/>
      <c r="AQ90" s="55"/>
      <c r="AR90" s="62"/>
      <c r="AS90" s="62"/>
    </row>
    <row r="91" spans="1:45" x14ac:dyDescent="0.25">
      <c r="A91" s="37" t="s">
        <v>199</v>
      </c>
      <c r="B91" s="45" t="s">
        <v>200</v>
      </c>
      <c r="C91" s="47" t="s">
        <v>18</v>
      </c>
      <c r="D91" s="53">
        <v>22008882</v>
      </c>
      <c r="E91" s="7">
        <v>250000</v>
      </c>
      <c r="F91" s="38">
        <f t="shared" si="0"/>
        <v>1.1359050405195503E-2</v>
      </c>
      <c r="G91" s="8">
        <v>13295041</v>
      </c>
      <c r="H91" s="38">
        <f t="shared" si="1"/>
        <v>0.60407616343256332</v>
      </c>
      <c r="I91" s="10"/>
      <c r="J91" s="38">
        <f t="shared" si="2"/>
        <v>0</v>
      </c>
      <c r="K91" s="9">
        <v>155610</v>
      </c>
      <c r="L91" s="38">
        <f t="shared" si="3"/>
        <v>7.0703273342098884E-3</v>
      </c>
      <c r="M91" s="14">
        <v>0.94991000000000003</v>
      </c>
      <c r="N91" s="9">
        <v>8308231</v>
      </c>
      <c r="O91" s="38">
        <f t="shared" si="4"/>
        <v>0.37749445882803134</v>
      </c>
      <c r="P91" s="59"/>
      <c r="Q91" s="15"/>
      <c r="R91" s="60"/>
      <c r="S91" s="61"/>
      <c r="T91" s="54"/>
      <c r="U91" s="63"/>
      <c r="V91" s="64"/>
      <c r="W91" s="55"/>
      <c r="X91" s="64"/>
      <c r="Y91" s="55"/>
      <c r="Z91" s="55"/>
      <c r="AA91" s="55"/>
      <c r="AB91" s="62"/>
      <c r="AC91" s="55"/>
      <c r="AD91" s="62"/>
      <c r="AE91" s="55"/>
      <c r="AF91" s="62"/>
      <c r="AG91" s="55"/>
      <c r="AH91" s="62"/>
      <c r="AI91" s="55"/>
      <c r="AJ91" s="62"/>
      <c r="AK91" s="55"/>
      <c r="AL91" s="62"/>
      <c r="AM91" s="55"/>
      <c r="AN91" s="62"/>
      <c r="AO91" s="55"/>
      <c r="AP91" s="62"/>
      <c r="AQ91" s="55"/>
      <c r="AR91" s="62"/>
      <c r="AS91" s="62"/>
    </row>
    <row r="92" spans="1:45" x14ac:dyDescent="0.25">
      <c r="A92" s="37" t="s">
        <v>201</v>
      </c>
      <c r="B92" s="45" t="s">
        <v>202</v>
      </c>
      <c r="C92" s="48" t="s">
        <v>284</v>
      </c>
      <c r="D92" s="53">
        <v>106542601</v>
      </c>
      <c r="E92" s="7">
        <v>20543000</v>
      </c>
      <c r="F92" s="38">
        <f t="shared" si="0"/>
        <v>0.19281489101246926</v>
      </c>
      <c r="G92" s="8">
        <v>0</v>
      </c>
      <c r="H92" s="38">
        <f t="shared" si="1"/>
        <v>0</v>
      </c>
      <c r="I92" s="33"/>
      <c r="J92" s="38">
        <f t="shared" si="2"/>
        <v>0</v>
      </c>
      <c r="K92" s="9">
        <v>49185003</v>
      </c>
      <c r="L92" s="38">
        <f t="shared" si="3"/>
        <v>0.4616463512093158</v>
      </c>
      <c r="M92" s="14">
        <v>1.17</v>
      </c>
      <c r="N92" s="40">
        <v>36814598</v>
      </c>
      <c r="O92" s="38">
        <f t="shared" si="4"/>
        <v>0.34553875777821491</v>
      </c>
      <c r="P92" s="59"/>
      <c r="Q92" s="15"/>
      <c r="R92" s="60"/>
      <c r="S92" s="61"/>
      <c r="T92" s="54"/>
      <c r="U92" s="63"/>
      <c r="V92" s="64"/>
      <c r="W92" s="55"/>
      <c r="X92" s="62"/>
      <c r="Y92" s="55"/>
      <c r="Z92" s="62"/>
      <c r="AA92" s="55"/>
      <c r="AB92" s="62"/>
      <c r="AC92" s="55"/>
      <c r="AD92" s="62"/>
      <c r="AE92" s="55"/>
      <c r="AF92" s="62"/>
      <c r="AG92" s="55"/>
      <c r="AH92" s="62"/>
      <c r="AI92" s="55"/>
      <c r="AJ92" s="62"/>
      <c r="AK92" s="55"/>
      <c r="AL92" s="62"/>
      <c r="AM92" s="55"/>
      <c r="AN92" s="62"/>
      <c r="AO92" s="55"/>
      <c r="AP92" s="62"/>
      <c r="AQ92" s="55"/>
      <c r="AR92" s="62"/>
      <c r="AS92" s="62"/>
    </row>
    <row r="93" spans="1:45" x14ac:dyDescent="0.25">
      <c r="A93" s="37" t="s">
        <v>203</v>
      </c>
      <c r="B93" s="45" t="s">
        <v>204</v>
      </c>
      <c r="C93" s="48" t="s">
        <v>284</v>
      </c>
      <c r="D93" s="53">
        <v>23637761</v>
      </c>
      <c r="E93" s="7">
        <v>15268000</v>
      </c>
      <c r="F93" s="38">
        <f t="shared" si="0"/>
        <v>0.64591566011687829</v>
      </c>
      <c r="G93" s="8"/>
      <c r="H93" s="38">
        <f t="shared" si="1"/>
        <v>0</v>
      </c>
      <c r="I93" s="33"/>
      <c r="J93" s="38">
        <f t="shared" si="2"/>
        <v>0</v>
      </c>
      <c r="K93" s="33">
        <v>1499036</v>
      </c>
      <c r="L93" s="38">
        <f t="shared" si="3"/>
        <v>6.3417004681619385E-2</v>
      </c>
      <c r="M93" s="14">
        <v>1.05</v>
      </c>
      <c r="N93" s="9">
        <v>6870725</v>
      </c>
      <c r="O93" s="38">
        <f t="shared" si="4"/>
        <v>0.2906673352015024</v>
      </c>
      <c r="P93" s="59"/>
      <c r="Q93" s="15"/>
      <c r="R93" s="60"/>
      <c r="S93" s="61"/>
      <c r="T93" s="54"/>
      <c r="U93" s="63"/>
      <c r="V93" s="64"/>
      <c r="W93" s="55"/>
      <c r="X93" s="62"/>
      <c r="Y93" s="55"/>
      <c r="Z93" s="62"/>
      <c r="AA93" s="55"/>
      <c r="AB93" s="62"/>
      <c r="AC93" s="55"/>
      <c r="AD93" s="62"/>
      <c r="AE93" s="55"/>
      <c r="AF93" s="62"/>
      <c r="AG93" s="55"/>
      <c r="AH93" s="62"/>
      <c r="AI93" s="55"/>
      <c r="AJ93" s="62"/>
      <c r="AK93" s="55"/>
      <c r="AL93" s="62"/>
      <c r="AM93" s="55"/>
      <c r="AN93" s="62"/>
      <c r="AO93" s="55"/>
      <c r="AP93" s="62"/>
      <c r="AQ93" s="55"/>
      <c r="AR93" s="62"/>
      <c r="AS93" s="62"/>
    </row>
    <row r="94" spans="1:45" x14ac:dyDescent="0.25">
      <c r="A94" s="37" t="s">
        <v>205</v>
      </c>
      <c r="B94" s="45" t="s">
        <v>206</v>
      </c>
      <c r="C94" s="41" t="s">
        <v>17</v>
      </c>
      <c r="D94" s="53">
        <v>12152688</v>
      </c>
      <c r="E94" s="7">
        <v>1113600</v>
      </c>
      <c r="F94" s="38">
        <f t="shared" si="0"/>
        <v>9.1634048368558457E-2</v>
      </c>
      <c r="G94" s="8">
        <v>5929967</v>
      </c>
      <c r="H94" s="38">
        <f t="shared" si="1"/>
        <v>0.4879551750197158</v>
      </c>
      <c r="I94" s="33"/>
      <c r="J94" s="38">
        <f t="shared" si="2"/>
        <v>0</v>
      </c>
      <c r="K94" s="9">
        <v>1150413</v>
      </c>
      <c r="L94" s="38">
        <f t="shared" si="3"/>
        <v>9.4663254746604211E-2</v>
      </c>
      <c r="M94" s="14">
        <v>0.99473</v>
      </c>
      <c r="N94" s="9">
        <v>3958708</v>
      </c>
      <c r="O94" s="38">
        <f t="shared" si="4"/>
        <v>0.32574752186512151</v>
      </c>
      <c r="P94" s="59"/>
      <c r="Q94" s="15"/>
      <c r="R94" s="60"/>
      <c r="S94" s="61"/>
      <c r="T94" s="54"/>
      <c r="U94" s="63"/>
      <c r="V94" s="64"/>
      <c r="W94" s="55"/>
      <c r="X94" s="64"/>
      <c r="Y94" s="55"/>
      <c r="Z94" s="54"/>
      <c r="AA94" s="55"/>
      <c r="AB94" s="54"/>
      <c r="AC94" s="55"/>
      <c r="AD94" s="54"/>
      <c r="AE94" s="55"/>
      <c r="AF94" s="54"/>
      <c r="AG94" s="55"/>
      <c r="AH94" s="62"/>
      <c r="AI94" s="55"/>
      <c r="AJ94" s="62"/>
      <c r="AK94" s="55"/>
      <c r="AL94" s="62"/>
      <c r="AM94" s="55"/>
      <c r="AN94" s="62"/>
      <c r="AO94" s="55"/>
      <c r="AP94" s="62"/>
      <c r="AQ94" s="55"/>
      <c r="AR94" s="62"/>
      <c r="AS94" s="55"/>
    </row>
    <row r="95" spans="1:45" x14ac:dyDescent="0.25">
      <c r="A95" s="37" t="s">
        <v>207</v>
      </c>
      <c r="B95" s="45" t="s">
        <v>208</v>
      </c>
      <c r="C95" s="47" t="s">
        <v>17</v>
      </c>
      <c r="D95" s="53">
        <v>36302611</v>
      </c>
      <c r="E95" s="7">
        <v>13441835</v>
      </c>
      <c r="F95" s="38">
        <f t="shared" si="0"/>
        <v>0.37027185179600441</v>
      </c>
      <c r="G95" s="8">
        <v>546138</v>
      </c>
      <c r="H95" s="38">
        <f t="shared" si="1"/>
        <v>1.5044041873461939E-2</v>
      </c>
      <c r="I95" s="33"/>
      <c r="J95" s="38">
        <f t="shared" si="2"/>
        <v>0</v>
      </c>
      <c r="K95" s="9">
        <v>10985111</v>
      </c>
      <c r="L95" s="38">
        <f t="shared" si="3"/>
        <v>0.30259837233195153</v>
      </c>
      <c r="M95" s="14">
        <v>1.13676</v>
      </c>
      <c r="N95" s="9">
        <v>11329527</v>
      </c>
      <c r="O95" s="38">
        <f t="shared" si="4"/>
        <v>0.31208573399858208</v>
      </c>
      <c r="P95" s="59"/>
      <c r="Q95" s="15"/>
      <c r="R95" s="60"/>
      <c r="S95" s="61"/>
      <c r="T95" s="54"/>
      <c r="U95" s="63"/>
      <c r="V95" s="64"/>
      <c r="W95" s="55"/>
      <c r="X95" s="64"/>
      <c r="Y95" s="55"/>
      <c r="Z95" s="62"/>
      <c r="AA95" s="55"/>
      <c r="AB95" s="65"/>
      <c r="AC95" s="55"/>
      <c r="AD95" s="62"/>
      <c r="AE95" s="55"/>
      <c r="AF95" s="62"/>
      <c r="AG95" s="55"/>
      <c r="AH95" s="62"/>
      <c r="AI95" s="55"/>
      <c r="AJ95" s="62"/>
      <c r="AK95" s="55"/>
      <c r="AL95" s="62"/>
      <c r="AM95" s="55"/>
      <c r="AN95" s="62"/>
      <c r="AO95" s="55"/>
      <c r="AP95" s="62"/>
      <c r="AQ95" s="55"/>
      <c r="AR95" s="62"/>
      <c r="AS95" s="62"/>
    </row>
    <row r="96" spans="1:45" x14ac:dyDescent="0.25">
      <c r="A96" s="37" t="s">
        <v>209</v>
      </c>
      <c r="B96" s="45" t="s">
        <v>210</v>
      </c>
      <c r="C96" s="41" t="s">
        <v>17</v>
      </c>
      <c r="D96" s="53">
        <v>33138246</v>
      </c>
      <c r="E96" s="7">
        <v>5770000</v>
      </c>
      <c r="F96" s="38">
        <f t="shared" si="0"/>
        <v>0.17411905264991998</v>
      </c>
      <c r="G96" s="8">
        <v>1361956</v>
      </c>
      <c r="H96" s="38">
        <f t="shared" si="1"/>
        <v>4.1099218105870784E-2</v>
      </c>
      <c r="I96" s="33"/>
      <c r="J96" s="38">
        <f t="shared" si="2"/>
        <v>0</v>
      </c>
      <c r="K96" s="9">
        <v>14502389</v>
      </c>
      <c r="L96" s="38">
        <f t="shared" si="3"/>
        <v>0.4376329694697782</v>
      </c>
      <c r="M96" s="14">
        <v>1.1519600000000001</v>
      </c>
      <c r="N96" s="9">
        <v>11503901</v>
      </c>
      <c r="O96" s="38">
        <f t="shared" si="4"/>
        <v>0.34714875977443105</v>
      </c>
      <c r="P96" s="59"/>
      <c r="Q96" s="15"/>
      <c r="R96" s="60"/>
      <c r="S96" s="61"/>
      <c r="T96" s="54"/>
      <c r="U96" s="63"/>
      <c r="V96" s="54"/>
      <c r="W96" s="55"/>
      <c r="X96" s="54"/>
      <c r="Y96" s="55"/>
      <c r="Z96" s="54"/>
      <c r="AA96" s="55"/>
      <c r="AB96" s="54"/>
      <c r="AC96" s="55"/>
      <c r="AD96" s="62"/>
      <c r="AE96" s="55"/>
      <c r="AF96" s="62"/>
      <c r="AG96" s="55"/>
      <c r="AH96" s="62"/>
      <c r="AI96" s="55"/>
      <c r="AJ96" s="62"/>
      <c r="AK96" s="55"/>
      <c r="AL96" s="62"/>
      <c r="AM96" s="55"/>
      <c r="AN96" s="62"/>
      <c r="AO96" s="55"/>
      <c r="AP96" s="62"/>
      <c r="AQ96" s="55"/>
      <c r="AR96" s="62"/>
      <c r="AS96" s="55"/>
    </row>
    <row r="97" spans="1:47" x14ac:dyDescent="0.25">
      <c r="A97" s="37" t="s">
        <v>211</v>
      </c>
      <c r="B97" s="45" t="s">
        <v>212</v>
      </c>
      <c r="C97" s="41" t="s">
        <v>17</v>
      </c>
      <c r="D97" s="53">
        <v>44857345</v>
      </c>
      <c r="E97" s="7">
        <v>4988000</v>
      </c>
      <c r="F97" s="38">
        <f t="shared" si="0"/>
        <v>0.11119695113475841</v>
      </c>
      <c r="G97" s="8">
        <v>5768818</v>
      </c>
      <c r="H97" s="38">
        <f t="shared" si="1"/>
        <v>0.12860364339440955</v>
      </c>
      <c r="I97" s="33"/>
      <c r="J97" s="38">
        <f t="shared" si="2"/>
        <v>0</v>
      </c>
      <c r="K97" s="40">
        <v>17176635</v>
      </c>
      <c r="L97" s="38">
        <f t="shared" si="3"/>
        <v>0.38291688908471955</v>
      </c>
      <c r="M97" s="14">
        <v>1.1708499999999999</v>
      </c>
      <c r="N97" s="40">
        <v>16923892</v>
      </c>
      <c r="O97" s="38">
        <f t="shared" si="4"/>
        <v>0.37728251638611249</v>
      </c>
      <c r="P97" s="59"/>
      <c r="Q97" s="15"/>
      <c r="R97" s="60"/>
      <c r="S97" s="61"/>
      <c r="T97" s="54"/>
      <c r="U97" s="63"/>
      <c r="V97" s="54"/>
      <c r="W97" s="55"/>
      <c r="X97" s="54"/>
      <c r="Y97" s="55"/>
      <c r="Z97" s="54"/>
      <c r="AA97" s="55"/>
      <c r="AB97" s="62"/>
      <c r="AC97" s="55"/>
      <c r="AD97" s="54"/>
      <c r="AE97" s="55"/>
      <c r="AF97" s="54"/>
      <c r="AG97" s="55"/>
      <c r="AH97" s="62"/>
      <c r="AI97" s="55"/>
      <c r="AJ97" s="62"/>
      <c r="AK97" s="55"/>
      <c r="AL97" s="62"/>
      <c r="AM97" s="55"/>
      <c r="AN97" s="62"/>
      <c r="AO97" s="55"/>
      <c r="AP97" s="62"/>
      <c r="AQ97" s="55"/>
      <c r="AR97" s="62"/>
      <c r="AS97" s="55"/>
      <c r="AT97" s="62"/>
      <c r="AU97" s="55"/>
    </row>
    <row r="98" spans="1:47" x14ac:dyDescent="0.25">
      <c r="A98" s="37" t="s">
        <v>213</v>
      </c>
      <c r="B98" s="45" t="s">
        <v>214</v>
      </c>
      <c r="C98" s="41" t="s">
        <v>17</v>
      </c>
      <c r="D98" s="53">
        <v>12227780</v>
      </c>
      <c r="E98" s="7">
        <v>2974800</v>
      </c>
      <c r="F98" s="38">
        <f t="shared" si="0"/>
        <v>0.24328210026676961</v>
      </c>
      <c r="G98" s="8">
        <v>710399</v>
      </c>
      <c r="H98" s="38">
        <f t="shared" si="1"/>
        <v>5.8097136193160162E-2</v>
      </c>
      <c r="I98" s="33"/>
      <c r="J98" s="38">
        <f t="shared" si="2"/>
        <v>0</v>
      </c>
      <c r="K98" s="9">
        <v>3882544</v>
      </c>
      <c r="L98" s="38">
        <f t="shared" si="3"/>
        <v>0.31751830667545539</v>
      </c>
      <c r="M98" s="14">
        <v>1.09101</v>
      </c>
      <c r="N98" s="40">
        <v>4660037</v>
      </c>
      <c r="O98" s="38">
        <f t="shared" si="4"/>
        <v>0.38110245686461486</v>
      </c>
      <c r="P98" s="59"/>
      <c r="Q98" s="15"/>
      <c r="R98" s="60"/>
      <c r="S98" s="61"/>
      <c r="T98" s="54"/>
      <c r="U98" s="63"/>
      <c r="V98" s="54"/>
      <c r="W98" s="55"/>
      <c r="X98" s="62"/>
      <c r="Y98" s="55"/>
      <c r="Z98" s="62"/>
      <c r="AA98" s="55"/>
      <c r="AB98" s="62"/>
      <c r="AC98" s="55"/>
      <c r="AD98" s="62"/>
      <c r="AE98" s="55"/>
      <c r="AF98" s="62"/>
      <c r="AG98" s="55"/>
      <c r="AH98" s="62"/>
      <c r="AI98" s="55"/>
      <c r="AJ98" s="62"/>
      <c r="AK98" s="55"/>
      <c r="AL98" s="62"/>
      <c r="AM98" s="55"/>
      <c r="AN98" s="62"/>
      <c r="AO98" s="55"/>
      <c r="AP98" s="62"/>
      <c r="AQ98" s="55"/>
      <c r="AR98" s="62"/>
      <c r="AS98" s="62"/>
    </row>
    <row r="99" spans="1:47" x14ac:dyDescent="0.25">
      <c r="A99" s="37" t="s">
        <v>215</v>
      </c>
      <c r="B99" s="45" t="s">
        <v>216</v>
      </c>
      <c r="C99" s="48" t="s">
        <v>284</v>
      </c>
      <c r="D99" s="53">
        <v>9657078</v>
      </c>
      <c r="E99" s="7">
        <v>1738600</v>
      </c>
      <c r="F99" s="38">
        <f t="shared" si="0"/>
        <v>0.18003375348112546</v>
      </c>
      <c r="G99" s="8">
        <v>2294389</v>
      </c>
      <c r="H99" s="38">
        <f t="shared" si="1"/>
        <v>0.23758625538698144</v>
      </c>
      <c r="I99" s="33"/>
      <c r="J99" s="38">
        <f t="shared" si="2"/>
        <v>0</v>
      </c>
      <c r="K99" s="9">
        <v>2063853</v>
      </c>
      <c r="L99" s="38">
        <f t="shared" si="3"/>
        <v>0.21371402405572368</v>
      </c>
      <c r="M99" s="14">
        <v>1.0883499999999999</v>
      </c>
      <c r="N99" s="9">
        <v>3560236</v>
      </c>
      <c r="O99" s="38">
        <f t="shared" si="4"/>
        <v>0.36866596707616944</v>
      </c>
      <c r="P99" s="59"/>
      <c r="Q99" s="15"/>
      <c r="R99" s="60"/>
      <c r="S99" s="61"/>
      <c r="T99" s="54"/>
      <c r="U99" s="63"/>
      <c r="V99" s="64"/>
      <c r="W99" s="55"/>
      <c r="X99" s="62"/>
      <c r="Y99" s="55"/>
      <c r="Z99" s="62"/>
      <c r="AA99" s="55"/>
      <c r="AB99" s="62"/>
      <c r="AC99" s="55"/>
      <c r="AD99" s="62"/>
      <c r="AE99" s="55"/>
      <c r="AF99" s="62"/>
      <c r="AG99" s="55"/>
      <c r="AH99" s="62"/>
      <c r="AI99" s="55"/>
      <c r="AJ99" s="62"/>
      <c r="AK99" s="55"/>
      <c r="AL99" s="62"/>
      <c r="AM99" s="55"/>
      <c r="AN99" s="62"/>
      <c r="AO99" s="55"/>
      <c r="AP99" s="62"/>
      <c r="AQ99" s="55"/>
      <c r="AR99" s="62"/>
      <c r="AS99" s="62"/>
    </row>
    <row r="100" spans="1:47" x14ac:dyDescent="0.25">
      <c r="A100" s="37" t="s">
        <v>217</v>
      </c>
      <c r="B100" s="45" t="s">
        <v>218</v>
      </c>
      <c r="C100" s="47" t="s">
        <v>17</v>
      </c>
      <c r="D100" s="53">
        <v>15322707</v>
      </c>
      <c r="E100" s="7">
        <v>4220000</v>
      </c>
      <c r="F100" s="38">
        <f t="shared" si="0"/>
        <v>0.27540825521234596</v>
      </c>
      <c r="G100" s="8">
        <v>2043782</v>
      </c>
      <c r="H100" s="38">
        <f t="shared" si="1"/>
        <v>0.13338256745364901</v>
      </c>
      <c r="I100" s="33"/>
      <c r="J100" s="38">
        <f t="shared" si="2"/>
        <v>0</v>
      </c>
      <c r="K100" s="9">
        <v>3309145</v>
      </c>
      <c r="L100" s="38">
        <f t="shared" si="3"/>
        <v>0.21596347172859209</v>
      </c>
      <c r="M100" s="14">
        <v>1.0931599999999999</v>
      </c>
      <c r="N100" s="9">
        <v>5749780</v>
      </c>
      <c r="O100" s="38">
        <f t="shared" si="4"/>
        <v>0.37524570560541293</v>
      </c>
      <c r="P100" s="59"/>
      <c r="Q100" s="15"/>
      <c r="R100" s="60"/>
      <c r="S100" s="61"/>
      <c r="T100" s="54"/>
      <c r="U100" s="63"/>
      <c r="V100" s="54"/>
      <c r="W100" s="55"/>
      <c r="X100" s="62"/>
      <c r="Y100" s="55"/>
      <c r="Z100" s="62"/>
      <c r="AA100" s="55"/>
      <c r="AB100" s="62"/>
      <c r="AC100" s="55"/>
      <c r="AD100" s="62"/>
      <c r="AE100" s="55"/>
      <c r="AF100" s="62"/>
      <c r="AG100" s="55"/>
      <c r="AH100" s="62"/>
      <c r="AI100" s="55"/>
      <c r="AJ100" s="62"/>
      <c r="AK100" s="55"/>
      <c r="AL100" s="62"/>
      <c r="AM100" s="55"/>
      <c r="AN100" s="62"/>
      <c r="AO100" s="55"/>
      <c r="AP100" s="62"/>
      <c r="AQ100" s="55"/>
      <c r="AR100" s="62"/>
      <c r="AS100" s="62"/>
    </row>
    <row r="101" spans="1:47" x14ac:dyDescent="0.25">
      <c r="A101" s="37" t="s">
        <v>219</v>
      </c>
      <c r="B101" s="45" t="s">
        <v>220</v>
      </c>
      <c r="C101" s="41" t="s">
        <v>17</v>
      </c>
      <c r="D101" s="53">
        <v>16316209</v>
      </c>
      <c r="E101" s="7">
        <v>4775800</v>
      </c>
      <c r="F101" s="38">
        <f t="shared" ref="F101:F133" si="5">E101/$D101</f>
        <v>0.29270279634196888</v>
      </c>
      <c r="G101" s="8">
        <v>2657404</v>
      </c>
      <c r="H101" s="38">
        <f t="shared" ref="H101:H133" si="6">G101/$D101</f>
        <v>0.16286896055327557</v>
      </c>
      <c r="I101" s="33"/>
      <c r="J101" s="38">
        <f t="shared" ref="J101:J133" si="7">I101/$D101</f>
        <v>0</v>
      </c>
      <c r="K101" s="9">
        <v>3910702</v>
      </c>
      <c r="L101" s="38">
        <f t="shared" ref="L101:L133" si="8">K101/$D101</f>
        <v>0.23968202417608159</v>
      </c>
      <c r="M101" s="14">
        <v>0.99782999999999999</v>
      </c>
      <c r="N101" s="9">
        <v>4972303</v>
      </c>
      <c r="O101" s="38">
        <f t="shared" ref="O101:O133" si="9">N101/$D101</f>
        <v>0.30474621892867393</v>
      </c>
      <c r="P101" s="59"/>
      <c r="Q101" s="15"/>
      <c r="R101" s="60"/>
      <c r="S101" s="61"/>
      <c r="T101" s="54"/>
      <c r="U101" s="63"/>
      <c r="V101" s="54"/>
      <c r="W101" s="55"/>
      <c r="X101" s="62"/>
      <c r="Y101" s="55"/>
      <c r="Z101" s="62"/>
      <c r="AA101" s="55"/>
      <c r="AB101" s="62"/>
      <c r="AC101" s="55"/>
      <c r="AD101" s="62"/>
      <c r="AE101" s="55"/>
      <c r="AF101" s="62"/>
      <c r="AG101" s="55"/>
      <c r="AH101" s="62"/>
      <c r="AI101" s="55"/>
      <c r="AJ101" s="62"/>
      <c r="AK101" s="55"/>
      <c r="AL101" s="62"/>
      <c r="AM101" s="55"/>
      <c r="AN101" s="62"/>
      <c r="AO101" s="55"/>
      <c r="AP101" s="62"/>
      <c r="AQ101" s="55"/>
      <c r="AR101" s="62"/>
      <c r="AS101" s="62"/>
    </row>
    <row r="102" spans="1:47" x14ac:dyDescent="0.25">
      <c r="A102" s="37" t="s">
        <v>221</v>
      </c>
      <c r="B102" s="45" t="s">
        <v>222</v>
      </c>
      <c r="C102" s="47" t="s">
        <v>17</v>
      </c>
      <c r="D102" s="53">
        <v>13966185</v>
      </c>
      <c r="E102" s="7">
        <v>2470167</v>
      </c>
      <c r="F102" s="38">
        <f t="shared" si="5"/>
        <v>0.17686769865929744</v>
      </c>
      <c r="G102" s="8">
        <v>123896</v>
      </c>
      <c r="H102" s="38">
        <f t="shared" si="6"/>
        <v>8.8711412601222162E-3</v>
      </c>
      <c r="I102" s="33"/>
      <c r="J102" s="38">
        <f t="shared" si="7"/>
        <v>0</v>
      </c>
      <c r="K102" s="9">
        <v>6805422</v>
      </c>
      <c r="L102" s="38">
        <f t="shared" si="8"/>
        <v>0.48727852308987746</v>
      </c>
      <c r="M102" s="14">
        <v>1.05</v>
      </c>
      <c r="N102" s="9">
        <v>4566700</v>
      </c>
      <c r="O102" s="38">
        <f t="shared" si="9"/>
        <v>0.3269826369907029</v>
      </c>
      <c r="P102" s="59"/>
      <c r="Q102" s="15"/>
      <c r="R102" s="60"/>
      <c r="S102" s="61"/>
      <c r="T102" s="54"/>
      <c r="U102" s="63"/>
      <c r="V102" s="54"/>
      <c r="W102" s="55"/>
      <c r="X102" s="62"/>
      <c r="Y102" s="55"/>
      <c r="Z102" s="62"/>
      <c r="AA102" s="55"/>
      <c r="AB102" s="62"/>
      <c r="AC102" s="55"/>
      <c r="AD102" s="62"/>
      <c r="AE102" s="55"/>
      <c r="AF102" s="62"/>
      <c r="AG102" s="55"/>
      <c r="AH102" s="62"/>
      <c r="AI102" s="55"/>
      <c r="AJ102" s="62"/>
      <c r="AK102" s="55"/>
      <c r="AL102" s="62"/>
      <c r="AM102" s="55"/>
      <c r="AN102" s="62"/>
      <c r="AO102" s="55"/>
      <c r="AP102" s="62"/>
      <c r="AQ102" s="55"/>
      <c r="AR102" s="62"/>
      <c r="AS102" s="62"/>
    </row>
    <row r="103" spans="1:47" x14ac:dyDescent="0.25">
      <c r="A103" s="37" t="s">
        <v>223</v>
      </c>
      <c r="B103" s="45" t="s">
        <v>224</v>
      </c>
      <c r="C103" s="48" t="s">
        <v>284</v>
      </c>
      <c r="D103" s="53">
        <v>48421286</v>
      </c>
      <c r="E103" s="7">
        <v>28202224</v>
      </c>
      <c r="F103" s="38">
        <f t="shared" si="5"/>
        <v>0.58243442770189957</v>
      </c>
      <c r="G103" s="8">
        <v>0</v>
      </c>
      <c r="H103" s="38">
        <f t="shared" si="6"/>
        <v>0</v>
      </c>
      <c r="I103" s="33"/>
      <c r="J103" s="38">
        <f t="shared" si="7"/>
        <v>0</v>
      </c>
      <c r="K103" s="9">
        <v>4341651</v>
      </c>
      <c r="L103" s="38">
        <f t="shared" si="8"/>
        <v>8.9664099379764509E-2</v>
      </c>
      <c r="M103" s="14">
        <v>1.04</v>
      </c>
      <c r="N103" s="9">
        <v>15877411</v>
      </c>
      <c r="O103" s="38">
        <f t="shared" si="9"/>
        <v>0.32790147291833593</v>
      </c>
      <c r="P103" s="59"/>
      <c r="Q103" s="15"/>
      <c r="R103" s="60"/>
      <c r="S103" s="61"/>
      <c r="T103" s="54"/>
      <c r="U103" s="63"/>
      <c r="V103" s="54"/>
      <c r="W103" s="55"/>
      <c r="X103" s="62"/>
      <c r="Y103" s="55"/>
      <c r="Z103" s="62"/>
      <c r="AA103" s="55"/>
      <c r="AB103" s="62"/>
      <c r="AC103" s="55"/>
      <c r="AD103" s="62"/>
      <c r="AE103" s="55"/>
      <c r="AF103" s="62"/>
      <c r="AG103" s="55"/>
      <c r="AH103" s="62"/>
      <c r="AI103" s="55"/>
      <c r="AJ103" s="62"/>
      <c r="AK103" s="55"/>
      <c r="AL103" s="62"/>
      <c r="AM103" s="55"/>
      <c r="AN103" s="62"/>
      <c r="AO103" s="55"/>
      <c r="AP103" s="62"/>
      <c r="AQ103" s="55"/>
      <c r="AR103" s="62"/>
      <c r="AS103" s="62"/>
    </row>
    <row r="104" spans="1:47" x14ac:dyDescent="0.25">
      <c r="A104" s="37" t="s">
        <v>225</v>
      </c>
      <c r="B104" s="45" t="s">
        <v>226</v>
      </c>
      <c r="C104" s="41" t="s">
        <v>17</v>
      </c>
      <c r="D104" s="53">
        <v>32073888</v>
      </c>
      <c r="E104" s="7">
        <v>15769000</v>
      </c>
      <c r="F104" s="38">
        <f t="shared" si="5"/>
        <v>0.49164603929526723</v>
      </c>
      <c r="G104" s="8">
        <v>0</v>
      </c>
      <c r="H104" s="38">
        <f t="shared" si="6"/>
        <v>0</v>
      </c>
      <c r="I104" s="10"/>
      <c r="J104" s="38">
        <f t="shared" si="7"/>
        <v>0</v>
      </c>
      <c r="K104" s="40">
        <v>6069810</v>
      </c>
      <c r="L104" s="38">
        <f t="shared" si="8"/>
        <v>0.18924459672615929</v>
      </c>
      <c r="M104" s="14">
        <v>1.0522100000000001</v>
      </c>
      <c r="N104" s="9">
        <v>10235078</v>
      </c>
      <c r="O104" s="38">
        <f t="shared" si="9"/>
        <v>0.31910936397857348</v>
      </c>
      <c r="P104" s="59"/>
      <c r="Q104" s="15"/>
      <c r="R104" s="60"/>
      <c r="S104" s="61"/>
      <c r="T104" s="54"/>
      <c r="U104" s="63"/>
      <c r="V104" s="54"/>
      <c r="W104" s="55"/>
      <c r="X104" s="64"/>
      <c r="Y104" s="55"/>
      <c r="Z104" s="62"/>
      <c r="AA104" s="55"/>
      <c r="AB104" s="62"/>
      <c r="AC104" s="55"/>
      <c r="AD104" s="62"/>
      <c r="AE104" s="55"/>
      <c r="AF104" s="62"/>
      <c r="AG104" s="55"/>
      <c r="AH104" s="62"/>
      <c r="AI104" s="55"/>
      <c r="AJ104" s="62"/>
      <c r="AK104" s="55"/>
      <c r="AL104" s="62"/>
      <c r="AM104" s="55"/>
      <c r="AN104" s="62"/>
      <c r="AO104" s="55"/>
      <c r="AP104" s="62"/>
      <c r="AQ104" s="55"/>
      <c r="AR104" s="62"/>
      <c r="AS104" s="62"/>
    </row>
    <row r="105" spans="1:47" x14ac:dyDescent="0.25">
      <c r="A105" s="37" t="s">
        <v>227</v>
      </c>
      <c r="B105" s="45" t="s">
        <v>228</v>
      </c>
      <c r="C105" s="47" t="s">
        <v>17</v>
      </c>
      <c r="D105" s="53">
        <v>9543046</v>
      </c>
      <c r="E105" s="7">
        <v>0</v>
      </c>
      <c r="F105" s="38">
        <f t="shared" si="5"/>
        <v>0</v>
      </c>
      <c r="G105" s="8">
        <v>4655000</v>
      </c>
      <c r="H105" s="38">
        <f t="shared" si="6"/>
        <v>0.48778974763403632</v>
      </c>
      <c r="I105" s="10"/>
      <c r="J105" s="38">
        <f t="shared" si="7"/>
        <v>0</v>
      </c>
      <c r="K105" s="9">
        <v>2309221</v>
      </c>
      <c r="L105" s="38">
        <f t="shared" si="8"/>
        <v>0.24197944765224855</v>
      </c>
      <c r="M105" s="14">
        <v>0.95989999999999998</v>
      </c>
      <c r="N105" s="9">
        <v>2578825</v>
      </c>
      <c r="O105" s="38">
        <f t="shared" si="9"/>
        <v>0.27023080471371508</v>
      </c>
      <c r="P105" s="59"/>
      <c r="Q105" s="15"/>
      <c r="R105" s="60"/>
      <c r="S105" s="61"/>
      <c r="T105" s="54"/>
      <c r="U105" s="63"/>
      <c r="V105" s="54"/>
      <c r="W105" s="55"/>
      <c r="X105" s="64"/>
      <c r="Y105" s="55"/>
      <c r="Z105" s="62"/>
      <c r="AA105" s="55"/>
      <c r="AB105" s="62"/>
      <c r="AC105" s="55"/>
      <c r="AD105" s="62"/>
      <c r="AE105" s="55"/>
      <c r="AF105" s="62"/>
      <c r="AG105" s="55"/>
      <c r="AH105" s="62"/>
      <c r="AI105" s="55"/>
      <c r="AJ105" s="62"/>
      <c r="AK105" s="55"/>
      <c r="AL105" s="62"/>
      <c r="AM105" s="55"/>
      <c r="AN105" s="62"/>
      <c r="AO105" s="55"/>
      <c r="AP105" s="62"/>
      <c r="AQ105" s="55"/>
      <c r="AR105" s="62"/>
      <c r="AS105" s="62"/>
    </row>
    <row r="106" spans="1:47" x14ac:dyDescent="0.25">
      <c r="A106" s="37" t="s">
        <v>229</v>
      </c>
      <c r="B106" s="45" t="s">
        <v>230</v>
      </c>
      <c r="C106" s="47" t="s">
        <v>17</v>
      </c>
      <c r="D106" s="53">
        <v>10875125</v>
      </c>
      <c r="E106" s="7">
        <v>0</v>
      </c>
      <c r="F106" s="38">
        <f t="shared" si="5"/>
        <v>0</v>
      </c>
      <c r="G106" s="8">
        <v>7620719</v>
      </c>
      <c r="H106" s="38">
        <f t="shared" si="6"/>
        <v>0.70074771554349946</v>
      </c>
      <c r="I106" s="10"/>
      <c r="J106" s="38">
        <f t="shared" si="7"/>
        <v>0</v>
      </c>
      <c r="K106" s="9">
        <v>26365</v>
      </c>
      <c r="L106" s="38">
        <f t="shared" si="8"/>
        <v>2.424339950115516E-3</v>
      </c>
      <c r="M106" s="14">
        <v>1.036</v>
      </c>
      <c r="N106" s="9">
        <v>3228041</v>
      </c>
      <c r="O106" s="38">
        <f t="shared" si="9"/>
        <v>0.296827944506385</v>
      </c>
      <c r="P106" s="59"/>
      <c r="Q106" s="15"/>
      <c r="R106" s="60"/>
      <c r="S106" s="61"/>
      <c r="T106" s="62"/>
      <c r="U106" s="63"/>
      <c r="V106" s="54"/>
      <c r="W106" s="55"/>
      <c r="X106" s="54"/>
      <c r="Y106" s="55"/>
      <c r="Z106" s="54"/>
      <c r="AA106" s="55"/>
      <c r="AB106" s="54"/>
      <c r="AC106" s="55"/>
      <c r="AD106" s="62"/>
      <c r="AE106" s="55"/>
      <c r="AF106" s="62"/>
      <c r="AG106" s="55"/>
      <c r="AH106" s="62"/>
      <c r="AI106" s="55"/>
      <c r="AJ106" s="62"/>
      <c r="AK106" s="55"/>
      <c r="AL106" s="62"/>
      <c r="AM106" s="55"/>
      <c r="AN106" s="62"/>
      <c r="AO106" s="55"/>
      <c r="AP106" s="62"/>
      <c r="AQ106" s="55"/>
      <c r="AR106" s="62"/>
      <c r="AS106" s="62"/>
    </row>
    <row r="107" spans="1:47" x14ac:dyDescent="0.25">
      <c r="A107" s="37" t="s">
        <v>231</v>
      </c>
      <c r="B107" s="45" t="s">
        <v>232</v>
      </c>
      <c r="C107" s="47" t="s">
        <v>17</v>
      </c>
      <c r="D107" s="53">
        <v>32729617</v>
      </c>
      <c r="E107" s="7">
        <v>5300000</v>
      </c>
      <c r="F107" s="38">
        <f t="shared" si="5"/>
        <v>0.16193284510478689</v>
      </c>
      <c r="G107" s="8">
        <v>18118169</v>
      </c>
      <c r="H107" s="38">
        <f t="shared" si="6"/>
        <v>0.55357106684138713</v>
      </c>
      <c r="I107" s="10"/>
      <c r="J107" s="38">
        <f t="shared" si="7"/>
        <v>0</v>
      </c>
      <c r="K107" s="40">
        <v>81127</v>
      </c>
      <c r="L107" s="38">
        <f t="shared" si="8"/>
        <v>2.4787030046822729E-3</v>
      </c>
      <c r="M107" s="14">
        <v>1.0337000000000001</v>
      </c>
      <c r="N107" s="40">
        <v>9230321</v>
      </c>
      <c r="O107" s="38">
        <f t="shared" si="9"/>
        <v>0.2820173850491437</v>
      </c>
      <c r="P107" s="59"/>
      <c r="Q107" s="15"/>
      <c r="R107" s="60"/>
      <c r="S107" s="61"/>
      <c r="T107" s="54"/>
      <c r="U107" s="63"/>
      <c r="V107" s="62"/>
      <c r="W107" s="55"/>
      <c r="X107" s="64"/>
      <c r="Y107" s="55"/>
      <c r="Z107" s="62"/>
      <c r="AA107" s="55"/>
      <c r="AB107" s="62"/>
      <c r="AC107" s="55"/>
      <c r="AD107" s="62"/>
      <c r="AE107" s="55"/>
      <c r="AF107" s="62"/>
      <c r="AG107" s="55"/>
      <c r="AH107" s="62"/>
      <c r="AI107" s="55"/>
      <c r="AJ107" s="62"/>
      <c r="AK107" s="55"/>
      <c r="AL107" s="62"/>
      <c r="AM107" s="55"/>
      <c r="AN107" s="62"/>
      <c r="AO107" s="55"/>
      <c r="AP107" s="62"/>
      <c r="AQ107" s="55"/>
      <c r="AR107" s="62"/>
      <c r="AS107" s="62"/>
    </row>
    <row r="108" spans="1:47" x14ac:dyDescent="0.25">
      <c r="A108" s="37" t="s">
        <v>233</v>
      </c>
      <c r="B108" s="45" t="s">
        <v>234</v>
      </c>
      <c r="C108" s="47" t="s">
        <v>17</v>
      </c>
      <c r="D108" s="53">
        <v>34700341</v>
      </c>
      <c r="E108" s="7">
        <v>4000000</v>
      </c>
      <c r="F108" s="38">
        <f t="shared" si="5"/>
        <v>0.11527264242158312</v>
      </c>
      <c r="G108" s="8">
        <v>20656191</v>
      </c>
      <c r="H108" s="38">
        <f t="shared" si="6"/>
        <v>0.59527342973373087</v>
      </c>
      <c r="I108" s="33"/>
      <c r="J108" s="38">
        <f t="shared" si="7"/>
        <v>0</v>
      </c>
      <c r="K108" s="9">
        <v>85977</v>
      </c>
      <c r="L108" s="38">
        <f t="shared" si="8"/>
        <v>2.4776989943701131E-3</v>
      </c>
      <c r="M108" s="14">
        <v>1.069</v>
      </c>
      <c r="N108" s="9">
        <v>9958173</v>
      </c>
      <c r="O108" s="38">
        <f t="shared" si="9"/>
        <v>0.28697622885031593</v>
      </c>
      <c r="P108" s="59"/>
      <c r="Q108" s="15"/>
      <c r="R108" s="60"/>
      <c r="S108" s="61"/>
      <c r="T108" s="54"/>
      <c r="U108" s="63"/>
      <c r="V108" s="62"/>
      <c r="W108" s="55"/>
      <c r="X108" s="64"/>
      <c r="Y108" s="55"/>
      <c r="Z108" s="62"/>
      <c r="AA108" s="55"/>
      <c r="AB108" s="62"/>
      <c r="AC108" s="55"/>
      <c r="AD108" s="62"/>
      <c r="AE108" s="55"/>
      <c r="AF108" s="62"/>
      <c r="AG108" s="55"/>
      <c r="AH108" s="62"/>
      <c r="AI108" s="55"/>
      <c r="AJ108" s="62"/>
      <c r="AK108" s="55"/>
      <c r="AL108" s="62"/>
      <c r="AM108" s="55"/>
      <c r="AN108" s="62"/>
      <c r="AO108" s="55"/>
      <c r="AP108" s="62"/>
      <c r="AQ108" s="55"/>
      <c r="AR108" s="62"/>
      <c r="AS108" s="62"/>
    </row>
    <row r="109" spans="1:47" x14ac:dyDescent="0.25">
      <c r="A109" s="37" t="s">
        <v>235</v>
      </c>
      <c r="B109" s="42" t="s">
        <v>236</v>
      </c>
      <c r="C109" s="47" t="s">
        <v>17</v>
      </c>
      <c r="D109" s="53">
        <v>8156825</v>
      </c>
      <c r="E109" s="7">
        <v>1314426</v>
      </c>
      <c r="F109" s="38">
        <f t="shared" si="5"/>
        <v>0.16114431779522057</v>
      </c>
      <c r="G109" s="8">
        <v>4642473</v>
      </c>
      <c r="H109" s="38">
        <f t="shared" si="6"/>
        <v>0.56915196783062039</v>
      </c>
      <c r="I109" s="10"/>
      <c r="J109" s="38">
        <f t="shared" si="7"/>
        <v>0</v>
      </c>
      <c r="K109" s="40">
        <v>19725</v>
      </c>
      <c r="L109" s="38">
        <f t="shared" si="8"/>
        <v>2.4182203246974161E-3</v>
      </c>
      <c r="M109" s="14">
        <v>1.03074</v>
      </c>
      <c r="N109" s="40">
        <v>2180201</v>
      </c>
      <c r="O109" s="38">
        <f t="shared" si="9"/>
        <v>0.26728549404946167</v>
      </c>
      <c r="P109" s="59"/>
      <c r="Q109" s="15"/>
      <c r="R109" s="60"/>
      <c r="S109" s="61"/>
      <c r="T109" s="54"/>
      <c r="U109" s="63"/>
      <c r="V109" s="62"/>
      <c r="W109" s="55"/>
      <c r="X109" s="64"/>
      <c r="Y109" s="55"/>
      <c r="Z109" s="62"/>
      <c r="AA109" s="55"/>
      <c r="AB109" s="62"/>
      <c r="AC109" s="55"/>
      <c r="AD109" s="62"/>
      <c r="AE109" s="55"/>
      <c r="AF109" s="62"/>
      <c r="AG109" s="55"/>
      <c r="AH109" s="62"/>
      <c r="AI109" s="55"/>
      <c r="AJ109" s="62"/>
      <c r="AK109" s="55"/>
      <c r="AL109" s="62"/>
      <c r="AM109" s="55"/>
      <c r="AN109" s="62"/>
      <c r="AO109" s="55"/>
      <c r="AP109" s="62"/>
      <c r="AQ109" s="55"/>
      <c r="AR109" s="62"/>
      <c r="AS109" s="62"/>
    </row>
    <row r="110" spans="1:47" x14ac:dyDescent="0.25">
      <c r="A110" s="37" t="s">
        <v>237</v>
      </c>
      <c r="B110" s="42" t="s">
        <v>238</v>
      </c>
      <c r="C110" s="47" t="s">
        <v>17</v>
      </c>
      <c r="D110" s="53">
        <v>7849831</v>
      </c>
      <c r="E110" s="7">
        <v>3631498</v>
      </c>
      <c r="F110" s="38">
        <f t="shared" si="5"/>
        <v>0.46262116980607609</v>
      </c>
      <c r="G110" s="8">
        <v>0</v>
      </c>
      <c r="H110" s="38">
        <f t="shared" si="6"/>
        <v>0</v>
      </c>
      <c r="I110" s="10"/>
      <c r="J110" s="38">
        <f t="shared" si="7"/>
        <v>0</v>
      </c>
      <c r="K110" s="9">
        <v>2046900</v>
      </c>
      <c r="L110" s="38">
        <f t="shared" si="8"/>
        <v>0.26075720611055192</v>
      </c>
      <c r="M110" s="14">
        <v>0.95</v>
      </c>
      <c r="N110" s="9">
        <v>2171433</v>
      </c>
      <c r="O110" s="38">
        <f t="shared" si="9"/>
        <v>0.27662162408337199</v>
      </c>
      <c r="P110" s="59"/>
      <c r="Q110" s="15"/>
      <c r="R110" s="60"/>
      <c r="S110" s="61"/>
      <c r="T110" s="54"/>
      <c r="U110" s="63"/>
      <c r="V110" s="64"/>
      <c r="W110" s="55"/>
      <c r="X110" s="62"/>
      <c r="Y110" s="55"/>
      <c r="Z110" s="62"/>
      <c r="AA110" s="55"/>
      <c r="AB110" s="62"/>
      <c r="AC110" s="55"/>
      <c r="AD110" s="62"/>
      <c r="AE110" s="55"/>
      <c r="AF110" s="62"/>
      <c r="AG110" s="55"/>
      <c r="AH110" s="62"/>
      <c r="AI110" s="55"/>
      <c r="AJ110" s="62"/>
      <c r="AK110" s="55"/>
      <c r="AL110" s="62"/>
      <c r="AM110" s="55"/>
      <c r="AN110" s="62"/>
      <c r="AO110" s="55"/>
      <c r="AP110" s="62"/>
      <c r="AQ110" s="55"/>
      <c r="AR110" s="62"/>
      <c r="AS110" s="62"/>
    </row>
    <row r="111" spans="1:47" x14ac:dyDescent="0.25">
      <c r="A111" s="37" t="s">
        <v>239</v>
      </c>
      <c r="B111" s="42" t="s">
        <v>240</v>
      </c>
      <c r="C111" s="47" t="s">
        <v>17</v>
      </c>
      <c r="D111" s="53">
        <v>8797328</v>
      </c>
      <c r="E111" s="7">
        <v>2750000</v>
      </c>
      <c r="F111" s="38">
        <f t="shared" si="5"/>
        <v>0.31259491518333749</v>
      </c>
      <c r="G111" s="8">
        <v>2230912</v>
      </c>
      <c r="H111" s="38">
        <f t="shared" si="6"/>
        <v>0.2535897263350872</v>
      </c>
      <c r="I111" s="10"/>
      <c r="J111" s="38">
        <f t="shared" si="7"/>
        <v>0</v>
      </c>
      <c r="K111" s="15">
        <v>1095234</v>
      </c>
      <c r="L111" s="38">
        <f t="shared" si="8"/>
        <v>0.12449621066760271</v>
      </c>
      <c r="M111" s="14">
        <v>1</v>
      </c>
      <c r="N111" s="15">
        <v>2721182</v>
      </c>
      <c r="O111" s="38">
        <f t="shared" si="9"/>
        <v>0.30931914781397263</v>
      </c>
      <c r="P111" s="59"/>
      <c r="Q111" s="15"/>
      <c r="R111" s="60"/>
      <c r="S111" s="61"/>
      <c r="T111" s="54"/>
      <c r="U111" s="63"/>
      <c r="V111" s="64"/>
      <c r="W111" s="55"/>
      <c r="X111" s="64"/>
      <c r="Y111" s="55"/>
      <c r="Z111" s="62"/>
      <c r="AA111" s="55"/>
      <c r="AB111" s="62"/>
      <c r="AC111" s="55"/>
      <c r="AD111" s="62"/>
      <c r="AE111" s="55"/>
      <c r="AF111" s="62"/>
      <c r="AG111" s="55"/>
      <c r="AH111" s="62"/>
      <c r="AI111" s="55"/>
      <c r="AJ111" s="62"/>
      <c r="AK111" s="55"/>
      <c r="AL111" s="62"/>
      <c r="AM111" s="55"/>
      <c r="AN111" s="62"/>
      <c r="AO111" s="55"/>
      <c r="AP111" s="62"/>
      <c r="AQ111" s="55"/>
      <c r="AR111" s="62"/>
      <c r="AS111" s="62"/>
    </row>
    <row r="112" spans="1:47" x14ac:dyDescent="0.25">
      <c r="A112" s="37" t="s">
        <v>241</v>
      </c>
      <c r="B112" s="42" t="s">
        <v>242</v>
      </c>
      <c r="C112" s="47" t="s">
        <v>18</v>
      </c>
      <c r="D112" s="53">
        <v>39008791</v>
      </c>
      <c r="E112" s="7">
        <v>3205083</v>
      </c>
      <c r="F112" s="38">
        <f t="shared" si="5"/>
        <v>8.216309498030841E-2</v>
      </c>
      <c r="G112" s="8">
        <v>16649420</v>
      </c>
      <c r="H112" s="38">
        <f t="shared" si="6"/>
        <v>0.42681199732644881</v>
      </c>
      <c r="I112" s="10"/>
      <c r="J112" s="38">
        <f t="shared" si="7"/>
        <v>0</v>
      </c>
      <c r="K112" s="9">
        <v>1250000</v>
      </c>
      <c r="L112" s="38">
        <f t="shared" si="8"/>
        <v>3.2044058991728297E-2</v>
      </c>
      <c r="M112" s="14">
        <v>1.1498900000000001</v>
      </c>
      <c r="N112" s="9">
        <v>17904288</v>
      </c>
      <c r="O112" s="38">
        <f t="shared" si="9"/>
        <v>0.45898084870151451</v>
      </c>
      <c r="P112" s="59"/>
      <c r="Q112" s="15"/>
      <c r="R112" s="60"/>
      <c r="S112" s="61"/>
      <c r="T112" s="54"/>
      <c r="U112" s="63"/>
      <c r="V112" s="64"/>
      <c r="W112" s="55"/>
      <c r="X112" s="64"/>
      <c r="Y112" s="55"/>
      <c r="Z112" s="62"/>
      <c r="AA112" s="55"/>
      <c r="AB112" s="62"/>
      <c r="AC112" s="55"/>
      <c r="AD112" s="62"/>
      <c r="AE112" s="55"/>
      <c r="AF112" s="62"/>
      <c r="AG112" s="55"/>
      <c r="AH112" s="62"/>
      <c r="AI112" s="55"/>
      <c r="AJ112" s="62"/>
      <c r="AK112" s="55"/>
      <c r="AL112" s="62"/>
      <c r="AM112" s="55"/>
      <c r="AN112" s="62"/>
      <c r="AO112" s="55"/>
      <c r="AP112" s="62"/>
      <c r="AQ112" s="55"/>
      <c r="AR112" s="62"/>
      <c r="AS112" s="62"/>
    </row>
    <row r="113" spans="1:45" x14ac:dyDescent="0.25">
      <c r="A113" s="37" t="s">
        <v>243</v>
      </c>
      <c r="B113" s="42" t="s">
        <v>244</v>
      </c>
      <c r="C113" s="47" t="s">
        <v>18</v>
      </c>
      <c r="D113" s="53">
        <v>43845245</v>
      </c>
      <c r="E113" s="7">
        <v>20135710</v>
      </c>
      <c r="F113" s="38">
        <f t="shared" si="5"/>
        <v>0.45924501049087535</v>
      </c>
      <c r="G113" s="8">
        <v>2000000</v>
      </c>
      <c r="H113" s="38">
        <f t="shared" si="6"/>
        <v>4.5614980598238188E-2</v>
      </c>
      <c r="I113" s="10"/>
      <c r="J113" s="38">
        <f t="shared" si="7"/>
        <v>0</v>
      </c>
      <c r="K113" s="40">
        <v>2682866</v>
      </c>
      <c r="L113" s="38">
        <f t="shared" si="8"/>
        <v>6.1189440268836451E-2</v>
      </c>
      <c r="M113" s="14">
        <v>1.1498900000000001</v>
      </c>
      <c r="N113" s="9">
        <v>19026669</v>
      </c>
      <c r="O113" s="38">
        <f t="shared" si="9"/>
        <v>0.43395056864205001</v>
      </c>
      <c r="P113" s="59"/>
      <c r="Q113" s="15"/>
      <c r="R113" s="60"/>
      <c r="S113" s="61"/>
      <c r="T113" s="54"/>
      <c r="U113" s="63"/>
      <c r="V113" s="64"/>
      <c r="W113" s="55"/>
      <c r="X113" s="64"/>
      <c r="Y113" s="55"/>
      <c r="Z113" s="62"/>
      <c r="AA113" s="55"/>
      <c r="AB113" s="62"/>
      <c r="AC113" s="55"/>
      <c r="AD113" s="62"/>
      <c r="AE113" s="55"/>
      <c r="AF113" s="62"/>
      <c r="AG113" s="55"/>
      <c r="AH113" s="62"/>
      <c r="AI113" s="55"/>
      <c r="AJ113" s="62"/>
      <c r="AK113" s="55"/>
      <c r="AL113" s="62"/>
      <c r="AM113" s="55"/>
      <c r="AN113" s="62"/>
      <c r="AO113" s="55"/>
      <c r="AP113" s="62"/>
      <c r="AQ113" s="55"/>
      <c r="AR113" s="62"/>
      <c r="AS113" s="62"/>
    </row>
    <row r="114" spans="1:45" x14ac:dyDescent="0.25">
      <c r="A114" s="37" t="s">
        <v>245</v>
      </c>
      <c r="B114" s="42" t="s">
        <v>246</v>
      </c>
      <c r="C114" s="47" t="s">
        <v>17</v>
      </c>
      <c r="D114" s="53">
        <v>84026051</v>
      </c>
      <c r="E114" s="7">
        <v>51600000</v>
      </c>
      <c r="F114" s="38">
        <f t="shared" si="5"/>
        <v>0.61409526433653294</v>
      </c>
      <c r="G114" s="8">
        <v>0</v>
      </c>
      <c r="H114" s="38">
        <f t="shared" si="6"/>
        <v>0</v>
      </c>
      <c r="I114" s="10"/>
      <c r="J114" s="38">
        <f t="shared" si="7"/>
        <v>0</v>
      </c>
      <c r="K114" s="10">
        <v>5229038</v>
      </c>
      <c r="L114" s="38">
        <f t="shared" si="8"/>
        <v>6.2231152574336736E-2</v>
      </c>
      <c r="M114" s="14">
        <v>1.0449999999999999</v>
      </c>
      <c r="N114" s="40">
        <v>27197013</v>
      </c>
      <c r="O114" s="38">
        <f t="shared" si="9"/>
        <v>0.3236735830891303</v>
      </c>
      <c r="P114" s="59"/>
      <c r="Q114" s="15"/>
      <c r="R114" s="60"/>
      <c r="S114" s="61"/>
      <c r="T114" s="54"/>
      <c r="U114" s="63"/>
      <c r="V114" s="64"/>
      <c r="W114" s="55"/>
      <c r="X114" s="64"/>
      <c r="Y114" s="55"/>
      <c r="Z114" s="62"/>
      <c r="AA114" s="55"/>
      <c r="AB114" s="62"/>
      <c r="AC114" s="55"/>
      <c r="AD114" s="62"/>
      <c r="AE114" s="55"/>
      <c r="AF114" s="62"/>
      <c r="AG114" s="55"/>
      <c r="AH114" s="62"/>
      <c r="AI114" s="55"/>
      <c r="AJ114" s="62"/>
      <c r="AK114" s="55"/>
      <c r="AL114" s="62"/>
      <c r="AM114" s="55"/>
      <c r="AN114" s="62"/>
      <c r="AO114" s="55"/>
      <c r="AP114" s="62"/>
      <c r="AQ114" s="55"/>
      <c r="AR114" s="62"/>
      <c r="AS114" s="62"/>
    </row>
    <row r="115" spans="1:45" x14ac:dyDescent="0.25">
      <c r="A115" s="37" t="s">
        <v>247</v>
      </c>
      <c r="B115" s="42" t="s">
        <v>248</v>
      </c>
      <c r="C115" s="47" t="s">
        <v>17</v>
      </c>
      <c r="D115" s="53">
        <v>38213956</v>
      </c>
      <c r="E115" s="7">
        <v>24150000</v>
      </c>
      <c r="F115" s="38">
        <f t="shared" si="5"/>
        <v>0.63196806946655826</v>
      </c>
      <c r="G115" s="8">
        <v>0</v>
      </c>
      <c r="H115" s="38">
        <f t="shared" si="6"/>
        <v>0</v>
      </c>
      <c r="I115" s="10"/>
      <c r="J115" s="38">
        <f t="shared" si="7"/>
        <v>0</v>
      </c>
      <c r="K115" s="10">
        <v>2298688</v>
      </c>
      <c r="L115" s="38">
        <f t="shared" si="8"/>
        <v>6.0153102180784422E-2</v>
      </c>
      <c r="M115" s="14">
        <v>1.0449999999999999</v>
      </c>
      <c r="N115" s="40">
        <v>11765268</v>
      </c>
      <c r="O115" s="38">
        <f t="shared" si="9"/>
        <v>0.30787882835265734</v>
      </c>
      <c r="P115" s="59"/>
      <c r="Q115" s="15"/>
      <c r="R115" s="60"/>
      <c r="S115" s="61"/>
      <c r="T115" s="54"/>
      <c r="U115" s="63"/>
      <c r="V115" s="64"/>
      <c r="W115" s="55"/>
      <c r="X115" s="64"/>
      <c r="Y115" s="55"/>
      <c r="Z115" s="62"/>
      <c r="AA115" s="55"/>
      <c r="AB115" s="62"/>
      <c r="AC115" s="55"/>
      <c r="AD115" s="62"/>
      <c r="AE115" s="55"/>
      <c r="AF115" s="62"/>
      <c r="AG115" s="55"/>
      <c r="AH115" s="62"/>
      <c r="AI115" s="55"/>
      <c r="AJ115" s="62"/>
      <c r="AK115" s="55"/>
      <c r="AL115" s="62"/>
      <c r="AM115" s="55"/>
      <c r="AN115" s="62"/>
      <c r="AO115" s="55"/>
      <c r="AP115" s="62"/>
      <c r="AQ115" s="55"/>
      <c r="AR115" s="62"/>
      <c r="AS115" s="62"/>
    </row>
    <row r="116" spans="1:45" x14ac:dyDescent="0.25">
      <c r="A116" s="37" t="s">
        <v>249</v>
      </c>
      <c r="B116" s="42" t="s">
        <v>250</v>
      </c>
      <c r="C116" s="47" t="s">
        <v>17</v>
      </c>
      <c r="D116" s="53">
        <v>24577515</v>
      </c>
      <c r="E116" s="7">
        <v>12930000</v>
      </c>
      <c r="F116" s="38">
        <f t="shared" si="5"/>
        <v>0.52609061575183658</v>
      </c>
      <c r="G116" s="8">
        <v>0</v>
      </c>
      <c r="H116" s="38">
        <f t="shared" si="6"/>
        <v>0</v>
      </c>
      <c r="I116" s="10"/>
      <c r="J116" s="38">
        <f t="shared" si="7"/>
        <v>0</v>
      </c>
      <c r="K116" s="9">
        <v>4497063</v>
      </c>
      <c r="L116" s="38">
        <f t="shared" si="8"/>
        <v>0.18297468234685241</v>
      </c>
      <c r="M116" s="14">
        <v>1.0212600000000001</v>
      </c>
      <c r="N116" s="40">
        <v>7150452</v>
      </c>
      <c r="O116" s="38">
        <f t="shared" si="9"/>
        <v>0.29093470190131099</v>
      </c>
      <c r="P116" s="59"/>
      <c r="Q116" s="15"/>
      <c r="R116" s="60"/>
      <c r="S116" s="61"/>
      <c r="T116" s="54"/>
      <c r="U116" s="63"/>
      <c r="V116" s="62"/>
      <c r="W116" s="55"/>
      <c r="X116" s="64"/>
      <c r="Y116" s="55"/>
      <c r="Z116" s="64"/>
      <c r="AA116" s="55"/>
      <c r="AB116" s="62"/>
      <c r="AC116" s="55"/>
      <c r="AD116" s="62"/>
      <c r="AE116" s="55"/>
      <c r="AF116" s="62"/>
      <c r="AG116" s="55"/>
      <c r="AH116" s="62"/>
      <c r="AI116" s="55"/>
      <c r="AJ116" s="62"/>
      <c r="AK116" s="55"/>
      <c r="AL116" s="62"/>
      <c r="AM116" s="55"/>
      <c r="AN116" s="62"/>
      <c r="AO116" s="55"/>
      <c r="AP116" s="62"/>
      <c r="AQ116" s="55"/>
      <c r="AR116" s="62"/>
      <c r="AS116" s="62"/>
    </row>
    <row r="117" spans="1:45" x14ac:dyDescent="0.25">
      <c r="A117" s="37" t="s">
        <v>251</v>
      </c>
      <c r="B117" s="42" t="s">
        <v>252</v>
      </c>
      <c r="C117" s="47" t="s">
        <v>17</v>
      </c>
      <c r="D117" s="53">
        <v>19955317</v>
      </c>
      <c r="E117" s="7">
        <v>9701259</v>
      </c>
      <c r="F117" s="38">
        <f t="shared" si="5"/>
        <v>0.48614907996700829</v>
      </c>
      <c r="G117" s="8">
        <v>0</v>
      </c>
      <c r="H117" s="38">
        <f t="shared" si="6"/>
        <v>0</v>
      </c>
      <c r="I117" s="10"/>
      <c r="J117" s="38">
        <f t="shared" si="7"/>
        <v>0</v>
      </c>
      <c r="K117" s="40">
        <v>4330284</v>
      </c>
      <c r="L117" s="38">
        <f t="shared" si="8"/>
        <v>0.21699900833447044</v>
      </c>
      <c r="M117" s="14">
        <v>1.0212600000000001</v>
      </c>
      <c r="N117" s="40">
        <v>5923774</v>
      </c>
      <c r="O117" s="38">
        <f t="shared" si="9"/>
        <v>0.29685191169852126</v>
      </c>
      <c r="P117" s="59"/>
      <c r="Q117" s="15"/>
      <c r="R117" s="60"/>
      <c r="S117" s="61"/>
      <c r="T117" s="54"/>
      <c r="U117" s="63"/>
      <c r="V117" s="62"/>
      <c r="W117" s="55"/>
      <c r="X117" s="64"/>
      <c r="Y117" s="55"/>
      <c r="Z117" s="64"/>
      <c r="AA117" s="55"/>
      <c r="AB117" s="62"/>
      <c r="AC117" s="55"/>
      <c r="AD117" s="62"/>
      <c r="AE117" s="55"/>
      <c r="AF117" s="62"/>
      <c r="AG117" s="55"/>
      <c r="AH117" s="62"/>
      <c r="AI117" s="55"/>
      <c r="AJ117" s="62"/>
      <c r="AK117" s="55"/>
      <c r="AL117" s="62"/>
      <c r="AM117" s="55"/>
      <c r="AN117" s="62"/>
      <c r="AO117" s="55"/>
      <c r="AP117" s="62"/>
      <c r="AQ117" s="55"/>
      <c r="AR117" s="62"/>
      <c r="AS117" s="62"/>
    </row>
    <row r="118" spans="1:45" x14ac:dyDescent="0.25">
      <c r="A118" s="37" t="s">
        <v>253</v>
      </c>
      <c r="B118" s="42" t="s">
        <v>254</v>
      </c>
      <c r="C118" s="47" t="s">
        <v>17</v>
      </c>
      <c r="D118" s="53">
        <v>24904437</v>
      </c>
      <c r="E118" s="7">
        <v>14140900</v>
      </c>
      <c r="F118" s="38">
        <f t="shared" si="5"/>
        <v>0.567806451517053</v>
      </c>
      <c r="G118" s="8">
        <v>0</v>
      </c>
      <c r="H118" s="38">
        <f t="shared" si="6"/>
        <v>0</v>
      </c>
      <c r="I118" s="10"/>
      <c r="J118" s="38">
        <f t="shared" si="7"/>
        <v>0</v>
      </c>
      <c r="K118" s="40">
        <v>2774192</v>
      </c>
      <c r="L118" s="38">
        <f t="shared" si="8"/>
        <v>0.11139348381977075</v>
      </c>
      <c r="M118" s="14">
        <v>1.05</v>
      </c>
      <c r="N118" s="40">
        <v>7989345</v>
      </c>
      <c r="O118" s="38">
        <f t="shared" si="9"/>
        <v>0.32080006466317629</v>
      </c>
      <c r="P118" s="59"/>
      <c r="Q118" s="15"/>
      <c r="R118" s="60"/>
      <c r="S118" s="61"/>
      <c r="T118" s="54"/>
      <c r="U118" s="63"/>
      <c r="V118" s="64"/>
      <c r="W118" s="63"/>
      <c r="X118" s="64"/>
      <c r="Y118" s="55"/>
      <c r="Z118" s="64"/>
      <c r="AA118" s="55"/>
      <c r="AB118" s="62"/>
      <c r="AC118" s="55"/>
      <c r="AD118" s="62"/>
      <c r="AE118" s="55"/>
      <c r="AF118" s="62"/>
      <c r="AG118" s="55"/>
      <c r="AH118" s="62"/>
      <c r="AI118" s="55"/>
      <c r="AJ118" s="62"/>
      <c r="AK118" s="55"/>
      <c r="AL118" s="62"/>
      <c r="AM118" s="55"/>
      <c r="AN118" s="62"/>
      <c r="AO118" s="55"/>
      <c r="AP118" s="62"/>
      <c r="AQ118" s="55"/>
      <c r="AR118" s="62"/>
      <c r="AS118" s="62"/>
    </row>
    <row r="119" spans="1:45" x14ac:dyDescent="0.25">
      <c r="A119" s="37" t="s">
        <v>255</v>
      </c>
      <c r="B119" s="42" t="s">
        <v>256</v>
      </c>
      <c r="C119" s="47" t="s">
        <v>17</v>
      </c>
      <c r="D119" s="53">
        <v>16936707</v>
      </c>
      <c r="E119" s="7">
        <v>8008000</v>
      </c>
      <c r="F119" s="38">
        <f t="shared" si="5"/>
        <v>0.47281918498088205</v>
      </c>
      <c r="G119" s="8">
        <v>0</v>
      </c>
      <c r="H119" s="38">
        <f t="shared" si="6"/>
        <v>0</v>
      </c>
      <c r="I119" s="10"/>
      <c r="J119" s="38">
        <f t="shared" si="7"/>
        <v>0</v>
      </c>
      <c r="K119" s="9">
        <v>3691947</v>
      </c>
      <c r="L119" s="38">
        <f t="shared" si="8"/>
        <v>0.2179849365050715</v>
      </c>
      <c r="M119" s="14">
        <v>1.04999</v>
      </c>
      <c r="N119" s="40">
        <v>5236760</v>
      </c>
      <c r="O119" s="38">
        <f t="shared" si="9"/>
        <v>0.30919587851404645</v>
      </c>
      <c r="P119" s="59"/>
      <c r="Q119" s="15"/>
      <c r="R119" s="60"/>
      <c r="S119" s="61"/>
      <c r="T119" s="54"/>
      <c r="U119" s="63"/>
      <c r="V119" s="54"/>
      <c r="W119" s="63"/>
      <c r="X119" s="64"/>
      <c r="Y119" s="55"/>
      <c r="Z119" s="64"/>
      <c r="AA119" s="55"/>
      <c r="AB119" s="62"/>
      <c r="AC119" s="55"/>
      <c r="AD119" s="62"/>
      <c r="AE119" s="55"/>
      <c r="AF119" s="62"/>
      <c r="AG119" s="55"/>
      <c r="AH119" s="62"/>
      <c r="AI119" s="55"/>
      <c r="AJ119" s="62"/>
      <c r="AK119" s="55"/>
      <c r="AL119" s="62"/>
      <c r="AM119" s="55"/>
      <c r="AN119" s="62"/>
      <c r="AO119" s="55"/>
      <c r="AP119" s="62"/>
      <c r="AQ119" s="55"/>
      <c r="AR119" s="62"/>
      <c r="AS119" s="62"/>
    </row>
    <row r="120" spans="1:45" x14ac:dyDescent="0.25">
      <c r="A120" s="37" t="s">
        <v>257</v>
      </c>
      <c r="B120" s="42" t="s">
        <v>258</v>
      </c>
      <c r="C120" s="47" t="s">
        <v>17</v>
      </c>
      <c r="D120" s="53">
        <v>49669610</v>
      </c>
      <c r="E120" s="7">
        <v>6662000</v>
      </c>
      <c r="F120" s="38">
        <f t="shared" si="5"/>
        <v>0.13412627963054269</v>
      </c>
      <c r="G120" s="8">
        <v>4818934</v>
      </c>
      <c r="H120" s="38">
        <f t="shared" si="6"/>
        <v>9.701976721782192E-2</v>
      </c>
      <c r="I120" s="10"/>
      <c r="J120" s="38">
        <f t="shared" si="7"/>
        <v>0</v>
      </c>
      <c r="K120" s="9">
        <v>18277944</v>
      </c>
      <c r="L120" s="38">
        <f t="shared" si="8"/>
        <v>0.36799048754359054</v>
      </c>
      <c r="M120" s="14">
        <v>1.16995</v>
      </c>
      <c r="N120" s="40">
        <v>19910732</v>
      </c>
      <c r="O120" s="38">
        <f t="shared" si="9"/>
        <v>0.40086346560804481</v>
      </c>
      <c r="P120" s="59"/>
      <c r="Q120" s="15"/>
      <c r="R120" s="60"/>
      <c r="S120" s="61"/>
      <c r="T120" s="54"/>
      <c r="U120" s="63"/>
      <c r="V120" s="54"/>
      <c r="W120" s="63"/>
      <c r="X120" s="54"/>
      <c r="Y120" s="55"/>
      <c r="Z120" s="64"/>
      <c r="AA120" s="55"/>
      <c r="AB120" s="62"/>
      <c r="AC120" s="55"/>
      <c r="AD120" s="62"/>
      <c r="AE120" s="55"/>
      <c r="AF120" s="62"/>
      <c r="AG120" s="55"/>
      <c r="AH120" s="62"/>
      <c r="AI120" s="55"/>
      <c r="AJ120" s="62"/>
      <c r="AK120" s="55"/>
      <c r="AL120" s="62"/>
      <c r="AM120" s="55"/>
      <c r="AN120" s="62"/>
      <c r="AO120" s="55"/>
      <c r="AP120" s="62"/>
      <c r="AQ120" s="55"/>
      <c r="AR120" s="62"/>
      <c r="AS120" s="62"/>
    </row>
    <row r="121" spans="1:45" x14ac:dyDescent="0.25">
      <c r="A121" s="37" t="s">
        <v>259</v>
      </c>
      <c r="B121" s="42" t="s">
        <v>21</v>
      </c>
      <c r="C121" s="47" t="s">
        <v>17</v>
      </c>
      <c r="D121" s="53">
        <v>36690540</v>
      </c>
      <c r="E121" s="7">
        <v>1430800</v>
      </c>
      <c r="F121" s="38">
        <f t="shared" si="5"/>
        <v>3.8996427962085051E-2</v>
      </c>
      <c r="G121" s="8">
        <v>22410991</v>
      </c>
      <c r="H121" s="38">
        <f t="shared" si="6"/>
        <v>0.6108111518663939</v>
      </c>
      <c r="I121" s="10"/>
      <c r="J121" s="38">
        <f t="shared" si="7"/>
        <v>0</v>
      </c>
      <c r="K121" s="9">
        <v>267585</v>
      </c>
      <c r="L121" s="38">
        <f t="shared" si="8"/>
        <v>7.293024305447671E-3</v>
      </c>
      <c r="M121" s="14">
        <v>1.02369</v>
      </c>
      <c r="N121" s="40">
        <v>12581164</v>
      </c>
      <c r="O121" s="38">
        <f t="shared" si="9"/>
        <v>0.34289939586607338</v>
      </c>
      <c r="P121" s="59"/>
      <c r="Q121" s="15"/>
      <c r="R121" s="60"/>
      <c r="S121" s="61"/>
      <c r="T121" s="54"/>
      <c r="U121" s="63"/>
      <c r="V121" s="64"/>
      <c r="W121" s="63"/>
      <c r="X121" s="64"/>
      <c r="Y121" s="55"/>
      <c r="Z121" s="64"/>
      <c r="AA121" s="55"/>
      <c r="AB121" s="64"/>
      <c r="AC121" s="55"/>
      <c r="AD121" s="62"/>
      <c r="AE121" s="55"/>
      <c r="AF121" s="62"/>
      <c r="AG121" s="55"/>
      <c r="AH121" s="62"/>
      <c r="AI121" s="55"/>
      <c r="AJ121" s="62"/>
      <c r="AK121" s="55"/>
      <c r="AL121" s="62"/>
      <c r="AM121" s="55"/>
      <c r="AN121" s="62"/>
      <c r="AO121" s="55"/>
      <c r="AP121" s="62"/>
      <c r="AQ121" s="55"/>
      <c r="AR121" s="62"/>
      <c r="AS121" s="62"/>
    </row>
    <row r="122" spans="1:45" x14ac:dyDescent="0.25">
      <c r="A122" s="37" t="s">
        <v>260</v>
      </c>
      <c r="B122" s="42" t="s">
        <v>261</v>
      </c>
      <c r="C122" s="47" t="s">
        <v>17</v>
      </c>
      <c r="D122" s="53">
        <v>35846282</v>
      </c>
      <c r="E122" s="7">
        <v>21500086</v>
      </c>
      <c r="F122" s="38">
        <f t="shared" si="5"/>
        <v>0.59978566256885446</v>
      </c>
      <c r="G122" s="8">
        <v>0</v>
      </c>
      <c r="H122" s="38">
        <f t="shared" si="6"/>
        <v>0</v>
      </c>
      <c r="I122" s="10"/>
      <c r="J122" s="38">
        <f t="shared" si="7"/>
        <v>0</v>
      </c>
      <c r="K122" s="9">
        <v>2788715</v>
      </c>
      <c r="L122" s="38">
        <f t="shared" si="8"/>
        <v>7.7796492255459024E-2</v>
      </c>
      <c r="M122" s="14">
        <v>1.0511999999999999</v>
      </c>
      <c r="N122" s="40">
        <v>11557481</v>
      </c>
      <c r="O122" s="38">
        <f t="shared" si="9"/>
        <v>0.32241784517568656</v>
      </c>
      <c r="P122" s="59"/>
      <c r="Q122" s="15"/>
      <c r="R122" s="60"/>
      <c r="S122" s="61"/>
      <c r="T122" s="54"/>
      <c r="U122" s="63"/>
      <c r="V122" s="64"/>
      <c r="W122" s="55"/>
      <c r="X122" s="64"/>
      <c r="Y122" s="55"/>
      <c r="Z122" s="62"/>
      <c r="AA122" s="55"/>
      <c r="AB122" s="62"/>
      <c r="AC122" s="55"/>
      <c r="AD122" s="62"/>
      <c r="AE122" s="55"/>
      <c r="AF122" s="62"/>
      <c r="AG122" s="55"/>
      <c r="AH122" s="62"/>
      <c r="AI122" s="55"/>
      <c r="AJ122" s="62"/>
      <c r="AK122" s="55"/>
      <c r="AL122" s="62"/>
      <c r="AM122" s="55"/>
      <c r="AN122" s="62"/>
      <c r="AO122" s="55"/>
      <c r="AP122" s="62"/>
      <c r="AQ122" s="55"/>
      <c r="AR122" s="62"/>
      <c r="AS122" s="62"/>
    </row>
    <row r="123" spans="1:45" x14ac:dyDescent="0.25">
      <c r="A123" s="37" t="s">
        <v>262</v>
      </c>
      <c r="B123" s="42" t="s">
        <v>263</v>
      </c>
      <c r="C123" s="47" t="s">
        <v>17</v>
      </c>
      <c r="D123" s="53">
        <v>12411064</v>
      </c>
      <c r="E123" s="7">
        <v>2993452</v>
      </c>
      <c r="F123" s="38">
        <f t="shared" si="5"/>
        <v>0.24119221365710466</v>
      </c>
      <c r="G123" s="8">
        <v>2430222</v>
      </c>
      <c r="H123" s="38">
        <f t="shared" si="6"/>
        <v>0.19581093127873644</v>
      </c>
      <c r="I123" s="10"/>
      <c r="J123" s="38">
        <f t="shared" si="7"/>
        <v>0</v>
      </c>
      <c r="K123" s="9">
        <v>3192657</v>
      </c>
      <c r="L123" s="38">
        <f t="shared" si="8"/>
        <v>0.25724281173636682</v>
      </c>
      <c r="M123" s="14">
        <v>0.9849</v>
      </c>
      <c r="N123" s="40">
        <v>3794733</v>
      </c>
      <c r="O123" s="38">
        <f t="shared" si="9"/>
        <v>0.30575404332779205</v>
      </c>
      <c r="P123" s="59"/>
      <c r="Q123" s="15"/>
      <c r="R123" s="60"/>
      <c r="S123" s="61"/>
      <c r="T123" s="54"/>
      <c r="U123" s="63"/>
      <c r="V123" s="54"/>
      <c r="W123" s="63"/>
      <c r="X123" s="62"/>
      <c r="Y123" s="55"/>
      <c r="Z123" s="64"/>
      <c r="AA123" s="55"/>
      <c r="AB123" s="62"/>
      <c r="AC123" s="55"/>
      <c r="AD123" s="62"/>
      <c r="AE123" s="55"/>
      <c r="AF123" s="62"/>
      <c r="AG123" s="55"/>
      <c r="AH123" s="62"/>
      <c r="AI123" s="55"/>
      <c r="AJ123" s="62"/>
      <c r="AK123" s="55"/>
      <c r="AL123" s="62"/>
      <c r="AM123" s="55"/>
      <c r="AN123" s="62"/>
      <c r="AO123" s="55"/>
      <c r="AP123" s="62"/>
      <c r="AQ123" s="55"/>
      <c r="AR123" s="62"/>
      <c r="AS123" s="62"/>
    </row>
    <row r="124" spans="1:45" x14ac:dyDescent="0.25">
      <c r="A124" s="37" t="s">
        <v>264</v>
      </c>
      <c r="B124" s="42" t="s">
        <v>265</v>
      </c>
      <c r="C124" s="47" t="s">
        <v>17</v>
      </c>
      <c r="D124" s="53">
        <v>7688046</v>
      </c>
      <c r="E124" s="7">
        <v>1560423</v>
      </c>
      <c r="F124" s="38">
        <f t="shared" si="5"/>
        <v>0.20296743802001185</v>
      </c>
      <c r="G124" s="8">
        <v>1903414</v>
      </c>
      <c r="H124" s="38">
        <f t="shared" si="6"/>
        <v>0.24758098481720842</v>
      </c>
      <c r="I124" s="10"/>
      <c r="J124" s="38">
        <f t="shared" si="7"/>
        <v>0</v>
      </c>
      <c r="K124" s="9">
        <v>1881278</v>
      </c>
      <c r="L124" s="38">
        <f t="shared" si="8"/>
        <v>0.24470170964117541</v>
      </c>
      <c r="M124" s="14">
        <v>0.97992000000000001</v>
      </c>
      <c r="N124" s="40">
        <v>2342931</v>
      </c>
      <c r="O124" s="38">
        <f t="shared" si="9"/>
        <v>0.30474986752160432</v>
      </c>
      <c r="P124" s="59"/>
      <c r="Q124" s="15"/>
      <c r="R124" s="60"/>
      <c r="S124" s="61"/>
      <c r="T124" s="54"/>
      <c r="U124" s="63"/>
      <c r="V124" s="54"/>
      <c r="W124" s="63"/>
      <c r="X124" s="62"/>
      <c r="Y124" s="55"/>
      <c r="Z124" s="64"/>
      <c r="AA124" s="55"/>
      <c r="AB124" s="62"/>
      <c r="AC124" s="55"/>
      <c r="AD124" s="62"/>
      <c r="AE124" s="55"/>
      <c r="AF124" s="62"/>
      <c r="AG124" s="55"/>
      <c r="AH124" s="62"/>
      <c r="AI124" s="55"/>
      <c r="AJ124" s="62"/>
      <c r="AK124" s="55"/>
      <c r="AL124" s="62"/>
      <c r="AM124" s="55"/>
      <c r="AN124" s="62"/>
      <c r="AO124" s="55"/>
      <c r="AP124" s="62"/>
      <c r="AQ124" s="55"/>
      <c r="AR124" s="62"/>
      <c r="AS124" s="62"/>
    </row>
    <row r="125" spans="1:45" x14ac:dyDescent="0.25">
      <c r="A125" s="37" t="s">
        <v>266</v>
      </c>
      <c r="B125" s="42" t="s">
        <v>267</v>
      </c>
      <c r="C125" s="47" t="s">
        <v>17</v>
      </c>
      <c r="D125" s="53">
        <v>10220360</v>
      </c>
      <c r="E125" s="7">
        <v>4273000</v>
      </c>
      <c r="F125" s="38">
        <f t="shared" si="5"/>
        <v>0.41808703411621506</v>
      </c>
      <c r="G125" s="8">
        <v>0</v>
      </c>
      <c r="H125" s="38">
        <f t="shared" si="6"/>
        <v>0</v>
      </c>
      <c r="I125" s="10"/>
      <c r="J125" s="38">
        <f t="shared" si="7"/>
        <v>0</v>
      </c>
      <c r="K125" s="9">
        <v>2752121</v>
      </c>
      <c r="L125" s="38">
        <f t="shared" si="8"/>
        <v>0.26927828373951601</v>
      </c>
      <c r="M125" s="14">
        <v>1.01841</v>
      </c>
      <c r="N125" s="40">
        <v>3195239</v>
      </c>
      <c r="O125" s="38">
        <f t="shared" si="9"/>
        <v>0.31263468214426887</v>
      </c>
      <c r="P125" s="59"/>
      <c r="Q125" s="15"/>
      <c r="R125" s="60"/>
      <c r="S125" s="61"/>
      <c r="T125" s="54"/>
      <c r="U125" s="63"/>
      <c r="V125" s="62"/>
      <c r="W125" s="63"/>
      <c r="X125" s="62"/>
      <c r="Y125" s="55"/>
      <c r="Z125" s="54"/>
      <c r="AA125" s="55"/>
      <c r="AB125" s="62"/>
      <c r="AC125" s="55"/>
      <c r="AD125" s="62"/>
      <c r="AE125" s="55"/>
      <c r="AF125" s="62"/>
      <c r="AG125" s="55"/>
      <c r="AH125" s="62"/>
      <c r="AI125" s="55"/>
      <c r="AJ125" s="62"/>
      <c r="AK125" s="55"/>
      <c r="AL125" s="62"/>
      <c r="AM125" s="55"/>
      <c r="AN125" s="62"/>
      <c r="AO125" s="55"/>
      <c r="AP125" s="62"/>
      <c r="AQ125" s="55"/>
      <c r="AR125" s="62"/>
      <c r="AS125" s="62"/>
    </row>
    <row r="126" spans="1:45" x14ac:dyDescent="0.25">
      <c r="A126" s="37" t="s">
        <v>268</v>
      </c>
      <c r="B126" s="42" t="s">
        <v>269</v>
      </c>
      <c r="C126" s="47" t="s">
        <v>18</v>
      </c>
      <c r="D126" s="53">
        <v>35021814</v>
      </c>
      <c r="E126" s="7">
        <v>8688494</v>
      </c>
      <c r="F126" s="38">
        <f t="shared" si="5"/>
        <v>0.2480880630569279</v>
      </c>
      <c r="G126" s="8">
        <v>2554310</v>
      </c>
      <c r="H126" s="38">
        <f t="shared" si="6"/>
        <v>7.293482856142175E-2</v>
      </c>
      <c r="I126" s="10"/>
      <c r="J126" s="38">
        <f t="shared" si="7"/>
        <v>0</v>
      </c>
      <c r="K126" s="9">
        <v>8088554</v>
      </c>
      <c r="L126" s="38">
        <f t="shared" si="8"/>
        <v>0.23095759688518705</v>
      </c>
      <c r="M126" s="14">
        <v>1.08</v>
      </c>
      <c r="N126" s="40">
        <v>15690456</v>
      </c>
      <c r="O126" s="38">
        <f t="shared" si="9"/>
        <v>0.4480195114964633</v>
      </c>
      <c r="P126" s="59"/>
      <c r="Q126" s="15"/>
      <c r="R126" s="60"/>
      <c r="S126" s="61"/>
      <c r="T126" s="54"/>
      <c r="U126" s="63"/>
      <c r="V126" s="54"/>
      <c r="W126" s="63"/>
      <c r="X126" s="54"/>
      <c r="Y126" s="55"/>
      <c r="Z126" s="64"/>
      <c r="AA126" s="55"/>
      <c r="AB126" s="62"/>
      <c r="AC126" s="55"/>
      <c r="AD126" s="62"/>
      <c r="AE126" s="55"/>
      <c r="AF126" s="62"/>
      <c r="AG126" s="55"/>
      <c r="AH126" s="62"/>
      <c r="AI126" s="55"/>
      <c r="AJ126" s="62"/>
      <c r="AK126" s="55"/>
      <c r="AL126" s="62"/>
      <c r="AM126" s="55"/>
      <c r="AN126" s="62"/>
      <c r="AO126" s="55"/>
      <c r="AP126" s="62"/>
      <c r="AQ126" s="55"/>
      <c r="AR126" s="62"/>
      <c r="AS126" s="62"/>
    </row>
    <row r="127" spans="1:45" x14ac:dyDescent="0.25">
      <c r="A127" s="37" t="s">
        <v>270</v>
      </c>
      <c r="B127" s="42" t="s">
        <v>271</v>
      </c>
      <c r="C127" s="47" t="s">
        <v>18</v>
      </c>
      <c r="D127" s="53">
        <v>31220745</v>
      </c>
      <c r="E127" s="7">
        <v>6949328</v>
      </c>
      <c r="F127" s="38">
        <f t="shared" si="5"/>
        <v>0.22258687292695931</v>
      </c>
      <c r="G127" s="8">
        <v>3268318</v>
      </c>
      <c r="H127" s="38">
        <f t="shared" si="6"/>
        <v>0.1046841771392707</v>
      </c>
      <c r="I127" s="10"/>
      <c r="J127" s="38">
        <f t="shared" si="7"/>
        <v>0</v>
      </c>
      <c r="K127" s="9">
        <v>7007843</v>
      </c>
      <c r="L127" s="38">
        <f t="shared" si="8"/>
        <v>0.22446110751040693</v>
      </c>
      <c r="M127" s="14">
        <v>1.08</v>
      </c>
      <c r="N127" s="40">
        <v>13995256</v>
      </c>
      <c r="O127" s="38">
        <f t="shared" si="9"/>
        <v>0.44826784242336304</v>
      </c>
      <c r="P127" s="59"/>
      <c r="Q127" s="15"/>
      <c r="R127" s="60"/>
      <c r="S127" s="61"/>
      <c r="T127" s="54"/>
      <c r="U127" s="63"/>
      <c r="V127" s="54"/>
      <c r="W127" s="63"/>
      <c r="X127" s="54"/>
      <c r="Y127" s="63"/>
      <c r="Z127" s="54"/>
      <c r="AA127" s="55"/>
      <c r="AB127" s="64"/>
      <c r="AC127" s="55"/>
      <c r="AD127" s="62"/>
      <c r="AE127" s="55"/>
      <c r="AF127" s="62"/>
      <c r="AG127" s="55"/>
      <c r="AH127" s="62"/>
      <c r="AI127" s="55"/>
      <c r="AJ127" s="62"/>
      <c r="AK127" s="55"/>
      <c r="AL127" s="62"/>
      <c r="AM127" s="55"/>
      <c r="AN127" s="62"/>
      <c r="AO127" s="55"/>
      <c r="AP127" s="62"/>
      <c r="AQ127" s="55"/>
      <c r="AR127" s="62"/>
      <c r="AS127" s="62"/>
    </row>
    <row r="128" spans="1:45" x14ac:dyDescent="0.25">
      <c r="A128" s="37" t="s">
        <v>272</v>
      </c>
      <c r="B128" s="42" t="s">
        <v>273</v>
      </c>
      <c r="C128" s="47" t="s">
        <v>17</v>
      </c>
      <c r="D128" s="53">
        <v>11186981</v>
      </c>
      <c r="E128" s="7">
        <v>854000</v>
      </c>
      <c r="F128" s="38">
        <f t="shared" si="5"/>
        <v>7.6338736965764042E-2</v>
      </c>
      <c r="G128" s="8">
        <v>6555604</v>
      </c>
      <c r="H128" s="38">
        <f t="shared" si="6"/>
        <v>0.58600296183572675</v>
      </c>
      <c r="I128" s="10"/>
      <c r="J128" s="38">
        <f t="shared" si="7"/>
        <v>0</v>
      </c>
      <c r="K128" s="9">
        <v>51972</v>
      </c>
      <c r="L128" s="38">
        <f t="shared" si="8"/>
        <v>4.6457574210593544E-3</v>
      </c>
      <c r="M128" s="14">
        <v>1.1378999999999999</v>
      </c>
      <c r="N128" s="40">
        <v>3725405</v>
      </c>
      <c r="O128" s="38">
        <f t="shared" si="9"/>
        <v>0.33301254377744988</v>
      </c>
      <c r="P128" s="59"/>
      <c r="Q128" s="15"/>
      <c r="R128" s="60"/>
      <c r="S128" s="61"/>
      <c r="T128" s="54"/>
      <c r="U128" s="63"/>
      <c r="V128" s="64"/>
      <c r="W128" s="55"/>
      <c r="X128" s="64"/>
      <c r="Y128" s="55"/>
      <c r="Z128" s="64"/>
      <c r="AA128" s="55"/>
      <c r="AB128" s="62"/>
      <c r="AC128" s="55"/>
      <c r="AD128" s="62"/>
      <c r="AE128" s="55"/>
      <c r="AF128" s="62"/>
      <c r="AG128" s="55"/>
      <c r="AH128" s="62"/>
      <c r="AI128" s="55"/>
      <c r="AJ128" s="62"/>
      <c r="AK128" s="55"/>
      <c r="AL128" s="62"/>
      <c r="AM128" s="55"/>
      <c r="AN128" s="62"/>
      <c r="AO128" s="55"/>
      <c r="AP128" s="62"/>
      <c r="AQ128" s="55"/>
      <c r="AR128" s="62"/>
      <c r="AS128" s="62"/>
    </row>
    <row r="129" spans="1:45" x14ac:dyDescent="0.25">
      <c r="A129" s="37" t="s">
        <v>274</v>
      </c>
      <c r="B129" s="42" t="s">
        <v>275</v>
      </c>
      <c r="C129" s="47" t="s">
        <v>17</v>
      </c>
      <c r="D129" s="53">
        <v>13734840</v>
      </c>
      <c r="E129" s="7">
        <v>1146000</v>
      </c>
      <c r="F129" s="38">
        <f t="shared" si="5"/>
        <v>8.3437448124623226E-2</v>
      </c>
      <c r="G129" s="8">
        <v>8000225</v>
      </c>
      <c r="H129" s="38">
        <f t="shared" si="6"/>
        <v>0.5824767525504484</v>
      </c>
      <c r="I129" s="10"/>
      <c r="J129" s="38">
        <f t="shared" si="7"/>
        <v>0</v>
      </c>
      <c r="K129" s="40">
        <v>73018</v>
      </c>
      <c r="L129" s="38">
        <f t="shared" si="8"/>
        <v>5.3162614198636457E-3</v>
      </c>
      <c r="M129" s="14">
        <v>1.1378999999999999</v>
      </c>
      <c r="N129" s="40">
        <v>4515597</v>
      </c>
      <c r="O129" s="38">
        <f t="shared" si="9"/>
        <v>0.3287695379050648</v>
      </c>
      <c r="P129" s="59"/>
      <c r="Q129" s="15"/>
      <c r="R129" s="60"/>
      <c r="S129" s="61"/>
      <c r="T129" s="54"/>
      <c r="U129" s="63"/>
      <c r="V129" s="64"/>
      <c r="W129" s="55"/>
      <c r="X129" s="64"/>
      <c r="Y129" s="55"/>
      <c r="Z129" s="64"/>
      <c r="AA129" s="55"/>
      <c r="AB129" s="62"/>
      <c r="AC129" s="55"/>
      <c r="AD129" s="62"/>
      <c r="AE129" s="55"/>
      <c r="AF129" s="62"/>
      <c r="AG129" s="55"/>
      <c r="AH129" s="62"/>
      <c r="AI129" s="55"/>
      <c r="AJ129" s="62"/>
      <c r="AK129" s="55"/>
      <c r="AL129" s="62"/>
      <c r="AM129" s="55"/>
      <c r="AN129" s="62"/>
      <c r="AO129" s="55"/>
      <c r="AP129" s="62"/>
      <c r="AQ129" s="55"/>
      <c r="AR129" s="62"/>
      <c r="AS129" s="62"/>
    </row>
    <row r="130" spans="1:45" x14ac:dyDescent="0.25">
      <c r="A130" s="37" t="s">
        <v>276</v>
      </c>
      <c r="B130" s="42" t="s">
        <v>277</v>
      </c>
      <c r="C130" s="47" t="s">
        <v>18</v>
      </c>
      <c r="D130" s="53">
        <v>81493972</v>
      </c>
      <c r="E130" s="7">
        <v>6695000</v>
      </c>
      <c r="F130" s="38">
        <f t="shared" si="5"/>
        <v>8.2153315585108549E-2</v>
      </c>
      <c r="G130" s="8">
        <v>45167628</v>
      </c>
      <c r="H130" s="38">
        <f t="shared" si="6"/>
        <v>0.55424501826957218</v>
      </c>
      <c r="I130" s="10"/>
      <c r="J130" s="38">
        <f t="shared" si="7"/>
        <v>0</v>
      </c>
      <c r="K130" s="9">
        <v>500000</v>
      </c>
      <c r="L130" s="38">
        <f t="shared" si="8"/>
        <v>6.1354231206205041E-3</v>
      </c>
      <c r="M130" s="14">
        <v>1.1669</v>
      </c>
      <c r="N130" s="40">
        <v>29131344</v>
      </c>
      <c r="O130" s="38">
        <f t="shared" si="9"/>
        <v>0.35746624302469882</v>
      </c>
      <c r="P130" s="59"/>
      <c r="Q130" s="15"/>
      <c r="R130" s="60"/>
      <c r="S130" s="61"/>
      <c r="T130" s="54"/>
      <c r="U130" s="63"/>
      <c r="V130" s="64"/>
      <c r="W130" s="55"/>
      <c r="X130" s="64"/>
      <c r="Y130" s="55"/>
      <c r="Z130" s="64"/>
      <c r="AA130" s="55"/>
      <c r="AB130" s="62"/>
      <c r="AC130" s="55"/>
      <c r="AD130" s="62"/>
      <c r="AE130" s="55"/>
      <c r="AF130" s="62"/>
      <c r="AG130" s="55"/>
      <c r="AH130" s="62"/>
      <c r="AI130" s="55"/>
      <c r="AJ130" s="62"/>
      <c r="AK130" s="55"/>
      <c r="AL130" s="62"/>
      <c r="AM130" s="55"/>
      <c r="AN130" s="62"/>
      <c r="AO130" s="55"/>
      <c r="AP130" s="62"/>
      <c r="AQ130" s="55"/>
      <c r="AR130" s="62"/>
      <c r="AS130" s="62"/>
    </row>
    <row r="131" spans="1:45" x14ac:dyDescent="0.25">
      <c r="A131" s="37" t="s">
        <v>278</v>
      </c>
      <c r="B131" s="42" t="s">
        <v>279</v>
      </c>
      <c r="C131" s="47" t="s">
        <v>17</v>
      </c>
      <c r="D131" s="53">
        <v>26443749</v>
      </c>
      <c r="E131" s="7">
        <v>3099000</v>
      </c>
      <c r="F131" s="38">
        <f t="shared" si="5"/>
        <v>0.11719215758703504</v>
      </c>
      <c r="G131" s="8">
        <v>4838939</v>
      </c>
      <c r="H131" s="38">
        <f t="shared" si="6"/>
        <v>0.18298990056213285</v>
      </c>
      <c r="I131" s="10"/>
      <c r="J131" s="38">
        <f t="shared" si="7"/>
        <v>0</v>
      </c>
      <c r="K131" s="9">
        <v>8392670</v>
      </c>
      <c r="L131" s="38">
        <f t="shared" si="8"/>
        <v>0.31737822046336922</v>
      </c>
      <c r="M131" s="14">
        <v>1.1247</v>
      </c>
      <c r="N131" s="40">
        <v>10113140</v>
      </c>
      <c r="O131" s="38">
        <f t="shared" si="9"/>
        <v>0.38243972138746285</v>
      </c>
      <c r="P131" s="59"/>
      <c r="Q131" s="15"/>
      <c r="R131" s="60"/>
      <c r="S131" s="61"/>
      <c r="T131" s="54"/>
      <c r="U131" s="63"/>
      <c r="V131" s="64"/>
      <c r="W131" s="55"/>
      <c r="X131" s="62"/>
      <c r="Y131" s="55"/>
      <c r="Z131" s="64"/>
      <c r="AA131" s="55"/>
      <c r="AB131" s="62"/>
      <c r="AC131" s="55"/>
      <c r="AD131" s="62"/>
      <c r="AE131" s="55"/>
      <c r="AF131" s="62"/>
      <c r="AG131" s="55"/>
      <c r="AH131" s="62"/>
      <c r="AI131" s="55"/>
      <c r="AJ131" s="62"/>
      <c r="AK131" s="55"/>
      <c r="AL131" s="62"/>
      <c r="AM131" s="55"/>
      <c r="AN131" s="62"/>
      <c r="AO131" s="55"/>
      <c r="AP131" s="62"/>
      <c r="AQ131" s="55"/>
      <c r="AR131" s="62"/>
      <c r="AS131" s="62"/>
    </row>
    <row r="132" spans="1:45" x14ac:dyDescent="0.25">
      <c r="A132" s="37" t="s">
        <v>280</v>
      </c>
      <c r="B132" s="42" t="s">
        <v>281</v>
      </c>
      <c r="C132" s="47" t="s">
        <v>17</v>
      </c>
      <c r="D132" s="53">
        <v>15461069</v>
      </c>
      <c r="E132" s="7">
        <v>5700000</v>
      </c>
      <c r="F132" s="38">
        <f t="shared" si="5"/>
        <v>0.36866791034953661</v>
      </c>
      <c r="G132" s="8">
        <v>4000000</v>
      </c>
      <c r="H132" s="38">
        <f t="shared" si="6"/>
        <v>0.25871432305230641</v>
      </c>
      <c r="I132" s="10"/>
      <c r="J132" s="38">
        <f t="shared" si="7"/>
        <v>0</v>
      </c>
      <c r="K132" s="9">
        <v>966332</v>
      </c>
      <c r="L132" s="38">
        <f t="shared" si="8"/>
        <v>6.2500982305945335E-2</v>
      </c>
      <c r="M132" s="14">
        <v>0.95</v>
      </c>
      <c r="N132" s="40">
        <v>4794737</v>
      </c>
      <c r="O132" s="38">
        <f t="shared" si="9"/>
        <v>0.31011678429221162</v>
      </c>
      <c r="P132" s="59"/>
      <c r="Q132" s="15"/>
      <c r="R132" s="60"/>
      <c r="S132" s="61"/>
      <c r="T132" s="64"/>
      <c r="U132" s="55"/>
      <c r="V132" s="64"/>
      <c r="W132" s="55"/>
      <c r="X132" s="62"/>
      <c r="Y132" s="55"/>
      <c r="Z132" s="64"/>
      <c r="AA132" s="55"/>
      <c r="AB132" s="62"/>
      <c r="AC132" s="55"/>
      <c r="AD132" s="62"/>
      <c r="AE132" s="55"/>
      <c r="AF132" s="62"/>
      <c r="AG132" s="55"/>
      <c r="AH132" s="62"/>
      <c r="AI132" s="55"/>
      <c r="AJ132" s="62"/>
      <c r="AK132" s="55"/>
      <c r="AL132" s="62"/>
      <c r="AM132" s="55"/>
      <c r="AN132" s="62"/>
      <c r="AO132" s="55"/>
      <c r="AP132" s="62"/>
      <c r="AQ132" s="55"/>
      <c r="AR132" s="62"/>
      <c r="AS132" s="62"/>
    </row>
    <row r="133" spans="1:45" x14ac:dyDescent="0.25">
      <c r="A133" s="37" t="s">
        <v>282</v>
      </c>
      <c r="B133" s="42" t="s">
        <v>283</v>
      </c>
      <c r="C133" s="47" t="s">
        <v>18</v>
      </c>
      <c r="D133" s="51">
        <v>24767787</v>
      </c>
      <c r="E133" s="16">
        <v>3163890</v>
      </c>
      <c r="F133" s="39">
        <f t="shared" si="5"/>
        <v>0.12774213537931345</v>
      </c>
      <c r="G133" s="17">
        <v>11550000</v>
      </c>
      <c r="H133" s="39">
        <f t="shared" si="6"/>
        <v>0.46633152974062642</v>
      </c>
      <c r="I133" s="34"/>
      <c r="J133" s="39">
        <f t="shared" si="7"/>
        <v>0</v>
      </c>
      <c r="K133" s="18">
        <v>1117923</v>
      </c>
      <c r="L133" s="39">
        <f t="shared" si="8"/>
        <v>4.5136168201058903E-2</v>
      </c>
      <c r="M133" s="35">
        <v>1.08</v>
      </c>
      <c r="N133" s="18">
        <v>8935974</v>
      </c>
      <c r="O133" s="39">
        <f t="shared" si="9"/>
        <v>0.36079016667900121</v>
      </c>
      <c r="P133" s="59"/>
      <c r="Q133" s="15"/>
      <c r="R133" s="60"/>
      <c r="S133" s="61"/>
      <c r="T133" s="54"/>
      <c r="U133" s="63"/>
      <c r="V133" s="54"/>
      <c r="W133" s="55"/>
      <c r="X133" s="64"/>
      <c r="Y133" s="55"/>
      <c r="Z133" s="64"/>
      <c r="AA133" s="55"/>
      <c r="AB133" s="62"/>
      <c r="AC133" s="55"/>
      <c r="AD133" s="62"/>
      <c r="AE133" s="55"/>
      <c r="AF133" s="62"/>
      <c r="AG133" s="55"/>
      <c r="AH133" s="62"/>
      <c r="AI133" s="55"/>
      <c r="AJ133" s="62"/>
      <c r="AK133" s="55"/>
      <c r="AL133" s="62"/>
      <c r="AM133" s="55"/>
      <c r="AN133" s="62"/>
      <c r="AO133" s="55"/>
      <c r="AP133" s="62"/>
      <c r="AQ133" s="55"/>
      <c r="AR133" s="62"/>
      <c r="AS133" s="62"/>
    </row>
    <row r="134" spans="1:45" x14ac:dyDescent="0.25">
      <c r="B134" s="19" t="s">
        <v>10</v>
      </c>
      <c r="C134" s="19"/>
      <c r="D134" s="20">
        <f>SUM(D2:D133)</f>
        <v>4210471559</v>
      </c>
      <c r="E134" s="20">
        <f>SUM(E2:E133)</f>
        <v>1223910936</v>
      </c>
      <c r="F134" s="21"/>
      <c r="G134" s="20">
        <f>SUM(G2:G133)</f>
        <v>892219290</v>
      </c>
      <c r="H134" s="22"/>
      <c r="I134" s="20">
        <f>SUM(I2:I133)</f>
        <v>37957833</v>
      </c>
      <c r="J134" s="22"/>
      <c r="K134" s="20">
        <f>SUM(K2:K133)</f>
        <v>563075298</v>
      </c>
      <c r="L134" s="12"/>
      <c r="M134" s="23"/>
      <c r="N134" s="20">
        <f>SUM(N2:N133)</f>
        <v>1493308202</v>
      </c>
      <c r="O134" s="21"/>
      <c r="P134" s="59"/>
      <c r="Q134" s="15"/>
      <c r="R134" s="60"/>
      <c r="S134" s="66"/>
      <c r="T134" s="62"/>
      <c r="U134" s="55"/>
      <c r="V134" s="62"/>
      <c r="W134" s="55"/>
      <c r="X134" s="62"/>
      <c r="Y134" s="55"/>
      <c r="Z134" s="62"/>
      <c r="AA134" s="55"/>
      <c r="AB134" s="62"/>
      <c r="AC134" s="55"/>
      <c r="AD134" s="62"/>
      <c r="AE134" s="55"/>
      <c r="AF134" s="62"/>
      <c r="AG134" s="55"/>
      <c r="AH134" s="62"/>
      <c r="AI134" s="55"/>
      <c r="AJ134" s="62"/>
      <c r="AK134" s="55"/>
      <c r="AL134" s="62"/>
      <c r="AM134" s="55"/>
      <c r="AN134" s="62"/>
      <c r="AO134" s="55"/>
      <c r="AP134" s="62"/>
      <c r="AQ134" s="55"/>
      <c r="AR134" s="62"/>
      <c r="AS134" s="62"/>
    </row>
    <row r="135" spans="1:45" x14ac:dyDescent="0.25">
      <c r="B135" s="19" t="s">
        <v>11</v>
      </c>
      <c r="C135" s="19"/>
      <c r="D135" s="24">
        <f t="shared" ref="D135:O135" si="10">AVERAGE(D2:D133)</f>
        <v>31897511.810606062</v>
      </c>
      <c r="E135" s="24">
        <f t="shared" si="10"/>
        <v>9272052.5454545449</v>
      </c>
      <c r="F135" s="21">
        <f t="shared" si="10"/>
        <v>0.29056426916295269</v>
      </c>
      <c r="G135" s="24">
        <f t="shared" si="10"/>
        <v>6810834.2748091603</v>
      </c>
      <c r="H135" s="21">
        <f t="shared" si="10"/>
        <v>0.21244718682105707</v>
      </c>
      <c r="I135" s="24">
        <f t="shared" si="10"/>
        <v>4217537</v>
      </c>
      <c r="J135" s="21">
        <f t="shared" si="10"/>
        <v>9.2034900868718985E-3</v>
      </c>
      <c r="K135" s="24">
        <f t="shared" si="10"/>
        <v>4265721.9545454541</v>
      </c>
      <c r="L135" s="21">
        <f t="shared" si="10"/>
        <v>0.14154686003659636</v>
      </c>
      <c r="M135" s="25">
        <f t="shared" si="10"/>
        <v>1.0511498484848483</v>
      </c>
      <c r="N135" s="24">
        <f t="shared" si="10"/>
        <v>11312940.924242424</v>
      </c>
      <c r="O135" s="21">
        <f t="shared" si="10"/>
        <v>0.34623819389252181</v>
      </c>
      <c r="P135" s="59"/>
      <c r="S135" s="68"/>
      <c r="T135" s="62"/>
      <c r="U135" s="55"/>
      <c r="V135" s="62"/>
      <c r="W135" s="55"/>
      <c r="X135" s="62"/>
      <c r="Y135" s="55"/>
      <c r="Z135" s="62"/>
      <c r="AA135" s="55"/>
      <c r="AB135" s="62"/>
      <c r="AC135" s="55"/>
      <c r="AD135" s="62"/>
      <c r="AE135" s="55"/>
      <c r="AF135" s="62"/>
      <c r="AG135" s="55"/>
      <c r="AH135" s="62"/>
      <c r="AI135" s="55"/>
      <c r="AJ135" s="62"/>
      <c r="AK135" s="55"/>
      <c r="AL135" s="62"/>
      <c r="AM135" s="55"/>
      <c r="AN135" s="62"/>
      <c r="AO135" s="55"/>
      <c r="AP135" s="62"/>
      <c r="AQ135" s="55"/>
      <c r="AR135" s="62"/>
      <c r="AS135" s="62"/>
    </row>
    <row r="136" spans="1:45" x14ac:dyDescent="0.25">
      <c r="B136" s="19" t="s">
        <v>12</v>
      </c>
      <c r="C136" s="19"/>
      <c r="E136" s="24"/>
      <c r="F136" s="21">
        <f>E134/TOTALTDC</f>
        <v>0.29068262755126711</v>
      </c>
      <c r="H136" s="21">
        <f>G134/TOTALTDC</f>
        <v>0.21190483714178202</v>
      </c>
      <c r="I136" s="24"/>
      <c r="J136" s="21">
        <f>I134/TOTALTDC</f>
        <v>9.0151025765425434E-3</v>
      </c>
      <c r="K136" s="24"/>
      <c r="L136" s="21">
        <f>K134/TOTALTDC</f>
        <v>0.13373212242614746</v>
      </c>
      <c r="M136" s="25"/>
      <c r="N136" s="24"/>
      <c r="O136" s="21">
        <f>N134/TOTALTDC</f>
        <v>0.35466531030426085</v>
      </c>
      <c r="P136" s="59"/>
      <c r="T136" s="62"/>
      <c r="U136" s="55"/>
      <c r="V136" s="62"/>
      <c r="W136" s="55"/>
      <c r="X136" s="62"/>
      <c r="Y136" s="55"/>
      <c r="Z136" s="62"/>
      <c r="AA136" s="55"/>
      <c r="AB136" s="62"/>
      <c r="AC136" s="55"/>
      <c r="AD136" s="62"/>
      <c r="AE136" s="55"/>
      <c r="AF136" s="62"/>
      <c r="AG136" s="55"/>
      <c r="AH136" s="62"/>
      <c r="AI136" s="55"/>
      <c r="AJ136" s="62"/>
      <c r="AK136" s="55"/>
      <c r="AL136" s="62"/>
      <c r="AM136" s="55"/>
      <c r="AN136" s="62"/>
      <c r="AO136" s="55"/>
      <c r="AP136" s="62"/>
      <c r="AQ136" s="55"/>
      <c r="AR136" s="62"/>
      <c r="AS136" s="62"/>
    </row>
    <row r="137" spans="1:45" ht="2.25" customHeight="1" x14ac:dyDescent="0.25">
      <c r="A137" s="26"/>
      <c r="B137" s="27"/>
      <c r="C137" s="27"/>
      <c r="D137" s="28"/>
      <c r="E137" s="28"/>
      <c r="F137" s="29"/>
      <c r="G137" s="28"/>
      <c r="H137" s="28"/>
      <c r="I137" s="28"/>
      <c r="J137" s="28"/>
      <c r="K137" s="28"/>
      <c r="L137" s="28"/>
      <c r="M137" s="30"/>
      <c r="N137" s="28"/>
      <c r="O137" s="29"/>
      <c r="P137" s="31"/>
      <c r="Q137" s="69"/>
      <c r="R137" s="70"/>
      <c r="S137" s="69"/>
      <c r="T137" s="54"/>
      <c r="U137" s="63"/>
      <c r="V137" s="54"/>
      <c r="W137" s="55"/>
      <c r="X137" s="62"/>
      <c r="Y137" s="55"/>
      <c r="Z137" s="62"/>
      <c r="AA137" s="55"/>
      <c r="AB137" s="62"/>
      <c r="AC137" s="55"/>
      <c r="AD137" s="62"/>
      <c r="AE137" s="55"/>
      <c r="AF137" s="62"/>
      <c r="AG137" s="55"/>
      <c r="AH137" s="62"/>
      <c r="AI137" s="55"/>
      <c r="AJ137" s="62"/>
      <c r="AK137" s="55"/>
      <c r="AL137" s="62"/>
      <c r="AM137" s="55"/>
      <c r="AN137" s="62"/>
      <c r="AO137" s="55"/>
      <c r="AP137" s="62"/>
      <c r="AQ137" s="55"/>
      <c r="AR137" s="62"/>
      <c r="AS137" s="62"/>
    </row>
    <row r="138" spans="1:45" x14ac:dyDescent="0.25">
      <c r="S138" s="66"/>
      <c r="T138" s="62"/>
      <c r="U138" s="55"/>
      <c r="V138" s="62"/>
      <c r="W138" s="55"/>
      <c r="X138" s="62"/>
      <c r="Y138" s="55"/>
      <c r="Z138" s="62"/>
      <c r="AA138" s="55"/>
      <c r="AB138" s="62"/>
      <c r="AC138" s="55"/>
      <c r="AD138" s="62"/>
      <c r="AE138" s="55"/>
      <c r="AF138" s="62"/>
      <c r="AG138" s="55"/>
      <c r="AH138" s="62"/>
      <c r="AI138" s="55"/>
      <c r="AJ138" s="62"/>
      <c r="AK138" s="55"/>
      <c r="AL138" s="62"/>
      <c r="AM138" s="55"/>
      <c r="AN138" s="62"/>
      <c r="AO138" s="55"/>
      <c r="AP138" s="62"/>
      <c r="AQ138" s="55"/>
      <c r="AR138" s="62"/>
      <c r="AS138" s="62"/>
    </row>
    <row r="139" spans="1:45" ht="15" customHeight="1" x14ac:dyDescent="0.25">
      <c r="A139" s="73" t="s">
        <v>19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1"/>
      <c r="T139" s="62"/>
      <c r="U139" s="55"/>
      <c r="V139" s="62"/>
      <c r="W139" s="55"/>
      <c r="X139" s="62"/>
      <c r="Y139" s="55"/>
      <c r="Z139" s="62"/>
      <c r="AA139" s="55"/>
      <c r="AB139" s="62"/>
      <c r="AC139" s="55"/>
      <c r="AD139" s="62"/>
      <c r="AE139" s="55"/>
      <c r="AF139" s="62"/>
      <c r="AG139" s="55"/>
      <c r="AH139" s="62"/>
      <c r="AI139" s="55"/>
      <c r="AJ139" s="62"/>
      <c r="AK139" s="55"/>
      <c r="AL139" s="62"/>
      <c r="AM139" s="55"/>
      <c r="AN139" s="62"/>
      <c r="AO139" s="55"/>
      <c r="AP139" s="62"/>
      <c r="AQ139" s="55"/>
      <c r="AR139" s="62"/>
      <c r="AS139" s="62"/>
    </row>
    <row r="140" spans="1:45" ht="15" customHeight="1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1"/>
      <c r="T140" s="62"/>
      <c r="U140" s="55"/>
      <c r="V140" s="62"/>
      <c r="W140" s="55"/>
      <c r="X140" s="62"/>
      <c r="Y140" s="55"/>
      <c r="Z140" s="62"/>
      <c r="AA140" s="55"/>
      <c r="AB140" s="62"/>
      <c r="AC140" s="55"/>
      <c r="AD140" s="62"/>
      <c r="AE140" s="55"/>
      <c r="AF140" s="62"/>
      <c r="AG140" s="55"/>
      <c r="AH140" s="62"/>
      <c r="AI140" s="55"/>
      <c r="AJ140" s="62"/>
      <c r="AK140" s="55"/>
      <c r="AL140" s="62"/>
      <c r="AM140" s="55"/>
      <c r="AN140" s="62"/>
      <c r="AO140" s="55"/>
      <c r="AP140" s="62"/>
      <c r="AQ140" s="55"/>
      <c r="AR140" s="62"/>
      <c r="AS140" s="62"/>
    </row>
    <row r="141" spans="1:45" x14ac:dyDescent="0.25">
      <c r="T141" s="62"/>
      <c r="U141" s="55"/>
      <c r="V141" s="62"/>
      <c r="W141" s="55"/>
      <c r="X141" s="62"/>
      <c r="Y141" s="55"/>
      <c r="Z141" s="62"/>
      <c r="AA141" s="55"/>
      <c r="AB141" s="62"/>
      <c r="AC141" s="55"/>
      <c r="AD141" s="62"/>
      <c r="AE141" s="55"/>
      <c r="AF141" s="62"/>
      <c r="AG141" s="55"/>
      <c r="AH141" s="62"/>
      <c r="AI141" s="55"/>
      <c r="AJ141" s="62"/>
      <c r="AK141" s="55"/>
      <c r="AL141" s="62"/>
      <c r="AM141" s="55"/>
      <c r="AN141" s="62"/>
      <c r="AO141" s="55"/>
      <c r="AP141" s="62"/>
      <c r="AQ141" s="55"/>
      <c r="AR141" s="62"/>
      <c r="AS141" s="62"/>
    </row>
    <row r="142" spans="1:45" x14ac:dyDescent="0.25">
      <c r="E142" s="32"/>
      <c r="G142" s="36"/>
      <c r="I142" s="32"/>
      <c r="T142" s="62"/>
      <c r="U142" s="55"/>
      <c r="V142" s="62"/>
      <c r="W142" s="55"/>
      <c r="X142" s="62"/>
      <c r="Y142" s="55"/>
      <c r="Z142" s="62"/>
      <c r="AA142" s="55"/>
      <c r="AB142" s="62"/>
      <c r="AC142" s="55"/>
      <c r="AD142" s="62"/>
      <c r="AE142" s="55"/>
      <c r="AF142" s="62"/>
      <c r="AG142" s="55"/>
      <c r="AH142" s="62"/>
      <c r="AI142" s="55"/>
      <c r="AJ142" s="62"/>
      <c r="AK142" s="55"/>
      <c r="AL142" s="62"/>
      <c r="AM142" s="55"/>
      <c r="AN142" s="62"/>
      <c r="AO142" s="55"/>
      <c r="AP142" s="62"/>
      <c r="AQ142" s="55"/>
      <c r="AR142" s="62"/>
      <c r="AS142" s="62"/>
    </row>
    <row r="143" spans="1:45" x14ac:dyDescent="0.25">
      <c r="G143" s="32"/>
      <c r="N143" s="32"/>
      <c r="T143" s="62"/>
      <c r="U143" s="55"/>
      <c r="V143" s="62"/>
      <c r="W143" s="55"/>
      <c r="X143" s="62"/>
      <c r="Y143" s="55"/>
      <c r="Z143" s="62"/>
      <c r="AA143" s="55"/>
      <c r="AB143" s="62"/>
      <c r="AC143" s="55"/>
      <c r="AD143" s="62"/>
      <c r="AE143" s="55"/>
      <c r="AF143" s="62"/>
      <c r="AG143" s="55"/>
      <c r="AH143" s="62"/>
      <c r="AI143" s="55"/>
      <c r="AJ143" s="62"/>
      <c r="AK143" s="55"/>
      <c r="AL143" s="62"/>
      <c r="AM143" s="55"/>
      <c r="AN143" s="62"/>
      <c r="AO143" s="55"/>
      <c r="AP143" s="62"/>
      <c r="AQ143" s="55"/>
      <c r="AR143" s="62"/>
      <c r="AS143" s="62"/>
    </row>
    <row r="144" spans="1:45" x14ac:dyDescent="0.25">
      <c r="E144" s="36"/>
      <c r="G144" s="36"/>
      <c r="T144" s="62"/>
      <c r="U144" s="55"/>
      <c r="V144" s="62"/>
      <c r="W144" s="55"/>
      <c r="X144" s="62"/>
      <c r="Y144" s="55"/>
      <c r="Z144" s="62"/>
      <c r="AA144" s="55"/>
      <c r="AB144" s="62"/>
      <c r="AC144" s="55"/>
      <c r="AD144" s="62"/>
      <c r="AE144" s="55"/>
      <c r="AF144" s="62"/>
      <c r="AG144" s="55"/>
      <c r="AH144" s="62"/>
      <c r="AI144" s="55"/>
      <c r="AJ144" s="62"/>
      <c r="AK144" s="55"/>
      <c r="AL144" s="62"/>
      <c r="AM144" s="55"/>
      <c r="AN144" s="62"/>
      <c r="AO144" s="55"/>
      <c r="AP144" s="62"/>
      <c r="AQ144" s="55"/>
      <c r="AR144" s="62"/>
      <c r="AS144" s="62"/>
    </row>
    <row r="145" spans="20:45" x14ac:dyDescent="0.25">
      <c r="T145" s="62"/>
      <c r="U145" s="55"/>
      <c r="V145" s="62"/>
      <c r="W145" s="55"/>
      <c r="X145" s="62"/>
      <c r="Y145" s="55"/>
      <c r="Z145" s="62"/>
      <c r="AA145" s="55"/>
      <c r="AB145" s="62"/>
      <c r="AC145" s="55"/>
      <c r="AD145" s="62"/>
      <c r="AE145" s="55"/>
      <c r="AF145" s="62"/>
      <c r="AG145" s="55"/>
      <c r="AH145" s="62"/>
      <c r="AI145" s="55"/>
      <c r="AJ145" s="62"/>
      <c r="AK145" s="55"/>
      <c r="AL145" s="62"/>
      <c r="AM145" s="55"/>
      <c r="AN145" s="62"/>
      <c r="AO145" s="55"/>
      <c r="AP145" s="62"/>
      <c r="AQ145" s="55"/>
      <c r="AR145" s="62"/>
      <c r="AS145" s="62"/>
    </row>
    <row r="146" spans="20:45" x14ac:dyDescent="0.25">
      <c r="T146" s="62"/>
      <c r="U146" s="55"/>
      <c r="V146" s="62"/>
      <c r="W146" s="55"/>
      <c r="X146" s="62"/>
      <c r="Y146" s="55"/>
      <c r="Z146" s="62"/>
      <c r="AA146" s="55"/>
      <c r="AB146" s="62"/>
      <c r="AC146" s="55"/>
      <c r="AD146" s="62"/>
      <c r="AE146" s="55"/>
      <c r="AF146" s="62"/>
      <c r="AG146" s="55"/>
      <c r="AH146" s="62"/>
      <c r="AI146" s="55"/>
      <c r="AJ146" s="62"/>
      <c r="AK146" s="55"/>
      <c r="AL146" s="62"/>
      <c r="AM146" s="55"/>
      <c r="AN146" s="62"/>
      <c r="AO146" s="55"/>
      <c r="AP146" s="62"/>
      <c r="AQ146" s="55"/>
      <c r="AR146" s="62"/>
      <c r="AS146" s="62"/>
    </row>
  </sheetData>
  <sortState ref="A2:D106">
    <sortCondition ref="A2:A106"/>
  </sortState>
  <mergeCells count="2">
    <mergeCell ref="A139:O139"/>
    <mergeCell ref="A140:O140"/>
  </mergeCells>
  <printOptions horizontalCentered="1"/>
  <pageMargins left="0.5" right="0.5" top="0.75" bottom="0.75" header="0.3" footer="0.3"/>
  <pageSetup scale="55" fitToHeight="3" orientation="landscape" r:id="rId1"/>
  <headerFooter>
    <oddHeader>&amp;C&amp;"Times New Roman,Bold"&amp;12CALIFORNIA TAX CREDIT ALLOCATION COMMITTEE
Financing Breakdown for 2015 4%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4% financing</vt:lpstr>
      <vt:lpstr>'4% financing'!Print_Area</vt:lpstr>
      <vt:lpstr>'4%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Craig, Wendy</cp:lastModifiedBy>
  <cp:lastPrinted>2016-03-11T19:25:01Z</cp:lastPrinted>
  <dcterms:created xsi:type="dcterms:W3CDTF">2013-03-05T18:46:27Z</dcterms:created>
  <dcterms:modified xsi:type="dcterms:W3CDTF">2016-03-30T15:40:16Z</dcterms:modified>
</cp:coreProperties>
</file>