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velopment\ctcac\2017\annualreport\"/>
    </mc:Choice>
  </mc:AlternateContent>
  <bookViews>
    <workbookView xWindow="-540" yWindow="-300" windowWidth="10800" windowHeight="11760"/>
  </bookViews>
  <sheets>
    <sheet name="4% financing" sheetId="1" r:id="rId1"/>
  </sheets>
  <definedNames>
    <definedName name="_xlnm._FilterDatabase" localSheetId="0" hidden="1">'4% financing'!$A$1:$S$109</definedName>
    <definedName name="_xlnm.Print_Area" localSheetId="0">'4% financing'!$A$1:$S$121</definedName>
    <definedName name="_xlnm.Print_Titles" localSheetId="0">'4% financing'!$1:$1</definedName>
    <definedName name="TOTALTDC">'4% financing'!$H$107</definedName>
    <definedName name="TOTAverage">'4% financing'!$H$108</definedName>
  </definedNames>
  <calcPr calcId="152511"/>
</workbook>
</file>

<file path=xl/calcChain.xml><?xml version="1.0" encoding="utf-8"?>
<calcChain xmlns="http://schemas.openxmlformats.org/spreadsheetml/2006/main">
  <c r="G107" i="1" l="1"/>
  <c r="F107" i="1"/>
  <c r="H108" i="1" l="1"/>
  <c r="M108" i="1"/>
  <c r="Q108" i="1"/>
  <c r="M107" i="1"/>
  <c r="H107" i="1"/>
  <c r="O108" i="1" l="1"/>
  <c r="O107" i="1"/>
  <c r="I108" i="1" l="1"/>
  <c r="I107" i="1"/>
  <c r="L16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P30" i="1"/>
  <c r="P20" i="1"/>
  <c r="S3" i="1"/>
  <c r="S4" i="1"/>
  <c r="S5" i="1"/>
  <c r="S6" i="1"/>
  <c r="S7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2" i="1"/>
  <c r="P3" i="1"/>
  <c r="P4" i="1"/>
  <c r="P5" i="1"/>
  <c r="P6" i="1"/>
  <c r="P7" i="1"/>
  <c r="P9" i="1"/>
  <c r="P10" i="1"/>
  <c r="P11" i="1"/>
  <c r="P12" i="1"/>
  <c r="P13" i="1"/>
  <c r="P14" i="1"/>
  <c r="P15" i="1"/>
  <c r="P16" i="1"/>
  <c r="P17" i="1"/>
  <c r="P18" i="1"/>
  <c r="P19" i="1"/>
  <c r="P21" i="1"/>
  <c r="P22" i="1"/>
  <c r="P23" i="1"/>
  <c r="P24" i="1"/>
  <c r="P25" i="1"/>
  <c r="P26" i="1"/>
  <c r="P28" i="1"/>
  <c r="P29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2" i="1"/>
  <c r="L3" i="1"/>
  <c r="L4" i="1"/>
  <c r="L5" i="1"/>
  <c r="L6" i="1"/>
  <c r="L7" i="1"/>
  <c r="L9" i="1"/>
  <c r="L10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2" i="1"/>
  <c r="P27" i="1"/>
  <c r="L26" i="1"/>
  <c r="P8" i="1"/>
  <c r="L8" i="1"/>
  <c r="R108" i="1" l="1"/>
  <c r="R107" i="1"/>
  <c r="S109" i="1" s="1"/>
  <c r="J108" i="1"/>
  <c r="N108" i="1"/>
  <c r="K108" i="1"/>
  <c r="K107" i="1"/>
  <c r="L109" i="1" s="1"/>
  <c r="S8" i="1"/>
  <c r="S108" i="1" s="1"/>
  <c r="P108" i="1"/>
  <c r="L108" i="1"/>
  <c r="P109" i="1"/>
  <c r="J109" i="1"/>
  <c r="N109" i="1"/>
</calcChain>
</file>

<file path=xl/sharedStrings.xml><?xml version="1.0" encoding="utf-8"?>
<sst xmlns="http://schemas.openxmlformats.org/spreadsheetml/2006/main" count="548" uniqueCount="310">
  <si>
    <t>TCAC #</t>
  </si>
  <si>
    <t>Project Name</t>
  </si>
  <si>
    <t>Current Financing as % of TDC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</si>
  <si>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</si>
  <si>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</si>
  <si>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</si>
  <si>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</si>
  <si>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</si>
  <si>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Tax Credit Factor</t>
  </si>
  <si>
    <t>Investor Equity as % of TDC</t>
  </si>
  <si>
    <t>Total</t>
  </si>
  <si>
    <t>Average</t>
  </si>
  <si>
    <t>Weighted Average</t>
  </si>
  <si>
    <t>Total Development Cost (TDC)*</t>
  </si>
  <si>
    <t>Tax Credit Investor Equity</t>
  </si>
  <si>
    <t>Current Payment Financing/Tax-Exempt Bond Financing</t>
  </si>
  <si>
    <t>Construction Type</t>
  </si>
  <si>
    <t>*For some projects, Total Development Cost and Funding Sources may reflect minor adjustments made after the application was received.</t>
  </si>
  <si>
    <t>Deferred Govt Financing</t>
  </si>
  <si>
    <t>New Construction</t>
  </si>
  <si>
    <t>Total Units</t>
  </si>
  <si>
    <t>Low Income Units</t>
  </si>
  <si>
    <t>CA-17-708</t>
  </si>
  <si>
    <t>CA-17-709</t>
  </si>
  <si>
    <t>CA-17-711</t>
  </si>
  <si>
    <t>CA-17-712</t>
  </si>
  <si>
    <t>CA-17-713</t>
  </si>
  <si>
    <t>CA-17-715</t>
  </si>
  <si>
    <t>CA-17-716</t>
  </si>
  <si>
    <t>CA-17-717</t>
  </si>
  <si>
    <t>CA-17-718</t>
  </si>
  <si>
    <t>CA-17-719</t>
  </si>
  <si>
    <t>CA-17-720</t>
  </si>
  <si>
    <t>CA-17-721</t>
  </si>
  <si>
    <t>CA-17-722</t>
  </si>
  <si>
    <t>CA-17-723</t>
  </si>
  <si>
    <t>CA-17-724</t>
  </si>
  <si>
    <t>CA-17-725</t>
  </si>
  <si>
    <t>CA-17-726</t>
  </si>
  <si>
    <t>CA-17-729</t>
  </si>
  <si>
    <t>CA-17-732</t>
  </si>
  <si>
    <t>CA-17-733</t>
  </si>
  <si>
    <t>New Palace Hotel</t>
  </si>
  <si>
    <t>Oak Creek Family Apartments</t>
  </si>
  <si>
    <t>Renascent Place</t>
  </si>
  <si>
    <t>3706 San Pablo</t>
  </si>
  <si>
    <t>Courson Arts Colony West</t>
  </si>
  <si>
    <t>E.E. Cleveland Manor</t>
  </si>
  <si>
    <t>Bel-Vue Apartments</t>
  </si>
  <si>
    <t>Posada de Colores Apartments</t>
  </si>
  <si>
    <t>Park &amp; Market</t>
  </si>
  <si>
    <t>Crossroad Gardens</t>
  </si>
  <si>
    <t>King's View Estates</t>
  </si>
  <si>
    <t>Summer Field Apartments</t>
  </si>
  <si>
    <t>CA-17-700</t>
  </si>
  <si>
    <t>Eddy &amp; Taylor Family Housing</t>
  </si>
  <si>
    <t>CA-17-702</t>
  </si>
  <si>
    <t>Casa Puleta Apartments</t>
  </si>
  <si>
    <t>CA-17-703</t>
  </si>
  <si>
    <t>Lilly Gardens Apartments</t>
  </si>
  <si>
    <t>CA-17-704</t>
  </si>
  <si>
    <t>Bella Vista Apartments</t>
  </si>
  <si>
    <t>CA-17-705</t>
  </si>
  <si>
    <t>Willowbrook Apartments</t>
  </si>
  <si>
    <t>CA-17-706</t>
  </si>
  <si>
    <t>1601 Mariposa Street - 80/20 Apartments</t>
  </si>
  <si>
    <t xml:space="preserve">City </t>
  </si>
  <si>
    <t>County</t>
  </si>
  <si>
    <t>San Diego</t>
  </si>
  <si>
    <t>Bakersfield</t>
  </si>
  <si>
    <t>Kern</t>
  </si>
  <si>
    <t>Oakley</t>
  </si>
  <si>
    <t>Contra Costa</t>
  </si>
  <si>
    <t>San Jose</t>
  </si>
  <si>
    <t>Santa Clara</t>
  </si>
  <si>
    <t>Palmdale</t>
  </si>
  <si>
    <t>Los Angeles</t>
  </si>
  <si>
    <t>Oakland</t>
  </si>
  <si>
    <t>Alameda</t>
  </si>
  <si>
    <t>Sacramento</t>
  </si>
  <si>
    <t>Fresno</t>
  </si>
  <si>
    <t>Indio</t>
  </si>
  <si>
    <t>Riverside</t>
  </si>
  <si>
    <t>Emeryville</t>
  </si>
  <si>
    <t>CA-17-734</t>
  </si>
  <si>
    <t>CA-17-735</t>
  </si>
  <si>
    <t>CA-17-736</t>
  </si>
  <si>
    <t>CA-17-737</t>
  </si>
  <si>
    <t>CA-17-738</t>
  </si>
  <si>
    <t>CA-17-739</t>
  </si>
  <si>
    <t>CA-17-740</t>
  </si>
  <si>
    <t>CA-17-741</t>
  </si>
  <si>
    <t>CA-17-742</t>
  </si>
  <si>
    <t>CA-17-744</t>
  </si>
  <si>
    <t>CA-17-745</t>
  </si>
  <si>
    <t>CA-17-746</t>
  </si>
  <si>
    <t>CA-17-747</t>
  </si>
  <si>
    <t>CA-17-748</t>
  </si>
  <si>
    <t>CA-17-749</t>
  </si>
  <si>
    <t>CA-17-750</t>
  </si>
  <si>
    <t>CA-17-751</t>
  </si>
  <si>
    <t>CA-17-752</t>
  </si>
  <si>
    <t>CA-17-753</t>
  </si>
  <si>
    <t>CA-17-754</t>
  </si>
  <si>
    <t>CA-17-755</t>
  </si>
  <si>
    <t>Alice Griffith Phase 4</t>
  </si>
  <si>
    <t>San Francisco</t>
  </si>
  <si>
    <t>Beachwood Apartments</t>
  </si>
  <si>
    <t>Culver City</t>
  </si>
  <si>
    <t>Carena Scattered Site Renovation</t>
  </si>
  <si>
    <t>Concord</t>
  </si>
  <si>
    <t>Fruitvale Transit Village II-A</t>
  </si>
  <si>
    <t>Acquisition &amp; Rehabilitation</t>
  </si>
  <si>
    <t>Camellia Place II - FARMWORKER STATE CREDIT</t>
  </si>
  <si>
    <t>Verdes Del Oriente</t>
  </si>
  <si>
    <t>San Pedro</t>
  </si>
  <si>
    <t>Crossings on Aston</t>
  </si>
  <si>
    <t>Grayson Street Apartments</t>
  </si>
  <si>
    <t>Kings Canyon</t>
  </si>
  <si>
    <t>Church Lane and Idaho Apartments</t>
  </si>
  <si>
    <t>PATH Metro Villas - Phase 2</t>
  </si>
  <si>
    <t>Park Glenn Seniors</t>
  </si>
  <si>
    <t>Camarillo</t>
  </si>
  <si>
    <t>Ventura</t>
  </si>
  <si>
    <t>Catalonia Apartments</t>
  </si>
  <si>
    <t>Los Robles Terrace</t>
  </si>
  <si>
    <t>Sun Valley Senior Veterans Apartments</t>
  </si>
  <si>
    <t>Harbor City Lights &amp; Magnolia City Lights</t>
  </si>
  <si>
    <t>Coronado Terrace</t>
  </si>
  <si>
    <t>The Cannery</t>
  </si>
  <si>
    <t>Luna at Pacific Highlands Ranch</t>
  </si>
  <si>
    <t>North San Pedro Apartments</t>
  </si>
  <si>
    <t>Sunridge Apartments</t>
  </si>
  <si>
    <t>Lindsay Village</t>
  </si>
  <si>
    <t>Rampart Mint</t>
  </si>
  <si>
    <t>E. Boyd Esters Manor</t>
  </si>
  <si>
    <t>Bow Street Apartments II</t>
  </si>
  <si>
    <t>Mission Court Senior Apartments</t>
  </si>
  <si>
    <t>Paso Robles</t>
  </si>
  <si>
    <t>San Luis Obispo</t>
  </si>
  <si>
    <t>Gilroy</t>
  </si>
  <si>
    <t>Lindsay</t>
  </si>
  <si>
    <t>Tulare</t>
  </si>
  <si>
    <t>Compton</t>
  </si>
  <si>
    <t>Elk Grove</t>
  </si>
  <si>
    <t>Fremont</t>
  </si>
  <si>
    <t>Bay Point</t>
  </si>
  <si>
    <t>CA-17-756</t>
  </si>
  <si>
    <t>CA-17-758</t>
  </si>
  <si>
    <t>CA-17-759</t>
  </si>
  <si>
    <t>CA-17-760</t>
  </si>
  <si>
    <t>CA-17-761</t>
  </si>
  <si>
    <t>CA-17-762</t>
  </si>
  <si>
    <t>CA-17-763</t>
  </si>
  <si>
    <t>CA-17-764</t>
  </si>
  <si>
    <t>CA-17-765</t>
  </si>
  <si>
    <t>CA-17-766</t>
  </si>
  <si>
    <t>CA-17-767</t>
  </si>
  <si>
    <t>CA-17-768</t>
  </si>
  <si>
    <t>CA-17-769</t>
  </si>
  <si>
    <t>CA-17-770</t>
  </si>
  <si>
    <t>CA-17-771</t>
  </si>
  <si>
    <t>455 Fell</t>
  </si>
  <si>
    <t>Riverside Apartments</t>
  </si>
  <si>
    <t>The Redwoods + Wheeler Manor</t>
  </si>
  <si>
    <t>Casa Rita Apartments</t>
  </si>
  <si>
    <t>Vineyard Gardens Apartments</t>
  </si>
  <si>
    <t>Beautiful Light Inn</t>
  </si>
  <si>
    <t>Lake Merritt Apartments</t>
  </si>
  <si>
    <t>Monterra Village</t>
  </si>
  <si>
    <t>Cornerstone Place</t>
  </si>
  <si>
    <t>Britton Courts</t>
  </si>
  <si>
    <t>Heritage Point</t>
  </si>
  <si>
    <t>Kensington Apartments</t>
  </si>
  <si>
    <t>Fellowship Plaza</t>
  </si>
  <si>
    <t>Montecito at Williams Ranch</t>
  </si>
  <si>
    <t>Desert Oasis Apartments</t>
  </si>
  <si>
    <t>Ormond Beach Villas (aka Vista Pacifica)</t>
  </si>
  <si>
    <t>1150 Third Street (Mission Bay South Block 3 East)</t>
  </si>
  <si>
    <t>Alamo Garden Apartments</t>
  </si>
  <si>
    <t>Vacaville</t>
  </si>
  <si>
    <t>Solano</t>
  </si>
  <si>
    <t>Oxnard</t>
  </si>
  <si>
    <t>Huntington Park</t>
  </si>
  <si>
    <t>Salinas</t>
  </si>
  <si>
    <t>Monterey</t>
  </si>
  <si>
    <t>San Bernardino</t>
  </si>
  <si>
    <t>Saratoga</t>
  </si>
  <si>
    <t>Richmond</t>
  </si>
  <si>
    <t>El Cajon</t>
  </si>
  <si>
    <t>Santa Rosa</t>
  </si>
  <si>
    <t>Sonoma</t>
  </si>
  <si>
    <t>Berkeley</t>
  </si>
  <si>
    <t>San Pablo, El Cerrito</t>
  </si>
  <si>
    <t>CA-17-773</t>
  </si>
  <si>
    <t>CA-17-774</t>
  </si>
  <si>
    <t>CA-17-775</t>
  </si>
  <si>
    <t>CA-17-776</t>
  </si>
  <si>
    <t>CA-17-777</t>
  </si>
  <si>
    <t>CA-17-778</t>
  </si>
  <si>
    <t xml:space="preserve">649 Lofts </t>
  </si>
  <si>
    <t>Hollywood Palms II</t>
  </si>
  <si>
    <t>1500 Mission Street</t>
  </si>
  <si>
    <t>Cottages at Mission Trail</t>
  </si>
  <si>
    <t>Piper Court Apartments</t>
  </si>
  <si>
    <t>Jordan Downs Phase 1B</t>
  </si>
  <si>
    <t>Lake Elsinore</t>
  </si>
  <si>
    <t>Fairfax</t>
  </si>
  <si>
    <t>Marin</t>
  </si>
  <si>
    <t>Good Shepherd Homes</t>
  </si>
  <si>
    <t>Woods Grove Apartments</t>
  </si>
  <si>
    <t>Colma Veterans Village</t>
  </si>
  <si>
    <t>La Villa Puente Apartments</t>
  </si>
  <si>
    <t>Fairmount Family Housing</t>
  </si>
  <si>
    <t>Mt. Rubidoux Manor</t>
  </si>
  <si>
    <t xml:space="preserve">800 Block </t>
  </si>
  <si>
    <t>Kottinger Gardens Phase 2</t>
  </si>
  <si>
    <t>Paseo del Oro Apartments</t>
  </si>
  <si>
    <t>Vista del Sol Apartments</t>
  </si>
  <si>
    <t>Sierra Vista Apartments</t>
  </si>
  <si>
    <t>Luther Tower</t>
  </si>
  <si>
    <t>Mission Trail Apartments</t>
  </si>
  <si>
    <t>East 6th Street Family Apartments</t>
  </si>
  <si>
    <t>Seasons At Ontario</t>
  </si>
  <si>
    <t>Bartlett Hill Manor</t>
  </si>
  <si>
    <t>Martin Street Apartments</t>
  </si>
  <si>
    <t>La Playa-Sycamore</t>
  </si>
  <si>
    <t>Town &amp; Country</t>
  </si>
  <si>
    <t>Warm Springs Inclusionary</t>
  </si>
  <si>
    <t>1296 Shotwell Senior Housing</t>
  </si>
  <si>
    <t>Step Up On Second</t>
  </si>
  <si>
    <t>Susanville Gardens Apartments</t>
  </si>
  <si>
    <t>Cienega Gardens Apartments</t>
  </si>
  <si>
    <t>Twenty One and Twenty Three Nevin</t>
  </si>
  <si>
    <t>2675 Folsom Street</t>
  </si>
  <si>
    <t>Camino 23</t>
  </si>
  <si>
    <t>RISE Apartments</t>
  </si>
  <si>
    <t>Bidwell Pointe</t>
  </si>
  <si>
    <t>Cottage Village Senior Apartments</t>
  </si>
  <si>
    <t>Market Street Apartments</t>
  </si>
  <si>
    <t>Vintage at Napa Senior Apartments</t>
  </si>
  <si>
    <t>Hunter Street Apartment</t>
  </si>
  <si>
    <t>Truckee Artist Lofts</t>
  </si>
  <si>
    <t>San Ysidro Family Apartments</t>
  </si>
  <si>
    <t>Civita II Family</t>
  </si>
  <si>
    <t>CA-17-780</t>
  </si>
  <si>
    <t>CA-17-781</t>
  </si>
  <si>
    <t>CA-17-782</t>
  </si>
  <si>
    <t>CA-17-783</t>
  </si>
  <si>
    <t>CA-17-784</t>
  </si>
  <si>
    <t>CA-17-785</t>
  </si>
  <si>
    <t>CA-17-786</t>
  </si>
  <si>
    <t>CA-17-787</t>
  </si>
  <si>
    <t>CA-17-788</t>
  </si>
  <si>
    <t>CA-17-789</t>
  </si>
  <si>
    <t>CA-17-790</t>
  </si>
  <si>
    <t>CA-17-791</t>
  </si>
  <si>
    <t>CA-17-792</t>
  </si>
  <si>
    <t>CA-17-793</t>
  </si>
  <si>
    <t>CA-17-794</t>
  </si>
  <si>
    <t>CA-17-795</t>
  </si>
  <si>
    <t>CA-17-796</t>
  </si>
  <si>
    <t>CA-17-797</t>
  </si>
  <si>
    <t>CA-17-798</t>
  </si>
  <si>
    <t>CA-17-800</t>
  </si>
  <si>
    <t>CA-17-802</t>
  </si>
  <si>
    <t>CA-17-803</t>
  </si>
  <si>
    <t>CA-17-804</t>
  </si>
  <si>
    <t>CA-17-805</t>
  </si>
  <si>
    <t>CA-17-808</t>
  </si>
  <si>
    <t>CA-17-809</t>
  </si>
  <si>
    <t>CA-17-810</t>
  </si>
  <si>
    <t>CA-17-812</t>
  </si>
  <si>
    <t>CA-17-813</t>
  </si>
  <si>
    <t>CA-17-815</t>
  </si>
  <si>
    <t>CA-17-816</t>
  </si>
  <si>
    <t>CA-17-817</t>
  </si>
  <si>
    <t>CA-17-818</t>
  </si>
  <si>
    <t>CA-17-819</t>
  </si>
  <si>
    <t>CA-17-820</t>
  </si>
  <si>
    <t>CA-17-821</t>
  </si>
  <si>
    <t>CA-17-822</t>
  </si>
  <si>
    <t>Inglewood</t>
  </si>
  <si>
    <t>Pittsburg</t>
  </si>
  <si>
    <t>Colma</t>
  </si>
  <si>
    <t>La Puente</t>
  </si>
  <si>
    <t>Pleasanton</t>
  </si>
  <si>
    <t>San Marcos</t>
  </si>
  <si>
    <t>National City</t>
  </si>
  <si>
    <t>Corona</t>
  </si>
  <si>
    <t>Ontario</t>
  </si>
  <si>
    <t>Lakeport</t>
  </si>
  <si>
    <t>Santa Cruz</t>
  </si>
  <si>
    <t>Santa Monica</t>
  </si>
  <si>
    <t>Susanville</t>
  </si>
  <si>
    <t>Covina</t>
  </si>
  <si>
    <t>Folsom</t>
  </si>
  <si>
    <t>Manteca</t>
  </si>
  <si>
    <t>Redding</t>
  </si>
  <si>
    <t>Napa</t>
  </si>
  <si>
    <t>Stockton</t>
  </si>
  <si>
    <t>Truckee</t>
  </si>
  <si>
    <t>San Mateo</t>
  </si>
  <si>
    <t>Lake</t>
  </si>
  <si>
    <t>Lassen</t>
  </si>
  <si>
    <t>San Joaquin</t>
  </si>
  <si>
    <t>Shasta</t>
  </si>
  <si>
    <t>Nevada</t>
  </si>
  <si>
    <t>Acquisition/Rehabilitation</t>
  </si>
  <si>
    <t>Water Street Apartments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</si>
</sst>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000"/>
    <numFmt numFmtId="167" formatCode="m/d/yy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Times New Roman"/>
      <family val="1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18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1" fillId="0" borderId="0" applyNumberFormat="0" applyFill="0" applyBorder="0">
      <alignment horizontal="left"/>
    </xf>
    <xf numFmtId="0" fontId="12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" fillId="0" borderId="0">
      <alignment vertical="top"/>
    </xf>
    <xf numFmtId="0" fontId="15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3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5" fillId="0" borderId="0"/>
    <xf numFmtId="0" fontId="1" fillId="0" borderId="0"/>
    <xf numFmtId="0" fontId="2" fillId="0" borderId="0"/>
    <xf numFmtId="0" fontId="17" fillId="0" borderId="0"/>
    <xf numFmtId="0" fontId="3" fillId="0" borderId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1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17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22" fillId="3" borderId="0" applyNumberFormat="0" applyBorder="0" applyAlignment="0" applyProtection="0"/>
    <xf numFmtId="0" fontId="26" fillId="6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7" fillId="8" borderId="10" applyNumberFormat="0" applyFont="0" applyAlignment="0" applyProtection="0"/>
    <xf numFmtId="0" fontId="37" fillId="8" borderId="10" applyNumberFormat="0" applyFont="0" applyAlignment="0" applyProtection="0"/>
    <xf numFmtId="0" fontId="25" fillId="6" borderId="7" applyNumberFormat="0" applyAlignment="0" applyProtection="0"/>
    <xf numFmtId="9" fontId="3" fillId="0" borderId="0" applyFont="0" applyFill="0" applyBorder="0" applyAlignment="0" applyProtection="0"/>
    <xf numFmtId="0" fontId="31" fillId="0" borderId="11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37" fillId="8" borderId="10" applyNumberFormat="0" applyFont="0" applyAlignment="0" applyProtection="0"/>
    <xf numFmtId="0" fontId="3" fillId="0" borderId="0"/>
    <xf numFmtId="0" fontId="5" fillId="0" borderId="0"/>
    <xf numFmtId="0" fontId="5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7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3" fillId="0" borderId="0">
      <alignment vertical="top"/>
    </xf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>
      <alignment vertical="top"/>
    </xf>
    <xf numFmtId="0" fontId="2" fillId="0" borderId="0"/>
    <xf numFmtId="0" fontId="1" fillId="0" borderId="0"/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7" fillId="0" borderId="0"/>
    <xf numFmtId="0" fontId="3" fillId="0" borderId="0"/>
    <xf numFmtId="0" fontId="2" fillId="0" borderId="0"/>
    <xf numFmtId="0" fontId="3" fillId="0" borderId="0">
      <alignment vertical="top"/>
    </xf>
    <xf numFmtId="167" fontId="5" fillId="0" borderId="0"/>
  </cellStyleXfs>
  <cellXfs count="63">
    <xf numFmtId="0" fontId="0" fillId="0" borderId="0" xfId="0"/>
    <xf numFmtId="165" fontId="2" fillId="0" borderId="0" xfId="31" applyNumberFormat="1" applyFont="1" applyFill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35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right" vertical="center"/>
    </xf>
    <xf numFmtId="6" fontId="2" fillId="0" borderId="0" xfId="0" applyNumberFormat="1" applyFont="1" applyFill="1" applyBorder="1" applyAlignment="1">
      <alignment horizontal="right"/>
    </xf>
    <xf numFmtId="165" fontId="2" fillId="0" borderId="1" xfId="31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center"/>
    </xf>
    <xf numFmtId="6" fontId="2" fillId="0" borderId="1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 applyAlignment="1">
      <alignment horizontal="right"/>
    </xf>
    <xf numFmtId="164" fontId="34" fillId="0" borderId="0" xfId="0" applyNumberFormat="1" applyFont="1" applyFill="1"/>
    <xf numFmtId="0" fontId="34" fillId="0" borderId="0" xfId="0" applyFont="1" applyFill="1"/>
    <xf numFmtId="166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/>
    <xf numFmtId="166" fontId="34" fillId="0" borderId="0" xfId="0" applyNumberFormat="1" applyFont="1" applyFill="1"/>
    <xf numFmtId="0" fontId="2" fillId="0" borderId="2" xfId="0" quotePrefix="1" applyNumberFormat="1" applyFont="1" applyFill="1" applyBorder="1"/>
    <xf numFmtId="0" fontId="2" fillId="0" borderId="2" xfId="0" quotePrefix="1" applyNumberFormat="1" applyFont="1" applyFill="1" applyBorder="1" applyAlignment="1"/>
    <xf numFmtId="0" fontId="34" fillId="0" borderId="2" xfId="0" applyFont="1" applyFill="1" applyBorder="1"/>
    <xf numFmtId="164" fontId="34" fillId="0" borderId="2" xfId="0" applyNumberFormat="1" applyFont="1" applyFill="1" applyBorder="1"/>
    <xf numFmtId="166" fontId="34" fillId="0" borderId="2" xfId="0" applyNumberFormat="1" applyFont="1" applyFill="1" applyBorder="1"/>
    <xf numFmtId="6" fontId="35" fillId="0" borderId="0" xfId="0" applyNumberFormat="1" applyFont="1" applyFill="1"/>
    <xf numFmtId="165" fontId="35" fillId="0" borderId="0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 vertical="center"/>
    </xf>
    <xf numFmtId="165" fontId="35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6" fontId="2" fillId="0" borderId="0" xfId="0" applyNumberFormat="1" applyFont="1" applyFill="1" applyAlignment="1">
      <alignment horizontal="right"/>
    </xf>
    <xf numFmtId="165" fontId="34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Border="1"/>
    <xf numFmtId="165" fontId="35" fillId="0" borderId="0" xfId="0" applyNumberFormat="1" applyFont="1" applyFill="1" applyBorder="1"/>
    <xf numFmtId="0" fontId="34" fillId="0" borderId="0" xfId="0" applyNumberFormat="1" applyFont="1" applyFill="1" applyAlignment="1">
      <alignment horizontal="center"/>
    </xf>
    <xf numFmtId="0" fontId="2" fillId="0" borderId="2" xfId="0" quotePrefix="1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0" fontId="36" fillId="0" borderId="0" xfId="14816" applyFont="1" applyAlignment="1">
      <alignment horizontal="left" vertical="top"/>
    </xf>
    <xf numFmtId="0" fontId="36" fillId="0" borderId="0" xfId="14816" applyFont="1" applyAlignment="1">
      <alignment horizontal="center" vertical="top"/>
    </xf>
    <xf numFmtId="165" fontId="36" fillId="0" borderId="0" xfId="14816" applyNumberFormat="1" applyFont="1" applyAlignment="1">
      <alignment horizontal="center" vertical="top"/>
    </xf>
    <xf numFmtId="165" fontId="36" fillId="0" borderId="0" xfId="14816" applyNumberFormat="1" applyFont="1" applyAlignment="1">
      <alignment horizontal="right" vertical="top"/>
    </xf>
    <xf numFmtId="0" fontId="35" fillId="0" borderId="0" xfId="14816" applyFont="1" applyAlignment="1">
      <alignment horizontal="left" vertical="top"/>
    </xf>
    <xf numFmtId="0" fontId="45" fillId="0" borderId="1" xfId="0" applyNumberFormat="1" applyFont="1" applyFill="1" applyBorder="1" applyAlignment="1">
      <alignment horizontal="center" wrapText="1"/>
    </xf>
    <xf numFmtId="0" fontId="45" fillId="0" borderId="1" xfId="0" applyNumberFormat="1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 wrapText="1"/>
    </xf>
    <xf numFmtId="164" fontId="45" fillId="0" borderId="1" xfId="0" applyNumberFormat="1" applyFont="1" applyFill="1" applyBorder="1" applyAlignment="1">
      <alignment horizontal="center" wrapText="1"/>
    </xf>
    <xf numFmtId="166" fontId="45" fillId="0" borderId="1" xfId="0" applyNumberFormat="1" applyFont="1" applyFill="1" applyBorder="1" applyAlignment="1">
      <alignment horizontal="center" wrapText="1"/>
    </xf>
    <xf numFmtId="165" fontId="45" fillId="0" borderId="0" xfId="0" applyNumberFormat="1" applyFont="1" applyFill="1" applyBorder="1" applyAlignment="1">
      <alignment horizontal="center" wrapText="1"/>
    </xf>
    <xf numFmtId="0" fontId="44" fillId="0" borderId="0" xfId="0" applyFont="1" applyFill="1" applyBorder="1"/>
    <xf numFmtId="0" fontId="44" fillId="0" borderId="0" xfId="0" applyFont="1" applyFill="1"/>
    <xf numFmtId="3" fontId="35" fillId="0" borderId="0" xfId="0" applyNumberFormat="1" applyFont="1" applyFill="1" applyBorder="1"/>
    <xf numFmtId="164" fontId="35" fillId="0" borderId="0" xfId="0" applyNumberFormat="1" applyFont="1" applyFill="1"/>
    <xf numFmtId="167" fontId="44" fillId="0" borderId="0" xfId="14817" applyFont="1" applyFill="1" applyAlignment="1">
      <alignment horizontal="left"/>
    </xf>
    <xf numFmtId="0" fontId="44" fillId="0" borderId="0" xfId="0" applyFont="1" applyFill="1" applyAlignment="1">
      <alignment vertical="top"/>
    </xf>
    <xf numFmtId="3" fontId="36" fillId="0" borderId="0" xfId="14816" applyNumberFormat="1" applyFont="1" applyAlignment="1">
      <alignment horizontal="center" vertical="top"/>
    </xf>
    <xf numFmtId="165" fontId="2" fillId="0" borderId="0" xfId="0" applyNumberFormat="1" applyFont="1" applyFill="1" applyAlignment="1">
      <alignment horizontal="right"/>
    </xf>
    <xf numFmtId="38" fontId="34" fillId="0" borderId="0" xfId="0" applyNumberFormat="1" applyFont="1" applyFill="1" applyAlignment="1">
      <alignment horizontal="right"/>
    </xf>
    <xf numFmtId="0" fontId="36" fillId="0" borderId="1" xfId="14816" applyFont="1" applyBorder="1" applyAlignment="1">
      <alignment horizontal="center" vertical="top"/>
    </xf>
    <xf numFmtId="165" fontId="36" fillId="0" borderId="1" xfId="14816" applyNumberFormat="1" applyFont="1" applyBorder="1" applyAlignment="1">
      <alignment horizontal="right" vertical="top"/>
    </xf>
    <xf numFmtId="165" fontId="2" fillId="0" borderId="1" xfId="0" applyNumberFormat="1" applyFont="1" applyFill="1" applyBorder="1" applyAlignment="1">
      <alignment vertical="center"/>
    </xf>
    <xf numFmtId="0" fontId="35" fillId="0" borderId="0" xfId="0" applyFont="1" applyFill="1" applyAlignment="1">
      <alignment horizontal="left" wrapText="1"/>
    </xf>
  </cellXfs>
  <cellStyles count="14818">
    <cellStyle name="20% - Accent1" xfId="14335" builtinId="30" customBuiltin="1"/>
    <cellStyle name="20% - Accent1 2" xfId="14375"/>
    <cellStyle name="20% - Accent1 2 2" xfId="14503"/>
    <cellStyle name="20% - Accent1 3" xfId="14504"/>
    <cellStyle name="20% - Accent2" xfId="14339" builtinId="34" customBuiltin="1"/>
    <cellStyle name="20% - Accent2 2" xfId="14376"/>
    <cellStyle name="20% - Accent2 2 2" xfId="14505"/>
    <cellStyle name="20% - Accent2 3" xfId="14506"/>
    <cellStyle name="20% - Accent3" xfId="14343" builtinId="38" customBuiltin="1"/>
    <cellStyle name="20% - Accent3 2" xfId="14377"/>
    <cellStyle name="20% - Accent3 2 2" xfId="14507"/>
    <cellStyle name="20% - Accent3 3" xfId="14508"/>
    <cellStyle name="20% - Accent4" xfId="14347" builtinId="42" customBuiltin="1"/>
    <cellStyle name="20% - Accent4 2" xfId="14378"/>
    <cellStyle name="20% - Accent4 2 2" xfId="14509"/>
    <cellStyle name="20% - Accent4 3" xfId="14510"/>
    <cellStyle name="20% - Accent5" xfId="14351" builtinId="46" customBuiltin="1"/>
    <cellStyle name="20% - Accent5 2" xfId="14511"/>
    <cellStyle name="20% - Accent5 2 2" xfId="14512"/>
    <cellStyle name="20% - Accent5 3" xfId="14513"/>
    <cellStyle name="20% - Accent5 4" xfId="14514"/>
    <cellStyle name="20% - Accent6" xfId="14355" builtinId="50" customBuiltin="1"/>
    <cellStyle name="20% - Accent6 2" xfId="14515"/>
    <cellStyle name="20% - Accent6 2 2" xfId="14516"/>
    <cellStyle name="20% - Accent6 3" xfId="14517"/>
    <cellStyle name="20% - Accent6 4" xfId="14518"/>
    <cellStyle name="40% - Accent1" xfId="14336" builtinId="31" customBuiltin="1"/>
    <cellStyle name="40% - Accent1 2" xfId="14379"/>
    <cellStyle name="40% - Accent1 2 2" xfId="14519"/>
    <cellStyle name="40% - Accent1 3" xfId="14520"/>
    <cellStyle name="40% - Accent2" xfId="14340" builtinId="35" customBuiltin="1"/>
    <cellStyle name="40% - Accent2 2" xfId="14521"/>
    <cellStyle name="40% - Accent2 2 2" xfId="14522"/>
    <cellStyle name="40% - Accent2 3" xfId="14523"/>
    <cellStyle name="40% - Accent2 4" xfId="14524"/>
    <cellStyle name="40% - Accent3" xfId="14344" builtinId="39" customBuiltin="1"/>
    <cellStyle name="40% - Accent3 2" xfId="14380"/>
    <cellStyle name="40% - Accent3 2 2" xfId="14525"/>
    <cellStyle name="40% - Accent3 3" xfId="14526"/>
    <cellStyle name="40% - Accent4" xfId="14348" builtinId="43" customBuiltin="1"/>
    <cellStyle name="40% - Accent4 2" xfId="14381"/>
    <cellStyle name="40% - Accent4 2 2" xfId="14527"/>
    <cellStyle name="40% - Accent4 3" xfId="14528"/>
    <cellStyle name="40% - Accent5" xfId="14352" builtinId="47" customBuiltin="1"/>
    <cellStyle name="40% - Accent5 2" xfId="14529"/>
    <cellStyle name="40% - Accent5 2 2" xfId="14530"/>
    <cellStyle name="40% - Accent5 3" xfId="14531"/>
    <cellStyle name="40% - Accent5 4" xfId="14532"/>
    <cellStyle name="40% - Accent6" xfId="14356" builtinId="51" customBuiltin="1"/>
    <cellStyle name="40% - Accent6 2" xfId="14382"/>
    <cellStyle name="40% - Accent6 2 2" xfId="14533"/>
    <cellStyle name="40% - Accent6 3" xfId="14534"/>
    <cellStyle name="60% - Accent1" xfId="14337" builtinId="32" customBuiltin="1"/>
    <cellStyle name="60% - Accent1 2" xfId="14383"/>
    <cellStyle name="60% - Accent2" xfId="14341" builtinId="36" customBuiltin="1"/>
    <cellStyle name="60% - Accent3" xfId="14345" builtinId="40" customBuiltin="1"/>
    <cellStyle name="60% - Accent3 2" xfId="14384"/>
    <cellStyle name="60% - Accent4" xfId="14349" builtinId="44" customBuiltin="1"/>
    <cellStyle name="60% - Accent4 2" xfId="14385"/>
    <cellStyle name="60% - Accent5" xfId="14353" builtinId="48" customBuiltin="1"/>
    <cellStyle name="60% - Accent6" xfId="14357" builtinId="52" customBuiltin="1"/>
    <cellStyle name="60% - Accent6 2" xfId="14386"/>
    <cellStyle name="Accent1" xfId="14334" builtinId="29" customBuiltin="1"/>
    <cellStyle name="Accent1 2" xfId="14387"/>
    <cellStyle name="Accent2" xfId="14338" builtinId="33" customBuiltin="1"/>
    <cellStyle name="Accent2 2" xfId="14388"/>
    <cellStyle name="Accent3" xfId="14342" builtinId="37" customBuiltin="1"/>
    <cellStyle name="Accent3 2" xfId="14389"/>
    <cellStyle name="Accent4" xfId="14346" builtinId="41" customBuiltin="1"/>
    <cellStyle name="Accent4 2" xfId="14390"/>
    <cellStyle name="Accent5" xfId="14350" builtinId="45" customBuiltin="1"/>
    <cellStyle name="Accent6" xfId="14354" builtinId="49" customBuiltin="1"/>
    <cellStyle name="Bad" xfId="14324" builtinId="27" customBuiltin="1"/>
    <cellStyle name="Bad 2" xfId="14391"/>
    <cellStyle name="Calculation" xfId="14328" builtinId="22" customBuiltin="1"/>
    <cellStyle name="Calculation 2" xfId="14392"/>
    <cellStyle name="Check Cell" xfId="14330" builtinId="23" customBuiltin="1"/>
    <cellStyle name="Comma 2" xfId="11"/>
    <cellStyle name="Comma 2 2" xfId="12"/>
    <cellStyle name="Comma 2 2 2" xfId="589"/>
    <cellStyle name="Comma 2 2 3" xfId="14535"/>
    <cellStyle name="Comma 2 3" xfId="21"/>
    <cellStyle name="Comma 2 3 2" xfId="1949"/>
    <cellStyle name="Comma 2 4" xfId="14393"/>
    <cellStyle name="Comma 2 4 2" xfId="14536"/>
    <cellStyle name="Comma 2 4 2 2" xfId="14537"/>
    <cellStyle name="Comma 2 5" xfId="14538"/>
    <cellStyle name="Comma 3" xfId="20"/>
    <cellStyle name="Comma 3 2" xfId="14365"/>
    <cellStyle name="Comma 3 2 2" xfId="14395"/>
    <cellStyle name="Comma 3 2 3" xfId="14394"/>
    <cellStyle name="Comma 3 2 4" xfId="14539"/>
    <cellStyle name="Comma 3 2 5" xfId="14540"/>
    <cellStyle name="Comma 3 3" xfId="14481"/>
    <cellStyle name="Comma 3 4" xfId="14541"/>
    <cellStyle name="Comma 4" xfId="14396"/>
    <cellStyle name="Comma 4 2" xfId="14397"/>
    <cellStyle name="Comma 4 2 2" xfId="14398"/>
    <cellStyle name="Comma 4 2 2 2" xfId="14485"/>
    <cellStyle name="Comma 4 2 2 2 2" xfId="14542"/>
    <cellStyle name="Comma 4 2 2 2 2 2" xfId="14543"/>
    <cellStyle name="Comma 4 2 2 2 3" xfId="14544"/>
    <cellStyle name="Comma 4 2 2 3" xfId="14484"/>
    <cellStyle name="Comma 4 2 2 3 2" xfId="14545"/>
    <cellStyle name="Comma 4 2 2 4" xfId="14546"/>
    <cellStyle name="Comma 4 2 3" xfId="14486"/>
    <cellStyle name="Comma 4 2 3 2" xfId="14547"/>
    <cellStyle name="Comma 4 2 3 2 2" xfId="14548"/>
    <cellStyle name="Comma 4 2 3 3" xfId="14549"/>
    <cellStyle name="Comma 4 2 4" xfId="14483"/>
    <cellStyle name="Comma 4 2 4 2" xfId="14550"/>
    <cellStyle name="Comma 4 2 5" xfId="14551"/>
    <cellStyle name="Comma 4 3" xfId="14399"/>
    <cellStyle name="Comma 4 3 2" xfId="14488"/>
    <cellStyle name="Comma 4 3 2 2" xfId="14552"/>
    <cellStyle name="Comma 4 3 2 2 2" xfId="14553"/>
    <cellStyle name="Comma 4 3 2 3" xfId="14554"/>
    <cellStyle name="Comma 4 3 3" xfId="14487"/>
    <cellStyle name="Comma 4 3 3 2" xfId="14555"/>
    <cellStyle name="Comma 4 3 4" xfId="14556"/>
    <cellStyle name="Comma 4 4" xfId="14489"/>
    <cellStyle name="Comma 4 4 2" xfId="14557"/>
    <cellStyle name="Comma 4 4 2 2" xfId="14558"/>
    <cellStyle name="Comma 4 4 3" xfId="14559"/>
    <cellStyle name="Comma 4 5" xfId="14482"/>
    <cellStyle name="Comma 4 5 2" xfId="14560"/>
    <cellStyle name="Comma 4 6" xfId="14561"/>
    <cellStyle name="Comma 4 6 2" xfId="14562"/>
    <cellStyle name="Comma 4 7" xfId="14563"/>
    <cellStyle name="Comma 5" xfId="14400"/>
    <cellStyle name="Currency 10" xfId="14564"/>
    <cellStyle name="Currency 2" xfId="23"/>
    <cellStyle name="Currency 2 2" xfId="14401"/>
    <cellStyle name="Currency 2 3" xfId="14402"/>
    <cellStyle name="Currency 2 3 2" xfId="14403"/>
    <cellStyle name="Currency 2 3 3" xfId="14565"/>
    <cellStyle name="Currency 3" xfId="24"/>
    <cellStyle name="Currency 3 2" xfId="14358"/>
    <cellStyle name="Currency 3 2 2" xfId="14406"/>
    <cellStyle name="Currency 3 2 2 2" xfId="14566"/>
    <cellStyle name="Currency 3 2 2 2 2" xfId="14567"/>
    <cellStyle name="Currency 3 2 2 3" xfId="14568"/>
    <cellStyle name="Currency 3 2 3" xfId="14405"/>
    <cellStyle name="Currency 3 2 3 2" xfId="14569"/>
    <cellStyle name="Currency 3 2 4" xfId="14491"/>
    <cellStyle name="Currency 3 2 5" xfId="14570"/>
    <cellStyle name="Currency 3 3" xfId="14407"/>
    <cellStyle name="Currency 3 4" xfId="14408"/>
    <cellStyle name="Currency 3 5" xfId="14404"/>
    <cellStyle name="Currency 3 6" xfId="14490"/>
    <cellStyle name="Currency 3 7" xfId="14571"/>
    <cellStyle name="Currency 4" xfId="25"/>
    <cellStyle name="Currency 4 2" xfId="26"/>
    <cellStyle name="Currency 4 3" xfId="27"/>
    <cellStyle name="Currency 4 3 2" xfId="14409"/>
    <cellStyle name="Currency 4 4" xfId="14410"/>
    <cellStyle name="Currency 4 5" xfId="14572"/>
    <cellStyle name="Currency 5" xfId="22"/>
    <cellStyle name="Currency 5 2" xfId="14411"/>
    <cellStyle name="Currency 5 2 2" xfId="14412"/>
    <cellStyle name="Currency 5 2 2 2" xfId="14493"/>
    <cellStyle name="Currency 5 2 2 2 2" xfId="14573"/>
    <cellStyle name="Currency 5 2 2 2 2 2" xfId="14574"/>
    <cellStyle name="Currency 5 2 2 2 3" xfId="14575"/>
    <cellStyle name="Currency 5 2 2 3" xfId="14492"/>
    <cellStyle name="Currency 5 2 2 3 2" xfId="14576"/>
    <cellStyle name="Currency 5 2 2 4" xfId="14577"/>
    <cellStyle name="Currency 5 2 3" xfId="14578"/>
    <cellStyle name="Currency 5 2 4" xfId="14579"/>
    <cellStyle name="Currency 5 2 4 2" xfId="14580"/>
    <cellStyle name="Currency 5 3" xfId="14413"/>
    <cellStyle name="Currency 5 3 2" xfId="14495"/>
    <cellStyle name="Currency 5 3 2 2" xfId="14581"/>
    <cellStyle name="Currency 5 3 2 2 2" xfId="14582"/>
    <cellStyle name="Currency 5 3 2 3" xfId="14583"/>
    <cellStyle name="Currency 5 3 3" xfId="14494"/>
    <cellStyle name="Currency 5 3 3 2" xfId="14584"/>
    <cellStyle name="Currency 5 3 4" xfId="14585"/>
    <cellStyle name="Currency 5 4" xfId="14586"/>
    <cellStyle name="Currency 5 4 2" xfId="14587"/>
    <cellStyle name="Currency 5 4 3" xfId="14588"/>
    <cellStyle name="Currency 5 4 3 2" xfId="14589"/>
    <cellStyle name="Currency 5 5" xfId="14590"/>
    <cellStyle name="Currency 5 5 2" xfId="14591"/>
    <cellStyle name="Currency 5 5 2 2" xfId="14592"/>
    <cellStyle name="Currency 5 5 3" xfId="14593"/>
    <cellStyle name="Currency 5 5 4" xfId="14594"/>
    <cellStyle name="Currency 5 6" xfId="14595"/>
    <cellStyle name="Currency 5 6 2" xfId="14596"/>
    <cellStyle name="Currency 5 7" xfId="14597"/>
    <cellStyle name="Currency 6" xfId="41"/>
    <cellStyle name="Currency 6 2" xfId="273"/>
    <cellStyle name="Currency 6 2 2" xfId="14598"/>
    <cellStyle name="Currency 6 2 2 2" xfId="14599"/>
    <cellStyle name="Currency 6 2 3" xfId="14600"/>
    <cellStyle name="Currency 6 2 3 2" xfId="14601"/>
    <cellStyle name="Currency 6 3" xfId="14602"/>
    <cellStyle name="Currency 7" xfId="14414"/>
    <cellStyle name="Currency 7 2" xfId="14415"/>
    <cellStyle name="Currency 7 3" xfId="14416"/>
    <cellStyle name="Currency 7 4" xfId="14417"/>
    <cellStyle name="Currency 8" xfId="14418"/>
    <cellStyle name="Currency 8 2" xfId="14603"/>
    <cellStyle name="Currency 9" xfId="14419"/>
    <cellStyle name="Currency 9 2" xfId="14604"/>
    <cellStyle name="Explanatory Text" xfId="14332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18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268" builtinId="9" hidden="1"/>
    <cellStyle name="Followed Hyperlink" xfId="269" builtinId="9" hidden="1"/>
    <cellStyle name="Followed Hyperlink" xfId="271" builtinId="9" hidden="1"/>
    <cellStyle name="Followed Hyperlink" xfId="270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668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818" builtinId="9" hidden="1"/>
    <cellStyle name="Followed Hyperlink" xfId="819" builtinId="9" hidden="1"/>
    <cellStyle name="Followed Hyperlink" xfId="821" builtinId="9" hidden="1"/>
    <cellStyle name="Followed Hyperlink" xfId="820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588" builtinId="9" hidden="1"/>
    <cellStyle name="Followed Hyperlink" xfId="587" builtinId="9" hidden="1"/>
    <cellStyle name="Followed Hyperlink" xfId="586" builtinId="9" hidden="1"/>
    <cellStyle name="Followed Hyperlink" xfId="585" builtinId="9" hidden="1"/>
    <cellStyle name="Followed Hyperlink" xfId="583" builtinId="9" hidden="1"/>
    <cellStyle name="Followed Hyperlink" xfId="584" builtinId="9" hidden="1"/>
    <cellStyle name="Followed Hyperlink" xfId="579" builtinId="9" hidden="1"/>
    <cellStyle name="Followed Hyperlink" xfId="578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189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339" builtinId="9" hidden="1"/>
    <cellStyle name="Followed Hyperlink" xfId="1340" builtinId="9" hidden="1"/>
    <cellStyle name="Followed Hyperlink" xfId="1342" builtinId="9" hidden="1"/>
    <cellStyle name="Followed Hyperlink" xfId="1341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724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725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034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035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334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335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19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633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634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1951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2932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2933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1954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231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232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19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530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531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831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832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140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141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440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441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0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739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740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057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038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039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4060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337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338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40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636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637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91" builtinId="9" hidden="1"/>
    <cellStyle name="Followed Hyperlink" xfId="1121" builtinId="9" hidden="1"/>
    <cellStyle name="Followed Hyperlink" xfId="1120" builtinId="9" hidden="1"/>
    <cellStyle name="Followed Hyperlink" xfId="582" builtinId="9" hidden="1"/>
    <cellStyle name="Followed Hyperlink" xfId="1641" builtinId="9" hidden="1"/>
    <cellStyle name="Followed Hyperlink" xfId="4056" builtinId="9" hidden="1"/>
    <cellStyle name="Followed Hyperlink" xfId="1640" builtinId="9" hidden="1"/>
    <cellStyle name="Followed Hyperlink" xfId="1647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5930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5931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240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241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540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541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1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839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840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6157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64" builtinId="9" hidden="1"/>
    <cellStyle name="Followed Hyperlink" xfId="7165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69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82" builtinId="9" hidden="1"/>
    <cellStyle name="Followed Hyperlink" xfId="7183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7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138" builtinId="9" hidden="1"/>
    <cellStyle name="Followed Hyperlink" xfId="7215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8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139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0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56" builtinId="9" hidden="1"/>
    <cellStyle name="Followed Hyperlink" xfId="7357" builtinId="9" hidden="1"/>
    <cellStyle name="Followed Hyperlink" xfId="7358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2" builtinId="9" hidden="1"/>
    <cellStyle name="Followed Hyperlink" xfId="6160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75" builtinId="9" hidden="1"/>
    <cellStyle name="Followed Hyperlink" xfId="7376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0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93" builtinId="9" hidden="1"/>
    <cellStyle name="Followed Hyperlink" xfId="7394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8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411" builtinId="9" hidden="1"/>
    <cellStyle name="Followed Hyperlink" xfId="7412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6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429" builtinId="9" hidden="1"/>
    <cellStyle name="Followed Hyperlink" xfId="7430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4" builtinId="9" hidden="1"/>
    <cellStyle name="Followed Hyperlink" xfId="7435" builtinId="9" hidden="1"/>
    <cellStyle name="Followed Hyperlink" xfId="7436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47" builtinId="9" hidden="1"/>
    <cellStyle name="Followed Hyperlink" xfId="7448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2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65" builtinId="9" hidden="1"/>
    <cellStyle name="Followed Hyperlink" xfId="7466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0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83" builtinId="9" hidden="1"/>
    <cellStyle name="Followed Hyperlink" xfId="7484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8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501" builtinId="9" hidden="1"/>
    <cellStyle name="Followed Hyperlink" xfId="7502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6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437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519" builtinId="9" hidden="1"/>
    <cellStyle name="Followed Hyperlink" xfId="7520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4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37" builtinId="9" hidden="1"/>
    <cellStyle name="Followed Hyperlink" xfId="7538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2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438" builtinId="9" hidden="1"/>
    <cellStyle name="Followed Hyperlink" xfId="7588" builtinId="9" hidden="1"/>
    <cellStyle name="Followed Hyperlink" xfId="7589" builtinId="9" hidden="1"/>
    <cellStyle name="Followed Hyperlink" xfId="7590" builtinId="9" hidden="1"/>
    <cellStyle name="Followed Hyperlink" xfId="7591" builtinId="9" hidden="1"/>
    <cellStyle name="Followed Hyperlink" xfId="7592" builtinId="9" hidden="1"/>
    <cellStyle name="Followed Hyperlink" xfId="7593" builtinId="9" hidden="1"/>
    <cellStyle name="Followed Hyperlink" xfId="7594" builtinId="9" hidden="1"/>
    <cellStyle name="Followed Hyperlink" xfId="7595" builtinId="9" hidden="1"/>
    <cellStyle name="Followed Hyperlink" xfId="7596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0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13" builtinId="9" hidden="1"/>
    <cellStyle name="Followed Hyperlink" xfId="7614" builtinId="9" hidden="1"/>
    <cellStyle name="Followed Hyperlink" xfId="7615" builtinId="9" hidden="1"/>
    <cellStyle name="Followed Hyperlink" xfId="7616" builtinId="9" hidden="1"/>
    <cellStyle name="Followed Hyperlink" xfId="7617" builtinId="9" hidden="1"/>
    <cellStyle name="Followed Hyperlink" xfId="7618" builtinId="9" hidden="1"/>
    <cellStyle name="Followed Hyperlink" xfId="7619" builtinId="9" hidden="1"/>
    <cellStyle name="Followed Hyperlink" xfId="7620" builtinId="9" hidden="1"/>
    <cellStyle name="Followed Hyperlink" xfId="7621" builtinId="9" hidden="1"/>
    <cellStyle name="Followed Hyperlink" xfId="762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39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645" builtinId="9" hidden="1"/>
    <cellStyle name="Followed Hyperlink" xfId="7646" builtinId="9" hidden="1"/>
    <cellStyle name="Followed Hyperlink" xfId="7647" builtinId="9" hidden="1"/>
    <cellStyle name="Followed Hyperlink" xfId="7648" builtinId="9" hidden="1"/>
    <cellStyle name="Followed Hyperlink" xfId="7649" builtinId="9" hidden="1"/>
    <cellStyle name="Followed Hyperlink" xfId="7650" builtinId="9" hidden="1"/>
    <cellStyle name="Followed Hyperlink" xfId="7651" builtinId="9" hidden="1"/>
    <cellStyle name="Followed Hyperlink" xfId="7652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61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699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6" builtinId="9" hidden="1"/>
    <cellStyle name="Followed Hyperlink" xfId="7767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1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5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88" builtinId="9" hidden="1"/>
    <cellStyle name="Followed Hyperlink" xfId="7789" builtinId="9" hidden="1"/>
    <cellStyle name="Followed Hyperlink" xfId="7790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4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807" builtinId="9" hidden="1"/>
    <cellStyle name="Followed Hyperlink" xfId="7808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2" builtinId="9" hidden="1"/>
    <cellStyle name="Followed Hyperlink" xfId="7736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825" builtinId="9" hidden="1"/>
    <cellStyle name="Followed Hyperlink" xfId="7826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0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43" builtinId="9" hidden="1"/>
    <cellStyle name="Followed Hyperlink" xfId="7844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8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61" builtinId="9" hidden="1"/>
    <cellStyle name="Followed Hyperlink" xfId="7862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6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79" builtinId="9" hidden="1"/>
    <cellStyle name="Followed Hyperlink" xfId="7880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4" builtinId="9" hidden="1"/>
    <cellStyle name="Followed Hyperlink" xfId="7885" builtinId="9" hidden="1"/>
    <cellStyle name="Followed Hyperlink" xfId="7886" builtinId="9" hidden="1"/>
    <cellStyle name="Followed Hyperlink" xfId="7737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97" builtinId="9" hidden="1"/>
    <cellStyle name="Followed Hyperlink" xfId="7898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2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915" builtinId="9" hidden="1"/>
    <cellStyle name="Followed Hyperlink" xfId="7916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0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933" builtinId="9" hidden="1"/>
    <cellStyle name="Followed Hyperlink" xfId="7934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8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51" builtinId="9" hidden="1"/>
    <cellStyle name="Followed Hyperlink" xfId="7952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6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1643" builtinId="9" hidden="1"/>
    <cellStyle name="Followed Hyperlink" xfId="592" builtinId="9" hidden="1"/>
    <cellStyle name="Followed Hyperlink" xfId="4058" builtinId="9" hidden="1"/>
    <cellStyle name="Followed Hyperlink" xfId="1950" builtinId="9" hidden="1"/>
    <cellStyle name="Followed Hyperlink" xfId="576" builtinId="9" hidden="1"/>
    <cellStyle name="Followed Hyperlink" xfId="6155" builtinId="9" hidden="1"/>
    <cellStyle name="Followed Hyperlink" xfId="580" builtinId="9" hidden="1"/>
    <cellStyle name="Followed Hyperlink" xfId="58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69" builtinId="9" hidden="1"/>
    <cellStyle name="Followed Hyperlink" xfId="7970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4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6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029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3" builtinId="9" hidden="1"/>
    <cellStyle name="Followed Hyperlink" xfId="8124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8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44" builtinId="9" hidden="1"/>
    <cellStyle name="Followed Hyperlink" xfId="8145" builtinId="9" hidden="1"/>
    <cellStyle name="Followed Hyperlink" xfId="8146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0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63" builtinId="9" hidden="1"/>
    <cellStyle name="Followed Hyperlink" xfId="8164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8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030" builtinId="9" hidden="1"/>
    <cellStyle name="Followed Hyperlink" xfId="8180" builtinId="9" hidden="1"/>
    <cellStyle name="Followed Hyperlink" xfId="8181" builtinId="9" hidden="1"/>
    <cellStyle name="Followed Hyperlink" xfId="8182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6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99" builtinId="9" hidden="1"/>
    <cellStyle name="Followed Hyperlink" xfId="8200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4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217" builtinId="9" hidden="1"/>
    <cellStyle name="Followed Hyperlink" xfId="8218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2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35" builtinId="9" hidden="1"/>
    <cellStyle name="Followed Hyperlink" xfId="8236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0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53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71" builtinId="9" hidden="1"/>
    <cellStyle name="Followed Hyperlink" xfId="8272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6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89" builtinId="9" hidden="1"/>
    <cellStyle name="Followed Hyperlink" xfId="8290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4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307" builtinId="9" hidden="1"/>
    <cellStyle name="Followed Hyperlink" xfId="8308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2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325" builtinId="9" hidden="1"/>
    <cellStyle name="Followed Hyperlink" xfId="8326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0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0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337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7" builtinId="9" hidden="1"/>
    <cellStyle name="Followed Hyperlink" xfId="8478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2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338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98" builtinId="9" hidden="1"/>
    <cellStyle name="Followed Hyperlink" xfId="8499" builtinId="9" hidden="1"/>
    <cellStyle name="Followed Hyperlink" xfId="8500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4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517" builtinId="9" hidden="1"/>
    <cellStyle name="Followed Hyperlink" xfId="8518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2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35" builtinId="9" hidden="1"/>
    <cellStyle name="Followed Hyperlink" xfId="8536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0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53" builtinId="9" hidden="1"/>
    <cellStyle name="Followed Hyperlink" xfId="8554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8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71" builtinId="9" hidden="1"/>
    <cellStyle name="Followed Hyperlink" xfId="8572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6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89" builtinId="9" hidden="1"/>
    <cellStyle name="Followed Hyperlink" xfId="8590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4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607" builtinId="9" hidden="1"/>
    <cellStyle name="Followed Hyperlink" xfId="8608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2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625" builtinId="9" hidden="1"/>
    <cellStyle name="Followed Hyperlink" xfId="8626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0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43" builtinId="9" hidden="1"/>
    <cellStyle name="Followed Hyperlink" xfId="8644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8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61" builtinId="9" hidden="1"/>
    <cellStyle name="Followed Hyperlink" xfId="8662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6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79" builtinId="9" hidden="1"/>
    <cellStyle name="Followed Hyperlink" xfId="8680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4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713" builtinId="9" hidden="1"/>
    <cellStyle name="Followed Hyperlink" xfId="8637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5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638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2" builtinId="9" hidden="1"/>
    <cellStyle name="Followed Hyperlink" xfId="8833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7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53" builtinId="9" hidden="1"/>
    <cellStyle name="Followed Hyperlink" xfId="8854" builtinId="9" hidden="1"/>
    <cellStyle name="Followed Hyperlink" xfId="8855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59" builtinId="9" hidden="1"/>
    <cellStyle name="Followed Hyperlink" xfId="8860" builtinId="9" hidden="1"/>
    <cellStyle name="Followed Hyperlink" xfId="8861" builtinId="9" hidden="1"/>
    <cellStyle name="Followed Hyperlink" xfId="82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72" builtinId="9" hidden="1"/>
    <cellStyle name="Followed Hyperlink" xfId="8873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7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90" builtinId="9" hidden="1"/>
    <cellStyle name="Followed Hyperlink" xfId="8891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5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908" builtinId="9" hidden="1"/>
    <cellStyle name="Followed Hyperlink" xfId="8909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3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926" builtinId="9" hidden="1"/>
    <cellStyle name="Followed Hyperlink" xfId="8927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1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44" builtinId="9" hidden="1"/>
    <cellStyle name="Followed Hyperlink" xfId="8945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49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62" builtinId="9" hidden="1"/>
    <cellStyle name="Followed Hyperlink" xfId="8963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7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80" builtinId="9" hidden="1"/>
    <cellStyle name="Followed Hyperlink" xfId="8981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5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98" builtinId="9" hidden="1"/>
    <cellStyle name="Followed Hyperlink" xfId="8999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3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8936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9016" builtinId="9" hidden="1"/>
    <cellStyle name="Followed Hyperlink" xfId="9017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1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9034" builtinId="9" hidden="1"/>
    <cellStyle name="Followed Hyperlink" xfId="9035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39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86" builtinId="9" hidden="1"/>
    <cellStyle name="Followed Hyperlink" xfId="8937" builtinId="9" hidden="1"/>
    <cellStyle name="Followed Hyperlink" xfId="9087" builtinId="9" hidden="1"/>
    <cellStyle name="Followed Hyperlink" xfId="9088" builtinId="9" hidden="1"/>
    <cellStyle name="Followed Hyperlink" xfId="9089" builtinId="9" hidden="1"/>
    <cellStyle name="Followed Hyperlink" xfId="9090" builtinId="9" hidden="1"/>
    <cellStyle name="Followed Hyperlink" xfId="9091" builtinId="9" hidden="1"/>
    <cellStyle name="Followed Hyperlink" xfId="9092" builtinId="9" hidden="1"/>
    <cellStyle name="Followed Hyperlink" xfId="9093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7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10" builtinId="9" hidden="1"/>
    <cellStyle name="Followed Hyperlink" xfId="9111" builtinId="9" hidden="1"/>
    <cellStyle name="Followed Hyperlink" xfId="9112" builtinId="9" hidden="1"/>
    <cellStyle name="Followed Hyperlink" xfId="9113" builtinId="9" hidden="1"/>
    <cellStyle name="Followed Hyperlink" xfId="9114" builtinId="9" hidden="1"/>
    <cellStyle name="Followed Hyperlink" xfId="9115" builtinId="9" hidden="1"/>
    <cellStyle name="Followed Hyperlink" xfId="9116" builtinId="9" hidden="1"/>
    <cellStyle name="Followed Hyperlink" xfId="9117" builtinId="9" hidden="1"/>
    <cellStyle name="Followed Hyperlink" xfId="9118" builtinId="9" hidden="1"/>
    <cellStyle name="Followed Hyperlink" xfId="911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6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142" builtinId="9" hidden="1"/>
    <cellStyle name="Followed Hyperlink" xfId="9143" builtinId="9" hidden="1"/>
    <cellStyle name="Followed Hyperlink" xfId="9144" builtinId="9" hidden="1"/>
    <cellStyle name="Followed Hyperlink" xfId="9145" builtinId="9" hidden="1"/>
    <cellStyle name="Followed Hyperlink" xfId="9146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8255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3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0" builtinId="9" hidden="1"/>
    <cellStyle name="Followed Hyperlink" xfId="9261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5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69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82" builtinId="9" hidden="1"/>
    <cellStyle name="Followed Hyperlink" xfId="9283" builtinId="9" hidden="1"/>
    <cellStyle name="Followed Hyperlink" xfId="9284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8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301" builtinId="9" hidden="1"/>
    <cellStyle name="Followed Hyperlink" xfId="9302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6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235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319" builtinId="9" hidden="1"/>
    <cellStyle name="Followed Hyperlink" xfId="9320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4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37" builtinId="9" hidden="1"/>
    <cellStyle name="Followed Hyperlink" xfId="9338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2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55" builtinId="9" hidden="1"/>
    <cellStyle name="Followed Hyperlink" xfId="9356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0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73" builtinId="9" hidden="1"/>
    <cellStyle name="Followed Hyperlink" xfId="9374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8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236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91" builtinId="9" hidden="1"/>
    <cellStyle name="Followed Hyperlink" xfId="9392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6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409" builtinId="9" hidden="1"/>
    <cellStyle name="Followed Hyperlink" xfId="9410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4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427" builtinId="9" hidden="1"/>
    <cellStyle name="Followed Hyperlink" xfId="9428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2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45" builtinId="9" hidden="1"/>
    <cellStyle name="Followed Hyperlink" xfId="9446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0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8257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63" builtinId="9" hidden="1"/>
    <cellStyle name="Followed Hyperlink" xfId="9464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8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0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534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7" builtinId="9" hidden="1"/>
    <cellStyle name="Followed Hyperlink" xfId="9618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2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38" builtinId="9" hidden="1"/>
    <cellStyle name="Followed Hyperlink" xfId="9639" builtinId="9" hidden="1"/>
    <cellStyle name="Followed Hyperlink" xfId="9640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4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57" builtinId="9" hidden="1"/>
    <cellStyle name="Followed Hyperlink" xfId="9658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2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75" builtinId="9" hidden="1"/>
    <cellStyle name="Followed Hyperlink" xfId="9676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0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535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93" builtinId="9" hidden="1"/>
    <cellStyle name="Followed Hyperlink" xfId="9694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8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711" builtinId="9" hidden="1"/>
    <cellStyle name="Followed Hyperlink" xfId="9712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6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729" builtinId="9" hidden="1"/>
    <cellStyle name="Followed Hyperlink" xfId="9730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4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47" builtinId="9" hidden="1"/>
    <cellStyle name="Followed Hyperlink" xfId="9748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2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82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65" builtinId="9" hidden="1"/>
    <cellStyle name="Followed Hyperlink" xfId="9766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0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83" builtinId="9" hidden="1"/>
    <cellStyle name="Followed Hyperlink" xfId="9784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8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801" builtinId="9" hidden="1"/>
    <cellStyle name="Followed Hyperlink" xfId="9802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6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819" builtinId="9" hidden="1"/>
    <cellStyle name="Followed Hyperlink" xfId="9820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4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5" builtinId="9" hidden="1"/>
    <cellStyle name="Followed Hyperlink" xfId="983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4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833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1" builtinId="9" hidden="1"/>
    <cellStyle name="Followed Hyperlink" xfId="9972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6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834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92" builtinId="9" hidden="1"/>
    <cellStyle name="Followed Hyperlink" xfId="9993" builtinId="9" hidden="1"/>
    <cellStyle name="Followed Hyperlink" xfId="9994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8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10011" builtinId="9" hidden="1"/>
    <cellStyle name="Followed Hyperlink" xfId="10012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6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10029" builtinId="9" hidden="1"/>
    <cellStyle name="Followed Hyperlink" xfId="10030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4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47" builtinId="9" hidden="1"/>
    <cellStyle name="Followed Hyperlink" xfId="10048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2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4063" builtinId="9" hidden="1"/>
    <cellStyle name="Followed Hyperlink" xfId="4062" builtinId="9" hidden="1"/>
    <cellStyle name="Followed Hyperlink" xfId="6158" builtinId="9" hidden="1"/>
    <cellStyle name="Followed Hyperlink" xfId="1646" builtinId="9" hidden="1"/>
    <cellStyle name="Followed Hyperlink" xfId="581" builtinId="9" hidden="1"/>
    <cellStyle name="Followed Hyperlink" xfId="8254" builtinId="9" hidden="1"/>
    <cellStyle name="Followed Hyperlink" xfId="577" builtinId="9" hidden="1"/>
    <cellStyle name="Followed Hyperlink" xfId="7961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65" builtinId="9" hidden="1"/>
    <cellStyle name="Followed Hyperlink" xfId="10066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0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83" builtinId="9" hidden="1"/>
    <cellStyle name="Followed Hyperlink" xfId="10084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8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101" builtinId="9" hidden="1"/>
    <cellStyle name="Followed Hyperlink" xfId="10102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6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119" builtinId="9" hidden="1"/>
    <cellStyle name="Followed Hyperlink" xfId="10120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4" builtinId="9" hidden="1"/>
    <cellStyle name="Followed Hyperlink" xfId="10125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37" builtinId="9" hidden="1"/>
    <cellStyle name="Followed Hyperlink" xfId="10138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2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55" builtinId="9" hidden="1"/>
    <cellStyle name="Followed Hyperlink" xfId="10156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0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73" builtinId="9" hidden="1"/>
    <cellStyle name="Followed Hyperlink" xfId="10174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8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126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59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127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6" builtinId="9" hidden="1"/>
    <cellStyle name="Followed Hyperlink" xfId="10327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1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47" builtinId="9" hidden="1"/>
    <cellStyle name="Followed Hyperlink" xfId="10348" builtinId="9" hidden="1"/>
    <cellStyle name="Followed Hyperlink" xfId="10349" builtinId="9" hidden="1"/>
    <cellStyle name="Followed Hyperlink" xfId="10350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66" builtinId="9" hidden="1"/>
    <cellStyle name="Followed Hyperlink" xfId="10367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1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84" builtinId="9" hidden="1"/>
    <cellStyle name="Followed Hyperlink" xfId="10385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89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402" builtinId="9" hidden="1"/>
    <cellStyle name="Followed Hyperlink" xfId="10403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7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420" builtinId="9" hidden="1"/>
    <cellStyle name="Followed Hyperlink" xfId="10421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5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38" builtinId="9" hidden="1"/>
    <cellStyle name="Followed Hyperlink" xfId="10439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3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56" builtinId="9" hidden="1"/>
    <cellStyle name="Followed Hyperlink" xfId="10457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1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74" builtinId="9" hidden="1"/>
    <cellStyle name="Followed Hyperlink" xfId="10475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79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92" builtinId="9" hidden="1"/>
    <cellStyle name="Followed Hyperlink" xfId="10493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7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33" builtinId="9" hidden="1"/>
    <cellStyle name="Followed Hyperlink" xfId="10510" builtinId="9" hidden="1"/>
    <cellStyle name="Followed Hyperlink" xfId="10511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5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528" builtinId="9" hidden="1"/>
    <cellStyle name="Followed Hyperlink" xfId="10529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3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0" builtinId="9" hidden="1"/>
    <cellStyle name="Followed Hyperlink" xfId="10581" builtinId="9" hidden="1"/>
    <cellStyle name="Followed Hyperlink" xfId="10582" builtinId="9" hidden="1"/>
    <cellStyle name="Followed Hyperlink" xfId="10583" builtinId="9" hidden="1"/>
    <cellStyle name="Followed Hyperlink" xfId="10434" builtinId="9" hidden="1"/>
    <cellStyle name="Followed Hyperlink" xfId="10584" builtinId="9" hidden="1"/>
    <cellStyle name="Followed Hyperlink" xfId="10585" builtinId="9" hidden="1"/>
    <cellStyle name="Followed Hyperlink" xfId="10586" builtinId="9" hidden="1"/>
    <cellStyle name="Followed Hyperlink" xfId="10587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1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04" builtinId="9" hidden="1"/>
    <cellStyle name="Followed Hyperlink" xfId="10605" builtinId="9" hidden="1"/>
    <cellStyle name="Followed Hyperlink" xfId="10606" builtinId="9" hidden="1"/>
    <cellStyle name="Followed Hyperlink" xfId="10607" builtinId="9" hidden="1"/>
    <cellStyle name="Followed Hyperlink" xfId="10608" builtinId="9" hidden="1"/>
    <cellStyle name="Followed Hyperlink" xfId="10609" builtinId="9" hidden="1"/>
    <cellStyle name="Followed Hyperlink" xfId="10610" builtinId="9" hidden="1"/>
    <cellStyle name="Followed Hyperlink" xfId="10611" builtinId="9" hidden="1"/>
    <cellStyle name="Followed Hyperlink" xfId="10612" builtinId="9" hidden="1"/>
    <cellStyle name="Followed Hyperlink" xfId="1061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0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636" builtinId="9" hidden="1"/>
    <cellStyle name="Followed Hyperlink" xfId="10637" builtinId="9" hidden="1"/>
    <cellStyle name="Followed Hyperlink" xfId="10638" builtinId="9" hidden="1"/>
    <cellStyle name="Followed Hyperlink" xfId="10639" builtinId="9" hidden="1"/>
    <cellStyle name="Followed Hyperlink" xfId="10640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7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4" builtinId="9" hidden="1"/>
    <cellStyle name="Followed Hyperlink" xfId="10755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59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3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76" builtinId="9" hidden="1"/>
    <cellStyle name="Followed Hyperlink" xfId="10777" builtinId="9" hidden="1"/>
    <cellStyle name="Followed Hyperlink" xfId="10778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2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95" builtinId="9" hidden="1"/>
    <cellStyle name="Followed Hyperlink" xfId="10796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0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733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813" builtinId="9" hidden="1"/>
    <cellStyle name="Followed Hyperlink" xfId="10814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8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831" builtinId="9" hidden="1"/>
    <cellStyle name="Followed Hyperlink" xfId="10832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6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49" builtinId="9" hidden="1"/>
    <cellStyle name="Followed Hyperlink" xfId="10850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4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67" builtinId="9" hidden="1"/>
    <cellStyle name="Followed Hyperlink" xfId="10868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2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734" builtinId="9" hidden="1"/>
    <cellStyle name="Followed Hyperlink" xfId="10884" builtinId="9" hidden="1"/>
    <cellStyle name="Followed Hyperlink" xfId="10885" builtinId="9" hidden="1"/>
    <cellStyle name="Followed Hyperlink" xfId="10886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0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903" builtinId="9" hidden="1"/>
    <cellStyle name="Followed Hyperlink" xfId="10904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8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921" builtinId="9" hidden="1"/>
    <cellStyle name="Followed Hyperlink" xfId="10922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6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39" builtinId="9" hidden="1"/>
    <cellStyle name="Followed Hyperlink" xfId="10940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4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57" builtinId="9" hidden="1"/>
    <cellStyle name="Followed Hyperlink" xfId="10357" builtinId="9" hidden="1"/>
    <cellStyle name="Followed Hyperlink" xfId="10958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2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4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032" builtinId="9" hidden="1"/>
    <cellStyle name="Followed Hyperlink" xfId="11109" builtinId="9" hidden="1"/>
    <cellStyle name="Followed Hyperlink" xfId="11110" builtinId="9" hidden="1"/>
    <cellStyle name="Followed Hyperlink" xfId="11111" builtinId="9" hidden="1"/>
    <cellStyle name="Followed Hyperlink" xfId="11112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6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32" builtinId="9" hidden="1"/>
    <cellStyle name="Followed Hyperlink" xfId="11133" builtinId="9" hidden="1"/>
    <cellStyle name="Followed Hyperlink" xfId="11134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8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51" builtinId="9" hidden="1"/>
    <cellStyle name="Followed Hyperlink" xfId="11152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6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69" builtinId="9" hidden="1"/>
    <cellStyle name="Followed Hyperlink" xfId="11170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4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033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87" builtinId="9" hidden="1"/>
    <cellStyle name="Followed Hyperlink" xfId="11188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2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205" builtinId="9" hidden="1"/>
    <cellStyle name="Followed Hyperlink" xfId="11206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0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223" builtinId="9" hidden="1"/>
    <cellStyle name="Followed Hyperlink" xfId="11224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8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41" builtinId="9" hidden="1"/>
    <cellStyle name="Followed Hyperlink" xfId="11242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6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0353" builtinId="9" hidden="1"/>
    <cellStyle name="Followed Hyperlink" xfId="11257" builtinId="9" hidden="1"/>
    <cellStyle name="Followed Hyperlink" xfId="11258" builtinId="9" hidden="1"/>
    <cellStyle name="Followed Hyperlink" xfId="11259" builtinId="9" hidden="1"/>
    <cellStyle name="Followed Hyperlink" xfId="11260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4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77" builtinId="9" hidden="1"/>
    <cellStyle name="Followed Hyperlink" xfId="11278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2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95" builtinId="9" hidden="1"/>
    <cellStyle name="Followed Hyperlink" xfId="11296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0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313" builtinId="9" hidden="1"/>
    <cellStyle name="Followed Hyperlink" xfId="11314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8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8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331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5" builtinId="9" hidden="1"/>
    <cellStyle name="Followed Hyperlink" xfId="11466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0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332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86" builtinId="9" hidden="1"/>
    <cellStyle name="Followed Hyperlink" xfId="11487" builtinId="9" hidden="1"/>
    <cellStyle name="Followed Hyperlink" xfId="11488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2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505" builtinId="9" hidden="1"/>
    <cellStyle name="Followed Hyperlink" xfId="11506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0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523" builtinId="9" hidden="1"/>
    <cellStyle name="Followed Hyperlink" xfId="11524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8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41" builtinId="9" hidden="1"/>
    <cellStyle name="Followed Hyperlink" xfId="11542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6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03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59" builtinId="9" hidden="1"/>
    <cellStyle name="Followed Hyperlink" xfId="11560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4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77" builtinId="9" hidden="1"/>
    <cellStyle name="Followed Hyperlink" xfId="11578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2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95" builtinId="9" hidden="1"/>
    <cellStyle name="Followed Hyperlink" xfId="11596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0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613" builtinId="9" hidden="1"/>
    <cellStyle name="Followed Hyperlink" xfId="11614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8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2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6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49" builtinId="9" hidden="1"/>
    <cellStyle name="Followed Hyperlink" xfId="11650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4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67" builtinId="9" hidden="1"/>
    <cellStyle name="Followed Hyperlink" xfId="11668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2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630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3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631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0" builtinId="9" hidden="1"/>
    <cellStyle name="Followed Hyperlink" xfId="11821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5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41" builtinId="9" hidden="1"/>
    <cellStyle name="Followed Hyperlink" xfId="11842" builtinId="9" hidden="1"/>
    <cellStyle name="Followed Hyperlink" xfId="11843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7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0356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60" builtinId="9" hidden="1"/>
    <cellStyle name="Followed Hyperlink" xfId="11861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5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78" builtinId="9" hidden="1"/>
    <cellStyle name="Followed Hyperlink" xfId="11879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3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96" builtinId="9" hidden="1"/>
    <cellStyle name="Followed Hyperlink" xfId="11897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1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914" builtinId="9" hidden="1"/>
    <cellStyle name="Followed Hyperlink" xfId="11915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19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31" builtinId="9" hidden="1"/>
    <cellStyle name="Followed Hyperlink" xfId="11932" builtinId="9" hidden="1"/>
    <cellStyle name="Followed Hyperlink" xfId="11933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7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50" builtinId="9" hidden="1"/>
    <cellStyle name="Followed Hyperlink" xfId="11951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5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68" builtinId="9" hidden="1"/>
    <cellStyle name="Followed Hyperlink" xfId="11969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3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86" builtinId="9" hidden="1"/>
    <cellStyle name="Followed Hyperlink" xfId="11987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1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2004" builtinId="9" hidden="1"/>
    <cellStyle name="Followed Hyperlink" xfId="12005" builtinId="9" hidden="1"/>
    <cellStyle name="Followed Hyperlink" xfId="11929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09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2022" builtinId="9" hidden="1"/>
    <cellStyle name="Followed Hyperlink" xfId="12023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7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4" builtinId="9" hidden="1"/>
    <cellStyle name="Followed Hyperlink" xfId="12075" builtinId="9" hidden="1"/>
    <cellStyle name="Followed Hyperlink" xfId="12076" builtinId="9" hidden="1"/>
    <cellStyle name="Followed Hyperlink" xfId="12077" builtinId="9" hidden="1"/>
    <cellStyle name="Followed Hyperlink" xfId="12078" builtinId="9" hidden="1"/>
    <cellStyle name="Followed Hyperlink" xfId="12079" builtinId="9" hidden="1"/>
    <cellStyle name="Followed Hyperlink" xfId="11930" builtinId="9" hidden="1"/>
    <cellStyle name="Followed Hyperlink" xfId="12080" builtinId="9" hidden="1"/>
    <cellStyle name="Followed Hyperlink" xfId="12081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5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098" builtinId="9" hidden="1"/>
    <cellStyle name="Followed Hyperlink" xfId="12099" builtinId="9" hidden="1"/>
    <cellStyle name="Followed Hyperlink" xfId="12100" builtinId="9" hidden="1"/>
    <cellStyle name="Followed Hyperlink" xfId="12101" builtinId="9" hidden="1"/>
    <cellStyle name="Followed Hyperlink" xfId="12102" builtinId="9" hidden="1"/>
    <cellStyle name="Followed Hyperlink" xfId="12103" builtinId="9" hidden="1"/>
    <cellStyle name="Followed Hyperlink" xfId="12104" builtinId="9" hidden="1"/>
    <cellStyle name="Followed Hyperlink" xfId="12105" builtinId="9" hidden="1"/>
    <cellStyle name="Followed Hyperlink" xfId="12106" builtinId="9" hidden="1"/>
    <cellStyle name="Followed Hyperlink" xfId="1210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4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130" builtinId="9" hidden="1"/>
    <cellStyle name="Followed Hyperlink" xfId="12131" builtinId="9" hidden="1"/>
    <cellStyle name="Followed Hyperlink" xfId="12132" builtinId="9" hidden="1"/>
    <cellStyle name="Followed Hyperlink" xfId="12133" builtinId="9" hidden="1"/>
    <cellStyle name="Followed Hyperlink" xfId="12134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6163" builtinId="9" hidden="1"/>
    <cellStyle name="Followed Hyperlink" xfId="6162" builtinId="9" hidden="1"/>
    <cellStyle name="Followed Hyperlink" xfId="8256" builtinId="9" hidden="1"/>
    <cellStyle name="Followed Hyperlink" xfId="4059" builtinId="9" hidden="1"/>
    <cellStyle name="Followed Hyperlink" xfId="575" builtinId="9" hidden="1"/>
    <cellStyle name="Followed Hyperlink" xfId="10351" builtinId="9" hidden="1"/>
    <cellStyle name="Followed Hyperlink" xfId="1642" builtinId="9" hidden="1"/>
    <cellStyle name="Followed Hyperlink" xfId="10058" builtinId="9" hidden="1"/>
    <cellStyle name="Followed Hyperlink" xfId="12155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1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48" builtinId="9" hidden="1"/>
    <cellStyle name="Followed Hyperlink" xfId="12249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3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7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70" builtinId="9" hidden="1"/>
    <cellStyle name="Followed Hyperlink" xfId="12271" builtinId="9" hidden="1"/>
    <cellStyle name="Followed Hyperlink" xfId="12272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6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89" builtinId="9" hidden="1"/>
    <cellStyle name="Followed Hyperlink" xfId="12290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4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22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307" builtinId="9" hidden="1"/>
    <cellStyle name="Followed Hyperlink" xfId="12308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2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325" builtinId="9" hidden="1"/>
    <cellStyle name="Followed Hyperlink" xfId="12326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0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43" builtinId="9" hidden="1"/>
    <cellStyle name="Followed Hyperlink" xfId="12344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8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61" builtinId="9" hidden="1"/>
    <cellStyle name="Followed Hyperlink" xfId="12362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6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223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79" builtinId="9" hidden="1"/>
    <cellStyle name="Followed Hyperlink" xfId="12380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4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97" builtinId="9" hidden="1"/>
    <cellStyle name="Followed Hyperlink" xfId="12398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2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415" builtinId="9" hidden="1"/>
    <cellStyle name="Followed Hyperlink" xfId="12416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0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433" builtinId="9" hidden="1"/>
    <cellStyle name="Followed Hyperlink" xfId="12434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8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52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6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8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527" builtinId="9" hidden="1"/>
    <cellStyle name="Followed Hyperlink" xfId="12604" builtinId="9" hidden="1"/>
    <cellStyle name="Followed Hyperlink" xfId="12605" builtinId="9" hidden="1"/>
    <cellStyle name="Followed Hyperlink" xfId="12606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0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26" builtinId="9" hidden="1"/>
    <cellStyle name="Followed Hyperlink" xfId="12627" builtinId="9" hidden="1"/>
    <cellStyle name="Followed Hyperlink" xfId="12628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2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45" builtinId="9" hidden="1"/>
    <cellStyle name="Followed Hyperlink" xfId="12646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0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63" builtinId="9" hidden="1"/>
    <cellStyle name="Followed Hyperlink" xfId="12664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8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528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81" builtinId="9" hidden="1"/>
    <cellStyle name="Followed Hyperlink" xfId="12682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6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99" builtinId="9" hidden="1"/>
    <cellStyle name="Followed Hyperlink" xfId="12700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4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717" builtinId="9" hidden="1"/>
    <cellStyle name="Followed Hyperlink" xfId="12718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2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35" builtinId="9" hidden="1"/>
    <cellStyle name="Followed Hyperlink" xfId="12736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0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53" builtinId="9" hidden="1"/>
    <cellStyle name="Followed Hyperlink" xfId="12754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8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71" builtinId="9" hidden="1"/>
    <cellStyle name="Followed Hyperlink" xfId="12772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6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89" builtinId="9" hidden="1"/>
    <cellStyle name="Followed Hyperlink" xfId="12790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4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807" builtinId="9" hidden="1"/>
    <cellStyle name="Followed Hyperlink" xfId="12808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2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825" builtinId="9" hidden="1"/>
    <cellStyle name="Followed Hyperlink" xfId="12826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2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827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59" builtinId="9" hidden="1"/>
    <cellStyle name="Followed Hyperlink" xfId="12960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4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828" builtinId="9" hidden="1"/>
    <cellStyle name="Followed Hyperlink" xfId="12978" builtinId="9" hidden="1"/>
    <cellStyle name="Followed Hyperlink" xfId="12979" builtinId="9" hidden="1"/>
    <cellStyle name="Followed Hyperlink" xfId="12980" builtinId="9" hidden="1"/>
    <cellStyle name="Followed Hyperlink" xfId="12981" builtinId="9" hidden="1"/>
    <cellStyle name="Followed Hyperlink" xfId="12982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6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99" builtinId="9" hidden="1"/>
    <cellStyle name="Followed Hyperlink" xfId="13000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4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3017" builtinId="9" hidden="1"/>
    <cellStyle name="Followed Hyperlink" xfId="13018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2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35" builtinId="9" hidden="1"/>
    <cellStyle name="Followed Hyperlink" xfId="13036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0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2451" builtinId="9" hidden="1"/>
    <cellStyle name="Followed Hyperlink" xfId="13052" builtinId="9" hidden="1"/>
    <cellStyle name="Followed Hyperlink" xfId="13053" builtinId="9" hidden="1"/>
    <cellStyle name="Followed Hyperlink" xfId="13054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8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71" builtinId="9" hidden="1"/>
    <cellStyle name="Followed Hyperlink" xfId="13072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6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89" builtinId="9" hidden="1"/>
    <cellStyle name="Followed Hyperlink" xfId="13090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4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107" builtinId="9" hidden="1"/>
    <cellStyle name="Followed Hyperlink" xfId="13108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2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125" builtinId="9" hidden="1"/>
    <cellStyle name="Followed Hyperlink" xfId="13128" builtinId="9" hidden="1"/>
    <cellStyle name="Followed Hyperlink" xfId="13129" builtinId="9" hidden="1"/>
    <cellStyle name="Followed Hyperlink" xfId="13130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43" builtinId="9" hidden="1"/>
    <cellStyle name="Followed Hyperlink" xfId="13144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8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61" builtinId="9" hidden="1"/>
    <cellStyle name="Followed Hyperlink" xfId="13162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6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126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7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75" builtinId="9" hidden="1"/>
    <cellStyle name="Followed Hyperlink" xfId="13276" builtinId="9" hidden="1"/>
    <cellStyle name="Followed Hyperlink" xfId="13127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4" builtinId="9" hidden="1"/>
    <cellStyle name="Followed Hyperlink" xfId="13315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19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35" builtinId="9" hidden="1"/>
    <cellStyle name="Followed Hyperlink" xfId="13336" builtinId="9" hidden="1"/>
    <cellStyle name="Followed Hyperlink" xfId="13337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1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2448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54" builtinId="9" hidden="1"/>
    <cellStyle name="Followed Hyperlink" xfId="13355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59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72" builtinId="9" hidden="1"/>
    <cellStyle name="Followed Hyperlink" xfId="13373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7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90" builtinId="9" hidden="1"/>
    <cellStyle name="Followed Hyperlink" xfId="13391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5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408" builtinId="9" hidden="1"/>
    <cellStyle name="Followed Hyperlink" xfId="13409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3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7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1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44" builtinId="9" hidden="1"/>
    <cellStyle name="Followed Hyperlink" xfId="13445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49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62" builtinId="9" hidden="1"/>
    <cellStyle name="Followed Hyperlink" xfId="13463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7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80" builtinId="9" hidden="1"/>
    <cellStyle name="Followed Hyperlink" xfId="13481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5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98" builtinId="9" hidden="1"/>
    <cellStyle name="Followed Hyperlink" xfId="13499" builtinId="9" hidden="1"/>
    <cellStyle name="Followed Hyperlink" xfId="13500" builtinId="9" hidden="1"/>
    <cellStyle name="Followed Hyperlink" xfId="13501" builtinId="9" hidden="1"/>
    <cellStyle name="Followed Hyperlink" xfId="13425" builtinId="9" hidden="1"/>
    <cellStyle name="Followed Hyperlink" xfId="13502" builtinId="9" hidden="1"/>
    <cellStyle name="Followed Hyperlink" xfId="13503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516" builtinId="9" hidden="1"/>
    <cellStyle name="Followed Hyperlink" xfId="13517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1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68" builtinId="9" hidden="1"/>
    <cellStyle name="Followed Hyperlink" xfId="13569" builtinId="9" hidden="1"/>
    <cellStyle name="Followed Hyperlink" xfId="13570" builtinId="9" hidden="1"/>
    <cellStyle name="Followed Hyperlink" xfId="13571" builtinId="9" hidden="1"/>
    <cellStyle name="Followed Hyperlink" xfId="13572" builtinId="9" hidden="1"/>
    <cellStyle name="Followed Hyperlink" xfId="13573" builtinId="9" hidden="1"/>
    <cellStyle name="Followed Hyperlink" xfId="13574" builtinId="9" hidden="1"/>
    <cellStyle name="Followed Hyperlink" xfId="13575" builtinId="9" hidden="1"/>
    <cellStyle name="Followed Hyperlink" xfId="13426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79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592" builtinId="9" hidden="1"/>
    <cellStyle name="Followed Hyperlink" xfId="13593" builtinId="9" hidden="1"/>
    <cellStyle name="Followed Hyperlink" xfId="13594" builtinId="9" hidden="1"/>
    <cellStyle name="Followed Hyperlink" xfId="13595" builtinId="9" hidden="1"/>
    <cellStyle name="Followed Hyperlink" xfId="13596" builtinId="9" hidden="1"/>
    <cellStyle name="Followed Hyperlink" xfId="13597" builtinId="9" hidden="1"/>
    <cellStyle name="Followed Hyperlink" xfId="13598" builtinId="9" hidden="1"/>
    <cellStyle name="Followed Hyperlink" xfId="13599" builtinId="9" hidden="1"/>
    <cellStyle name="Followed Hyperlink" xfId="13600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7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623" builtinId="9" hidden="1"/>
    <cellStyle name="Followed Hyperlink" xfId="13624" builtinId="9" hidden="1"/>
    <cellStyle name="Followed Hyperlink" xfId="13625" builtinId="9" hidden="1"/>
    <cellStyle name="Followed Hyperlink" xfId="13626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3648" builtinId="9" hidden="1"/>
    <cellStyle name="Followed Hyperlink" xfId="13649" builtinId="9" hidden="1"/>
    <cellStyle name="Followed Hyperlink" xfId="124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3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0" builtinId="9" hidden="1"/>
    <cellStyle name="Followed Hyperlink" xfId="13741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5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49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62" builtinId="9" hidden="1"/>
    <cellStyle name="Followed Hyperlink" xfId="13763" builtinId="9" hidden="1"/>
    <cellStyle name="Followed Hyperlink" xfId="13764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8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81" builtinId="9" hidden="1"/>
    <cellStyle name="Followed Hyperlink" xfId="13782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6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99" builtinId="9" hidden="1"/>
    <cellStyle name="Followed Hyperlink" xfId="13800" builtinId="9" hidden="1"/>
    <cellStyle name="Followed Hyperlink" xfId="13724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4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817" builtinId="9" hidden="1"/>
    <cellStyle name="Followed Hyperlink" xfId="13818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2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35" builtinId="9" hidden="1"/>
    <cellStyle name="Followed Hyperlink" xfId="13836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0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53" builtinId="9" hidden="1"/>
    <cellStyle name="Followed Hyperlink" xfId="13854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8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71" builtinId="9" hidden="1"/>
    <cellStyle name="Followed Hyperlink" xfId="13872" builtinId="9" hidden="1"/>
    <cellStyle name="Followed Hyperlink" xfId="13873" builtinId="9" hidden="1"/>
    <cellStyle name="Followed Hyperlink" xfId="13874" builtinId="9" hidden="1"/>
    <cellStyle name="Followed Hyperlink" xfId="13725" builtinId="9" hidden="1"/>
    <cellStyle name="Followed Hyperlink" xfId="13875" builtinId="9" hidden="1"/>
    <cellStyle name="Followed Hyperlink" xfId="13876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89" builtinId="9" hidden="1"/>
    <cellStyle name="Followed Hyperlink" xfId="13890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4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907" builtinId="9" hidden="1"/>
    <cellStyle name="Followed Hyperlink" xfId="13908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2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925" builtinId="9" hidden="1"/>
    <cellStyle name="Followed Hyperlink" xfId="13926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0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43" builtinId="9" hidden="1"/>
    <cellStyle name="Followed Hyperlink" xfId="13944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8" builtinId="9" hidden="1"/>
    <cellStyle name="Followed Hyperlink" xfId="12450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0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7" builtinId="9" hidden="1"/>
    <cellStyle name="Followed Hyperlink" xfId="14098" builtinId="9" hidden="1"/>
    <cellStyle name="Followed Hyperlink" xfId="14099" builtinId="9" hidden="1"/>
    <cellStyle name="Followed Hyperlink" xfId="14023" builtinId="9" hidden="1"/>
    <cellStyle name="Followed Hyperlink" xfId="14100" builtinId="9" hidden="1"/>
    <cellStyle name="Followed Hyperlink" xfId="14101" builtinId="9" hidden="1"/>
    <cellStyle name="Followed Hyperlink" xfId="14102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118" builtinId="9" hidden="1"/>
    <cellStyle name="Followed Hyperlink" xfId="14119" builtinId="9" hidden="1"/>
    <cellStyle name="Followed Hyperlink" xfId="14120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4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37" builtinId="9" hidden="1"/>
    <cellStyle name="Followed Hyperlink" xfId="14138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2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55" builtinId="9" hidden="1"/>
    <cellStyle name="Followed Hyperlink" xfId="14156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0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73" builtinId="9" hidden="1"/>
    <cellStyle name="Followed Hyperlink" xfId="14024" builtinId="9" hidden="1"/>
    <cellStyle name="Followed Hyperlink" xfId="14174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8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91" builtinId="9" hidden="1"/>
    <cellStyle name="Followed Hyperlink" xfId="14192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6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209" builtinId="9" hidden="1"/>
    <cellStyle name="Followed Hyperlink" xfId="14210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4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227" builtinId="9" hidden="1"/>
    <cellStyle name="Followed Hyperlink" xfId="14228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2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45" builtinId="9" hidden="1"/>
    <cellStyle name="Followed Hyperlink" xfId="14246" builtinId="9" hidden="1"/>
    <cellStyle name="Followed Hyperlink" xfId="14247" builtinId="9" hidden="1"/>
    <cellStyle name="Followed Hyperlink" xfId="590" builtinId="9" hidden="1"/>
    <cellStyle name="Followed Hyperlink" xfId="898" builtinId="9" hidden="1"/>
    <cellStyle name="Followed Hyperlink" xfId="5929" builtinId="9" hidden="1"/>
    <cellStyle name="Followed Hyperlink" xfId="6156" builtinId="9" hidden="1"/>
    <cellStyle name="Followed Hyperlink" xfId="1648" builtinId="9" hidden="1"/>
    <cellStyle name="Followed Hyperlink" xfId="1343" builtinId="9" hidden="1"/>
    <cellStyle name="Followed Hyperlink" xfId="10352" builtinId="9" hidden="1"/>
    <cellStyle name="Followed Hyperlink" xfId="3755" builtinId="9" hidden="1"/>
    <cellStyle name="Followed Hyperlink" xfId="8260" builtinId="9" hidden="1"/>
    <cellStyle name="Followed Hyperlink" xfId="8259" builtinId="9" hidden="1"/>
    <cellStyle name="Followed Hyperlink" xfId="10354" builtinId="9" hidden="1"/>
    <cellStyle name="Followed Hyperlink" xfId="6159" builtinId="9" hidden="1"/>
    <cellStyle name="Followed Hyperlink" xfId="1644" builtinId="9" hidden="1"/>
    <cellStyle name="Followed Hyperlink" xfId="12447" builtinId="9" hidden="1"/>
    <cellStyle name="Followed Hyperlink" xfId="1" builtinId="9" hidden="1"/>
    <cellStyle name="Followed Hyperlink" xfId="12154" builtinId="9" hidden="1"/>
    <cellStyle name="Followed Hyperlink" xfId="14248" builtinId="9" hidden="1"/>
    <cellStyle name="Followed Hyperlink" xfId="14249" builtinId="9" hidden="1"/>
    <cellStyle name="Followed Hyperlink" xfId="14250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63" builtinId="9" hidden="1"/>
    <cellStyle name="Followed Hyperlink" xfId="14264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8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81" builtinId="9" hidden="1"/>
    <cellStyle name="Followed Hyperlink" xfId="14282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6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99" builtinId="9" hidden="1"/>
    <cellStyle name="Followed Hyperlink" xfId="14300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4" builtinId="9" hidden="1"/>
    <cellStyle name="Followed Hyperlink" xfId="14305" builtinId="9" hidden="1"/>
    <cellStyle name="Followed Hyperlink" xfId="14306" builtinId="9" hidden="1"/>
    <cellStyle name="Good" xfId="14323" builtinId="26" customBuiltin="1"/>
    <cellStyle name="Heading 1" xfId="14319" builtinId="16" customBuiltin="1"/>
    <cellStyle name="Heading 1 2" xfId="14420"/>
    <cellStyle name="Heading 2" xfId="14320" builtinId="17" customBuiltin="1"/>
    <cellStyle name="Heading 2 2" xfId="14421"/>
    <cellStyle name="Heading 3" xfId="14321" builtinId="18" customBuiltin="1"/>
    <cellStyle name="Heading 3 2" xfId="14422"/>
    <cellStyle name="Heading 4" xfId="14322" builtinId="19" customBuiltin="1"/>
    <cellStyle name="Heading 4 2" xfId="14423"/>
    <cellStyle name="Hyperlink 2" xfId="3"/>
    <cellStyle name="Hyperlink 2 2" xfId="14424"/>
    <cellStyle name="Hyperlink 3" xfId="4"/>
    <cellStyle name="Hyperlink 4" xfId="14605"/>
    <cellStyle name="Hyperlink 5" xfId="14606"/>
    <cellStyle name="Input" xfId="14326" builtinId="20" customBuiltin="1"/>
    <cellStyle name="Label" xfId="28"/>
    <cellStyle name="Label No Shade" xfId="29"/>
    <cellStyle name="Label Shaded" xfId="30"/>
    <cellStyle name="Linked Cell" xfId="14329" builtinId="24" customBuiltin="1"/>
    <cellStyle name="Map Labels" xfId="14425"/>
    <cellStyle name="Map Legend" xfId="14426"/>
    <cellStyle name="Map Title" xfId="14427"/>
    <cellStyle name="Neutral" xfId="14325" builtinId="28" customBuiltin="1"/>
    <cellStyle name="Normal" xfId="0" builtinId="0"/>
    <cellStyle name="Normal 10" xfId="14428"/>
    <cellStyle name="Normal 10 2" xfId="14429"/>
    <cellStyle name="Normal 10 2 2" xfId="14607"/>
    <cellStyle name="Normal 10 2 3" xfId="14608"/>
    <cellStyle name="Normal 10 3" xfId="14609"/>
    <cellStyle name="Normal 11" xfId="14430"/>
    <cellStyle name="Normal 11 2" xfId="14610"/>
    <cellStyle name="Normal 11 2 2" xfId="14611"/>
    <cellStyle name="Normal 11 2 3" xfId="14501"/>
    <cellStyle name="Normal 12" xfId="14431"/>
    <cellStyle name="Normal 12 2" xfId="14612"/>
    <cellStyle name="Normal 12 2 2" xfId="14613"/>
    <cellStyle name="Normal 12 2 3" xfId="14614"/>
    <cellStyle name="Normal 12 2 4" xfId="14615"/>
    <cellStyle name="Normal 12 3" xfId="14616"/>
    <cellStyle name="Normal 13" xfId="14617"/>
    <cellStyle name="Normal 13 2" xfId="14500"/>
    <cellStyle name="Normal 13 3" xfId="14618"/>
    <cellStyle name="Normal 14" xfId="14499"/>
    <cellStyle name="Normal 14 2" xfId="14619"/>
    <cellStyle name="Normal 15" xfId="14620"/>
    <cellStyle name="Normal 18" xfId="14816"/>
    <cellStyle name="Normal 2" xfId="5"/>
    <cellStyle name="Normal 2 2" xfId="13"/>
    <cellStyle name="Normal 2 2 2" xfId="31"/>
    <cellStyle name="Normal 2 2 2 2" xfId="14317"/>
    <cellStyle name="Normal 2 2 2 2 2" xfId="14621"/>
    <cellStyle name="Normal 2 2 2 2 3" xfId="14622"/>
    <cellStyle name="Normal 2 2 2 3" xfId="14623"/>
    <cellStyle name="Normal 2 2 2 3 2" xfId="14502"/>
    <cellStyle name="Normal 2 2 2 4" xfId="14624"/>
    <cellStyle name="Normal 2 2 2 4 2" xfId="14625"/>
    <cellStyle name="Normal 2 2 3" xfId="14318"/>
    <cellStyle name="Normal 2 2 4" xfId="14432"/>
    <cellStyle name="Normal 2 2 4 2" xfId="14626"/>
    <cellStyle name="Normal 2 2 5" xfId="14627"/>
    <cellStyle name="Normal 2 3" xfId="15"/>
    <cellStyle name="Normal 2 3 2" xfId="32"/>
    <cellStyle name="Normal 2 3 2 2" xfId="14308"/>
    <cellStyle name="Normal 2 3 2 3" xfId="14628"/>
    <cellStyle name="Normal 2 3 2 4" xfId="14629"/>
    <cellStyle name="Normal 2 3 3" xfId="14433"/>
    <cellStyle name="Normal 2 3 3 2" xfId="14630"/>
    <cellStyle name="Normal 2 3 3 3" xfId="14631"/>
    <cellStyle name="Normal 2 3 3 4" xfId="14632"/>
    <cellStyle name="Normal 2 3 4" xfId="14633"/>
    <cellStyle name="Normal 2 3 4 2" xfId="14634"/>
    <cellStyle name="Normal 2 4" xfId="9"/>
    <cellStyle name="Normal 2 4 2" xfId="33"/>
    <cellStyle name="Normal 2 4 2 2" xfId="14312"/>
    <cellStyle name="Normal 2 4 2 2 2" xfId="14635"/>
    <cellStyle name="Normal 2 4 2 2 3" xfId="14636"/>
    <cellStyle name="Normal 2 4 2 3" xfId="14367"/>
    <cellStyle name="Normal 2 4 2 3 2" xfId="14435"/>
    <cellStyle name="Normal 2 4 2 3 2 2" xfId="14637"/>
    <cellStyle name="Normal 2 4 2 3 2 3" xfId="14638"/>
    <cellStyle name="Normal 2 4 2 3 3" xfId="14434"/>
    <cellStyle name="Normal 2 4 2 3 4" xfId="14639"/>
    <cellStyle name="Normal 2 4 2 4" xfId="14436"/>
    <cellStyle name="Normal 2 4 2 4 2" xfId="14640"/>
    <cellStyle name="Normal 2 4 2 5" xfId="14641"/>
    <cellStyle name="Normal 2 4 2 5 2" xfId="14642"/>
    <cellStyle name="Normal 2 4 3" xfId="14359"/>
    <cellStyle name="Normal 2 4 3 2" xfId="14368"/>
    <cellStyle name="Normal 2 4 3 2 2" xfId="14643"/>
    <cellStyle name="Normal 2 4 3 2 3" xfId="14644"/>
    <cellStyle name="Normal 2 4 3 3" xfId="14437"/>
    <cellStyle name="Normal 2 4 3 3 2" xfId="14645"/>
    <cellStyle name="Normal 2 4 3 4" xfId="14646"/>
    <cellStyle name="Normal 2 4 4" xfId="14438"/>
    <cellStyle name="Normal 2 4 4 2" xfId="14647"/>
    <cellStyle name="Normal 2 4 4 3" xfId="14648"/>
    <cellStyle name="Normal 2 4 4 4" xfId="14649"/>
    <cellStyle name="Normal 2 4 5" xfId="14439"/>
    <cellStyle name="Normal 2 4 5 2" xfId="14650"/>
    <cellStyle name="Normal 2 4 5 2 2" xfId="14651"/>
    <cellStyle name="Normal 2 4 5 3" xfId="14652"/>
    <cellStyle name="Normal 2 4 6" xfId="14440"/>
    <cellStyle name="Normal 2 4 6 2" xfId="14653"/>
    <cellStyle name="Normal 2 4 6 3" xfId="14654"/>
    <cellStyle name="Normal 2 4 7" xfId="14655"/>
    <cellStyle name="Normal 2 4 7 2" xfId="14656"/>
    <cellStyle name="Normal 2 4 8" xfId="14657"/>
    <cellStyle name="Normal 2 5" xfId="8"/>
    <cellStyle name="Normal 2 5 2" xfId="14315"/>
    <cellStyle name="Normal 2 5 2 2" xfId="14370"/>
    <cellStyle name="Normal 2 5 2 3" xfId="14658"/>
    <cellStyle name="Normal 2 5 3" xfId="14360"/>
    <cellStyle name="Normal 2 5 3 2" xfId="14369"/>
    <cellStyle name="Normal 2 5 3 3" xfId="14659"/>
    <cellStyle name="Normal 2 5 3 3 2" xfId="14660"/>
    <cellStyle name="Normal 2 5 4" xfId="14441"/>
    <cellStyle name="Normal 2 5 4 2" xfId="14661"/>
    <cellStyle name="Normal 2 5 4 2 2" xfId="14662"/>
    <cellStyle name="Normal 2 5 4 3" xfId="14663"/>
    <cellStyle name="Normal 2 5 4 4" xfId="14664"/>
    <cellStyle name="Normal 2 5 5" xfId="14442"/>
    <cellStyle name="Normal 2 5 6" xfId="14443"/>
    <cellStyle name="Normal 2 5 6 2" xfId="14665"/>
    <cellStyle name="Normal 2 5 6 3" xfId="14666"/>
    <cellStyle name="Normal 2 5 7" xfId="14667"/>
    <cellStyle name="Normal 2 5 8" xfId="14668"/>
    <cellStyle name="Normal 2 6" xfId="14311"/>
    <cellStyle name="Normal 2 6 2" xfId="14444"/>
    <cellStyle name="Normal 2 6 2 2" xfId="14669"/>
    <cellStyle name="Normal 2 6 3" xfId="14670"/>
    <cellStyle name="Normal 2 7" xfId="14445"/>
    <cellStyle name="Normal 2 7 2" xfId="14671"/>
    <cellStyle name="Normal 2 8" xfId="14672"/>
    <cellStyle name="Normal 2 8 2" xfId="14812"/>
    <cellStyle name="Normal 2 9" xfId="14813"/>
    <cellStyle name="Normal 3" xfId="6"/>
    <cellStyle name="Normal 3 2" xfId="16"/>
    <cellStyle name="Normal 3 2 2" xfId="1952"/>
    <cellStyle name="Normal 3 2 2 2" xfId="14673"/>
    <cellStyle name="Normal 3 2 3" xfId="14309"/>
    <cellStyle name="Normal 3 2 3 2" xfId="14674"/>
    <cellStyle name="Normal 3 2 3 2 2" xfId="14675"/>
    <cellStyle name="Normal 3 2 3 3" xfId="14676"/>
    <cellStyle name="Normal 3 2 4" xfId="14446"/>
    <cellStyle name="Normal 3 2 4 2" xfId="14677"/>
    <cellStyle name="Normal 3 3" xfId="14"/>
    <cellStyle name="Normal 3 3 2" xfId="14310"/>
    <cellStyle name="Normal 3 3 2 2" xfId="14678"/>
    <cellStyle name="Normal 3 3 2 3" xfId="14679"/>
    <cellStyle name="Normal 3 3 2 3 2" xfId="14680"/>
    <cellStyle name="Normal 3 3 3" xfId="14447"/>
    <cellStyle name="Normal 3 3 3 2" xfId="14681"/>
    <cellStyle name="Normal 3 3 3 2 2" xfId="14682"/>
    <cellStyle name="Normal 3 3 3 3" xfId="14683"/>
    <cellStyle name="Normal 3 3 3 3 2" xfId="14684"/>
    <cellStyle name="Normal 3 3 4" xfId="14685"/>
    <cellStyle name="Normal 3 3 4 2" xfId="14686"/>
    <cellStyle name="Normal 3 4" xfId="19"/>
    <cellStyle name="Normal 3 4 2" xfId="14313"/>
    <cellStyle name="Normal 3 4 3" xfId="14687"/>
    <cellStyle name="Normal 3 4 3 2" xfId="14688"/>
    <cellStyle name="Normal 3 4 4" xfId="14689"/>
    <cellStyle name="Normal 3 4 5" xfId="14690"/>
    <cellStyle name="Normal 3 5" xfId="14448"/>
    <cellStyle name="Normal 3 5 2" xfId="14449"/>
    <cellStyle name="Normal 3 5 3" xfId="14691"/>
    <cellStyle name="Normal 3 5 4" xfId="14692"/>
    <cellStyle name="Normal 4" xfId="7"/>
    <cellStyle name="Normal 4 2" xfId="35"/>
    <cellStyle name="Normal 4 2 2" xfId="14314"/>
    <cellStyle name="Normal 4 2 2 2" xfId="14372"/>
    <cellStyle name="Normal 4 2 2 2 2" xfId="14693"/>
    <cellStyle name="Normal 4 2 2 2 3" xfId="14694"/>
    <cellStyle name="Normal 4 2 2 3" xfId="14450"/>
    <cellStyle name="Normal 4 2 2 3 2" xfId="14695"/>
    <cellStyle name="Normal 4 2 2 3 2 2" xfId="14696"/>
    <cellStyle name="Normal 4 2 2 3 3" xfId="14697"/>
    <cellStyle name="Normal 4 2 2 4" xfId="14451"/>
    <cellStyle name="Normal 4 2 2 4 2" xfId="14698"/>
    <cellStyle name="Normal 4 2 2 5" xfId="14699"/>
    <cellStyle name="Normal 4 2 2 5 2" xfId="14700"/>
    <cellStyle name="Normal 4 2 3" xfId="14361"/>
    <cellStyle name="Normal 4 2 3 2" xfId="14371"/>
    <cellStyle name="Normal 4 2 3 3" xfId="14701"/>
    <cellStyle name="Normal 4 2 4" xfId="14452"/>
    <cellStyle name="Normal 4 2 4 2" xfId="14453"/>
    <cellStyle name="Normal 4 2 4 2 2" xfId="14702"/>
    <cellStyle name="Normal 4 2 4 3" xfId="14703"/>
    <cellStyle name="Normal 4 2 5" xfId="14704"/>
    <cellStyle name="Normal 4 3" xfId="36"/>
    <cellStyle name="Normal 4 3 2" xfId="1956"/>
    <cellStyle name="Normal 4 3 2 2" xfId="14373"/>
    <cellStyle name="Normal 4 3 2 2 2" xfId="14454"/>
    <cellStyle name="Normal 4 3 2 2 2 2" xfId="14705"/>
    <cellStyle name="Normal 4 3 2 2 3" xfId="14706"/>
    <cellStyle name="Normal 4 3 2 2 4" xfId="14707"/>
    <cellStyle name="Normal 4 3 2 3" xfId="14455"/>
    <cellStyle name="Normal 4 3 3" xfId="14366"/>
    <cellStyle name="Normal 4 3 3 2" xfId="14457"/>
    <cellStyle name="Normal 4 3 3 2 2" xfId="14708"/>
    <cellStyle name="Normal 4 3 3 3" xfId="14456"/>
    <cellStyle name="Normal 4 3 3 3 2" xfId="14710"/>
    <cellStyle name="Normal 4 3 3 3 3" xfId="14711"/>
    <cellStyle name="Normal 4 3 3 3 4" xfId="14814"/>
    <cellStyle name="Normal 4 3 3 3 5" xfId="14709"/>
    <cellStyle name="Normal 4 3 3 4" xfId="14712"/>
    <cellStyle name="Normal 4 3 4" xfId="14458"/>
    <cellStyle name="Normal 4 3 4 2" xfId="14713"/>
    <cellStyle name="Normal 4 4" xfId="34"/>
    <cellStyle name="Normal 4 4 2" xfId="350"/>
    <cellStyle name="Normal 4 4 2 2" xfId="14714"/>
    <cellStyle name="Normal 4 4 2 2 2" xfId="14715"/>
    <cellStyle name="Normal 4 4 2 2 3" xfId="14716"/>
    <cellStyle name="Normal 4 4 2 3" xfId="14717"/>
    <cellStyle name="Normal 4 4 3" xfId="14459"/>
    <cellStyle name="Normal 4 4 3 2" xfId="14718"/>
    <cellStyle name="Normal 4 4 4" xfId="14719"/>
    <cellStyle name="Normal 4 4 4 2" xfId="14720"/>
    <cellStyle name="Normal 4 4 5" xfId="14721"/>
    <cellStyle name="Normal 4 4 5 2" xfId="14722"/>
    <cellStyle name="Normal 4 5" xfId="14460"/>
    <cellStyle name="Normal 4 5 2" xfId="14723"/>
    <cellStyle name="Normal 4 5 3" xfId="14724"/>
    <cellStyle name="Normal 4 6" xfId="14461"/>
    <cellStyle name="Normal 4 6 2" xfId="14725"/>
    <cellStyle name="Normal 4 6 2 2" xfId="14726"/>
    <cellStyle name="Normal 4 6 3" xfId="14727"/>
    <cellStyle name="Normal 4 7" xfId="14728"/>
    <cellStyle name="Normal 4 7 2" xfId="14729"/>
    <cellStyle name="Normal 4 7 3" xfId="14730"/>
    <cellStyle name="Normal 5" xfId="2"/>
    <cellStyle name="Normal 5 2" xfId="18"/>
    <cellStyle name="Normal 5 2 2" xfId="349"/>
    <cellStyle name="Normal 5 2 2 2" xfId="1957"/>
    <cellStyle name="Normal 5 2 2 2 2" xfId="14731"/>
    <cellStyle name="Normal 5 2 2 2 2 2" xfId="14732"/>
    <cellStyle name="Normal 5 2 2 2 3" xfId="14733"/>
    <cellStyle name="Normal 5 2 2 3" xfId="14316"/>
    <cellStyle name="Normal 5 2 2 3 2" xfId="14734"/>
    <cellStyle name="Normal 5 2 2 3 3" xfId="14735"/>
    <cellStyle name="Normal 5 2 2 4" xfId="14462"/>
    <cellStyle name="Normal 5 2 2 4 2" xfId="14736"/>
    <cellStyle name="Normal 5 2 2 5" xfId="14737"/>
    <cellStyle name="Normal 5 2 3" xfId="573"/>
    <cellStyle name="Normal 5 2 3 2" xfId="14738"/>
    <cellStyle name="Normal 5 2 3 2 2" xfId="14739"/>
    <cellStyle name="Normal 5 2 3 2 3" xfId="14740"/>
    <cellStyle name="Normal 5 2 3 3" xfId="14741"/>
    <cellStyle name="Normal 5 2 4" xfId="1645"/>
    <cellStyle name="Normal 5 2 4 2" xfId="14742"/>
    <cellStyle name="Normal 5 2 5" xfId="14463"/>
    <cellStyle name="Normal 5 2 5 2" xfId="14743"/>
    <cellStyle name="Normal 5 2 6" xfId="14744"/>
    <cellStyle name="Normal 5 3" xfId="10"/>
    <cellStyle name="Normal 5 3 2" xfId="14374"/>
    <cellStyle name="Normal 5 3 3" xfId="14464"/>
    <cellStyle name="Normal 5 3 3 2" xfId="14745"/>
    <cellStyle name="Normal 5 3 3 2 2" xfId="14746"/>
    <cellStyle name="Normal 5 3 3 3" xfId="14747"/>
    <cellStyle name="Normal 5 3 4" xfId="14465"/>
    <cellStyle name="Normal 5 3 4 2" xfId="14748"/>
    <cellStyle name="Normal 5 3 5" xfId="14749"/>
    <cellStyle name="Normal 5 3 5 2" xfId="14750"/>
    <cellStyle name="Normal 5 4" xfId="37"/>
    <cellStyle name="Normal 5 4 2" xfId="14466"/>
    <cellStyle name="Normal 5 4 2 2" xfId="14751"/>
    <cellStyle name="Normal 5 4 3" xfId="14752"/>
    <cellStyle name="Normal 5 4 3 2" xfId="14753"/>
    <cellStyle name="Normal 5 5" xfId="14754"/>
    <cellStyle name="Normal 5 5 2" xfId="14755"/>
    <cellStyle name="Normal 5 6" xfId="14756"/>
    <cellStyle name="Normal 6" xfId="17"/>
    <cellStyle name="Normal 6 2" xfId="38"/>
    <cellStyle name="Normal 6 2 2" xfId="351"/>
    <cellStyle name="Normal 6 2 2 2" xfId="14467"/>
    <cellStyle name="Normal 6 2 3" xfId="574"/>
    <cellStyle name="Normal 6 2 4" xfId="14757"/>
    <cellStyle name="Normal 6 3" xfId="14468"/>
    <cellStyle name="Normal 6 3 2" xfId="14469"/>
    <cellStyle name="Normal 6 3 2 2" xfId="14758"/>
    <cellStyle name="Normal 6 3 2 3" xfId="14759"/>
    <cellStyle name="Normal 6 3 3" xfId="14760"/>
    <cellStyle name="Normal 6 3 3 2" xfId="14761"/>
    <cellStyle name="Normal 6 3 3 3" xfId="14762"/>
    <cellStyle name="Normal 6 3 3 4" xfId="14763"/>
    <cellStyle name="Normal 6 3 3 5" xfId="14815"/>
    <cellStyle name="Normal 6 3 4" xfId="14764"/>
    <cellStyle name="Normal 6 4" xfId="14765"/>
    <cellStyle name="Normal 7" xfId="40"/>
    <cellStyle name="Normal 7 2" xfId="272"/>
    <cellStyle name="Normal 7 2 2" xfId="14766"/>
    <cellStyle name="Normal 7 2 3" xfId="14767"/>
    <cellStyle name="Normal 7 3" xfId="14768"/>
    <cellStyle name="Normal 7 4" xfId="14769"/>
    <cellStyle name="Normal 8" xfId="822"/>
    <cellStyle name="Normal 8 2" xfId="1953"/>
    <cellStyle name="Normal 8 2 2" xfId="14470"/>
    <cellStyle name="Normal 8 2 2 2" xfId="14770"/>
    <cellStyle name="Normal 8 2 2 2 2" xfId="14771"/>
    <cellStyle name="Normal 8 2 2 3" xfId="14772"/>
    <cellStyle name="Normal 8 2 3" xfId="14773"/>
    <cellStyle name="Normal 8 2 3 2" xfId="14774"/>
    <cellStyle name="Normal 8 2 4" xfId="14775"/>
    <cellStyle name="Normal 8 3" xfId="14307"/>
    <cellStyle name="Normal 8 3 2" xfId="14471"/>
    <cellStyle name="Normal 8 3 2 2" xfId="14776"/>
    <cellStyle name="Normal 8 3 2 3" xfId="14777"/>
    <cellStyle name="Normal 8 3 3" xfId="14778"/>
    <cellStyle name="Normal 8 3 3 2" xfId="14779"/>
    <cellStyle name="Normal 8 3 4" xfId="14780"/>
    <cellStyle name="Normal 8 4" xfId="14781"/>
    <cellStyle name="Normal 8 4 2" xfId="14782"/>
    <cellStyle name="Normal 8 5" xfId="14783"/>
    <cellStyle name="Normal 9" xfId="14472"/>
    <cellStyle name="Normal 9 2" xfId="14473"/>
    <cellStyle name="Normal 9 2 2" xfId="14474"/>
    <cellStyle name="Normal 9 2 2 2" xfId="14784"/>
    <cellStyle name="Normal 9 2 2 2 2" xfId="14785"/>
    <cellStyle name="Normal 9 2 2 3" xfId="14786"/>
    <cellStyle name="Normal 9 2 3" xfId="14787"/>
    <cellStyle name="Normal 9 2 3 2" xfId="14788"/>
    <cellStyle name="Normal 9 2 4" xfId="14789"/>
    <cellStyle name="Normal 9 3" xfId="14475"/>
    <cellStyle name="Normal 9 3 2" xfId="14790"/>
    <cellStyle name="Normal 9 3 2 2" xfId="14791"/>
    <cellStyle name="Normal 9 3 3" xfId="14792"/>
    <cellStyle name="Normal 9 4" xfId="14793"/>
    <cellStyle name="Normal 9 4 2" xfId="14794"/>
    <cellStyle name="Normal 9 4 3" xfId="14795"/>
    <cellStyle name="Normal 9 5" xfId="14796"/>
    <cellStyle name="Normal 9 5 2" xfId="14797"/>
    <cellStyle name="Normal 9 5 3" xfId="14798"/>
    <cellStyle name="Normal 9 6" xfId="14799"/>
    <cellStyle name="Normal 9 7" xfId="14800"/>
    <cellStyle name="Normal_MAINLST 2" xfId="14817"/>
    <cellStyle name="Note" xfId="14364" builtinId="10" customBuiltin="1"/>
    <cellStyle name="Note 2" xfId="14362"/>
    <cellStyle name="Note 2 2" xfId="14476"/>
    <cellStyle name="Note 2 2 2" xfId="14801"/>
    <cellStyle name="Note 2 2 2 2" xfId="14802"/>
    <cellStyle name="Note 2 2 3" xfId="14803"/>
    <cellStyle name="Note 2 3" xfId="14496"/>
    <cellStyle name="Note 2 3 2" xfId="14804"/>
    <cellStyle name="Note 2 4" xfId="14805"/>
    <cellStyle name="Note 3" xfId="14477"/>
    <cellStyle name="Note 3 2" xfId="14498"/>
    <cellStyle name="Note 3 2 2" xfId="14806"/>
    <cellStyle name="Note 3 2 2 2" xfId="14807"/>
    <cellStyle name="Note 3 2 3" xfId="14808"/>
    <cellStyle name="Note 3 3" xfId="14497"/>
    <cellStyle name="Note 3 3 2" xfId="14809"/>
    <cellStyle name="Note 3 4" xfId="14810"/>
    <cellStyle name="Note 4" xfId="14811"/>
    <cellStyle name="Output" xfId="14327" builtinId="21" customBuiltin="1"/>
    <cellStyle name="Output 2" xfId="14478"/>
    <cellStyle name="Percent 2" xfId="117"/>
    <cellStyle name="Percent 3" xfId="14479"/>
    <cellStyle name="Text Entry" xfId="39"/>
    <cellStyle name="Title 2" xfId="14363"/>
    <cellStyle name="Total" xfId="14333" builtinId="25" customBuiltin="1"/>
    <cellStyle name="Total 2" xfId="14480"/>
    <cellStyle name="Warning Text" xfId="1433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1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6" style="4" customWidth="1"/>
    <col min="2" max="2" width="39.7109375" style="4" customWidth="1"/>
    <col min="3" max="4" width="12.85546875" style="4" customWidth="1"/>
    <col min="5" max="5" width="24.7109375" style="4" customWidth="1"/>
    <col min="6" max="7" width="10.7109375" style="36" customWidth="1"/>
    <col min="8" max="8" width="16.140625" style="4" bestFit="1" customWidth="1"/>
    <col min="9" max="9" width="15.7109375" style="4" customWidth="1"/>
    <col min="10" max="10" width="14.7109375" style="4" customWidth="1"/>
    <col min="11" max="11" width="15.7109375" style="4" customWidth="1"/>
    <col min="12" max="12" width="10.7109375" style="53" customWidth="1"/>
    <col min="13" max="13" width="14.140625" style="4" customWidth="1"/>
    <col min="14" max="14" width="10.7109375" style="4" customWidth="1"/>
    <col min="15" max="15" width="15.7109375" style="4" customWidth="1"/>
    <col min="16" max="16" width="10.7109375" style="4" customWidth="1"/>
    <col min="17" max="17" width="11.42578125" style="4" customWidth="1"/>
    <col min="18" max="18" width="15.85546875" style="4" customWidth="1"/>
    <col min="19" max="19" width="10.7109375" style="4" customWidth="1"/>
    <col min="20" max="20" width="11.28515625" style="32" bestFit="1" customWidth="1"/>
    <col min="21" max="44" width="9.140625" style="32"/>
    <col min="45" max="16384" width="9.140625" style="4"/>
  </cols>
  <sheetData>
    <row r="1" spans="1:44" s="51" customFormat="1" ht="78.75" x14ac:dyDescent="0.25">
      <c r="A1" s="44" t="s">
        <v>0</v>
      </c>
      <c r="B1" s="45" t="s">
        <v>1</v>
      </c>
      <c r="C1" s="44" t="s">
        <v>66</v>
      </c>
      <c r="D1" s="44" t="s">
        <v>67</v>
      </c>
      <c r="E1" s="46" t="s">
        <v>16</v>
      </c>
      <c r="F1" s="46" t="s">
        <v>20</v>
      </c>
      <c r="G1" s="46" t="s">
        <v>21</v>
      </c>
      <c r="H1" s="46" t="s">
        <v>13</v>
      </c>
      <c r="I1" s="46" t="s">
        <v>15</v>
      </c>
      <c r="J1" s="47" t="s">
        <v>2</v>
      </c>
      <c r="K1" s="46" t="s">
        <v>18</v>
      </c>
      <c r="L1" s="47" t="s">
        <v>3</v>
      </c>
      <c r="M1" s="46" t="s">
        <v>4</v>
      </c>
      <c r="N1" s="46" t="s">
        <v>5</v>
      </c>
      <c r="O1" s="46" t="s">
        <v>6</v>
      </c>
      <c r="P1" s="46" t="s">
        <v>7</v>
      </c>
      <c r="Q1" s="48" t="s">
        <v>8</v>
      </c>
      <c r="R1" s="46" t="s">
        <v>14</v>
      </c>
      <c r="S1" s="47" t="s">
        <v>9</v>
      </c>
      <c r="T1" s="49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</row>
    <row r="2" spans="1:44" x14ac:dyDescent="0.25">
      <c r="A2" s="39" t="s">
        <v>54</v>
      </c>
      <c r="B2" s="39" t="s">
        <v>55</v>
      </c>
      <c r="C2" s="39" t="s">
        <v>106</v>
      </c>
      <c r="D2" s="39" t="s">
        <v>106</v>
      </c>
      <c r="E2" s="39" t="s">
        <v>19</v>
      </c>
      <c r="F2" s="40">
        <v>113</v>
      </c>
      <c r="G2" s="40">
        <v>112</v>
      </c>
      <c r="H2" s="37">
        <v>72752407</v>
      </c>
      <c r="I2" s="37">
        <v>0</v>
      </c>
      <c r="J2" s="28">
        <f>I2/H2</f>
        <v>0</v>
      </c>
      <c r="K2" s="2">
        <v>40898466</v>
      </c>
      <c r="L2" s="28">
        <f>K2/$H2</f>
        <v>0.56215962724092416</v>
      </c>
      <c r="M2" s="2"/>
      <c r="N2" s="28">
        <f>M2/$H2</f>
        <v>0</v>
      </c>
      <c r="O2" s="2">
        <v>2119388</v>
      </c>
      <c r="P2" s="28">
        <f>O2/$H2</f>
        <v>2.9131517256879211E-2</v>
      </c>
      <c r="Q2" s="7">
        <v>1.11504</v>
      </c>
      <c r="R2" s="2">
        <v>29734553</v>
      </c>
      <c r="S2" s="28">
        <f>R2/$H2</f>
        <v>0.40870885550219666</v>
      </c>
      <c r="T2" s="31"/>
    </row>
    <row r="3" spans="1:44" ht="15" customHeight="1" x14ac:dyDescent="0.25">
      <c r="A3" s="39" t="s">
        <v>56</v>
      </c>
      <c r="B3" s="39" t="s">
        <v>57</v>
      </c>
      <c r="C3" s="39" t="s">
        <v>68</v>
      </c>
      <c r="D3" s="39" t="s">
        <v>68</v>
      </c>
      <c r="E3" s="39" t="s">
        <v>112</v>
      </c>
      <c r="F3" s="40">
        <v>54</v>
      </c>
      <c r="G3" s="40">
        <v>53</v>
      </c>
      <c r="H3" s="37">
        <v>10674208</v>
      </c>
      <c r="I3" s="37">
        <v>5400000</v>
      </c>
      <c r="J3" s="28">
        <f t="shared" ref="J3:J61" si="0">I3/H3</f>
        <v>0.5058923341197773</v>
      </c>
      <c r="K3" s="2">
        <v>0</v>
      </c>
      <c r="L3" s="28">
        <f t="shared" ref="L3:L61" si="1">K3/$H3</f>
        <v>0</v>
      </c>
      <c r="M3" s="2"/>
      <c r="N3" s="28">
        <f t="shared" ref="N3:N56" si="2">M3/$H3</f>
        <v>0</v>
      </c>
      <c r="O3" s="2">
        <v>1427079</v>
      </c>
      <c r="P3" s="28">
        <f t="shared" ref="P3:P56" si="3">O3/$H3</f>
        <v>0.13369413449691067</v>
      </c>
      <c r="Q3" s="7">
        <v>1.1000000000000001</v>
      </c>
      <c r="R3" s="2">
        <v>3847129</v>
      </c>
      <c r="S3" s="28">
        <f t="shared" ref="S3:S56" si="4">R3/$H3</f>
        <v>0.360413531383312</v>
      </c>
      <c r="T3" s="31"/>
    </row>
    <row r="4" spans="1:44" x14ac:dyDescent="0.25">
      <c r="A4" s="39" t="s">
        <v>58</v>
      </c>
      <c r="B4" s="39" t="s">
        <v>59</v>
      </c>
      <c r="C4" s="39" t="s">
        <v>140</v>
      </c>
      <c r="D4" s="39" t="s">
        <v>74</v>
      </c>
      <c r="E4" s="39" t="s">
        <v>112</v>
      </c>
      <c r="F4" s="40">
        <v>84</v>
      </c>
      <c r="G4" s="40">
        <v>83</v>
      </c>
      <c r="H4" s="37">
        <v>41778331</v>
      </c>
      <c r="I4" s="37">
        <v>21100000</v>
      </c>
      <c r="J4" s="28">
        <f t="shared" si="0"/>
        <v>0.50504650365281467</v>
      </c>
      <c r="K4" s="2">
        <v>0</v>
      </c>
      <c r="L4" s="28">
        <f t="shared" si="1"/>
        <v>0</v>
      </c>
      <c r="M4" s="2"/>
      <c r="N4" s="28">
        <f t="shared" si="2"/>
        <v>0</v>
      </c>
      <c r="O4" s="2">
        <v>5613687</v>
      </c>
      <c r="P4" s="28">
        <f t="shared" si="3"/>
        <v>0.13436838824413547</v>
      </c>
      <c r="Q4" s="7">
        <v>1.1499999999999999</v>
      </c>
      <c r="R4" s="2">
        <v>15064644</v>
      </c>
      <c r="S4" s="28">
        <f t="shared" si="4"/>
        <v>0.36058510810304989</v>
      </c>
      <c r="T4" s="31"/>
    </row>
    <row r="5" spans="1:44" x14ac:dyDescent="0.25">
      <c r="A5" s="39" t="s">
        <v>60</v>
      </c>
      <c r="B5" s="39" t="s">
        <v>61</v>
      </c>
      <c r="C5" s="39" t="s">
        <v>68</v>
      </c>
      <c r="D5" s="39" t="s">
        <v>68</v>
      </c>
      <c r="E5" s="39" t="s">
        <v>112</v>
      </c>
      <c r="F5" s="40">
        <v>170</v>
      </c>
      <c r="G5" s="40">
        <v>169</v>
      </c>
      <c r="H5" s="37">
        <v>45357295</v>
      </c>
      <c r="I5" s="37">
        <v>23300000</v>
      </c>
      <c r="J5" s="28">
        <f t="shared" si="0"/>
        <v>0.51369906428502843</v>
      </c>
      <c r="K5" s="2">
        <v>0</v>
      </c>
      <c r="L5" s="28">
        <f t="shared" si="1"/>
        <v>0</v>
      </c>
      <c r="M5" s="2"/>
      <c r="N5" s="28">
        <f t="shared" si="2"/>
        <v>0</v>
      </c>
      <c r="O5" s="2">
        <v>5107088</v>
      </c>
      <c r="P5" s="28">
        <f t="shared" si="3"/>
        <v>0.11259683806099989</v>
      </c>
      <c r="Q5" s="7">
        <v>1.1499999999999999</v>
      </c>
      <c r="R5" s="2">
        <v>16950207</v>
      </c>
      <c r="S5" s="28">
        <f t="shared" si="4"/>
        <v>0.37370409765397167</v>
      </c>
      <c r="T5" s="31"/>
    </row>
    <row r="6" spans="1:44" x14ac:dyDescent="0.25">
      <c r="A6" s="39" t="s">
        <v>62</v>
      </c>
      <c r="B6" s="39" t="s">
        <v>63</v>
      </c>
      <c r="C6" s="39" t="s">
        <v>146</v>
      </c>
      <c r="D6" s="39" t="s">
        <v>72</v>
      </c>
      <c r="E6" s="39" t="s">
        <v>112</v>
      </c>
      <c r="F6" s="40">
        <v>72</v>
      </c>
      <c r="G6" s="40">
        <v>71</v>
      </c>
      <c r="H6" s="37">
        <v>26778519</v>
      </c>
      <c r="I6" s="37">
        <v>14820000</v>
      </c>
      <c r="J6" s="28">
        <f t="shared" si="0"/>
        <v>0.55342866422149783</v>
      </c>
      <c r="K6" s="2">
        <v>0</v>
      </c>
      <c r="L6" s="28">
        <f t="shared" si="1"/>
        <v>0</v>
      </c>
      <c r="M6" s="2"/>
      <c r="N6" s="28">
        <f t="shared" si="2"/>
        <v>0</v>
      </c>
      <c r="O6" s="2">
        <v>2250863</v>
      </c>
      <c r="P6" s="28">
        <f t="shared" si="3"/>
        <v>8.405479780267161E-2</v>
      </c>
      <c r="Q6" s="7">
        <v>1.1499999999999999</v>
      </c>
      <c r="R6" s="2">
        <v>9707656</v>
      </c>
      <c r="S6" s="28">
        <f t="shared" si="4"/>
        <v>0.36251653797583056</v>
      </c>
      <c r="T6" s="31"/>
    </row>
    <row r="7" spans="1:44" x14ac:dyDescent="0.25">
      <c r="A7" s="39" t="s">
        <v>64</v>
      </c>
      <c r="B7" s="39" t="s">
        <v>65</v>
      </c>
      <c r="C7" s="39" t="s">
        <v>106</v>
      </c>
      <c r="D7" s="39" t="s">
        <v>106</v>
      </c>
      <c r="E7" s="39" t="s">
        <v>19</v>
      </c>
      <c r="F7" s="40">
        <v>61</v>
      </c>
      <c r="G7" s="40">
        <v>60</v>
      </c>
      <c r="H7" s="37">
        <v>36771422</v>
      </c>
      <c r="I7" s="37">
        <v>19261396</v>
      </c>
      <c r="J7" s="28">
        <f t="shared" si="0"/>
        <v>0.52381428164513189</v>
      </c>
      <c r="K7" s="2">
        <v>0</v>
      </c>
      <c r="L7" s="28">
        <f t="shared" si="1"/>
        <v>0</v>
      </c>
      <c r="M7" s="2"/>
      <c r="N7" s="28">
        <f t="shared" si="2"/>
        <v>0</v>
      </c>
      <c r="O7" s="2">
        <v>4186464</v>
      </c>
      <c r="P7" s="28">
        <f t="shared" si="3"/>
        <v>0.11385102267733894</v>
      </c>
      <c r="Q7" s="7">
        <v>1.1000000000000001</v>
      </c>
      <c r="R7" s="2">
        <v>13323562</v>
      </c>
      <c r="S7" s="28">
        <f t="shared" si="4"/>
        <v>0.36233469567752913</v>
      </c>
      <c r="T7" s="31"/>
    </row>
    <row r="8" spans="1:44" x14ac:dyDescent="0.25">
      <c r="A8" s="39" t="s">
        <v>22</v>
      </c>
      <c r="B8" s="39" t="s">
        <v>42</v>
      </c>
      <c r="C8" s="39" t="s">
        <v>68</v>
      </c>
      <c r="D8" s="39" t="s">
        <v>68</v>
      </c>
      <c r="E8" s="39" t="s">
        <v>112</v>
      </c>
      <c r="F8" s="40">
        <v>80</v>
      </c>
      <c r="G8" s="40">
        <v>77</v>
      </c>
      <c r="H8" s="37">
        <v>22043833</v>
      </c>
      <c r="I8" s="1">
        <v>4560000</v>
      </c>
      <c r="J8" s="28">
        <f t="shared" si="0"/>
        <v>0.20686057637979746</v>
      </c>
      <c r="K8" s="2">
        <v>6460000</v>
      </c>
      <c r="L8" s="28">
        <f t="shared" si="1"/>
        <v>0.29305248320471311</v>
      </c>
      <c r="M8" s="2"/>
      <c r="N8" s="28">
        <f t="shared" si="2"/>
        <v>0</v>
      </c>
      <c r="O8" s="30">
        <v>2889031.4</v>
      </c>
      <c r="P8" s="28">
        <f t="shared" si="3"/>
        <v>0.1310584869700292</v>
      </c>
      <c r="Q8" s="7">
        <v>1.08</v>
      </c>
      <c r="R8" s="2">
        <v>8134802</v>
      </c>
      <c r="S8" s="28">
        <f t="shared" si="4"/>
        <v>0.36902847159112484</v>
      </c>
    </row>
    <row r="9" spans="1:44" ht="15" customHeight="1" x14ac:dyDescent="0.25">
      <c r="A9" s="39" t="s">
        <v>23</v>
      </c>
      <c r="B9" s="43" t="s">
        <v>113</v>
      </c>
      <c r="C9" s="43" t="s">
        <v>69</v>
      </c>
      <c r="D9" s="43" t="s">
        <v>70</v>
      </c>
      <c r="E9" s="39" t="s">
        <v>19</v>
      </c>
      <c r="F9" s="40">
        <v>16</v>
      </c>
      <c r="G9" s="40">
        <v>15</v>
      </c>
      <c r="H9" s="42">
        <v>5974178</v>
      </c>
      <c r="I9" s="1">
        <v>599000</v>
      </c>
      <c r="J9" s="28">
        <f t="shared" si="0"/>
        <v>0.10026483978214241</v>
      </c>
      <c r="K9" s="2">
        <v>3050784</v>
      </c>
      <c r="L9" s="28">
        <f t="shared" si="1"/>
        <v>0.51066171781289404</v>
      </c>
      <c r="M9" s="2"/>
      <c r="N9" s="28">
        <f t="shared" si="2"/>
        <v>0</v>
      </c>
      <c r="O9" s="30">
        <v>516311</v>
      </c>
      <c r="P9" s="28">
        <f t="shared" si="3"/>
        <v>8.6423772441999558E-2</v>
      </c>
      <c r="Q9" s="7">
        <v>0.85</v>
      </c>
      <c r="R9" s="30">
        <v>1808083</v>
      </c>
      <c r="S9" s="28">
        <f t="shared" si="4"/>
        <v>0.30264966996296394</v>
      </c>
    </row>
    <row r="10" spans="1:44" x14ac:dyDescent="0.25">
      <c r="A10" s="39" t="s">
        <v>24</v>
      </c>
      <c r="B10" s="39" t="s">
        <v>43</v>
      </c>
      <c r="C10" s="39" t="s">
        <v>71</v>
      </c>
      <c r="D10" s="39" t="s">
        <v>72</v>
      </c>
      <c r="E10" s="39" t="s">
        <v>19</v>
      </c>
      <c r="F10" s="40">
        <v>75</v>
      </c>
      <c r="G10" s="40">
        <v>74</v>
      </c>
      <c r="H10" s="42">
        <v>23201648</v>
      </c>
      <c r="I10" s="1">
        <v>9700000</v>
      </c>
      <c r="J10" s="28">
        <f t="shared" si="0"/>
        <v>0.4180737506232316</v>
      </c>
      <c r="K10" s="2">
        <v>1500000</v>
      </c>
      <c r="L10" s="28">
        <f t="shared" si="1"/>
        <v>6.4650579993283233E-2</v>
      </c>
      <c r="M10" s="2"/>
      <c r="N10" s="28">
        <f t="shared" si="2"/>
        <v>0</v>
      </c>
      <c r="O10" s="30">
        <v>4433824</v>
      </c>
      <c r="P10" s="28">
        <f t="shared" si="3"/>
        <v>0.19109952879209269</v>
      </c>
      <c r="Q10" s="7">
        <v>0.92457</v>
      </c>
      <c r="R10" s="30">
        <v>7567824</v>
      </c>
      <c r="S10" s="28">
        <f t="shared" si="4"/>
        <v>0.32617614059139249</v>
      </c>
    </row>
    <row r="11" spans="1:44" x14ac:dyDescent="0.25">
      <c r="A11" s="39" t="s">
        <v>25</v>
      </c>
      <c r="B11" s="39" t="s">
        <v>44</v>
      </c>
      <c r="C11" s="39" t="s">
        <v>73</v>
      </c>
      <c r="D11" s="39" t="s">
        <v>74</v>
      </c>
      <c r="E11" s="39" t="s">
        <v>19</v>
      </c>
      <c r="F11" s="40">
        <v>162</v>
      </c>
      <c r="G11" s="40">
        <v>160</v>
      </c>
      <c r="H11" s="42">
        <v>74776023</v>
      </c>
      <c r="I11" s="1">
        <v>9054000</v>
      </c>
      <c r="J11" s="28">
        <f t="shared" si="0"/>
        <v>0.12108159322674864</v>
      </c>
      <c r="K11" s="2">
        <v>36615583</v>
      </c>
      <c r="L11" s="28">
        <f t="shared" si="1"/>
        <v>0.48967010454674753</v>
      </c>
      <c r="M11" s="2"/>
      <c r="N11" s="28">
        <f t="shared" si="2"/>
        <v>0</v>
      </c>
      <c r="O11" s="30">
        <v>5257638</v>
      </c>
      <c r="P11" s="28">
        <f t="shared" si="3"/>
        <v>7.0311816396012389E-2</v>
      </c>
      <c r="Q11" s="7">
        <v>1.0244200000000001</v>
      </c>
      <c r="R11" s="30">
        <v>23848802</v>
      </c>
      <c r="S11" s="28">
        <f t="shared" si="4"/>
        <v>0.31893648583049139</v>
      </c>
    </row>
    <row r="12" spans="1:44" x14ac:dyDescent="0.25">
      <c r="A12" s="39" t="s">
        <v>26</v>
      </c>
      <c r="B12" s="39" t="s">
        <v>45</v>
      </c>
      <c r="C12" s="39" t="s">
        <v>83</v>
      </c>
      <c r="D12" s="39" t="s">
        <v>78</v>
      </c>
      <c r="E12" s="39" t="s">
        <v>19</v>
      </c>
      <c r="F12" s="40">
        <v>86</v>
      </c>
      <c r="G12" s="40">
        <v>86</v>
      </c>
      <c r="H12" s="42">
        <v>63791436</v>
      </c>
      <c r="I12" s="1">
        <v>2939900</v>
      </c>
      <c r="J12" s="28">
        <f t="shared" si="0"/>
        <v>4.6086123535453882E-2</v>
      </c>
      <c r="K12" s="2">
        <v>22522554</v>
      </c>
      <c r="L12" s="28">
        <f t="shared" si="1"/>
        <v>0.35306548045101227</v>
      </c>
      <c r="M12" s="2">
        <v>7456200</v>
      </c>
      <c r="N12" s="28">
        <f t="shared" si="2"/>
        <v>0.11688402813192668</v>
      </c>
      <c r="O12" s="30">
        <v>4158067</v>
      </c>
      <c r="P12" s="28">
        <f t="shared" si="3"/>
        <v>6.5182213487089399E-2</v>
      </c>
      <c r="Q12" s="7">
        <v>1.1990000000000001</v>
      </c>
      <c r="R12" s="30">
        <v>26714715</v>
      </c>
      <c r="S12" s="28">
        <f t="shared" si="4"/>
        <v>0.41878215439451777</v>
      </c>
    </row>
    <row r="13" spans="1:44" x14ac:dyDescent="0.25">
      <c r="A13" s="39" t="s">
        <v>27</v>
      </c>
      <c r="B13" s="39" t="s">
        <v>46</v>
      </c>
      <c r="C13" s="39" t="s">
        <v>75</v>
      </c>
      <c r="D13" s="39" t="s">
        <v>76</v>
      </c>
      <c r="E13" s="39" t="s">
        <v>19</v>
      </c>
      <c r="F13" s="40">
        <v>80</v>
      </c>
      <c r="G13" s="40">
        <v>79</v>
      </c>
      <c r="H13" s="42">
        <v>38087878</v>
      </c>
      <c r="I13" s="57">
        <v>2818490</v>
      </c>
      <c r="J13" s="28">
        <f t="shared" si="0"/>
        <v>7.3999659419198935E-2</v>
      </c>
      <c r="K13" s="2">
        <v>17281000</v>
      </c>
      <c r="L13" s="28">
        <f t="shared" si="1"/>
        <v>0.45371390866143818</v>
      </c>
      <c r="M13" s="3"/>
      <c r="N13" s="28">
        <f t="shared" si="2"/>
        <v>0</v>
      </c>
      <c r="O13" s="30">
        <v>945568</v>
      </c>
      <c r="P13" s="28">
        <f t="shared" si="3"/>
        <v>2.4825956436848491E-2</v>
      </c>
      <c r="Q13" s="7">
        <v>1.165</v>
      </c>
      <c r="R13" s="30">
        <v>17042820</v>
      </c>
      <c r="S13" s="28">
        <f t="shared" si="4"/>
        <v>0.44746047548251439</v>
      </c>
    </row>
    <row r="14" spans="1:44" x14ac:dyDescent="0.25">
      <c r="A14" s="39" t="s">
        <v>28</v>
      </c>
      <c r="B14" s="39" t="s">
        <v>47</v>
      </c>
      <c r="C14" s="39" t="s">
        <v>77</v>
      </c>
      <c r="D14" s="39" t="s">
        <v>78</v>
      </c>
      <c r="E14" s="39" t="s">
        <v>112</v>
      </c>
      <c r="F14" s="40">
        <v>54</v>
      </c>
      <c r="G14" s="40">
        <v>53</v>
      </c>
      <c r="H14" s="42">
        <v>16057832</v>
      </c>
      <c r="I14" s="38">
        <v>9037206</v>
      </c>
      <c r="J14" s="28">
        <f t="shared" si="0"/>
        <v>0.56279116632930271</v>
      </c>
      <c r="K14" s="2">
        <v>1411405</v>
      </c>
      <c r="L14" s="28">
        <f t="shared" si="1"/>
        <v>8.7895115604647009E-2</v>
      </c>
      <c r="M14" s="3"/>
      <c r="N14" s="28">
        <f t="shared" si="2"/>
        <v>0</v>
      </c>
      <c r="O14" s="30">
        <v>1890996</v>
      </c>
      <c r="P14" s="28">
        <f t="shared" si="3"/>
        <v>0.11776160069429048</v>
      </c>
      <c r="Q14" s="7">
        <v>0.9</v>
      </c>
      <c r="R14" s="30">
        <v>3718225</v>
      </c>
      <c r="S14" s="28">
        <f t="shared" si="4"/>
        <v>0.23155211737175976</v>
      </c>
    </row>
    <row r="15" spans="1:44" x14ac:dyDescent="0.25">
      <c r="A15" s="39" t="s">
        <v>29</v>
      </c>
      <c r="B15" s="39" t="s">
        <v>48</v>
      </c>
      <c r="C15" s="39" t="s">
        <v>79</v>
      </c>
      <c r="D15" s="39" t="s">
        <v>79</v>
      </c>
      <c r="E15" s="39" t="s">
        <v>112</v>
      </c>
      <c r="F15" s="40">
        <v>22</v>
      </c>
      <c r="G15" s="40">
        <v>21</v>
      </c>
      <c r="H15" s="42">
        <v>7465492</v>
      </c>
      <c r="I15" s="38">
        <v>1474871</v>
      </c>
      <c r="J15" s="28">
        <f t="shared" si="0"/>
        <v>0.19755844624841873</v>
      </c>
      <c r="K15" s="2">
        <v>3300000</v>
      </c>
      <c r="L15" s="28">
        <f t="shared" si="1"/>
        <v>0.44203382710744316</v>
      </c>
      <c r="M15" s="3"/>
      <c r="N15" s="28">
        <f t="shared" si="2"/>
        <v>0</v>
      </c>
      <c r="O15" s="30">
        <v>1049726</v>
      </c>
      <c r="P15" s="28">
        <f t="shared" si="3"/>
        <v>0.14061042460429934</v>
      </c>
      <c r="Q15" s="7">
        <v>0.9</v>
      </c>
      <c r="R15" s="30">
        <v>1640895</v>
      </c>
      <c r="S15" s="28">
        <f t="shared" si="4"/>
        <v>0.21979730203983877</v>
      </c>
    </row>
    <row r="16" spans="1:44" x14ac:dyDescent="0.25">
      <c r="A16" s="39" t="s">
        <v>30</v>
      </c>
      <c r="B16" s="39" t="s">
        <v>49</v>
      </c>
      <c r="C16" s="39" t="s">
        <v>77</v>
      </c>
      <c r="D16" s="39" t="s">
        <v>78</v>
      </c>
      <c r="E16" s="39" t="s">
        <v>112</v>
      </c>
      <c r="F16" s="40">
        <v>100</v>
      </c>
      <c r="G16" s="40">
        <v>99</v>
      </c>
      <c r="H16" s="42">
        <v>40912618</v>
      </c>
      <c r="I16" s="38">
        <v>10480100</v>
      </c>
      <c r="J16" s="28">
        <f t="shared" si="0"/>
        <v>0.25615813683690447</v>
      </c>
      <c r="K16" s="2">
        <v>450000</v>
      </c>
      <c r="L16" s="28">
        <f t="shared" si="1"/>
        <v>1.0999051686205952E-2</v>
      </c>
      <c r="M16" s="3"/>
      <c r="N16" s="28">
        <f t="shared" si="2"/>
        <v>0</v>
      </c>
      <c r="O16" s="30">
        <v>17270763</v>
      </c>
      <c r="P16" s="28">
        <f t="shared" si="3"/>
        <v>0.42213781088269636</v>
      </c>
      <c r="Q16" s="7">
        <v>0.98856999999999995</v>
      </c>
      <c r="R16" s="30">
        <v>12711755</v>
      </c>
      <c r="S16" s="28">
        <f t="shared" si="4"/>
        <v>0.3107050005941932</v>
      </c>
    </row>
    <row r="17" spans="1:19" x14ac:dyDescent="0.25">
      <c r="A17" s="39" t="s">
        <v>31</v>
      </c>
      <c r="B17" s="39" t="s">
        <v>50</v>
      </c>
      <c r="C17" s="39" t="s">
        <v>68</v>
      </c>
      <c r="D17" s="39" t="s">
        <v>68</v>
      </c>
      <c r="E17" s="39" t="s">
        <v>19</v>
      </c>
      <c r="F17" s="40">
        <v>86</v>
      </c>
      <c r="G17" s="40">
        <v>85</v>
      </c>
      <c r="H17" s="42">
        <v>48287701</v>
      </c>
      <c r="I17" s="38">
        <v>0</v>
      </c>
      <c r="J17" s="28">
        <f t="shared" si="0"/>
        <v>0</v>
      </c>
      <c r="K17" s="2">
        <v>20235659</v>
      </c>
      <c r="L17" s="28">
        <f t="shared" si="1"/>
        <v>0.41906445287175714</v>
      </c>
      <c r="M17" s="3"/>
      <c r="N17" s="28">
        <f t="shared" si="2"/>
        <v>0</v>
      </c>
      <c r="O17" s="30">
        <v>9549402</v>
      </c>
      <c r="P17" s="28">
        <f t="shared" si="3"/>
        <v>0.19776054362165638</v>
      </c>
      <c r="Q17" s="7">
        <v>1</v>
      </c>
      <c r="R17" s="30">
        <v>18502640</v>
      </c>
      <c r="S17" s="28">
        <f t="shared" si="4"/>
        <v>0.38317500350658651</v>
      </c>
    </row>
    <row r="18" spans="1:19" x14ac:dyDescent="0.25">
      <c r="A18" s="39" t="s">
        <v>32</v>
      </c>
      <c r="B18" s="39" t="s">
        <v>51</v>
      </c>
      <c r="C18" s="39" t="s">
        <v>79</v>
      </c>
      <c r="D18" s="39" t="s">
        <v>79</v>
      </c>
      <c r="E18" s="39" t="s">
        <v>112</v>
      </c>
      <c r="F18" s="40">
        <v>70</v>
      </c>
      <c r="G18" s="40">
        <v>69</v>
      </c>
      <c r="H18" s="42">
        <v>18873509</v>
      </c>
      <c r="I18" s="38">
        <v>0</v>
      </c>
      <c r="J18" s="28">
        <f t="shared" si="0"/>
        <v>0</v>
      </c>
      <c r="K18" s="2">
        <v>9201604</v>
      </c>
      <c r="L18" s="28">
        <f t="shared" si="1"/>
        <v>0.48754071116293213</v>
      </c>
      <c r="M18" s="3"/>
      <c r="N18" s="28">
        <f t="shared" si="2"/>
        <v>0</v>
      </c>
      <c r="O18" s="30">
        <v>2863303</v>
      </c>
      <c r="P18" s="28">
        <f t="shared" si="3"/>
        <v>0.1517101562830738</v>
      </c>
      <c r="Q18" s="7">
        <v>1.00261</v>
      </c>
      <c r="R18" s="30">
        <v>6808602</v>
      </c>
      <c r="S18" s="28">
        <f t="shared" si="4"/>
        <v>0.36074913255399405</v>
      </c>
    </row>
    <row r="19" spans="1:19" x14ac:dyDescent="0.25">
      <c r="A19" s="39" t="s">
        <v>33</v>
      </c>
      <c r="B19" s="39" t="s">
        <v>52</v>
      </c>
      <c r="C19" s="39" t="s">
        <v>80</v>
      </c>
      <c r="D19" s="39" t="s">
        <v>80</v>
      </c>
      <c r="E19" s="39" t="s">
        <v>112</v>
      </c>
      <c r="F19" s="40">
        <v>116</v>
      </c>
      <c r="G19" s="40">
        <v>115</v>
      </c>
      <c r="H19" s="42">
        <v>18185249</v>
      </c>
      <c r="I19" s="38">
        <v>7052000</v>
      </c>
      <c r="J19" s="28">
        <f t="shared" si="0"/>
        <v>0.38778682656476138</v>
      </c>
      <c r="K19" s="2">
        <v>4747329</v>
      </c>
      <c r="L19" s="28">
        <f t="shared" si="1"/>
        <v>0.26105383544652044</v>
      </c>
      <c r="M19" s="3"/>
      <c r="N19" s="28">
        <f t="shared" si="2"/>
        <v>0</v>
      </c>
      <c r="O19" s="30">
        <v>938113</v>
      </c>
      <c r="P19" s="28">
        <f t="shared" si="3"/>
        <v>5.1586480888988651E-2</v>
      </c>
      <c r="Q19" s="7">
        <v>0.88149999999999995</v>
      </c>
      <c r="R19" s="30">
        <v>5447807</v>
      </c>
      <c r="S19" s="28">
        <f t="shared" si="4"/>
        <v>0.29957285709972958</v>
      </c>
    </row>
    <row r="20" spans="1:19" x14ac:dyDescent="0.25">
      <c r="A20" s="39" t="s">
        <v>34</v>
      </c>
      <c r="B20" s="39" t="s">
        <v>53</v>
      </c>
      <c r="C20" s="39" t="s">
        <v>81</v>
      </c>
      <c r="D20" s="39" t="s">
        <v>82</v>
      </c>
      <c r="E20" s="39" t="s">
        <v>112</v>
      </c>
      <c r="F20" s="40">
        <v>268</v>
      </c>
      <c r="G20" s="40">
        <v>266</v>
      </c>
      <c r="H20" s="42">
        <v>72434401</v>
      </c>
      <c r="I20" s="38">
        <v>42000000</v>
      </c>
      <c r="J20" s="28">
        <f t="shared" si="0"/>
        <v>0.57983498752202012</v>
      </c>
      <c r="K20" s="2">
        <v>0</v>
      </c>
      <c r="L20" s="28">
        <f t="shared" si="1"/>
        <v>0</v>
      </c>
      <c r="M20" s="3"/>
      <c r="N20" s="28">
        <f t="shared" si="2"/>
        <v>0</v>
      </c>
      <c r="O20" s="30">
        <v>9148103</v>
      </c>
      <c r="P20" s="28">
        <f t="shared" si="3"/>
        <v>0.12629500449655129</v>
      </c>
      <c r="Q20" s="7">
        <v>1.02</v>
      </c>
      <c r="R20" s="30">
        <v>21286298</v>
      </c>
      <c r="S20" s="28">
        <f t="shared" si="4"/>
        <v>0.29387000798142859</v>
      </c>
    </row>
    <row r="21" spans="1:19" x14ac:dyDescent="0.25">
      <c r="A21" s="39" t="s">
        <v>35</v>
      </c>
      <c r="B21" s="39" t="s">
        <v>116</v>
      </c>
      <c r="C21" s="39" t="s">
        <v>190</v>
      </c>
      <c r="D21" s="39" t="s">
        <v>191</v>
      </c>
      <c r="E21" s="39" t="s">
        <v>19</v>
      </c>
      <c r="F21" s="40">
        <v>27</v>
      </c>
      <c r="G21" s="40">
        <v>26</v>
      </c>
      <c r="H21" s="42">
        <v>13700225</v>
      </c>
      <c r="I21" s="38">
        <v>1690767</v>
      </c>
      <c r="J21" s="28">
        <f t="shared" si="0"/>
        <v>0.12341162280181529</v>
      </c>
      <c r="K21" s="2">
        <v>5486685</v>
      </c>
      <c r="L21" s="28">
        <f t="shared" si="1"/>
        <v>0.4004813789554551</v>
      </c>
      <c r="M21" s="3">
        <v>1042544</v>
      </c>
      <c r="N21" s="28">
        <f t="shared" si="2"/>
        <v>7.6096852423956543E-2</v>
      </c>
      <c r="O21" s="30">
        <v>358797</v>
      </c>
      <c r="P21" s="28">
        <f t="shared" si="3"/>
        <v>2.6189131930315013E-2</v>
      </c>
      <c r="Q21" s="7">
        <v>0.97</v>
      </c>
      <c r="R21" s="30">
        <v>5121432</v>
      </c>
      <c r="S21" s="28">
        <f t="shared" si="4"/>
        <v>0.37382101388845801</v>
      </c>
    </row>
    <row r="22" spans="1:19" x14ac:dyDescent="0.25">
      <c r="A22" s="39" t="s">
        <v>36</v>
      </c>
      <c r="B22" s="39" t="s">
        <v>117</v>
      </c>
      <c r="C22" s="39" t="s">
        <v>192</v>
      </c>
      <c r="D22" s="39" t="s">
        <v>78</v>
      </c>
      <c r="E22" s="39" t="s">
        <v>19</v>
      </c>
      <c r="F22" s="40">
        <v>23</v>
      </c>
      <c r="G22" s="40">
        <v>22</v>
      </c>
      <c r="H22" s="42">
        <v>17749220</v>
      </c>
      <c r="I22" s="38">
        <v>0</v>
      </c>
      <c r="J22" s="28">
        <f t="shared" si="0"/>
        <v>0</v>
      </c>
      <c r="K22" s="2">
        <v>8872282</v>
      </c>
      <c r="L22" s="28">
        <f t="shared" si="1"/>
        <v>0.49986883930674136</v>
      </c>
      <c r="M22" s="2">
        <v>1535245</v>
      </c>
      <c r="N22" s="28">
        <f t="shared" si="2"/>
        <v>8.649647702828632E-2</v>
      </c>
      <c r="O22" s="30">
        <v>775000</v>
      </c>
      <c r="P22" s="28">
        <f t="shared" si="3"/>
        <v>4.3663890582234036E-2</v>
      </c>
      <c r="Q22" s="7">
        <v>1</v>
      </c>
      <c r="R22" s="30">
        <v>6566693</v>
      </c>
      <c r="S22" s="28">
        <f t="shared" si="4"/>
        <v>0.36997079308273828</v>
      </c>
    </row>
    <row r="23" spans="1:19" x14ac:dyDescent="0.25">
      <c r="A23" s="39" t="s">
        <v>37</v>
      </c>
      <c r="B23" s="39" t="s">
        <v>118</v>
      </c>
      <c r="C23" s="39" t="s">
        <v>80</v>
      </c>
      <c r="D23" s="39" t="s">
        <v>80</v>
      </c>
      <c r="E23" s="39" t="s">
        <v>19</v>
      </c>
      <c r="F23" s="40">
        <v>135</v>
      </c>
      <c r="G23" s="40">
        <v>134</v>
      </c>
      <c r="H23" s="42">
        <v>34819299</v>
      </c>
      <c r="I23" s="38">
        <v>2070000</v>
      </c>
      <c r="J23" s="28">
        <f t="shared" si="0"/>
        <v>5.9449789612364107E-2</v>
      </c>
      <c r="K23" s="2">
        <v>17118946</v>
      </c>
      <c r="L23" s="28">
        <f t="shared" si="1"/>
        <v>0.49165108120068701</v>
      </c>
      <c r="M23" s="3"/>
      <c r="N23" s="28">
        <f t="shared" si="2"/>
        <v>0</v>
      </c>
      <c r="O23" s="3">
        <v>2830353</v>
      </c>
      <c r="P23" s="28">
        <f t="shared" si="3"/>
        <v>8.1286903564600763E-2</v>
      </c>
      <c r="Q23" s="7">
        <v>0.94499999999999995</v>
      </c>
      <c r="R23" s="30">
        <v>12800000</v>
      </c>
      <c r="S23" s="28">
        <f t="shared" si="4"/>
        <v>0.36761222562234813</v>
      </c>
    </row>
    <row r="24" spans="1:19" x14ac:dyDescent="0.25">
      <c r="A24" s="39" t="s">
        <v>38</v>
      </c>
      <c r="B24" s="39" t="s">
        <v>119</v>
      </c>
      <c r="C24" s="39" t="s">
        <v>193</v>
      </c>
      <c r="D24" s="39" t="s">
        <v>72</v>
      </c>
      <c r="E24" s="39" t="s">
        <v>112</v>
      </c>
      <c r="F24" s="40">
        <v>51</v>
      </c>
      <c r="G24" s="40">
        <v>49</v>
      </c>
      <c r="H24" s="42">
        <v>21845331</v>
      </c>
      <c r="I24" s="38">
        <v>0</v>
      </c>
      <c r="J24" s="28">
        <f t="shared" si="0"/>
        <v>0</v>
      </c>
      <c r="K24" s="2">
        <v>7106732</v>
      </c>
      <c r="L24" s="28">
        <f t="shared" si="1"/>
        <v>0.32532040828312464</v>
      </c>
      <c r="M24" s="3">
        <v>1946000</v>
      </c>
      <c r="N24" s="28">
        <f t="shared" si="2"/>
        <v>8.9080820061733096E-2</v>
      </c>
      <c r="O24" s="30">
        <v>4002859</v>
      </c>
      <c r="P24" s="28">
        <f t="shared" si="3"/>
        <v>0.18323636295554413</v>
      </c>
      <c r="Q24" s="7">
        <v>0.94372</v>
      </c>
      <c r="R24" s="30">
        <v>8789740</v>
      </c>
      <c r="S24" s="28">
        <f t="shared" si="4"/>
        <v>0.40236240869959811</v>
      </c>
    </row>
    <row r="25" spans="1:19" x14ac:dyDescent="0.25">
      <c r="A25" s="39" t="s">
        <v>39</v>
      </c>
      <c r="B25" s="39" t="s">
        <v>120</v>
      </c>
      <c r="C25" s="39" t="s">
        <v>76</v>
      </c>
      <c r="D25" s="39" t="s">
        <v>76</v>
      </c>
      <c r="E25" s="39" t="s">
        <v>19</v>
      </c>
      <c r="F25" s="40">
        <v>122</v>
      </c>
      <c r="G25" s="40">
        <v>120</v>
      </c>
      <c r="H25" s="42">
        <v>51334230</v>
      </c>
      <c r="I25" s="38">
        <v>1200000</v>
      </c>
      <c r="J25" s="28">
        <f t="shared" si="0"/>
        <v>2.3376215051827992E-2</v>
      </c>
      <c r="K25" s="2">
        <v>28058773</v>
      </c>
      <c r="L25" s="28">
        <f t="shared" si="1"/>
        <v>0.54658992644868731</v>
      </c>
      <c r="M25" s="3"/>
      <c r="N25" s="28">
        <f t="shared" si="2"/>
        <v>0</v>
      </c>
      <c r="O25" s="30">
        <v>1100000</v>
      </c>
      <c r="P25" s="28">
        <f t="shared" si="3"/>
        <v>2.1428197130842326E-2</v>
      </c>
      <c r="Q25" s="7">
        <v>0.95809999999999995</v>
      </c>
      <c r="R25" s="30">
        <v>20975457</v>
      </c>
      <c r="S25" s="28">
        <f t="shared" si="4"/>
        <v>0.40860566136864235</v>
      </c>
    </row>
    <row r="26" spans="1:19" x14ac:dyDescent="0.25">
      <c r="A26" s="39" t="s">
        <v>40</v>
      </c>
      <c r="B26" s="39" t="s">
        <v>105</v>
      </c>
      <c r="C26" s="39" t="s">
        <v>106</v>
      </c>
      <c r="D26" s="39" t="s">
        <v>106</v>
      </c>
      <c r="E26" s="39" t="s">
        <v>19</v>
      </c>
      <c r="F26" s="40">
        <v>31</v>
      </c>
      <c r="G26" s="40">
        <v>29</v>
      </c>
      <c r="H26" s="42">
        <v>27284741</v>
      </c>
      <c r="I26" s="1">
        <v>6800000</v>
      </c>
      <c r="J26" s="28">
        <f t="shared" si="0"/>
        <v>0.24922354952902062</v>
      </c>
      <c r="K26" s="2">
        <v>10666738</v>
      </c>
      <c r="L26" s="28">
        <f t="shared" si="1"/>
        <v>0.39094151562589508</v>
      </c>
      <c r="M26" s="3"/>
      <c r="N26" s="28">
        <f t="shared" si="2"/>
        <v>0</v>
      </c>
      <c r="O26" s="30"/>
      <c r="P26" s="28">
        <f t="shared" si="3"/>
        <v>0</v>
      </c>
      <c r="Q26" s="7">
        <v>0.95</v>
      </c>
      <c r="R26" s="30">
        <v>9818003</v>
      </c>
      <c r="S26" s="28">
        <f t="shared" si="4"/>
        <v>0.35983493484508428</v>
      </c>
    </row>
    <row r="27" spans="1:19" x14ac:dyDescent="0.25">
      <c r="A27" s="39" t="s">
        <v>41</v>
      </c>
      <c r="B27" s="39" t="s">
        <v>107</v>
      </c>
      <c r="C27" s="39" t="s">
        <v>108</v>
      </c>
      <c r="D27" s="39" t="s">
        <v>76</v>
      </c>
      <c r="E27" s="39" t="s">
        <v>112</v>
      </c>
      <c r="F27" s="40">
        <v>45</v>
      </c>
      <c r="G27" s="40">
        <v>44</v>
      </c>
      <c r="H27" s="42">
        <v>19293790</v>
      </c>
      <c r="I27" s="1">
        <v>7102000</v>
      </c>
      <c r="J27" s="28">
        <f t="shared" si="0"/>
        <v>0.36809771434228317</v>
      </c>
      <c r="K27" s="2">
        <v>2146900</v>
      </c>
      <c r="L27" s="28">
        <f t="shared" si="1"/>
        <v>0.11127414572253559</v>
      </c>
      <c r="M27" s="3"/>
      <c r="N27" s="28">
        <f t="shared" si="2"/>
        <v>0</v>
      </c>
      <c r="O27" s="30">
        <v>4775902</v>
      </c>
      <c r="P27" s="28">
        <f t="shared" si="3"/>
        <v>0.24753570967653324</v>
      </c>
      <c r="Q27" s="7">
        <v>0.93264999999999998</v>
      </c>
      <c r="R27" s="30">
        <v>5268988</v>
      </c>
      <c r="S27" s="28">
        <f t="shared" si="4"/>
        <v>0.27309243025864799</v>
      </c>
    </row>
    <row r="28" spans="1:19" x14ac:dyDescent="0.25">
      <c r="A28" s="39" t="s">
        <v>84</v>
      </c>
      <c r="B28" s="39" t="s">
        <v>109</v>
      </c>
      <c r="C28" s="39" t="s">
        <v>110</v>
      </c>
      <c r="D28" s="39" t="s">
        <v>72</v>
      </c>
      <c r="E28" s="39" t="s">
        <v>112</v>
      </c>
      <c r="F28" s="40">
        <v>113</v>
      </c>
      <c r="G28" s="40">
        <v>111</v>
      </c>
      <c r="H28" s="42">
        <v>34994377</v>
      </c>
      <c r="I28" s="1">
        <v>4016000</v>
      </c>
      <c r="J28" s="28">
        <f t="shared" si="0"/>
        <v>0.11476129436452033</v>
      </c>
      <c r="K28" s="2">
        <v>12279878</v>
      </c>
      <c r="L28" s="28">
        <f t="shared" si="1"/>
        <v>0.35091003334621446</v>
      </c>
      <c r="M28" s="3">
        <v>998000</v>
      </c>
      <c r="N28" s="28">
        <f t="shared" si="2"/>
        <v>2.8518867474051617E-2</v>
      </c>
      <c r="O28" s="30">
        <v>5764890</v>
      </c>
      <c r="P28" s="28">
        <f t="shared" si="3"/>
        <v>0.16473760913074692</v>
      </c>
      <c r="Q28" s="7">
        <v>0.99778</v>
      </c>
      <c r="R28" s="30">
        <v>11935609</v>
      </c>
      <c r="S28" s="28">
        <f t="shared" si="4"/>
        <v>0.34107219568446667</v>
      </c>
    </row>
    <row r="29" spans="1:19" x14ac:dyDescent="0.25">
      <c r="A29" s="39" t="s">
        <v>85</v>
      </c>
      <c r="B29" s="39" t="s">
        <v>111</v>
      </c>
      <c r="C29" s="39" t="s">
        <v>77</v>
      </c>
      <c r="D29" s="39" t="s">
        <v>78</v>
      </c>
      <c r="E29" s="39" t="s">
        <v>19</v>
      </c>
      <c r="F29" s="40">
        <v>94</v>
      </c>
      <c r="G29" s="40">
        <v>92</v>
      </c>
      <c r="H29" s="42">
        <v>54043328</v>
      </c>
      <c r="I29" s="1">
        <v>1476800</v>
      </c>
      <c r="J29" s="28">
        <f t="shared" si="0"/>
        <v>2.7326222396962675E-2</v>
      </c>
      <c r="K29" s="2">
        <v>17520000</v>
      </c>
      <c r="L29" s="28">
        <f t="shared" si="1"/>
        <v>0.32418432854468177</v>
      </c>
      <c r="M29" s="3">
        <v>12739900</v>
      </c>
      <c r="N29" s="28">
        <f t="shared" si="2"/>
        <v>0.23573492735310453</v>
      </c>
      <c r="O29" s="30">
        <v>2300000</v>
      </c>
      <c r="P29" s="28">
        <f t="shared" si="3"/>
        <v>4.2558444957349777E-2</v>
      </c>
      <c r="Q29" s="7">
        <v>0.96230000000000004</v>
      </c>
      <c r="R29" s="30">
        <v>20006628</v>
      </c>
      <c r="S29" s="28">
        <f t="shared" si="4"/>
        <v>0.37019607674790123</v>
      </c>
    </row>
    <row r="30" spans="1:19" x14ac:dyDescent="0.25">
      <c r="A30" s="39" t="s">
        <v>86</v>
      </c>
      <c r="B30" s="39" t="s">
        <v>114</v>
      </c>
      <c r="C30" s="39" t="s">
        <v>115</v>
      </c>
      <c r="D30" s="39" t="s">
        <v>76</v>
      </c>
      <c r="E30" s="39" t="s">
        <v>112</v>
      </c>
      <c r="F30" s="40">
        <v>113</v>
      </c>
      <c r="G30" s="40">
        <v>112</v>
      </c>
      <c r="H30" s="42">
        <v>56092510</v>
      </c>
      <c r="I30" s="1">
        <v>33800000</v>
      </c>
      <c r="J30" s="28">
        <f t="shared" si="0"/>
        <v>0.6025759945490049</v>
      </c>
      <c r="K30" s="2">
        <v>0</v>
      </c>
      <c r="L30" s="28">
        <f t="shared" si="1"/>
        <v>0</v>
      </c>
      <c r="M30" s="3"/>
      <c r="N30" s="28">
        <f t="shared" si="2"/>
        <v>0</v>
      </c>
      <c r="O30" s="30">
        <v>5413642</v>
      </c>
      <c r="P30" s="28">
        <f t="shared" si="3"/>
        <v>9.6512742966930881E-2</v>
      </c>
      <c r="Q30" s="7">
        <v>0.94698000000000004</v>
      </c>
      <c r="R30" s="30">
        <v>16878868</v>
      </c>
      <c r="S30" s="28">
        <f t="shared" si="4"/>
        <v>0.30091126248406425</v>
      </c>
    </row>
    <row r="31" spans="1:19" x14ac:dyDescent="0.25">
      <c r="A31" s="39" t="s">
        <v>87</v>
      </c>
      <c r="B31" s="39" t="s">
        <v>121</v>
      </c>
      <c r="C31" s="39" t="s">
        <v>122</v>
      </c>
      <c r="D31" s="39" t="s">
        <v>123</v>
      </c>
      <c r="E31" s="39" t="s">
        <v>112</v>
      </c>
      <c r="F31" s="40">
        <v>18</v>
      </c>
      <c r="G31" s="40">
        <v>17</v>
      </c>
      <c r="H31" s="42">
        <v>4894316</v>
      </c>
      <c r="I31" s="1">
        <v>1680000</v>
      </c>
      <c r="J31" s="28">
        <f t="shared" si="0"/>
        <v>0.3432553190272144</v>
      </c>
      <c r="K31" s="2">
        <v>0</v>
      </c>
      <c r="L31" s="28">
        <f t="shared" si="1"/>
        <v>0</v>
      </c>
      <c r="M31" s="3"/>
      <c r="N31" s="28">
        <f t="shared" si="2"/>
        <v>0</v>
      </c>
      <c r="O31" s="30">
        <v>1889909</v>
      </c>
      <c r="P31" s="28">
        <f t="shared" si="3"/>
        <v>0.38614364090916892</v>
      </c>
      <c r="Q31" s="7">
        <v>0.97499999999999998</v>
      </c>
      <c r="R31" s="30">
        <v>1324407</v>
      </c>
      <c r="S31" s="28">
        <f t="shared" si="4"/>
        <v>0.27060104006361663</v>
      </c>
    </row>
    <row r="32" spans="1:19" x14ac:dyDescent="0.25">
      <c r="A32" s="39" t="s">
        <v>88</v>
      </c>
      <c r="B32" s="39" t="s">
        <v>124</v>
      </c>
      <c r="C32" s="39" t="s">
        <v>73</v>
      </c>
      <c r="D32" s="39" t="s">
        <v>74</v>
      </c>
      <c r="E32" s="39" t="s">
        <v>112</v>
      </c>
      <c r="F32" s="40">
        <v>50</v>
      </c>
      <c r="G32" s="40">
        <v>49</v>
      </c>
      <c r="H32" s="42">
        <v>30020524</v>
      </c>
      <c r="I32" s="1">
        <v>6497000</v>
      </c>
      <c r="J32" s="28">
        <f t="shared" si="0"/>
        <v>0.21641860748333375</v>
      </c>
      <c r="K32" s="2">
        <v>3498927</v>
      </c>
      <c r="L32" s="28">
        <f t="shared" si="1"/>
        <v>0.11655116346403548</v>
      </c>
      <c r="M32" s="3"/>
      <c r="N32" s="28">
        <f t="shared" si="2"/>
        <v>0</v>
      </c>
      <c r="O32" s="3">
        <v>9604574</v>
      </c>
      <c r="P32" s="28">
        <f t="shared" si="3"/>
        <v>0.31993358943368211</v>
      </c>
      <c r="Q32" s="7">
        <v>0.97724</v>
      </c>
      <c r="R32" s="30">
        <v>10420023</v>
      </c>
      <c r="S32" s="28">
        <f t="shared" si="4"/>
        <v>0.34709663961894871</v>
      </c>
    </row>
    <row r="33" spans="1:19" x14ac:dyDescent="0.25">
      <c r="A33" s="39" t="s">
        <v>89</v>
      </c>
      <c r="B33" s="39" t="s">
        <v>125</v>
      </c>
      <c r="C33" s="39" t="s">
        <v>138</v>
      </c>
      <c r="D33" s="39" t="s">
        <v>139</v>
      </c>
      <c r="E33" s="39" t="s">
        <v>112</v>
      </c>
      <c r="F33" s="40">
        <v>40</v>
      </c>
      <c r="G33" s="40">
        <v>39</v>
      </c>
      <c r="H33" s="42">
        <v>11731752</v>
      </c>
      <c r="I33" s="1">
        <v>3190200</v>
      </c>
      <c r="J33" s="28">
        <f t="shared" si="0"/>
        <v>0.27192869402626307</v>
      </c>
      <c r="K33" s="2">
        <v>193397</v>
      </c>
      <c r="L33" s="28">
        <f t="shared" si="1"/>
        <v>1.6484920581341985E-2</v>
      </c>
      <c r="M33" s="3"/>
      <c r="N33" s="28">
        <f t="shared" si="2"/>
        <v>0</v>
      </c>
      <c r="O33" s="30">
        <v>4139843</v>
      </c>
      <c r="P33" s="28">
        <f t="shared" si="3"/>
        <v>0.35287508634686449</v>
      </c>
      <c r="Q33" s="7">
        <v>1.0700099999999999</v>
      </c>
      <c r="R33" s="30">
        <v>4208312</v>
      </c>
      <c r="S33" s="28">
        <f t="shared" si="4"/>
        <v>0.35871129904553045</v>
      </c>
    </row>
    <row r="34" spans="1:19" x14ac:dyDescent="0.25">
      <c r="A34" s="39" t="s">
        <v>90</v>
      </c>
      <c r="B34" s="39" t="s">
        <v>126</v>
      </c>
      <c r="C34" s="39" t="s">
        <v>76</v>
      </c>
      <c r="D34" s="39" t="s">
        <v>76</v>
      </c>
      <c r="E34" s="39" t="s">
        <v>19</v>
      </c>
      <c r="F34" s="40">
        <v>96</v>
      </c>
      <c r="G34" s="40">
        <v>94</v>
      </c>
      <c r="H34" s="42">
        <v>30945081</v>
      </c>
      <c r="I34" s="1">
        <v>4087083</v>
      </c>
      <c r="J34" s="28">
        <f t="shared" si="0"/>
        <v>0.13207536926466601</v>
      </c>
      <c r="K34" s="2">
        <v>16669469</v>
      </c>
      <c r="L34" s="28">
        <f t="shared" si="1"/>
        <v>0.53867911995447681</v>
      </c>
      <c r="M34" s="3"/>
      <c r="N34" s="28">
        <f t="shared" si="2"/>
        <v>0</v>
      </c>
      <c r="O34" s="30">
        <v>673328</v>
      </c>
      <c r="P34" s="28">
        <f t="shared" si="3"/>
        <v>2.1758805543278428E-2</v>
      </c>
      <c r="Q34" s="7">
        <v>0.92571000000000003</v>
      </c>
      <c r="R34" s="30">
        <v>9515201</v>
      </c>
      <c r="S34" s="28">
        <f t="shared" si="4"/>
        <v>0.30748670523757882</v>
      </c>
    </row>
    <row r="35" spans="1:19" x14ac:dyDescent="0.25">
      <c r="A35" s="39" t="s">
        <v>91</v>
      </c>
      <c r="B35" s="39" t="s">
        <v>127</v>
      </c>
      <c r="C35" s="39" t="s">
        <v>76</v>
      </c>
      <c r="D35" s="39" t="s">
        <v>76</v>
      </c>
      <c r="E35" s="39" t="s">
        <v>112</v>
      </c>
      <c r="F35" s="40">
        <v>110</v>
      </c>
      <c r="G35" s="40">
        <v>108</v>
      </c>
      <c r="H35" s="42">
        <v>22971054</v>
      </c>
      <c r="I35" s="1">
        <v>9500000</v>
      </c>
      <c r="J35" s="28">
        <f t="shared" si="0"/>
        <v>0.41356395749189395</v>
      </c>
      <c r="K35" s="2">
        <v>0</v>
      </c>
      <c r="L35" s="28">
        <f t="shared" si="1"/>
        <v>0</v>
      </c>
      <c r="M35" s="3"/>
      <c r="N35" s="28">
        <f t="shared" si="2"/>
        <v>0</v>
      </c>
      <c r="O35" s="30">
        <v>6158215</v>
      </c>
      <c r="P35" s="28">
        <f t="shared" si="3"/>
        <v>0.26808587015641511</v>
      </c>
      <c r="Q35" s="7">
        <v>1.02</v>
      </c>
      <c r="R35" s="30">
        <v>7312839</v>
      </c>
      <c r="S35" s="28">
        <f t="shared" si="4"/>
        <v>0.31835017235169094</v>
      </c>
    </row>
    <row r="36" spans="1:19" x14ac:dyDescent="0.25">
      <c r="A36" s="39" t="s">
        <v>92</v>
      </c>
      <c r="B36" s="39" t="s">
        <v>128</v>
      </c>
      <c r="C36" s="39" t="s">
        <v>68</v>
      </c>
      <c r="D36" s="39" t="s">
        <v>68</v>
      </c>
      <c r="E36" s="39" t="s">
        <v>112</v>
      </c>
      <c r="F36" s="40">
        <v>312</v>
      </c>
      <c r="G36" s="40">
        <v>310</v>
      </c>
      <c r="H36" s="42">
        <v>122875636</v>
      </c>
      <c r="I36" s="1">
        <v>55400000</v>
      </c>
      <c r="J36" s="28">
        <f t="shared" si="0"/>
        <v>0.4508623662383322</v>
      </c>
      <c r="K36" s="2">
        <v>0</v>
      </c>
      <c r="L36" s="28">
        <f t="shared" si="1"/>
        <v>0</v>
      </c>
      <c r="M36" s="3"/>
      <c r="N36" s="28">
        <f t="shared" si="2"/>
        <v>0</v>
      </c>
      <c r="O36" s="30">
        <v>29765447</v>
      </c>
      <c r="P36" s="28">
        <f t="shared" si="3"/>
        <v>0.24224043080436222</v>
      </c>
      <c r="Q36" s="7">
        <v>0.97702999999999995</v>
      </c>
      <c r="R36" s="30">
        <v>37710189</v>
      </c>
      <c r="S36" s="28">
        <f t="shared" si="4"/>
        <v>0.30689720295730555</v>
      </c>
    </row>
    <row r="37" spans="1:19" x14ac:dyDescent="0.25">
      <c r="A37" s="39" t="s">
        <v>93</v>
      </c>
      <c r="B37" s="39" t="s">
        <v>129</v>
      </c>
      <c r="C37" s="39" t="s">
        <v>140</v>
      </c>
      <c r="D37" s="39" t="s">
        <v>74</v>
      </c>
      <c r="E37" s="39" t="s">
        <v>19</v>
      </c>
      <c r="F37" s="40">
        <v>104</v>
      </c>
      <c r="G37" s="40">
        <v>103</v>
      </c>
      <c r="H37" s="42">
        <v>43368404</v>
      </c>
      <c r="I37" s="1">
        <v>17869000</v>
      </c>
      <c r="J37" s="28">
        <f t="shared" si="0"/>
        <v>0.41202807463239827</v>
      </c>
      <c r="K37" s="2">
        <v>0</v>
      </c>
      <c r="L37" s="28">
        <f t="shared" si="1"/>
        <v>0</v>
      </c>
      <c r="M37" s="3"/>
      <c r="N37" s="28">
        <f t="shared" si="2"/>
        <v>0</v>
      </c>
      <c r="O37" s="30">
        <v>6179827</v>
      </c>
      <c r="P37" s="28">
        <f t="shared" si="3"/>
        <v>0.14249606695233702</v>
      </c>
      <c r="Q37" s="7">
        <v>1.17</v>
      </c>
      <c r="R37" s="30">
        <v>19319577</v>
      </c>
      <c r="S37" s="28">
        <f t="shared" si="4"/>
        <v>0.44547585841526471</v>
      </c>
    </row>
    <row r="38" spans="1:19" x14ac:dyDescent="0.25">
      <c r="A38" s="39" t="s">
        <v>94</v>
      </c>
      <c r="B38" s="39" t="s">
        <v>130</v>
      </c>
      <c r="C38" s="39" t="s">
        <v>68</v>
      </c>
      <c r="D38" s="39" t="s">
        <v>68</v>
      </c>
      <c r="E38" s="39" t="s">
        <v>19</v>
      </c>
      <c r="F38" s="40">
        <v>79</v>
      </c>
      <c r="G38" s="40">
        <v>77</v>
      </c>
      <c r="H38" s="42">
        <v>29667127</v>
      </c>
      <c r="I38" s="1">
        <v>9750000</v>
      </c>
      <c r="J38" s="28">
        <f t="shared" si="0"/>
        <v>0.32864658583219064</v>
      </c>
      <c r="K38" s="2">
        <v>0</v>
      </c>
      <c r="L38" s="28">
        <f t="shared" si="1"/>
        <v>0</v>
      </c>
      <c r="M38" s="3"/>
      <c r="N38" s="28">
        <f t="shared" si="2"/>
        <v>0</v>
      </c>
      <c r="O38" s="30">
        <v>7783956</v>
      </c>
      <c r="P38" s="28">
        <f t="shared" si="3"/>
        <v>0.26237646806851234</v>
      </c>
      <c r="Q38" s="7">
        <v>1</v>
      </c>
      <c r="R38" s="30">
        <v>12133171</v>
      </c>
      <c r="S38" s="28">
        <f t="shared" si="4"/>
        <v>0.40897694609929702</v>
      </c>
    </row>
    <row r="39" spans="1:19" x14ac:dyDescent="0.25">
      <c r="A39" s="39" t="s">
        <v>95</v>
      </c>
      <c r="B39" s="39" t="s">
        <v>131</v>
      </c>
      <c r="C39" s="39" t="s">
        <v>73</v>
      </c>
      <c r="D39" s="39" t="s">
        <v>74</v>
      </c>
      <c r="E39" s="39" t="s">
        <v>19</v>
      </c>
      <c r="F39" s="40">
        <v>135</v>
      </c>
      <c r="G39" s="40">
        <v>134</v>
      </c>
      <c r="H39" s="42">
        <v>52991095</v>
      </c>
      <c r="I39" s="1">
        <v>0</v>
      </c>
      <c r="J39" s="28">
        <f t="shared" si="0"/>
        <v>0</v>
      </c>
      <c r="K39" s="2">
        <v>23241465</v>
      </c>
      <c r="L39" s="28">
        <f t="shared" si="1"/>
        <v>0.43859189926156461</v>
      </c>
      <c r="M39" s="3">
        <v>13126000</v>
      </c>
      <c r="N39" s="28">
        <f t="shared" si="2"/>
        <v>0.24770199596743567</v>
      </c>
      <c r="O39" s="30">
        <v>1400000</v>
      </c>
      <c r="P39" s="28">
        <f t="shared" si="3"/>
        <v>2.6419533319702111E-2</v>
      </c>
      <c r="Q39" s="7">
        <v>0.95452000000000004</v>
      </c>
      <c r="R39" s="30">
        <v>15223630</v>
      </c>
      <c r="S39" s="28">
        <f t="shared" si="4"/>
        <v>0.2872865714512976</v>
      </c>
    </row>
    <row r="40" spans="1:19" x14ac:dyDescent="0.25">
      <c r="A40" s="39" t="s">
        <v>96</v>
      </c>
      <c r="B40" s="39" t="s">
        <v>132</v>
      </c>
      <c r="C40" s="39" t="s">
        <v>110</v>
      </c>
      <c r="D40" s="39" t="s">
        <v>72</v>
      </c>
      <c r="E40" s="39" t="s">
        <v>112</v>
      </c>
      <c r="F40" s="40">
        <v>198</v>
      </c>
      <c r="G40" s="40">
        <v>196</v>
      </c>
      <c r="H40" s="42">
        <v>57397492</v>
      </c>
      <c r="I40" s="1">
        <v>24013000</v>
      </c>
      <c r="J40" s="28">
        <f t="shared" si="0"/>
        <v>0.41836322743857868</v>
      </c>
      <c r="K40" s="2">
        <v>0</v>
      </c>
      <c r="L40" s="28">
        <f t="shared" si="1"/>
        <v>0</v>
      </c>
      <c r="M40" s="3"/>
      <c r="N40" s="28">
        <f t="shared" si="2"/>
        <v>0</v>
      </c>
      <c r="O40" s="30">
        <v>15493877</v>
      </c>
      <c r="P40" s="28">
        <f t="shared" si="3"/>
        <v>0.26993996532113285</v>
      </c>
      <c r="Q40" s="7">
        <v>1.00484</v>
      </c>
      <c r="R40" s="30">
        <v>17890615</v>
      </c>
      <c r="S40" s="28">
        <f t="shared" si="4"/>
        <v>0.31169680724028848</v>
      </c>
    </row>
    <row r="41" spans="1:19" x14ac:dyDescent="0.25">
      <c r="A41" s="39" t="s">
        <v>97</v>
      </c>
      <c r="B41" s="39" t="s">
        <v>133</v>
      </c>
      <c r="C41" s="39" t="s">
        <v>141</v>
      </c>
      <c r="D41" s="39" t="s">
        <v>142</v>
      </c>
      <c r="E41" s="39" t="s">
        <v>19</v>
      </c>
      <c r="F41" s="40">
        <v>50</v>
      </c>
      <c r="G41" s="40">
        <v>49</v>
      </c>
      <c r="H41" s="42">
        <v>15521901</v>
      </c>
      <c r="I41" s="1">
        <v>0</v>
      </c>
      <c r="J41" s="28">
        <f t="shared" si="0"/>
        <v>0</v>
      </c>
      <c r="K41" s="2">
        <v>8943694</v>
      </c>
      <c r="L41" s="28">
        <f t="shared" si="1"/>
        <v>0.57619836642431876</v>
      </c>
      <c r="M41" s="3"/>
      <c r="N41" s="28">
        <f t="shared" si="2"/>
        <v>0</v>
      </c>
      <c r="O41" s="30">
        <v>699611</v>
      </c>
      <c r="P41" s="28">
        <f t="shared" si="3"/>
        <v>4.5072507549171976E-2</v>
      </c>
      <c r="Q41" s="7">
        <v>0.97372999999999998</v>
      </c>
      <c r="R41" s="30">
        <v>5878596</v>
      </c>
      <c r="S41" s="28">
        <f t="shared" si="4"/>
        <v>0.37872912602650927</v>
      </c>
    </row>
    <row r="42" spans="1:19" x14ac:dyDescent="0.25">
      <c r="A42" s="39" t="s">
        <v>98</v>
      </c>
      <c r="B42" s="39" t="s">
        <v>134</v>
      </c>
      <c r="C42" s="39" t="s">
        <v>76</v>
      </c>
      <c r="D42" s="39" t="s">
        <v>76</v>
      </c>
      <c r="E42" s="39" t="s">
        <v>19</v>
      </c>
      <c r="F42" s="40">
        <v>23</v>
      </c>
      <c r="G42" s="40">
        <v>22</v>
      </c>
      <c r="H42" s="42">
        <v>12318134</v>
      </c>
      <c r="I42" s="1">
        <v>0</v>
      </c>
      <c r="J42" s="28">
        <f t="shared" si="0"/>
        <v>0</v>
      </c>
      <c r="K42" s="2">
        <v>7458801</v>
      </c>
      <c r="L42" s="28">
        <f t="shared" si="1"/>
        <v>0.60551387085089348</v>
      </c>
      <c r="M42" s="3"/>
      <c r="N42" s="28">
        <f t="shared" si="2"/>
        <v>0</v>
      </c>
      <c r="O42" s="30">
        <v>496117</v>
      </c>
      <c r="P42" s="28">
        <f t="shared" si="3"/>
        <v>4.0275337157397381E-2</v>
      </c>
      <c r="Q42" s="7">
        <v>0.90249999999999997</v>
      </c>
      <c r="R42" s="30">
        <v>4363216</v>
      </c>
      <c r="S42" s="28">
        <f t="shared" si="4"/>
        <v>0.35421079199170913</v>
      </c>
    </row>
    <row r="43" spans="1:19" x14ac:dyDescent="0.25">
      <c r="A43" s="39" t="s">
        <v>99</v>
      </c>
      <c r="B43" s="39" t="s">
        <v>135</v>
      </c>
      <c r="C43" s="39" t="s">
        <v>143</v>
      </c>
      <c r="D43" s="39" t="s">
        <v>76</v>
      </c>
      <c r="E43" s="39" t="s">
        <v>112</v>
      </c>
      <c r="F43" s="40">
        <v>50</v>
      </c>
      <c r="G43" s="40">
        <v>49</v>
      </c>
      <c r="H43" s="42">
        <v>14204956</v>
      </c>
      <c r="I43" s="1">
        <v>4419813</v>
      </c>
      <c r="J43" s="28">
        <f t="shared" si="0"/>
        <v>0.31114584233840642</v>
      </c>
      <c r="K43" s="2">
        <v>2430222</v>
      </c>
      <c r="L43" s="28">
        <f t="shared" si="1"/>
        <v>0.17108268409983107</v>
      </c>
      <c r="M43" s="3"/>
      <c r="N43" s="28">
        <f t="shared" si="2"/>
        <v>0</v>
      </c>
      <c r="O43" s="3">
        <v>3783510</v>
      </c>
      <c r="P43" s="28">
        <f t="shared" si="3"/>
        <v>0.26635140580512884</v>
      </c>
      <c r="Q43" s="7">
        <v>0.93240999999999996</v>
      </c>
      <c r="R43" s="30">
        <v>3571411</v>
      </c>
      <c r="S43" s="28">
        <f t="shared" si="4"/>
        <v>0.25142006775663367</v>
      </c>
    </row>
    <row r="44" spans="1:19" x14ac:dyDescent="0.25">
      <c r="A44" s="39" t="s">
        <v>100</v>
      </c>
      <c r="B44" s="39" t="s">
        <v>136</v>
      </c>
      <c r="C44" s="39" t="s">
        <v>144</v>
      </c>
      <c r="D44" s="39" t="s">
        <v>79</v>
      </c>
      <c r="E44" s="39" t="s">
        <v>19</v>
      </c>
      <c r="F44" s="40">
        <v>48</v>
      </c>
      <c r="G44" s="40">
        <v>48</v>
      </c>
      <c r="H44" s="42">
        <v>11548645</v>
      </c>
      <c r="I44" s="1">
        <v>1750000</v>
      </c>
      <c r="J44" s="28">
        <f t="shared" si="0"/>
        <v>0.15153292875484525</v>
      </c>
      <c r="K44" s="2">
        <v>5356769</v>
      </c>
      <c r="L44" s="28">
        <f t="shared" si="1"/>
        <v>0.46384394013323643</v>
      </c>
      <c r="M44" s="3"/>
      <c r="N44" s="28">
        <f t="shared" si="2"/>
        <v>0</v>
      </c>
      <c r="O44" s="30">
        <v>0</v>
      </c>
      <c r="P44" s="28">
        <f t="shared" si="3"/>
        <v>0</v>
      </c>
      <c r="Q44" s="7">
        <v>0.99990000000000001</v>
      </c>
      <c r="R44" s="30">
        <v>4441876</v>
      </c>
      <c r="S44" s="28">
        <f t="shared" si="4"/>
        <v>0.38462313111191831</v>
      </c>
    </row>
    <row r="45" spans="1:19" x14ac:dyDescent="0.25">
      <c r="A45" s="39" t="s">
        <v>101</v>
      </c>
      <c r="B45" s="39" t="s">
        <v>137</v>
      </c>
      <c r="C45" s="39" t="s">
        <v>145</v>
      </c>
      <c r="D45" s="39" t="s">
        <v>78</v>
      </c>
      <c r="E45" s="39" t="s">
        <v>19</v>
      </c>
      <c r="F45" s="40">
        <v>44</v>
      </c>
      <c r="G45" s="40">
        <v>44</v>
      </c>
      <c r="H45" s="42">
        <v>19618076</v>
      </c>
      <c r="I45" s="1">
        <v>1486000</v>
      </c>
      <c r="J45" s="28">
        <f t="shared" si="0"/>
        <v>7.5746469735360394E-2</v>
      </c>
      <c r="K45" s="2">
        <v>8516678</v>
      </c>
      <c r="L45" s="28">
        <f t="shared" si="1"/>
        <v>0.43412401909341158</v>
      </c>
      <c r="M45" s="3">
        <v>3293000</v>
      </c>
      <c r="N45" s="28">
        <f t="shared" si="2"/>
        <v>0.16785540029511559</v>
      </c>
      <c r="O45" s="30">
        <v>14399</v>
      </c>
      <c r="P45" s="28">
        <f t="shared" si="3"/>
        <v>7.3396596078025185E-4</v>
      </c>
      <c r="Q45" s="7">
        <v>0.98346</v>
      </c>
      <c r="R45" s="30">
        <v>6307999</v>
      </c>
      <c r="S45" s="28">
        <f t="shared" si="4"/>
        <v>0.32154014491533217</v>
      </c>
    </row>
    <row r="46" spans="1:19" ht="15.75" x14ac:dyDescent="0.25">
      <c r="A46" s="39" t="s">
        <v>102</v>
      </c>
      <c r="B46" s="54" t="s">
        <v>162</v>
      </c>
      <c r="C46" s="39" t="s">
        <v>106</v>
      </c>
      <c r="D46" s="39" t="s">
        <v>106</v>
      </c>
      <c r="E46" s="39" t="s">
        <v>19</v>
      </c>
      <c r="F46" s="40">
        <v>108</v>
      </c>
      <c r="G46" s="40">
        <v>107</v>
      </c>
      <c r="H46" s="42">
        <v>66062990</v>
      </c>
      <c r="I46" s="1">
        <v>3804000</v>
      </c>
      <c r="J46" s="28">
        <f t="shared" si="0"/>
        <v>5.7581408289270587E-2</v>
      </c>
      <c r="K46" s="2">
        <v>33846813</v>
      </c>
      <c r="L46" s="28">
        <f t="shared" si="1"/>
        <v>0.51234152435425639</v>
      </c>
      <c r="M46" s="3"/>
      <c r="N46" s="28">
        <f t="shared" si="2"/>
        <v>0</v>
      </c>
      <c r="O46" s="30">
        <v>2541499</v>
      </c>
      <c r="P46" s="28">
        <f t="shared" si="3"/>
        <v>3.8470844265450291E-2</v>
      </c>
      <c r="Q46" s="7">
        <v>1.01424</v>
      </c>
      <c r="R46" s="30">
        <v>25870678</v>
      </c>
      <c r="S46" s="28">
        <f t="shared" si="4"/>
        <v>0.39160622309102266</v>
      </c>
    </row>
    <row r="47" spans="1:19" ht="15.75" x14ac:dyDescent="0.25">
      <c r="A47" s="39" t="s">
        <v>103</v>
      </c>
      <c r="B47" s="54" t="s">
        <v>179</v>
      </c>
      <c r="C47" s="39" t="s">
        <v>180</v>
      </c>
      <c r="D47" s="39" t="s">
        <v>181</v>
      </c>
      <c r="E47" s="39" t="s">
        <v>112</v>
      </c>
      <c r="F47" s="40">
        <v>182</v>
      </c>
      <c r="G47" s="40">
        <v>180</v>
      </c>
      <c r="H47" s="42">
        <v>31346998</v>
      </c>
      <c r="I47" s="1">
        <v>16025955</v>
      </c>
      <c r="J47" s="28">
        <f t="shared" si="0"/>
        <v>0.51124369229870115</v>
      </c>
      <c r="K47" s="2">
        <v>0</v>
      </c>
      <c r="L47" s="28">
        <f t="shared" si="1"/>
        <v>0</v>
      </c>
      <c r="M47" s="3"/>
      <c r="N47" s="28">
        <f t="shared" si="2"/>
        <v>0</v>
      </c>
      <c r="O47" s="30">
        <v>6036040</v>
      </c>
      <c r="P47" s="28">
        <f t="shared" si="3"/>
        <v>0.19255559974195935</v>
      </c>
      <c r="Q47" s="7">
        <v>0.93991000000000002</v>
      </c>
      <c r="R47" s="30">
        <v>9285003</v>
      </c>
      <c r="S47" s="28">
        <f t="shared" si="4"/>
        <v>0.2962007079593395</v>
      </c>
    </row>
    <row r="48" spans="1:19" ht="15.75" x14ac:dyDescent="0.25">
      <c r="A48" s="39" t="s">
        <v>104</v>
      </c>
      <c r="B48" s="54" t="s">
        <v>163</v>
      </c>
      <c r="C48" s="39" t="s">
        <v>123</v>
      </c>
      <c r="D48" s="39" t="s">
        <v>123</v>
      </c>
      <c r="E48" s="39" t="s">
        <v>112</v>
      </c>
      <c r="F48" s="40">
        <v>23</v>
      </c>
      <c r="G48" s="40">
        <v>22</v>
      </c>
      <c r="H48" s="42">
        <v>8687137</v>
      </c>
      <c r="I48" s="1">
        <v>5100000</v>
      </c>
      <c r="J48" s="28">
        <f t="shared" si="0"/>
        <v>0.58707489015080572</v>
      </c>
      <c r="K48" s="2">
        <v>425000</v>
      </c>
      <c r="L48" s="28">
        <f t="shared" si="1"/>
        <v>4.8922907512567143E-2</v>
      </c>
      <c r="M48" s="3"/>
      <c r="N48" s="28">
        <f t="shared" si="2"/>
        <v>0</v>
      </c>
      <c r="O48" s="30">
        <v>434255</v>
      </c>
      <c r="P48" s="28">
        <f t="shared" si="3"/>
        <v>4.9988275769105521E-2</v>
      </c>
      <c r="Q48" s="7">
        <v>0.9</v>
      </c>
      <c r="R48" s="30">
        <v>2727882</v>
      </c>
      <c r="S48" s="28">
        <f t="shared" si="4"/>
        <v>0.31401392656752164</v>
      </c>
    </row>
    <row r="49" spans="1:19" ht="15.75" x14ac:dyDescent="0.25">
      <c r="A49" s="39" t="s">
        <v>147</v>
      </c>
      <c r="B49" s="54" t="s">
        <v>178</v>
      </c>
      <c r="C49" s="39" t="s">
        <v>106</v>
      </c>
      <c r="D49" s="39" t="s">
        <v>106</v>
      </c>
      <c r="E49" s="39" t="s">
        <v>19</v>
      </c>
      <c r="F49" s="40">
        <v>119</v>
      </c>
      <c r="G49" s="40">
        <v>118</v>
      </c>
      <c r="H49" s="42">
        <v>78351580</v>
      </c>
      <c r="I49" s="1">
        <v>13666400</v>
      </c>
      <c r="J49" s="28">
        <f t="shared" si="0"/>
        <v>0.17442405118058882</v>
      </c>
      <c r="K49" s="2">
        <v>33021577</v>
      </c>
      <c r="L49" s="28">
        <f t="shared" si="1"/>
        <v>0.42145387495695685</v>
      </c>
      <c r="M49" s="3"/>
      <c r="N49" s="28">
        <f t="shared" si="2"/>
        <v>0</v>
      </c>
      <c r="O49" s="30">
        <v>2100000</v>
      </c>
      <c r="P49" s="28">
        <f t="shared" si="3"/>
        <v>2.6802267420771859E-2</v>
      </c>
      <c r="Q49" s="7">
        <v>0.94618999999999998</v>
      </c>
      <c r="R49" s="30">
        <v>29563603</v>
      </c>
      <c r="S49" s="28">
        <f t="shared" si="4"/>
        <v>0.3773198064416825</v>
      </c>
    </row>
    <row r="50" spans="1:19" ht="15.75" x14ac:dyDescent="0.25">
      <c r="A50" s="39" t="s">
        <v>148</v>
      </c>
      <c r="B50" s="54" t="s">
        <v>164</v>
      </c>
      <c r="C50" s="39" t="s">
        <v>140</v>
      </c>
      <c r="D50" s="39" t="s">
        <v>74</v>
      </c>
      <c r="E50" s="39" t="s">
        <v>112</v>
      </c>
      <c r="F50" s="40">
        <v>141</v>
      </c>
      <c r="G50" s="40">
        <v>139</v>
      </c>
      <c r="H50" s="42">
        <v>53983468</v>
      </c>
      <c r="I50" s="1">
        <v>4181000</v>
      </c>
      <c r="J50" s="28">
        <f t="shared" si="0"/>
        <v>7.7449636988864812E-2</v>
      </c>
      <c r="K50" s="2">
        <v>12278708</v>
      </c>
      <c r="L50" s="28">
        <f t="shared" si="1"/>
        <v>0.22745311583168387</v>
      </c>
      <c r="M50" s="3">
        <v>782000</v>
      </c>
      <c r="N50" s="28">
        <f t="shared" si="2"/>
        <v>1.4485916317936446E-2</v>
      </c>
      <c r="O50" s="30">
        <v>19128452</v>
      </c>
      <c r="P50" s="28">
        <f t="shared" si="3"/>
        <v>0.3543390728435602</v>
      </c>
      <c r="Q50" s="7">
        <v>1.0513999999999999</v>
      </c>
      <c r="R50" s="30">
        <v>17613308</v>
      </c>
      <c r="S50" s="28">
        <f t="shared" si="4"/>
        <v>0.32627225801795467</v>
      </c>
    </row>
    <row r="51" spans="1:19" ht="15.75" x14ac:dyDescent="0.25">
      <c r="A51" s="39" t="s">
        <v>149</v>
      </c>
      <c r="B51" s="54" t="s">
        <v>177</v>
      </c>
      <c r="C51" s="39" t="s">
        <v>182</v>
      </c>
      <c r="D51" s="39" t="s">
        <v>123</v>
      </c>
      <c r="E51" s="39" t="s">
        <v>19</v>
      </c>
      <c r="F51" s="40">
        <v>40</v>
      </c>
      <c r="G51" s="40">
        <v>39</v>
      </c>
      <c r="H51" s="42">
        <v>18145528</v>
      </c>
      <c r="I51" s="1">
        <v>3830000</v>
      </c>
      <c r="J51" s="28">
        <f t="shared" si="0"/>
        <v>0.21107128985169238</v>
      </c>
      <c r="K51" s="2">
        <v>7779319</v>
      </c>
      <c r="L51" s="28">
        <f t="shared" si="1"/>
        <v>0.42871824947722659</v>
      </c>
      <c r="M51" s="3"/>
      <c r="N51" s="28">
        <f t="shared" si="2"/>
        <v>0</v>
      </c>
      <c r="O51" s="30">
        <v>605424</v>
      </c>
      <c r="P51" s="28">
        <f t="shared" si="3"/>
        <v>3.3364915035814888E-2</v>
      </c>
      <c r="Q51" s="7">
        <v>0.91305000000000003</v>
      </c>
      <c r="R51" s="30">
        <v>5930785</v>
      </c>
      <c r="S51" s="28">
        <f t="shared" si="4"/>
        <v>0.32684554563526619</v>
      </c>
    </row>
    <row r="52" spans="1:19" ht="15.75" x14ac:dyDescent="0.25">
      <c r="A52" s="39" t="s">
        <v>150</v>
      </c>
      <c r="B52" s="54" t="s">
        <v>165</v>
      </c>
      <c r="C52" s="39" t="s">
        <v>183</v>
      </c>
      <c r="D52" s="39" t="s">
        <v>76</v>
      </c>
      <c r="E52" s="39" t="s">
        <v>112</v>
      </c>
      <c r="F52" s="40">
        <v>103</v>
      </c>
      <c r="G52" s="40">
        <v>102</v>
      </c>
      <c r="H52" s="42">
        <v>26402763</v>
      </c>
      <c r="I52" s="1">
        <v>10930000</v>
      </c>
      <c r="J52" s="28">
        <f t="shared" si="0"/>
        <v>0.41397182560022222</v>
      </c>
      <c r="K52" s="2">
        <v>0</v>
      </c>
      <c r="L52" s="28">
        <f t="shared" si="1"/>
        <v>0</v>
      </c>
      <c r="M52" s="3"/>
      <c r="N52" s="28">
        <f t="shared" si="2"/>
        <v>0</v>
      </c>
      <c r="O52" s="30">
        <v>7554351</v>
      </c>
      <c r="P52" s="28">
        <f t="shared" si="3"/>
        <v>0.28611971406174425</v>
      </c>
      <c r="Q52" s="7">
        <v>0.99175999999999997</v>
      </c>
      <c r="R52" s="30">
        <v>7918412</v>
      </c>
      <c r="S52" s="28">
        <f t="shared" si="4"/>
        <v>0.29990846033803353</v>
      </c>
    </row>
    <row r="53" spans="1:19" ht="15.75" x14ac:dyDescent="0.25">
      <c r="A53" s="39" t="s">
        <v>151</v>
      </c>
      <c r="B53" s="54" t="s">
        <v>176</v>
      </c>
      <c r="C53" s="39" t="s">
        <v>81</v>
      </c>
      <c r="D53" s="39" t="s">
        <v>82</v>
      </c>
      <c r="E53" s="39" t="s">
        <v>112</v>
      </c>
      <c r="F53" s="40">
        <v>90</v>
      </c>
      <c r="G53" s="40">
        <v>89</v>
      </c>
      <c r="H53" s="42">
        <v>21188574</v>
      </c>
      <c r="I53" s="1">
        <v>12202000</v>
      </c>
      <c r="J53" s="28">
        <f t="shared" si="0"/>
        <v>0.57587641339148166</v>
      </c>
      <c r="K53" s="2">
        <v>0</v>
      </c>
      <c r="L53" s="28">
        <f t="shared" si="1"/>
        <v>0</v>
      </c>
      <c r="M53" s="3"/>
      <c r="N53" s="28">
        <f t="shared" si="2"/>
        <v>0</v>
      </c>
      <c r="O53" s="30">
        <v>2170884</v>
      </c>
      <c r="P53" s="28">
        <f t="shared" si="3"/>
        <v>0.10245540827806533</v>
      </c>
      <c r="Q53" s="7">
        <v>0.95</v>
      </c>
      <c r="R53" s="30">
        <v>6815690</v>
      </c>
      <c r="S53" s="28">
        <f t="shared" si="4"/>
        <v>0.32166817833045303</v>
      </c>
    </row>
    <row r="54" spans="1:19" ht="15.75" x14ac:dyDescent="0.25">
      <c r="A54" s="39" t="s">
        <v>152</v>
      </c>
      <c r="B54" s="54" t="s">
        <v>166</v>
      </c>
      <c r="C54" s="39" t="s">
        <v>182</v>
      </c>
      <c r="D54" s="39" t="s">
        <v>123</v>
      </c>
      <c r="E54" s="39" t="s">
        <v>112</v>
      </c>
      <c r="F54" s="40">
        <v>62</v>
      </c>
      <c r="G54" s="40">
        <v>61</v>
      </c>
      <c r="H54" s="42">
        <v>12585732</v>
      </c>
      <c r="I54" s="1">
        <v>4077014</v>
      </c>
      <c r="J54" s="28">
        <f t="shared" si="0"/>
        <v>0.32393936244630028</v>
      </c>
      <c r="K54" s="2">
        <v>0</v>
      </c>
      <c r="L54" s="28">
        <f t="shared" si="1"/>
        <v>0</v>
      </c>
      <c r="M54" s="3"/>
      <c r="N54" s="28">
        <f t="shared" si="2"/>
        <v>0</v>
      </c>
      <c r="O54" s="30">
        <v>5329544</v>
      </c>
      <c r="P54" s="28">
        <f t="shared" si="3"/>
        <v>0.42345919967150103</v>
      </c>
      <c r="Q54" s="7">
        <v>0.92</v>
      </c>
      <c r="R54" s="30">
        <v>3179174</v>
      </c>
      <c r="S54" s="28">
        <f t="shared" si="4"/>
        <v>0.25260143788219869</v>
      </c>
    </row>
    <row r="55" spans="1:19" ht="15.75" x14ac:dyDescent="0.25">
      <c r="A55" s="39" t="s">
        <v>153</v>
      </c>
      <c r="B55" s="54" t="s">
        <v>175</v>
      </c>
      <c r="C55" s="39" t="s">
        <v>184</v>
      </c>
      <c r="D55" s="39" t="s">
        <v>185</v>
      </c>
      <c r="E55" s="39" t="s">
        <v>112</v>
      </c>
      <c r="F55" s="40">
        <v>132</v>
      </c>
      <c r="G55" s="40">
        <v>130</v>
      </c>
      <c r="H55" s="42">
        <v>21679834</v>
      </c>
      <c r="I55" s="1">
        <v>7470000</v>
      </c>
      <c r="J55" s="28">
        <f t="shared" si="0"/>
        <v>0.34455983380684557</v>
      </c>
      <c r="K55" s="2">
        <v>0</v>
      </c>
      <c r="L55" s="28">
        <f t="shared" si="1"/>
        <v>0</v>
      </c>
      <c r="M55" s="3"/>
      <c r="N55" s="28">
        <f t="shared" si="2"/>
        <v>0</v>
      </c>
      <c r="O55" s="30">
        <v>8537073</v>
      </c>
      <c r="P55" s="28">
        <f t="shared" si="3"/>
        <v>0.39377944499021533</v>
      </c>
      <c r="Q55" s="7">
        <v>0.92</v>
      </c>
      <c r="R55" s="30">
        <v>5672761</v>
      </c>
      <c r="S55" s="28">
        <f t="shared" si="4"/>
        <v>0.26166072120293909</v>
      </c>
    </row>
    <row r="56" spans="1:19" ht="15.75" x14ac:dyDescent="0.25">
      <c r="A56" s="39" t="s">
        <v>154</v>
      </c>
      <c r="B56" s="54" t="s">
        <v>167</v>
      </c>
      <c r="C56" s="39" t="s">
        <v>186</v>
      </c>
      <c r="D56" s="39" t="s">
        <v>186</v>
      </c>
      <c r="E56" s="39" t="s">
        <v>112</v>
      </c>
      <c r="F56" s="40">
        <v>100</v>
      </c>
      <c r="G56" s="40">
        <v>99</v>
      </c>
      <c r="H56" s="42">
        <v>20183790</v>
      </c>
      <c r="I56" s="1">
        <v>10500000</v>
      </c>
      <c r="J56" s="28">
        <f t="shared" si="0"/>
        <v>0.52021944342464921</v>
      </c>
      <c r="K56" s="2">
        <v>0</v>
      </c>
      <c r="L56" s="28">
        <f t="shared" si="1"/>
        <v>0</v>
      </c>
      <c r="M56" s="3"/>
      <c r="N56" s="28">
        <f t="shared" si="2"/>
        <v>0</v>
      </c>
      <c r="O56" s="30">
        <v>4414023</v>
      </c>
      <c r="P56" s="28">
        <f t="shared" si="3"/>
        <v>0.21869148460224763</v>
      </c>
      <c r="Q56" s="7">
        <v>0.91991000000000001</v>
      </c>
      <c r="R56" s="30">
        <v>5269767</v>
      </c>
      <c r="S56" s="28">
        <f t="shared" si="4"/>
        <v>0.26108907197310316</v>
      </c>
    </row>
    <row r="57" spans="1:19" ht="15.75" x14ac:dyDescent="0.25">
      <c r="A57" s="39" t="s">
        <v>155</v>
      </c>
      <c r="B57" s="54" t="s">
        <v>174</v>
      </c>
      <c r="C57" s="39" t="s">
        <v>187</v>
      </c>
      <c r="D57" s="39" t="s">
        <v>74</v>
      </c>
      <c r="E57" s="39" t="s">
        <v>112</v>
      </c>
      <c r="F57" s="40">
        <v>150</v>
      </c>
      <c r="G57" s="40">
        <v>148</v>
      </c>
      <c r="H57" s="42">
        <v>107278451</v>
      </c>
      <c r="I57" s="1">
        <v>5599000</v>
      </c>
      <c r="J57" s="28">
        <f t="shared" si="0"/>
        <v>5.2191283037820897E-2</v>
      </c>
      <c r="K57" s="2">
        <v>0</v>
      </c>
      <c r="L57" s="28">
        <f t="shared" si="1"/>
        <v>0</v>
      </c>
      <c r="M57" s="3">
        <v>23503000</v>
      </c>
      <c r="N57" s="28">
        <f t="shared" ref="N57:N106" si="5">M57/$H57</f>
        <v>0.21908407309124925</v>
      </c>
      <c r="O57" s="30">
        <v>43027908</v>
      </c>
      <c r="P57" s="28">
        <f t="shared" ref="P57:P106" si="6">O57/$H57</f>
        <v>0.4010862162802854</v>
      </c>
      <c r="Q57" s="7">
        <v>0.96218999999999999</v>
      </c>
      <c r="R57" s="30">
        <v>35148543</v>
      </c>
      <c r="S57" s="28">
        <f t="shared" ref="S57:S106" si="7">R57/$H57</f>
        <v>0.32763842759064449</v>
      </c>
    </row>
    <row r="58" spans="1:19" ht="15.75" x14ac:dyDescent="0.25">
      <c r="A58" s="39" t="s">
        <v>156</v>
      </c>
      <c r="B58" s="54" t="s">
        <v>168</v>
      </c>
      <c r="C58" s="39" t="s">
        <v>77</v>
      </c>
      <c r="D58" s="39" t="s">
        <v>78</v>
      </c>
      <c r="E58" s="39" t="s">
        <v>112</v>
      </c>
      <c r="F58" s="40">
        <v>55</v>
      </c>
      <c r="G58" s="40">
        <v>54</v>
      </c>
      <c r="H58" s="42">
        <v>35511919</v>
      </c>
      <c r="I58" s="1">
        <v>15246000</v>
      </c>
      <c r="J58" s="28">
        <f t="shared" si="0"/>
        <v>0.42932064583724694</v>
      </c>
      <c r="K58" s="2">
        <v>0</v>
      </c>
      <c r="L58" s="28">
        <f t="shared" si="1"/>
        <v>0</v>
      </c>
      <c r="M58" s="3"/>
      <c r="N58" s="28">
        <f t="shared" si="5"/>
        <v>0</v>
      </c>
      <c r="O58" s="30">
        <v>8953619</v>
      </c>
      <c r="P58" s="28">
        <f t="shared" si="6"/>
        <v>0.25212996796934573</v>
      </c>
      <c r="Q58" s="7">
        <v>1.0049999999999999</v>
      </c>
      <c r="R58" s="30">
        <v>11312300</v>
      </c>
      <c r="S58" s="28">
        <f t="shared" si="7"/>
        <v>0.31854938619340734</v>
      </c>
    </row>
    <row r="59" spans="1:19" ht="15.75" x14ac:dyDescent="0.25">
      <c r="A59" s="39" t="s">
        <v>157</v>
      </c>
      <c r="B59" s="54" t="s">
        <v>173</v>
      </c>
      <c r="C59" s="39" t="s">
        <v>79</v>
      </c>
      <c r="D59" s="39" t="s">
        <v>79</v>
      </c>
      <c r="E59" s="39" t="s">
        <v>112</v>
      </c>
      <c r="F59" s="40">
        <v>301</v>
      </c>
      <c r="G59" s="40">
        <v>61</v>
      </c>
      <c r="H59" s="42">
        <v>47737700</v>
      </c>
      <c r="I59" s="1">
        <v>38000000</v>
      </c>
      <c r="J59" s="28">
        <f t="shared" si="0"/>
        <v>0.7960165655236846</v>
      </c>
      <c r="K59" s="2">
        <v>0</v>
      </c>
      <c r="L59" s="28">
        <f t="shared" si="1"/>
        <v>0</v>
      </c>
      <c r="M59" s="3"/>
      <c r="N59" s="28">
        <f t="shared" si="5"/>
        <v>0</v>
      </c>
      <c r="O59" s="30">
        <v>6935070</v>
      </c>
      <c r="P59" s="28">
        <f t="shared" si="6"/>
        <v>0.14527448955437736</v>
      </c>
      <c r="Q59" s="7">
        <v>1</v>
      </c>
      <c r="R59" s="30">
        <v>2802630</v>
      </c>
      <c r="S59" s="28">
        <f t="shared" si="7"/>
        <v>5.8708944921938004E-2</v>
      </c>
    </row>
    <row r="60" spans="1:19" ht="15.75" x14ac:dyDescent="0.25">
      <c r="A60" s="39" t="s">
        <v>158</v>
      </c>
      <c r="B60" s="54" t="s">
        <v>169</v>
      </c>
      <c r="C60" s="39" t="s">
        <v>140</v>
      </c>
      <c r="D60" s="39" t="s">
        <v>74</v>
      </c>
      <c r="E60" s="39" t="s">
        <v>112</v>
      </c>
      <c r="F60" s="40">
        <v>34</v>
      </c>
      <c r="G60" s="40">
        <v>33</v>
      </c>
      <c r="H60" s="42">
        <v>11500616</v>
      </c>
      <c r="I60" s="1">
        <v>1270000</v>
      </c>
      <c r="J60" s="28">
        <f t="shared" si="0"/>
        <v>0.11042886746240375</v>
      </c>
      <c r="K60" s="2">
        <v>2265109</v>
      </c>
      <c r="L60" s="28">
        <f t="shared" si="1"/>
        <v>0.19695545003850229</v>
      </c>
      <c r="M60" s="3"/>
      <c r="N60" s="28">
        <f t="shared" si="5"/>
        <v>0</v>
      </c>
      <c r="O60" s="30">
        <v>4621892</v>
      </c>
      <c r="P60" s="28">
        <f t="shared" si="6"/>
        <v>0.40188212527050726</v>
      </c>
      <c r="Q60" s="7">
        <v>0.97021000000000002</v>
      </c>
      <c r="R60" s="30">
        <v>3343615</v>
      </c>
      <c r="S60" s="28">
        <f t="shared" si="7"/>
        <v>0.29073355722858674</v>
      </c>
    </row>
    <row r="61" spans="1:19" ht="15.75" x14ac:dyDescent="0.25">
      <c r="A61" s="39" t="s">
        <v>159</v>
      </c>
      <c r="B61" s="54" t="s">
        <v>172</v>
      </c>
      <c r="C61" s="39" t="s">
        <v>188</v>
      </c>
      <c r="D61" s="39" t="s">
        <v>72</v>
      </c>
      <c r="E61" s="39" t="s">
        <v>19</v>
      </c>
      <c r="F61" s="40">
        <v>42</v>
      </c>
      <c r="G61" s="40">
        <v>41</v>
      </c>
      <c r="H61" s="42">
        <v>26341527</v>
      </c>
      <c r="I61" s="1">
        <v>2391000</v>
      </c>
      <c r="J61" s="28">
        <f t="shared" si="0"/>
        <v>9.0769225337619955E-2</v>
      </c>
      <c r="K61" s="2">
        <v>6949414</v>
      </c>
      <c r="L61" s="28">
        <f t="shared" si="1"/>
        <v>0.26381970946483096</v>
      </c>
      <c r="M61" s="3">
        <v>5075000</v>
      </c>
      <c r="N61" s="28">
        <f t="shared" si="5"/>
        <v>0.19266157197340913</v>
      </c>
      <c r="O61" s="30">
        <v>2241938</v>
      </c>
      <c r="P61" s="28">
        <f t="shared" si="6"/>
        <v>8.5110403812201169E-2</v>
      </c>
      <c r="Q61" s="7">
        <v>0.93539000000000005</v>
      </c>
      <c r="R61" s="30">
        <v>9684175</v>
      </c>
      <c r="S61" s="28">
        <f t="shared" si="7"/>
        <v>0.36763908941193879</v>
      </c>
    </row>
    <row r="62" spans="1:19" ht="15.75" x14ac:dyDescent="0.25">
      <c r="A62" s="39" t="s">
        <v>160</v>
      </c>
      <c r="B62" s="54" t="s">
        <v>170</v>
      </c>
      <c r="C62" s="39" t="s">
        <v>189</v>
      </c>
      <c r="D62" s="39" t="s">
        <v>68</v>
      </c>
      <c r="E62" s="39" t="s">
        <v>19</v>
      </c>
      <c r="F62" s="40">
        <v>70</v>
      </c>
      <c r="G62" s="40">
        <v>69</v>
      </c>
      <c r="H62" s="42">
        <v>29312700</v>
      </c>
      <c r="I62" s="1">
        <v>3800000</v>
      </c>
      <c r="J62" s="28">
        <f t="shared" ref="J62:J106" si="8">I62/H62</f>
        <v>0.12963664213804937</v>
      </c>
      <c r="K62" s="2">
        <v>13955705</v>
      </c>
      <c r="L62" s="28">
        <f t="shared" ref="L62:L106" si="9">K62/$H62</f>
        <v>0.47609756180768065</v>
      </c>
      <c r="M62" s="3"/>
      <c r="N62" s="28">
        <f t="shared" si="5"/>
        <v>0</v>
      </c>
      <c r="O62" s="30">
        <v>834906</v>
      </c>
      <c r="P62" s="28">
        <f t="shared" si="6"/>
        <v>2.8482739563397436E-2</v>
      </c>
      <c r="Q62" s="7">
        <v>0.94330999999999998</v>
      </c>
      <c r="R62" s="30">
        <v>10722089</v>
      </c>
      <c r="S62" s="28">
        <f t="shared" si="7"/>
        <v>0.36578305649087256</v>
      </c>
    </row>
    <row r="63" spans="1:19" ht="15.75" x14ac:dyDescent="0.25">
      <c r="A63" s="39" t="s">
        <v>161</v>
      </c>
      <c r="B63" s="55" t="s">
        <v>171</v>
      </c>
      <c r="C63" s="39" t="s">
        <v>106</v>
      </c>
      <c r="D63" s="39" t="s">
        <v>106</v>
      </c>
      <c r="E63" s="39" t="s">
        <v>112</v>
      </c>
      <c r="F63" s="40">
        <v>92</v>
      </c>
      <c r="G63" s="40">
        <v>91</v>
      </c>
      <c r="H63" s="42">
        <v>54047445</v>
      </c>
      <c r="I63" s="1">
        <v>4088100</v>
      </c>
      <c r="J63" s="28">
        <f t="shared" si="8"/>
        <v>7.5639098203439586E-2</v>
      </c>
      <c r="K63" s="2">
        <v>13086274</v>
      </c>
      <c r="L63" s="28">
        <f t="shared" si="9"/>
        <v>0.24212567310073585</v>
      </c>
      <c r="M63" s="25">
        <v>6716100</v>
      </c>
      <c r="N63" s="28">
        <f t="shared" si="5"/>
        <v>0.12426304333165056</v>
      </c>
      <c r="O63" s="30">
        <v>13053344</v>
      </c>
      <c r="P63" s="28">
        <f t="shared" si="6"/>
        <v>0.24151639360565519</v>
      </c>
      <c r="Q63" s="7">
        <v>0.91205999999999998</v>
      </c>
      <c r="R63" s="30">
        <v>17103627</v>
      </c>
      <c r="S63" s="28">
        <f t="shared" si="7"/>
        <v>0.31645579175851885</v>
      </c>
    </row>
    <row r="64" spans="1:19" x14ac:dyDescent="0.25">
      <c r="A64" s="39" t="s">
        <v>194</v>
      </c>
      <c r="B64" s="39" t="s">
        <v>200</v>
      </c>
      <c r="C64" s="39" t="s">
        <v>76</v>
      </c>
      <c r="D64" s="39" t="s">
        <v>76</v>
      </c>
      <c r="E64" s="39" t="s">
        <v>19</v>
      </c>
      <c r="F64" s="56">
        <v>55</v>
      </c>
      <c r="G64" s="56">
        <v>54</v>
      </c>
      <c r="H64" s="42">
        <v>27112225</v>
      </c>
      <c r="I64" s="1">
        <v>1476000</v>
      </c>
      <c r="J64" s="28">
        <f t="shared" si="8"/>
        <v>5.4440386209542002E-2</v>
      </c>
      <c r="K64" s="2">
        <v>15730026</v>
      </c>
      <c r="L64" s="28">
        <f t="shared" si="9"/>
        <v>0.58018203965185444</v>
      </c>
      <c r="M64" s="3"/>
      <c r="N64" s="28">
        <f t="shared" si="5"/>
        <v>0</v>
      </c>
      <c r="O64" s="30">
        <v>958683</v>
      </c>
      <c r="P64" s="28">
        <f t="shared" si="6"/>
        <v>3.5359805401437912E-2</v>
      </c>
      <c r="Q64" s="7">
        <v>0.93245</v>
      </c>
      <c r="R64" s="30">
        <v>8947516</v>
      </c>
      <c r="S64" s="28">
        <f t="shared" si="7"/>
        <v>0.3300177687371656</v>
      </c>
    </row>
    <row r="65" spans="1:19" x14ac:dyDescent="0.25">
      <c r="A65" s="39" t="s">
        <v>195</v>
      </c>
      <c r="B65" s="39" t="s">
        <v>201</v>
      </c>
      <c r="C65" s="39" t="s">
        <v>68</v>
      </c>
      <c r="D65" s="39" t="s">
        <v>68</v>
      </c>
      <c r="E65" s="39" t="s">
        <v>112</v>
      </c>
      <c r="F65" s="40">
        <v>94</v>
      </c>
      <c r="G65" s="40">
        <v>93</v>
      </c>
      <c r="H65" s="42">
        <v>31592115</v>
      </c>
      <c r="I65" s="1">
        <v>15950000</v>
      </c>
      <c r="J65" s="28">
        <f t="shared" si="8"/>
        <v>0.50487281399171913</v>
      </c>
      <c r="K65" s="2">
        <v>0</v>
      </c>
      <c r="L65" s="28">
        <f t="shared" si="9"/>
        <v>0</v>
      </c>
      <c r="M65" s="25"/>
      <c r="N65" s="28">
        <f t="shared" si="5"/>
        <v>0</v>
      </c>
      <c r="O65" s="30">
        <v>7275392</v>
      </c>
      <c r="P65" s="28">
        <f t="shared" si="6"/>
        <v>0.23029138758199633</v>
      </c>
      <c r="Q65" s="7">
        <v>0.95040999999999998</v>
      </c>
      <c r="R65" s="30">
        <v>8366723</v>
      </c>
      <c r="S65" s="28">
        <f t="shared" si="7"/>
        <v>0.26483579842628452</v>
      </c>
    </row>
    <row r="66" spans="1:19" x14ac:dyDescent="0.25">
      <c r="A66" s="39" t="s">
        <v>196</v>
      </c>
      <c r="B66" s="39" t="s">
        <v>202</v>
      </c>
      <c r="C66" s="39" t="s">
        <v>106</v>
      </c>
      <c r="D66" s="39" t="s">
        <v>106</v>
      </c>
      <c r="E66" s="39" t="s">
        <v>19</v>
      </c>
      <c r="F66" s="40">
        <v>110</v>
      </c>
      <c r="G66" s="40">
        <v>110</v>
      </c>
      <c r="H66" s="42">
        <v>70503934</v>
      </c>
      <c r="I66" s="1">
        <v>45881034</v>
      </c>
      <c r="J66" s="28">
        <f t="shared" si="8"/>
        <v>0.6507584952635409</v>
      </c>
      <c r="K66" s="2">
        <v>0</v>
      </c>
      <c r="L66" s="28">
        <f t="shared" si="9"/>
        <v>0</v>
      </c>
      <c r="M66" s="3"/>
      <c r="N66" s="28">
        <f t="shared" si="5"/>
        <v>0</v>
      </c>
      <c r="O66" s="30"/>
      <c r="P66" s="28">
        <f t="shared" si="6"/>
        <v>0</v>
      </c>
      <c r="Q66" s="7">
        <v>1</v>
      </c>
      <c r="R66" s="30">
        <v>24622900</v>
      </c>
      <c r="S66" s="28">
        <f t="shared" si="7"/>
        <v>0.3492415047364591</v>
      </c>
    </row>
    <row r="67" spans="1:19" x14ac:dyDescent="0.25">
      <c r="A67" s="39" t="s">
        <v>197</v>
      </c>
      <c r="B67" s="39" t="s">
        <v>203</v>
      </c>
      <c r="C67" s="39" t="s">
        <v>206</v>
      </c>
      <c r="D67" s="39" t="s">
        <v>82</v>
      </c>
      <c r="E67" s="39" t="s">
        <v>19</v>
      </c>
      <c r="F67" s="40">
        <v>143</v>
      </c>
      <c r="G67" s="40">
        <v>142</v>
      </c>
      <c r="H67" s="42">
        <v>37315018</v>
      </c>
      <c r="I67" s="1">
        <v>16700000</v>
      </c>
      <c r="J67" s="28">
        <f t="shared" si="8"/>
        <v>0.4475409873847575</v>
      </c>
      <c r="K67" s="2">
        <v>4650000</v>
      </c>
      <c r="L67" s="28">
        <f t="shared" si="9"/>
        <v>0.12461470606821093</v>
      </c>
      <c r="M67" s="3"/>
      <c r="N67" s="28">
        <f t="shared" si="5"/>
        <v>0</v>
      </c>
      <c r="O67" s="30">
        <v>3566159</v>
      </c>
      <c r="P67" s="28">
        <f t="shared" si="6"/>
        <v>9.5569001199463446E-2</v>
      </c>
      <c r="Q67" s="7">
        <v>0.95</v>
      </c>
      <c r="R67" s="30">
        <v>12398859</v>
      </c>
      <c r="S67" s="28">
        <f t="shared" si="7"/>
        <v>0.33227530534756811</v>
      </c>
    </row>
    <row r="68" spans="1:19" x14ac:dyDescent="0.25">
      <c r="A68" s="39" t="s">
        <v>198</v>
      </c>
      <c r="B68" s="39" t="s">
        <v>204</v>
      </c>
      <c r="C68" s="39" t="s">
        <v>207</v>
      </c>
      <c r="D68" s="39" t="s">
        <v>208</v>
      </c>
      <c r="E68" s="39" t="s">
        <v>112</v>
      </c>
      <c r="F68" s="40">
        <v>27</v>
      </c>
      <c r="G68" s="40">
        <v>26</v>
      </c>
      <c r="H68" s="42">
        <v>17391225</v>
      </c>
      <c r="I68" s="1">
        <v>3088900</v>
      </c>
      <c r="J68" s="28">
        <f t="shared" si="8"/>
        <v>0.17761256035730663</v>
      </c>
      <c r="K68" s="2">
        <v>1062578</v>
      </c>
      <c r="L68" s="28">
        <f t="shared" si="9"/>
        <v>6.1098513761969037E-2</v>
      </c>
      <c r="M68" s="3"/>
      <c r="N68" s="28">
        <f t="shared" si="5"/>
        <v>0</v>
      </c>
      <c r="O68" s="30">
        <v>7699493</v>
      </c>
      <c r="P68" s="28">
        <f t="shared" si="6"/>
        <v>0.44272286742308264</v>
      </c>
      <c r="Q68" s="7">
        <v>0.93764000000000003</v>
      </c>
      <c r="R68" s="30">
        <v>5540254</v>
      </c>
      <c r="S68" s="28">
        <f t="shared" si="7"/>
        <v>0.31856605845764169</v>
      </c>
    </row>
    <row r="69" spans="1:19" x14ac:dyDescent="0.25">
      <c r="A69" s="39" t="s">
        <v>199</v>
      </c>
      <c r="B69" s="39" t="s">
        <v>205</v>
      </c>
      <c r="C69" s="39" t="s">
        <v>76</v>
      </c>
      <c r="D69" s="39" t="s">
        <v>76</v>
      </c>
      <c r="E69" s="39" t="s">
        <v>19</v>
      </c>
      <c r="F69" s="40">
        <v>135</v>
      </c>
      <c r="G69" s="40">
        <v>132</v>
      </c>
      <c r="H69" s="42">
        <v>60035845</v>
      </c>
      <c r="I69" s="1">
        <v>11373000</v>
      </c>
      <c r="J69" s="28">
        <f t="shared" si="8"/>
        <v>0.18943682728210121</v>
      </c>
      <c r="K69" s="2">
        <v>25621879</v>
      </c>
      <c r="L69" s="28">
        <f t="shared" si="9"/>
        <v>0.42677635336023007</v>
      </c>
      <c r="M69" s="3"/>
      <c r="N69" s="28">
        <f t="shared" si="5"/>
        <v>0</v>
      </c>
      <c r="O69" s="30">
        <v>1096706</v>
      </c>
      <c r="P69" s="28">
        <f t="shared" si="6"/>
        <v>1.8267520012419249E-2</v>
      </c>
      <c r="Q69" s="7">
        <v>1.02</v>
      </c>
      <c r="R69" s="30">
        <v>21944260</v>
      </c>
      <c r="S69" s="28">
        <f t="shared" si="7"/>
        <v>0.36551929934524952</v>
      </c>
    </row>
    <row r="70" spans="1:19" x14ac:dyDescent="0.25">
      <c r="A70" s="39" t="s">
        <v>245</v>
      </c>
      <c r="B70" s="39" t="s">
        <v>209</v>
      </c>
      <c r="C70" s="39" t="s">
        <v>282</v>
      </c>
      <c r="D70" s="39" t="s">
        <v>76</v>
      </c>
      <c r="E70" s="39" t="s">
        <v>308</v>
      </c>
      <c r="F70" s="40">
        <v>70</v>
      </c>
      <c r="G70" s="40">
        <v>69</v>
      </c>
      <c r="H70" s="42">
        <v>21063734</v>
      </c>
      <c r="I70" s="6">
        <v>10031008</v>
      </c>
      <c r="J70" s="28">
        <f t="shared" si="8"/>
        <v>0.47622173732349637</v>
      </c>
      <c r="K70" s="2">
        <v>0</v>
      </c>
      <c r="L70" s="28">
        <f t="shared" si="9"/>
        <v>0</v>
      </c>
      <c r="M70" s="3"/>
      <c r="N70" s="28">
        <f t="shared" si="5"/>
        <v>0</v>
      </c>
      <c r="O70" s="30">
        <v>5433792</v>
      </c>
      <c r="P70" s="28">
        <f t="shared" si="6"/>
        <v>0.25796907613816239</v>
      </c>
      <c r="Q70" s="7">
        <v>0.93</v>
      </c>
      <c r="R70" s="30">
        <v>5598934</v>
      </c>
      <c r="S70" s="28">
        <f t="shared" si="7"/>
        <v>0.26580918653834118</v>
      </c>
    </row>
    <row r="71" spans="1:19" x14ac:dyDescent="0.25">
      <c r="A71" s="39" t="s">
        <v>246</v>
      </c>
      <c r="B71" s="39" t="s">
        <v>210</v>
      </c>
      <c r="C71" s="39" t="s">
        <v>283</v>
      </c>
      <c r="D71" s="39" t="s">
        <v>72</v>
      </c>
      <c r="E71" s="39" t="s">
        <v>308</v>
      </c>
      <c r="F71" s="40">
        <v>80</v>
      </c>
      <c r="G71" s="40">
        <v>80</v>
      </c>
      <c r="H71" s="42">
        <v>18603013</v>
      </c>
      <c r="I71" s="6">
        <v>8000000</v>
      </c>
      <c r="J71" s="28">
        <f t="shared" si="8"/>
        <v>0.43003786537159328</v>
      </c>
      <c r="K71" s="2">
        <v>800000</v>
      </c>
      <c r="L71" s="28">
        <f t="shared" si="9"/>
        <v>4.3003786537159333E-2</v>
      </c>
      <c r="M71" s="3"/>
      <c r="N71" s="28">
        <f t="shared" si="5"/>
        <v>0</v>
      </c>
      <c r="O71" s="30">
        <v>4517078</v>
      </c>
      <c r="P71" s="28">
        <f t="shared" si="6"/>
        <v>0.24281432260462324</v>
      </c>
      <c r="Q71" s="7">
        <v>0.98750000000000004</v>
      </c>
      <c r="R71" s="30">
        <v>5285935</v>
      </c>
      <c r="S71" s="28">
        <f t="shared" si="7"/>
        <v>0.28414402548662415</v>
      </c>
    </row>
    <row r="72" spans="1:19" x14ac:dyDescent="0.25">
      <c r="A72" s="39" t="s">
        <v>247</v>
      </c>
      <c r="B72" s="39" t="s">
        <v>211</v>
      </c>
      <c r="C72" s="39" t="s">
        <v>284</v>
      </c>
      <c r="D72" s="39" t="s">
        <v>302</v>
      </c>
      <c r="E72" s="39" t="s">
        <v>19</v>
      </c>
      <c r="F72" s="40">
        <v>66</v>
      </c>
      <c r="G72" s="40">
        <v>65</v>
      </c>
      <c r="H72" s="42">
        <v>43944819</v>
      </c>
      <c r="I72" s="1">
        <v>11542613</v>
      </c>
      <c r="J72" s="28">
        <f t="shared" si="8"/>
        <v>0.26266152103163742</v>
      </c>
      <c r="K72" s="2">
        <v>15310895</v>
      </c>
      <c r="L72" s="28">
        <f t="shared" si="9"/>
        <v>0.34841183439622314</v>
      </c>
      <c r="M72" s="3"/>
      <c r="N72" s="28">
        <f t="shared" si="5"/>
        <v>0</v>
      </c>
      <c r="O72" s="30">
        <v>1405356</v>
      </c>
      <c r="P72" s="28">
        <f t="shared" si="6"/>
        <v>3.1980015664645242E-2</v>
      </c>
      <c r="Q72" s="7">
        <v>1.0097</v>
      </c>
      <c r="R72" s="30">
        <v>15685955</v>
      </c>
      <c r="S72" s="28">
        <f t="shared" si="7"/>
        <v>0.35694662890749418</v>
      </c>
    </row>
    <row r="73" spans="1:19" x14ac:dyDescent="0.25">
      <c r="A73" s="39" t="s">
        <v>248</v>
      </c>
      <c r="B73" s="39" t="s">
        <v>212</v>
      </c>
      <c r="C73" s="39" t="s">
        <v>285</v>
      </c>
      <c r="D73" s="39" t="s">
        <v>76</v>
      </c>
      <c r="E73" s="39" t="s">
        <v>308</v>
      </c>
      <c r="F73" s="40">
        <v>121</v>
      </c>
      <c r="G73" s="40">
        <v>120</v>
      </c>
      <c r="H73" s="42">
        <v>55382130</v>
      </c>
      <c r="I73" s="1">
        <v>33397200</v>
      </c>
      <c r="J73" s="28">
        <f t="shared" si="8"/>
        <v>0.60303206106374019</v>
      </c>
      <c r="K73" s="2">
        <v>0</v>
      </c>
      <c r="L73" s="28">
        <f t="shared" si="9"/>
        <v>0</v>
      </c>
      <c r="M73" s="3"/>
      <c r="N73" s="28">
        <f t="shared" si="5"/>
        <v>0</v>
      </c>
      <c r="O73" s="30">
        <v>5874554</v>
      </c>
      <c r="P73" s="28">
        <f t="shared" si="6"/>
        <v>0.10607309614130045</v>
      </c>
      <c r="Q73" s="7">
        <v>0.95</v>
      </c>
      <c r="R73" s="52">
        <v>16110376</v>
      </c>
      <c r="S73" s="28">
        <f t="shared" si="7"/>
        <v>0.29089484279495931</v>
      </c>
    </row>
    <row r="74" spans="1:19" x14ac:dyDescent="0.25">
      <c r="A74" s="39" t="s">
        <v>249</v>
      </c>
      <c r="B74" s="39" t="s">
        <v>213</v>
      </c>
      <c r="C74" s="39" t="s">
        <v>68</v>
      </c>
      <c r="D74" s="39" t="s">
        <v>68</v>
      </c>
      <c r="E74" s="39" t="s">
        <v>19</v>
      </c>
      <c r="F74" s="40">
        <v>80</v>
      </c>
      <c r="G74" s="40">
        <v>79</v>
      </c>
      <c r="H74" s="42">
        <v>30092500</v>
      </c>
      <c r="I74" s="1">
        <v>9241342</v>
      </c>
      <c r="J74" s="28">
        <f t="shared" si="8"/>
        <v>0.30709784830107167</v>
      </c>
      <c r="K74" s="2">
        <v>9468500</v>
      </c>
      <c r="L74" s="28">
        <f t="shared" si="9"/>
        <v>0.31464650660463572</v>
      </c>
      <c r="M74" s="3"/>
      <c r="N74" s="28">
        <f t="shared" si="5"/>
        <v>0</v>
      </c>
      <c r="O74" s="30">
        <v>1540000</v>
      </c>
      <c r="P74" s="28">
        <f t="shared" si="6"/>
        <v>5.1175542078591013E-2</v>
      </c>
      <c r="Q74" s="7">
        <v>0.9405</v>
      </c>
      <c r="R74" s="30">
        <v>9842658</v>
      </c>
      <c r="S74" s="28">
        <f t="shared" si="7"/>
        <v>0.32708010301570156</v>
      </c>
    </row>
    <row r="75" spans="1:19" x14ac:dyDescent="0.25">
      <c r="A75" s="39" t="s">
        <v>250</v>
      </c>
      <c r="B75" s="39" t="s">
        <v>214</v>
      </c>
      <c r="C75" s="39" t="s">
        <v>82</v>
      </c>
      <c r="D75" s="39" t="s">
        <v>82</v>
      </c>
      <c r="E75" s="39" t="s">
        <v>308</v>
      </c>
      <c r="F75" s="40">
        <v>188</v>
      </c>
      <c r="G75" s="40">
        <v>186</v>
      </c>
      <c r="H75" s="42">
        <v>34020155</v>
      </c>
      <c r="I75" s="1">
        <v>9500000</v>
      </c>
      <c r="J75" s="28">
        <f t="shared" si="8"/>
        <v>0.27924622918384706</v>
      </c>
      <c r="K75" s="2">
        <v>232400</v>
      </c>
      <c r="L75" s="28">
        <f t="shared" si="9"/>
        <v>6.8312445960343211E-3</v>
      </c>
      <c r="M75" s="3"/>
      <c r="N75" s="28">
        <f t="shared" si="5"/>
        <v>0</v>
      </c>
      <c r="O75" s="30">
        <v>12738433</v>
      </c>
      <c r="P75" s="28">
        <f t="shared" si="6"/>
        <v>0.37443782957485056</v>
      </c>
      <c r="Q75" s="7">
        <v>0.97992999999999997</v>
      </c>
      <c r="R75" s="30">
        <v>11549322</v>
      </c>
      <c r="S75" s="28">
        <f t="shared" si="7"/>
        <v>0.33948469664526809</v>
      </c>
    </row>
    <row r="76" spans="1:19" x14ac:dyDescent="0.25">
      <c r="A76" s="39" t="s">
        <v>251</v>
      </c>
      <c r="B76" s="39" t="s">
        <v>215</v>
      </c>
      <c r="C76" s="39" t="s">
        <v>79</v>
      </c>
      <c r="D76" s="39" t="s">
        <v>79</v>
      </c>
      <c r="E76" s="39" t="s">
        <v>19</v>
      </c>
      <c r="F76" s="40">
        <v>150</v>
      </c>
      <c r="G76" s="40">
        <v>30</v>
      </c>
      <c r="H76" s="42">
        <v>69762999</v>
      </c>
      <c r="I76" s="1">
        <v>55130430</v>
      </c>
      <c r="J76" s="28">
        <f t="shared" si="8"/>
        <v>0.79025315411110697</v>
      </c>
      <c r="K76" s="2">
        <v>1800000</v>
      </c>
      <c r="L76" s="28">
        <f t="shared" si="9"/>
        <v>2.5801643074432622E-2</v>
      </c>
      <c r="M76" s="3"/>
      <c r="N76" s="28">
        <f t="shared" si="5"/>
        <v>0</v>
      </c>
      <c r="O76" s="30">
        <v>9601543</v>
      </c>
      <c r="P76" s="28">
        <f t="shared" si="6"/>
        <v>0.13763088080545391</v>
      </c>
      <c r="Q76" s="7">
        <v>0.95</v>
      </c>
      <c r="R76" s="52">
        <v>3231026</v>
      </c>
      <c r="S76" s="28">
        <f t="shared" si="7"/>
        <v>4.6314322009006523E-2</v>
      </c>
    </row>
    <row r="77" spans="1:19" x14ac:dyDescent="0.25">
      <c r="A77" s="39" t="s">
        <v>252</v>
      </c>
      <c r="B77" s="39" t="s">
        <v>216</v>
      </c>
      <c r="C77" s="39" t="s">
        <v>286</v>
      </c>
      <c r="D77" s="39" t="s">
        <v>78</v>
      </c>
      <c r="E77" s="39" t="s">
        <v>19</v>
      </c>
      <c r="F77" s="40">
        <v>54</v>
      </c>
      <c r="G77" s="40">
        <v>53</v>
      </c>
      <c r="H77" s="42">
        <v>31258602</v>
      </c>
      <c r="I77" s="1">
        <v>8496000</v>
      </c>
      <c r="J77" s="28">
        <f t="shared" si="8"/>
        <v>0.27179718401993791</v>
      </c>
      <c r="K77" s="2">
        <v>8293568</v>
      </c>
      <c r="L77" s="28">
        <f t="shared" si="9"/>
        <v>0.26532114264099205</v>
      </c>
      <c r="M77" s="3"/>
      <c r="N77" s="28">
        <f t="shared" si="5"/>
        <v>0</v>
      </c>
      <c r="O77" s="30">
        <v>2320483</v>
      </c>
      <c r="P77" s="28">
        <f t="shared" si="6"/>
        <v>7.4235021770967233E-2</v>
      </c>
      <c r="Q77" s="7">
        <v>1.0104</v>
      </c>
      <c r="R77" s="52">
        <v>12148551</v>
      </c>
      <c r="S77" s="28">
        <f t="shared" si="7"/>
        <v>0.38864665156810274</v>
      </c>
    </row>
    <row r="78" spans="1:19" x14ac:dyDescent="0.25">
      <c r="A78" s="39" t="s">
        <v>253</v>
      </c>
      <c r="B78" s="39" t="s">
        <v>217</v>
      </c>
      <c r="C78" s="39" t="s">
        <v>287</v>
      </c>
      <c r="D78" s="39" t="s">
        <v>68</v>
      </c>
      <c r="E78" s="39" t="s">
        <v>308</v>
      </c>
      <c r="F78" s="40">
        <v>120</v>
      </c>
      <c r="G78" s="40">
        <v>102</v>
      </c>
      <c r="H78" s="42">
        <v>25081744</v>
      </c>
      <c r="I78" s="1">
        <v>7233000</v>
      </c>
      <c r="J78" s="28">
        <f t="shared" si="8"/>
        <v>0.28837707617141772</v>
      </c>
      <c r="K78" s="2">
        <v>5961287</v>
      </c>
      <c r="L78" s="28">
        <f t="shared" si="9"/>
        <v>0.23767434194368622</v>
      </c>
      <c r="M78" s="3"/>
      <c r="N78" s="28">
        <f t="shared" si="5"/>
        <v>0</v>
      </c>
      <c r="O78" s="30">
        <v>5350616</v>
      </c>
      <c r="P78" s="28">
        <f t="shared" si="6"/>
        <v>0.21332711154375869</v>
      </c>
      <c r="Q78" s="7">
        <v>0.98</v>
      </c>
      <c r="R78" s="30">
        <v>6536841</v>
      </c>
      <c r="S78" s="28">
        <f t="shared" si="7"/>
        <v>0.26062147034113736</v>
      </c>
    </row>
    <row r="79" spans="1:19" x14ac:dyDescent="0.25">
      <c r="A79" s="39" t="s">
        <v>254</v>
      </c>
      <c r="B79" s="39" t="s">
        <v>218</v>
      </c>
      <c r="C79" s="39" t="s">
        <v>288</v>
      </c>
      <c r="D79" s="39" t="s">
        <v>68</v>
      </c>
      <c r="E79" s="39" t="s">
        <v>308</v>
      </c>
      <c r="F79" s="40">
        <v>132</v>
      </c>
      <c r="G79" s="40">
        <v>130</v>
      </c>
      <c r="H79" s="42">
        <v>28496603</v>
      </c>
      <c r="I79" s="1">
        <v>8865000</v>
      </c>
      <c r="J79" s="28">
        <f t="shared" si="8"/>
        <v>0.3110897112894474</v>
      </c>
      <c r="K79" s="2">
        <v>7575484</v>
      </c>
      <c r="L79" s="28">
        <f t="shared" si="9"/>
        <v>0.26583814218136809</v>
      </c>
      <c r="M79" s="3"/>
      <c r="N79" s="28">
        <f t="shared" si="5"/>
        <v>0</v>
      </c>
      <c r="O79" s="30">
        <v>2984309</v>
      </c>
      <c r="P79" s="28">
        <f t="shared" si="6"/>
        <v>0.10472507898573033</v>
      </c>
      <c r="Q79" s="7">
        <v>0.995</v>
      </c>
      <c r="R79" s="30">
        <v>9071810</v>
      </c>
      <c r="S79" s="28">
        <f t="shared" si="7"/>
        <v>0.31834706754345421</v>
      </c>
    </row>
    <row r="80" spans="1:19" x14ac:dyDescent="0.25">
      <c r="A80" s="39" t="s">
        <v>255</v>
      </c>
      <c r="B80" s="39" t="s">
        <v>219</v>
      </c>
      <c r="C80" s="39" t="s">
        <v>287</v>
      </c>
      <c r="D80" s="39" t="s">
        <v>68</v>
      </c>
      <c r="E80" s="39" t="s">
        <v>308</v>
      </c>
      <c r="F80" s="40">
        <v>192</v>
      </c>
      <c r="G80" s="40">
        <v>190</v>
      </c>
      <c r="H80" s="42">
        <v>50199844</v>
      </c>
      <c r="I80" s="1">
        <v>18000000</v>
      </c>
      <c r="J80" s="28">
        <f t="shared" si="8"/>
        <v>0.35856685132328298</v>
      </c>
      <c r="K80" s="2">
        <v>8008805</v>
      </c>
      <c r="L80" s="28">
        <f t="shared" si="9"/>
        <v>0.15953844398400918</v>
      </c>
      <c r="M80" s="25"/>
      <c r="N80" s="28">
        <f t="shared" si="5"/>
        <v>0</v>
      </c>
      <c r="O80" s="30">
        <v>8168029</v>
      </c>
      <c r="P80" s="28">
        <f t="shared" si="6"/>
        <v>0.16271024666929243</v>
      </c>
      <c r="Q80" s="7">
        <v>0.97499999999999998</v>
      </c>
      <c r="R80" s="30">
        <v>16023010</v>
      </c>
      <c r="S80" s="28">
        <f t="shared" si="7"/>
        <v>0.31918445802341538</v>
      </c>
    </row>
    <row r="81" spans="1:20" x14ac:dyDescent="0.25">
      <c r="A81" s="39" t="s">
        <v>256</v>
      </c>
      <c r="B81" s="39" t="s">
        <v>220</v>
      </c>
      <c r="C81" s="39" t="s">
        <v>68</v>
      </c>
      <c r="D81" s="39" t="s">
        <v>68</v>
      </c>
      <c r="E81" s="39" t="s">
        <v>308</v>
      </c>
      <c r="F81" s="40">
        <v>200</v>
      </c>
      <c r="G81" s="40">
        <v>198</v>
      </c>
      <c r="H81" s="42">
        <v>29145688</v>
      </c>
      <c r="I81" s="1">
        <v>20000000</v>
      </c>
      <c r="J81" s="28">
        <f t="shared" si="8"/>
        <v>0.68620785345674462</v>
      </c>
      <c r="K81" s="2">
        <v>0</v>
      </c>
      <c r="L81" s="28">
        <f t="shared" si="9"/>
        <v>0</v>
      </c>
      <c r="M81" s="25"/>
      <c r="N81" s="28">
        <f t="shared" si="5"/>
        <v>0</v>
      </c>
      <c r="O81" s="30">
        <v>1084133</v>
      </c>
      <c r="P81" s="28">
        <f t="shared" si="6"/>
        <v>3.7197028939581045E-2</v>
      </c>
      <c r="Q81" s="7">
        <v>0.92</v>
      </c>
      <c r="R81" s="30">
        <v>8061555</v>
      </c>
      <c r="S81" s="28">
        <f t="shared" si="7"/>
        <v>0.27659511760367433</v>
      </c>
    </row>
    <row r="82" spans="1:20" x14ac:dyDescent="0.25">
      <c r="A82" s="39" t="s">
        <v>257</v>
      </c>
      <c r="B82" s="39" t="s">
        <v>221</v>
      </c>
      <c r="C82" s="39" t="s">
        <v>206</v>
      </c>
      <c r="D82" s="39" t="s">
        <v>82</v>
      </c>
      <c r="E82" s="39" t="s">
        <v>19</v>
      </c>
      <c r="F82" s="40">
        <v>81</v>
      </c>
      <c r="G82" s="40">
        <v>80</v>
      </c>
      <c r="H82" s="42">
        <v>27824011</v>
      </c>
      <c r="I82" s="1">
        <v>4811410</v>
      </c>
      <c r="J82" s="28">
        <f t="shared" si="8"/>
        <v>0.17292294773747754</v>
      </c>
      <c r="K82" s="2">
        <v>10215250</v>
      </c>
      <c r="L82" s="28">
        <f t="shared" si="9"/>
        <v>0.36713793708606568</v>
      </c>
      <c r="M82" s="25"/>
      <c r="N82" s="28">
        <f t="shared" si="5"/>
        <v>0</v>
      </c>
      <c r="O82" s="30">
        <v>3289444</v>
      </c>
      <c r="P82" s="28">
        <f t="shared" si="6"/>
        <v>0.1182232137559175</v>
      </c>
      <c r="Q82" s="7">
        <v>0.90225999999999995</v>
      </c>
      <c r="R82" s="30">
        <v>9507907</v>
      </c>
      <c r="S82" s="28">
        <f t="shared" si="7"/>
        <v>0.34171590142053926</v>
      </c>
    </row>
    <row r="83" spans="1:20" x14ac:dyDescent="0.25">
      <c r="A83" s="39" t="s">
        <v>258</v>
      </c>
      <c r="B83" s="39" t="s">
        <v>222</v>
      </c>
      <c r="C83" s="39" t="s">
        <v>289</v>
      </c>
      <c r="D83" s="39" t="s">
        <v>82</v>
      </c>
      <c r="E83" s="39" t="s">
        <v>19</v>
      </c>
      <c r="F83" s="40">
        <v>85</v>
      </c>
      <c r="G83" s="40">
        <v>84</v>
      </c>
      <c r="H83" s="42">
        <v>29363636</v>
      </c>
      <c r="I83" s="1">
        <v>4814690</v>
      </c>
      <c r="J83" s="28">
        <f t="shared" si="8"/>
        <v>0.16396777292839348</v>
      </c>
      <c r="K83" s="2">
        <v>11414739</v>
      </c>
      <c r="L83" s="28">
        <f t="shared" si="9"/>
        <v>0.38873724630015166</v>
      </c>
      <c r="M83" s="25"/>
      <c r="N83" s="28">
        <f t="shared" si="5"/>
        <v>0</v>
      </c>
      <c r="O83" s="30">
        <v>4435460</v>
      </c>
      <c r="P83" s="28">
        <f t="shared" si="6"/>
        <v>0.15105281920808444</v>
      </c>
      <c r="Q83" s="7">
        <v>0.91234999999999999</v>
      </c>
      <c r="R83" s="30">
        <v>8698747</v>
      </c>
      <c r="S83" s="28">
        <f t="shared" si="7"/>
        <v>0.29624216156337041</v>
      </c>
    </row>
    <row r="84" spans="1:20" x14ac:dyDescent="0.25">
      <c r="A84" s="39" t="s">
        <v>259</v>
      </c>
      <c r="B84" s="39" t="s">
        <v>223</v>
      </c>
      <c r="C84" s="39" t="s">
        <v>290</v>
      </c>
      <c r="D84" s="39" t="s">
        <v>186</v>
      </c>
      <c r="E84" s="39" t="s">
        <v>308</v>
      </c>
      <c r="F84" s="40">
        <v>80</v>
      </c>
      <c r="G84" s="40">
        <v>78</v>
      </c>
      <c r="H84" s="42">
        <v>13533649</v>
      </c>
      <c r="I84" s="1">
        <v>2586200</v>
      </c>
      <c r="J84" s="28">
        <f t="shared" si="8"/>
        <v>0.19109406487489072</v>
      </c>
      <c r="K84" s="2">
        <v>4353240</v>
      </c>
      <c r="L84" s="28">
        <f t="shared" si="9"/>
        <v>0.32166047752531485</v>
      </c>
      <c r="M84" s="25"/>
      <c r="N84" s="28">
        <f t="shared" si="5"/>
        <v>0</v>
      </c>
      <c r="O84" s="30">
        <v>2338115</v>
      </c>
      <c r="P84" s="28">
        <f t="shared" si="6"/>
        <v>0.17276308850628533</v>
      </c>
      <c r="Q84" s="7">
        <v>1.0393699999999999</v>
      </c>
      <c r="R84" s="30">
        <v>4256094</v>
      </c>
      <c r="S84" s="28">
        <f t="shared" si="7"/>
        <v>0.31448236909350907</v>
      </c>
    </row>
    <row r="85" spans="1:20" x14ac:dyDescent="0.25">
      <c r="A85" s="39" t="s">
        <v>260</v>
      </c>
      <c r="B85" s="39" t="s">
        <v>224</v>
      </c>
      <c r="C85" s="39" t="s">
        <v>76</v>
      </c>
      <c r="D85" s="39" t="s">
        <v>76</v>
      </c>
      <c r="E85" s="39" t="s">
        <v>308</v>
      </c>
      <c r="F85" s="40">
        <v>65</v>
      </c>
      <c r="G85" s="40">
        <v>64</v>
      </c>
      <c r="H85" s="42">
        <v>27167080</v>
      </c>
      <c r="I85" s="1">
        <v>3640000</v>
      </c>
      <c r="J85" s="28">
        <f t="shared" si="8"/>
        <v>0.13398569150604334</v>
      </c>
      <c r="K85" s="2">
        <v>11499113</v>
      </c>
      <c r="L85" s="28">
        <f t="shared" si="9"/>
        <v>0.42327379313492652</v>
      </c>
      <c r="M85" s="25"/>
      <c r="N85" s="28">
        <f t="shared" si="5"/>
        <v>0</v>
      </c>
      <c r="O85" s="30">
        <v>3641080</v>
      </c>
      <c r="P85" s="28">
        <f t="shared" si="6"/>
        <v>0.13402544550242426</v>
      </c>
      <c r="Q85" s="7">
        <v>0.98463999999999996</v>
      </c>
      <c r="R85" s="30">
        <v>8386887</v>
      </c>
      <c r="S85" s="28">
        <f t="shared" si="7"/>
        <v>0.30871506985660585</v>
      </c>
    </row>
    <row r="86" spans="1:20" x14ac:dyDescent="0.25">
      <c r="A86" s="39" t="s">
        <v>261</v>
      </c>
      <c r="B86" s="39" t="s">
        <v>225</v>
      </c>
      <c r="C86" s="39" t="s">
        <v>291</v>
      </c>
      <c r="D86" s="39" t="s">
        <v>303</v>
      </c>
      <c r="E86" s="39" t="s">
        <v>19</v>
      </c>
      <c r="F86" s="40">
        <v>24</v>
      </c>
      <c r="G86" s="40">
        <v>23</v>
      </c>
      <c r="H86" s="42">
        <v>8662537</v>
      </c>
      <c r="I86" s="1">
        <v>400000</v>
      </c>
      <c r="J86" s="28">
        <f t="shared" si="8"/>
        <v>4.6175848945868861E-2</v>
      </c>
      <c r="K86" s="2">
        <v>4500000</v>
      </c>
      <c r="L86" s="28">
        <f t="shared" si="9"/>
        <v>0.51947830064102463</v>
      </c>
      <c r="M86" s="25"/>
      <c r="N86" s="28">
        <f t="shared" si="5"/>
        <v>0</v>
      </c>
      <c r="O86" s="30">
        <v>470062</v>
      </c>
      <c r="P86" s="28">
        <f t="shared" si="6"/>
        <v>5.4263779767982523E-2</v>
      </c>
      <c r="Q86" s="7">
        <v>0.94991000000000003</v>
      </c>
      <c r="R86" s="30">
        <v>3292475</v>
      </c>
      <c r="S86" s="28">
        <f t="shared" si="7"/>
        <v>0.38008207064512395</v>
      </c>
    </row>
    <row r="87" spans="1:20" x14ac:dyDescent="0.25">
      <c r="A87" s="39" t="s">
        <v>262</v>
      </c>
      <c r="B87" s="39" t="s">
        <v>226</v>
      </c>
      <c r="C87" s="39" t="s">
        <v>292</v>
      </c>
      <c r="D87" s="39" t="s">
        <v>292</v>
      </c>
      <c r="E87" s="39" t="s">
        <v>308</v>
      </c>
      <c r="F87" s="40">
        <v>68</v>
      </c>
      <c r="G87" s="40">
        <v>67</v>
      </c>
      <c r="H87" s="42">
        <v>35004985</v>
      </c>
      <c r="I87" s="1">
        <v>1851000</v>
      </c>
      <c r="J87" s="28">
        <f t="shared" si="8"/>
        <v>5.2878182921661014E-2</v>
      </c>
      <c r="K87" s="2">
        <v>5327242</v>
      </c>
      <c r="L87" s="28">
        <f t="shared" si="9"/>
        <v>0.15218523875956524</v>
      </c>
      <c r="M87" s="3">
        <v>3877000</v>
      </c>
      <c r="N87" s="28">
        <f t="shared" si="5"/>
        <v>0.11075565380187993</v>
      </c>
      <c r="O87" s="30">
        <v>12384227</v>
      </c>
      <c r="P87" s="28">
        <f t="shared" si="6"/>
        <v>0.35378466809798659</v>
      </c>
      <c r="Q87" s="7">
        <v>1.0078</v>
      </c>
      <c r="R87" s="30">
        <v>11565516</v>
      </c>
      <c r="S87" s="28">
        <f t="shared" si="7"/>
        <v>0.33039625641890719</v>
      </c>
    </row>
    <row r="88" spans="1:20" x14ac:dyDescent="0.25">
      <c r="A88" s="39" t="s">
        <v>263</v>
      </c>
      <c r="B88" s="39" t="s">
        <v>227</v>
      </c>
      <c r="C88" s="39" t="s">
        <v>68</v>
      </c>
      <c r="D88" s="39" t="s">
        <v>68</v>
      </c>
      <c r="E88" s="39" t="s">
        <v>308</v>
      </c>
      <c r="F88" s="40">
        <v>145</v>
      </c>
      <c r="G88" s="40">
        <v>143</v>
      </c>
      <c r="H88" s="42">
        <v>48781796</v>
      </c>
      <c r="I88" s="1">
        <v>14385210</v>
      </c>
      <c r="J88" s="28">
        <f t="shared" si="8"/>
        <v>0.29488889666956913</v>
      </c>
      <c r="K88" s="2">
        <v>0</v>
      </c>
      <c r="L88" s="28">
        <f t="shared" si="9"/>
        <v>0</v>
      </c>
      <c r="M88" s="25"/>
      <c r="N88" s="28">
        <f t="shared" si="5"/>
        <v>0</v>
      </c>
      <c r="O88" s="30">
        <v>18532847</v>
      </c>
      <c r="P88" s="28">
        <f t="shared" si="6"/>
        <v>0.37991317498847316</v>
      </c>
      <c r="Q88" s="7">
        <v>1.03</v>
      </c>
      <c r="R88" s="30">
        <v>15863739</v>
      </c>
      <c r="S88" s="28">
        <f t="shared" si="7"/>
        <v>0.32519792834195771</v>
      </c>
    </row>
    <row r="89" spans="1:20" x14ac:dyDescent="0.25">
      <c r="A89" s="39" t="s">
        <v>264</v>
      </c>
      <c r="B89" s="39" t="s">
        <v>228</v>
      </c>
      <c r="C89" s="39" t="s">
        <v>145</v>
      </c>
      <c r="D89" s="39" t="s">
        <v>78</v>
      </c>
      <c r="E89" s="39" t="s">
        <v>19</v>
      </c>
      <c r="F89" s="40">
        <v>102</v>
      </c>
      <c r="G89" s="40">
        <v>101</v>
      </c>
      <c r="H89" s="42">
        <v>48649402</v>
      </c>
      <c r="I89" s="1">
        <v>11947000</v>
      </c>
      <c r="J89" s="28">
        <f t="shared" si="8"/>
        <v>0.24557341938139343</v>
      </c>
      <c r="K89" s="2">
        <v>0</v>
      </c>
      <c r="L89" s="28">
        <f t="shared" si="9"/>
        <v>0</v>
      </c>
      <c r="M89" s="25"/>
      <c r="N89" s="28">
        <f t="shared" si="5"/>
        <v>0</v>
      </c>
      <c r="O89" s="30">
        <v>17581714</v>
      </c>
      <c r="P89" s="28">
        <f t="shared" si="6"/>
        <v>0.3613963024663695</v>
      </c>
      <c r="Q89" s="7">
        <v>0.97541</v>
      </c>
      <c r="R89" s="30">
        <v>19120688</v>
      </c>
      <c r="S89" s="28">
        <f t="shared" si="7"/>
        <v>0.39303027815223712</v>
      </c>
    </row>
    <row r="90" spans="1:20" x14ac:dyDescent="0.25">
      <c r="A90" s="39" t="s">
        <v>265</v>
      </c>
      <c r="B90" s="39" t="s">
        <v>229</v>
      </c>
      <c r="C90" s="39" t="s">
        <v>106</v>
      </c>
      <c r="D90" s="39" t="s">
        <v>106</v>
      </c>
      <c r="E90" s="39" t="s">
        <v>19</v>
      </c>
      <c r="F90" s="40">
        <v>94</v>
      </c>
      <c r="G90" s="40">
        <v>93</v>
      </c>
      <c r="H90" s="42">
        <v>53686090</v>
      </c>
      <c r="I90" s="1">
        <v>1178000</v>
      </c>
      <c r="J90" s="28">
        <f t="shared" si="8"/>
        <v>2.1942369056863704E-2</v>
      </c>
      <c r="K90" s="2">
        <v>28895486</v>
      </c>
      <c r="L90" s="28">
        <f t="shared" si="9"/>
        <v>0.53823040567864044</v>
      </c>
      <c r="M90" s="25"/>
      <c r="N90" s="28">
        <f t="shared" si="5"/>
        <v>0</v>
      </c>
      <c r="O90" s="30">
        <v>2000000</v>
      </c>
      <c r="P90" s="28">
        <f t="shared" si="6"/>
        <v>3.7253597719632776E-2</v>
      </c>
      <c r="Q90" s="7">
        <v>0.99402000000000001</v>
      </c>
      <c r="R90" s="30">
        <v>21612604</v>
      </c>
      <c r="S90" s="28">
        <f t="shared" si="7"/>
        <v>0.40257362754486309</v>
      </c>
    </row>
    <row r="91" spans="1:20" x14ac:dyDescent="0.25">
      <c r="A91" s="39" t="s">
        <v>266</v>
      </c>
      <c r="B91" s="39" t="s">
        <v>230</v>
      </c>
      <c r="C91" s="39" t="s">
        <v>293</v>
      </c>
      <c r="D91" s="39" t="s">
        <v>76</v>
      </c>
      <c r="E91" s="39" t="s">
        <v>308</v>
      </c>
      <c r="F91" s="40">
        <v>36</v>
      </c>
      <c r="G91" s="40">
        <v>35</v>
      </c>
      <c r="H91" s="42">
        <v>17842351</v>
      </c>
      <c r="I91" s="1">
        <v>1686019</v>
      </c>
      <c r="J91" s="28">
        <f t="shared" si="8"/>
        <v>9.4495338646796045E-2</v>
      </c>
      <c r="K91" s="2">
        <v>3645926</v>
      </c>
      <c r="L91" s="28">
        <f t="shared" si="9"/>
        <v>0.20434112074131935</v>
      </c>
      <c r="M91" s="25"/>
      <c r="N91" s="28">
        <f t="shared" si="5"/>
        <v>0</v>
      </c>
      <c r="O91" s="30">
        <v>7729147</v>
      </c>
      <c r="P91" s="28">
        <f t="shared" si="6"/>
        <v>0.43319106321807033</v>
      </c>
      <c r="Q91" s="7">
        <v>0.96789999999999998</v>
      </c>
      <c r="R91" s="30">
        <v>4781259</v>
      </c>
      <c r="S91" s="28">
        <f t="shared" si="7"/>
        <v>0.2679724773938143</v>
      </c>
      <c r="T91" s="33"/>
    </row>
    <row r="92" spans="1:20" x14ac:dyDescent="0.25">
      <c r="A92" s="39" t="s">
        <v>267</v>
      </c>
      <c r="B92" s="39" t="s">
        <v>231</v>
      </c>
      <c r="C92" s="39" t="s">
        <v>294</v>
      </c>
      <c r="D92" s="39" t="s">
        <v>304</v>
      </c>
      <c r="E92" s="39" t="s">
        <v>308</v>
      </c>
      <c r="F92" s="40">
        <v>64</v>
      </c>
      <c r="G92" s="40">
        <v>53</v>
      </c>
      <c r="H92" s="42">
        <v>7571306</v>
      </c>
      <c r="I92" s="1">
        <v>3024000</v>
      </c>
      <c r="J92" s="28">
        <f t="shared" si="8"/>
        <v>0.39940269221716834</v>
      </c>
      <c r="K92" s="2">
        <v>1665000</v>
      </c>
      <c r="L92" s="28">
        <f t="shared" si="9"/>
        <v>0.21990922041719091</v>
      </c>
      <c r="M92" s="25"/>
      <c r="N92" s="28">
        <f t="shared" si="5"/>
        <v>0</v>
      </c>
      <c r="O92" s="30">
        <v>918284</v>
      </c>
      <c r="P92" s="28">
        <f t="shared" si="6"/>
        <v>0.12128475589284068</v>
      </c>
      <c r="Q92" s="7">
        <v>0.90800000000000003</v>
      </c>
      <c r="R92" s="30">
        <v>1964022</v>
      </c>
      <c r="S92" s="28">
        <f t="shared" si="7"/>
        <v>0.25940333147280009</v>
      </c>
    </row>
    <row r="93" spans="1:20" x14ac:dyDescent="0.25">
      <c r="A93" s="39" t="s">
        <v>268</v>
      </c>
      <c r="B93" s="39" t="s">
        <v>309</v>
      </c>
      <c r="C93" s="39" t="s">
        <v>292</v>
      </c>
      <c r="D93" s="39" t="s">
        <v>292</v>
      </c>
      <c r="E93" s="39" t="s">
        <v>19</v>
      </c>
      <c r="F93" s="40">
        <v>41</v>
      </c>
      <c r="G93" s="40">
        <v>40</v>
      </c>
      <c r="H93" s="42">
        <v>19327269</v>
      </c>
      <c r="I93" s="1">
        <v>7750000</v>
      </c>
      <c r="J93" s="28">
        <f t="shared" si="8"/>
        <v>0.40098784779163577</v>
      </c>
      <c r="K93" s="2">
        <v>4440347</v>
      </c>
      <c r="L93" s="28">
        <f t="shared" si="9"/>
        <v>0.22974518541652211</v>
      </c>
      <c r="M93" s="25"/>
      <c r="N93" s="28">
        <f t="shared" si="5"/>
        <v>0</v>
      </c>
      <c r="O93" s="30">
        <v>708633</v>
      </c>
      <c r="P93" s="28">
        <f t="shared" si="6"/>
        <v>3.6664931812145835E-2</v>
      </c>
      <c r="Q93" s="7">
        <v>0.95</v>
      </c>
      <c r="R93" s="30">
        <v>6428289</v>
      </c>
      <c r="S93" s="28">
        <f t="shared" si="7"/>
        <v>0.33260203497969631</v>
      </c>
    </row>
    <row r="94" spans="1:20" x14ac:dyDescent="0.25">
      <c r="A94" s="39" t="s">
        <v>269</v>
      </c>
      <c r="B94" s="39" t="s">
        <v>232</v>
      </c>
      <c r="C94" s="39" t="s">
        <v>295</v>
      </c>
      <c r="D94" s="39" t="s">
        <v>76</v>
      </c>
      <c r="E94" s="39" t="s">
        <v>308</v>
      </c>
      <c r="F94" s="40">
        <v>180</v>
      </c>
      <c r="G94" s="40">
        <v>178</v>
      </c>
      <c r="H94" s="42">
        <v>77910347</v>
      </c>
      <c r="I94" s="1">
        <v>34342000</v>
      </c>
      <c r="J94" s="28">
        <f t="shared" si="8"/>
        <v>0.44078869267518472</v>
      </c>
      <c r="K94" s="2">
        <v>0</v>
      </c>
      <c r="L94" s="28">
        <f t="shared" si="9"/>
        <v>0</v>
      </c>
      <c r="M94" s="25"/>
      <c r="N94" s="28">
        <f t="shared" si="5"/>
        <v>0</v>
      </c>
      <c r="O94" s="30">
        <v>18118481</v>
      </c>
      <c r="P94" s="28">
        <f t="shared" si="6"/>
        <v>0.23255551666327451</v>
      </c>
      <c r="Q94" s="7">
        <v>1.0299</v>
      </c>
      <c r="R94" s="30">
        <v>25449866</v>
      </c>
      <c r="S94" s="28">
        <f t="shared" si="7"/>
        <v>0.32665579066154077</v>
      </c>
    </row>
    <row r="95" spans="1:20" x14ac:dyDescent="0.25">
      <c r="A95" s="39" t="s">
        <v>270</v>
      </c>
      <c r="B95" s="39" t="s">
        <v>233</v>
      </c>
      <c r="C95" s="39" t="s">
        <v>188</v>
      </c>
      <c r="D95" s="39" t="s">
        <v>72</v>
      </c>
      <c r="E95" s="39" t="s">
        <v>19</v>
      </c>
      <c r="F95" s="40">
        <v>271</v>
      </c>
      <c r="G95" s="40">
        <v>268</v>
      </c>
      <c r="H95" s="42">
        <v>136814489</v>
      </c>
      <c r="I95" s="1">
        <v>52000000</v>
      </c>
      <c r="J95" s="28">
        <f t="shared" si="8"/>
        <v>0.38007670371812741</v>
      </c>
      <c r="K95" s="2">
        <v>0</v>
      </c>
      <c r="L95" s="28">
        <f t="shared" si="9"/>
        <v>0</v>
      </c>
      <c r="M95" s="25"/>
      <c r="N95" s="28">
        <f t="shared" si="5"/>
        <v>0</v>
      </c>
      <c r="O95" s="30">
        <v>30620000</v>
      </c>
      <c r="P95" s="28">
        <f t="shared" si="6"/>
        <v>0.22380670515094347</v>
      </c>
      <c r="Q95" s="7">
        <v>0.97489999999999999</v>
      </c>
      <c r="R95" s="30">
        <v>54194489</v>
      </c>
      <c r="S95" s="28">
        <f t="shared" si="7"/>
        <v>0.39611659113092912</v>
      </c>
    </row>
    <row r="96" spans="1:20" x14ac:dyDescent="0.25">
      <c r="A96" s="39" t="s">
        <v>271</v>
      </c>
      <c r="B96" s="39" t="s">
        <v>234</v>
      </c>
      <c r="C96" s="39" t="s">
        <v>106</v>
      </c>
      <c r="D96" s="39" t="s">
        <v>106</v>
      </c>
      <c r="E96" s="39" t="s">
        <v>19</v>
      </c>
      <c r="F96" s="40">
        <v>117</v>
      </c>
      <c r="G96" s="40">
        <v>24</v>
      </c>
      <c r="H96" s="42">
        <v>102342138</v>
      </c>
      <c r="I96" s="1">
        <v>80667629</v>
      </c>
      <c r="J96" s="28">
        <f t="shared" si="8"/>
        <v>0.78821520222686769</v>
      </c>
      <c r="K96" s="2">
        <v>0</v>
      </c>
      <c r="L96" s="28">
        <f t="shared" si="9"/>
        <v>0</v>
      </c>
      <c r="M96" s="3"/>
      <c r="N96" s="28">
        <f t="shared" si="5"/>
        <v>0</v>
      </c>
      <c r="O96" s="30">
        <v>16378373</v>
      </c>
      <c r="P96" s="28">
        <f t="shared" si="6"/>
        <v>0.16003547825041528</v>
      </c>
      <c r="Q96" s="7">
        <v>0.95</v>
      </c>
      <c r="R96" s="30">
        <v>5296136</v>
      </c>
      <c r="S96" s="28">
        <f t="shared" si="7"/>
        <v>5.1749319522717024E-2</v>
      </c>
    </row>
    <row r="97" spans="1:19" x14ac:dyDescent="0.25">
      <c r="A97" s="39" t="s">
        <v>272</v>
      </c>
      <c r="B97" s="39" t="s">
        <v>235</v>
      </c>
      <c r="C97" s="39" t="s">
        <v>77</v>
      </c>
      <c r="D97" s="39" t="s">
        <v>78</v>
      </c>
      <c r="E97" s="39" t="s">
        <v>19</v>
      </c>
      <c r="F97" s="40">
        <v>37</v>
      </c>
      <c r="G97" s="40">
        <v>36</v>
      </c>
      <c r="H97" s="42">
        <v>25726104</v>
      </c>
      <c r="I97" s="1">
        <v>3925900</v>
      </c>
      <c r="J97" s="28">
        <f t="shared" si="8"/>
        <v>0.15260375220437575</v>
      </c>
      <c r="K97" s="2">
        <v>10266198</v>
      </c>
      <c r="L97" s="28">
        <f t="shared" si="9"/>
        <v>0.39905762644821774</v>
      </c>
      <c r="M97" s="3"/>
      <c r="N97" s="28">
        <f t="shared" si="5"/>
        <v>0</v>
      </c>
      <c r="O97" s="30">
        <v>1642015</v>
      </c>
      <c r="P97" s="28">
        <f t="shared" si="6"/>
        <v>6.3826804089729253E-2</v>
      </c>
      <c r="Q97" s="7">
        <v>1.02444</v>
      </c>
      <c r="R97" s="30">
        <v>9891991</v>
      </c>
      <c r="S97" s="28">
        <f t="shared" si="7"/>
        <v>0.38451181725767725</v>
      </c>
    </row>
    <row r="98" spans="1:19" x14ac:dyDescent="0.25">
      <c r="A98" s="39" t="s">
        <v>273</v>
      </c>
      <c r="B98" s="39" t="s">
        <v>236</v>
      </c>
      <c r="C98" s="39" t="s">
        <v>76</v>
      </c>
      <c r="D98" s="39" t="s">
        <v>76</v>
      </c>
      <c r="E98" s="39" t="s">
        <v>19</v>
      </c>
      <c r="F98" s="40">
        <v>57</v>
      </c>
      <c r="G98" s="40">
        <v>56</v>
      </c>
      <c r="H98" s="41">
        <v>24523656</v>
      </c>
      <c r="I98" s="1">
        <v>5610700</v>
      </c>
      <c r="J98" s="28">
        <f t="shared" si="8"/>
        <v>0.22878725749537507</v>
      </c>
      <c r="K98" s="2">
        <v>9500000</v>
      </c>
      <c r="L98" s="28">
        <f t="shared" si="9"/>
        <v>0.3873810658573909</v>
      </c>
      <c r="M98" s="3"/>
      <c r="N98" s="28">
        <f t="shared" si="5"/>
        <v>0</v>
      </c>
      <c r="O98" s="30">
        <v>236916</v>
      </c>
      <c r="P98" s="28">
        <f t="shared" si="6"/>
        <v>9.6607129051231189E-3</v>
      </c>
      <c r="Q98" s="7">
        <v>1</v>
      </c>
      <c r="R98" s="30">
        <v>9176040</v>
      </c>
      <c r="S98" s="28">
        <f t="shared" si="7"/>
        <v>0.3741709637421109</v>
      </c>
    </row>
    <row r="99" spans="1:19" x14ac:dyDescent="0.25">
      <c r="A99" s="39" t="s">
        <v>274</v>
      </c>
      <c r="B99" s="39" t="s">
        <v>237</v>
      </c>
      <c r="C99" s="39" t="s">
        <v>296</v>
      </c>
      <c r="D99" s="39" t="s">
        <v>79</v>
      </c>
      <c r="E99" s="39" t="s">
        <v>19</v>
      </c>
      <c r="F99" s="40">
        <v>140</v>
      </c>
      <c r="G99" s="40">
        <v>100</v>
      </c>
      <c r="H99" s="42">
        <v>34987654</v>
      </c>
      <c r="I99" s="1">
        <v>17290000</v>
      </c>
      <c r="J99" s="28">
        <f t="shared" si="8"/>
        <v>0.49417431646031484</v>
      </c>
      <c r="K99" s="2">
        <v>5695995</v>
      </c>
      <c r="L99" s="28">
        <f t="shared" si="9"/>
        <v>0.16280014087254893</v>
      </c>
      <c r="M99" s="3"/>
      <c r="N99" s="28">
        <f t="shared" si="5"/>
        <v>0</v>
      </c>
      <c r="O99" s="30">
        <v>3157234</v>
      </c>
      <c r="P99" s="28">
        <f t="shared" si="6"/>
        <v>9.0238516706493091E-2</v>
      </c>
      <c r="Q99" s="7">
        <v>1.0175000000000001</v>
      </c>
      <c r="R99" s="30">
        <v>8844425</v>
      </c>
      <c r="S99" s="28">
        <f t="shared" si="7"/>
        <v>0.25278702596064312</v>
      </c>
    </row>
    <row r="100" spans="1:19" x14ac:dyDescent="0.25">
      <c r="A100" s="39" t="s">
        <v>275</v>
      </c>
      <c r="B100" s="39" t="s">
        <v>238</v>
      </c>
      <c r="C100" s="39" t="s">
        <v>297</v>
      </c>
      <c r="D100" s="39" t="s">
        <v>305</v>
      </c>
      <c r="E100" s="39" t="s">
        <v>19</v>
      </c>
      <c r="F100" s="40">
        <v>48</v>
      </c>
      <c r="G100" s="40">
        <v>47</v>
      </c>
      <c r="H100" s="42">
        <v>9833361</v>
      </c>
      <c r="I100" s="1"/>
      <c r="J100" s="28">
        <f t="shared" si="8"/>
        <v>0</v>
      </c>
      <c r="K100" s="2">
        <v>935960</v>
      </c>
      <c r="L100" s="28">
        <f t="shared" si="9"/>
        <v>9.5182105080856894E-2</v>
      </c>
      <c r="M100" s="3"/>
      <c r="N100" s="28">
        <f t="shared" si="5"/>
        <v>0</v>
      </c>
      <c r="O100" s="30">
        <v>5211909</v>
      </c>
      <c r="P100" s="28">
        <f t="shared" si="6"/>
        <v>0.53002315281621415</v>
      </c>
      <c r="Q100" s="7">
        <v>0.93981000000000003</v>
      </c>
      <c r="R100" s="30">
        <v>3685492</v>
      </c>
      <c r="S100" s="28">
        <f t="shared" si="7"/>
        <v>0.37479474210292901</v>
      </c>
    </row>
    <row r="101" spans="1:19" x14ac:dyDescent="0.25">
      <c r="A101" s="39" t="s">
        <v>276</v>
      </c>
      <c r="B101" s="39" t="s">
        <v>239</v>
      </c>
      <c r="C101" s="39" t="s">
        <v>298</v>
      </c>
      <c r="D101" s="39" t="s">
        <v>306</v>
      </c>
      <c r="E101" s="39" t="s">
        <v>19</v>
      </c>
      <c r="F101" s="40">
        <v>82</v>
      </c>
      <c r="G101" s="40">
        <v>56</v>
      </c>
      <c r="H101" s="42">
        <v>31112774</v>
      </c>
      <c r="I101" s="1">
        <v>2865798</v>
      </c>
      <c r="J101" s="28">
        <f t="shared" si="8"/>
        <v>9.2110012434121105E-2</v>
      </c>
      <c r="K101" s="2">
        <v>17093372</v>
      </c>
      <c r="L101" s="28">
        <f t="shared" si="9"/>
        <v>0.54940044883172423</v>
      </c>
      <c r="M101" s="3"/>
      <c r="N101" s="28">
        <f t="shared" si="5"/>
        <v>0</v>
      </c>
      <c r="O101" s="8">
        <v>3581838</v>
      </c>
      <c r="P101" s="28">
        <f t="shared" si="6"/>
        <v>0.1151243537461494</v>
      </c>
      <c r="Q101" s="7">
        <v>0.95</v>
      </c>
      <c r="R101" s="8">
        <v>7571766</v>
      </c>
      <c r="S101" s="28">
        <f t="shared" si="7"/>
        <v>0.24336518498800525</v>
      </c>
    </row>
    <row r="102" spans="1:19" x14ac:dyDescent="0.25">
      <c r="A102" s="39" t="s">
        <v>277</v>
      </c>
      <c r="B102" s="39" t="s">
        <v>240</v>
      </c>
      <c r="C102" s="39" t="s">
        <v>299</v>
      </c>
      <c r="D102" s="39" t="s">
        <v>299</v>
      </c>
      <c r="E102" s="39" t="s">
        <v>308</v>
      </c>
      <c r="F102" s="40">
        <v>115</v>
      </c>
      <c r="G102" s="40">
        <v>113</v>
      </c>
      <c r="H102" s="42">
        <v>25162290</v>
      </c>
      <c r="I102" s="1">
        <v>11832959</v>
      </c>
      <c r="J102" s="28">
        <f t="shared" si="8"/>
        <v>0.47026558393532542</v>
      </c>
      <c r="K102" s="2">
        <v>0</v>
      </c>
      <c r="L102" s="28">
        <f t="shared" si="9"/>
        <v>0</v>
      </c>
      <c r="M102" s="3"/>
      <c r="N102" s="28">
        <f t="shared" si="5"/>
        <v>0</v>
      </c>
      <c r="O102" s="30">
        <v>5946558</v>
      </c>
      <c r="P102" s="28">
        <f t="shared" si="6"/>
        <v>0.23632817203839554</v>
      </c>
      <c r="Q102" s="7">
        <v>0.95</v>
      </c>
      <c r="R102" s="30">
        <v>7382773</v>
      </c>
      <c r="S102" s="28">
        <f t="shared" si="7"/>
        <v>0.29340624402627902</v>
      </c>
    </row>
    <row r="103" spans="1:19" x14ac:dyDescent="0.25">
      <c r="A103" s="39" t="s">
        <v>278</v>
      </c>
      <c r="B103" s="39" t="s">
        <v>241</v>
      </c>
      <c r="C103" s="39" t="s">
        <v>300</v>
      </c>
      <c r="D103" s="39" t="s">
        <v>305</v>
      </c>
      <c r="E103" s="39" t="s">
        <v>19</v>
      </c>
      <c r="F103" s="40">
        <v>74</v>
      </c>
      <c r="G103" s="40">
        <v>72</v>
      </c>
      <c r="H103" s="42">
        <v>22790247</v>
      </c>
      <c r="I103" s="1">
        <v>1730713</v>
      </c>
      <c r="J103" s="28">
        <f t="shared" si="8"/>
        <v>7.5940949652717679E-2</v>
      </c>
      <c r="K103" s="2">
        <v>10941370</v>
      </c>
      <c r="L103" s="28">
        <f t="shared" si="9"/>
        <v>0.48009001394324513</v>
      </c>
      <c r="M103" s="3"/>
      <c r="N103" s="28">
        <f t="shared" si="5"/>
        <v>0</v>
      </c>
      <c r="O103" s="30">
        <v>1821238</v>
      </c>
      <c r="P103" s="28">
        <f t="shared" si="6"/>
        <v>7.9913043504969472E-2</v>
      </c>
      <c r="Q103" s="7">
        <v>0.94</v>
      </c>
      <c r="R103" s="30">
        <v>8296926</v>
      </c>
      <c r="S103" s="28">
        <f t="shared" si="7"/>
        <v>0.36405599289906776</v>
      </c>
    </row>
    <row r="104" spans="1:19" x14ac:dyDescent="0.25">
      <c r="A104" s="39" t="s">
        <v>279</v>
      </c>
      <c r="B104" s="39" t="s">
        <v>242</v>
      </c>
      <c r="C104" s="39" t="s">
        <v>301</v>
      </c>
      <c r="D104" s="39" t="s">
        <v>307</v>
      </c>
      <c r="E104" s="39" t="s">
        <v>19</v>
      </c>
      <c r="F104" s="40">
        <v>90</v>
      </c>
      <c r="G104" s="40">
        <v>76</v>
      </c>
      <c r="H104" s="42">
        <v>29515237</v>
      </c>
      <c r="I104" s="1">
        <v>10328437</v>
      </c>
      <c r="J104" s="28">
        <f t="shared" si="8"/>
        <v>0.34993576368707457</v>
      </c>
      <c r="K104" s="2">
        <v>5181600</v>
      </c>
      <c r="L104" s="28">
        <f t="shared" si="9"/>
        <v>0.17555678106193082</v>
      </c>
      <c r="M104" s="3"/>
      <c r="N104" s="28">
        <f t="shared" si="5"/>
        <v>0</v>
      </c>
      <c r="O104" s="3">
        <v>4883955</v>
      </c>
      <c r="P104" s="28">
        <f t="shared" si="6"/>
        <v>0.16547232875006221</v>
      </c>
      <c r="Q104" s="7">
        <v>0.95</v>
      </c>
      <c r="R104" s="30">
        <v>9121245</v>
      </c>
      <c r="S104" s="28">
        <f t="shared" si="7"/>
        <v>0.3090351265009324</v>
      </c>
    </row>
    <row r="105" spans="1:19" x14ac:dyDescent="0.25">
      <c r="A105" s="39" t="s">
        <v>280</v>
      </c>
      <c r="B105" s="39" t="s">
        <v>243</v>
      </c>
      <c r="C105" s="39" t="s">
        <v>68</v>
      </c>
      <c r="D105" s="39" t="s">
        <v>68</v>
      </c>
      <c r="E105" s="39" t="s">
        <v>19</v>
      </c>
      <c r="F105" s="40">
        <v>139</v>
      </c>
      <c r="G105" s="40">
        <v>137</v>
      </c>
      <c r="H105" s="42">
        <v>42553778</v>
      </c>
      <c r="I105" s="1">
        <v>15539000</v>
      </c>
      <c r="J105" s="28">
        <f t="shared" si="8"/>
        <v>0.36516146697950064</v>
      </c>
      <c r="K105" s="2">
        <v>9831209</v>
      </c>
      <c r="L105" s="28">
        <f t="shared" si="9"/>
        <v>0.23103022721037836</v>
      </c>
      <c r="M105" s="3"/>
      <c r="N105" s="28">
        <f t="shared" si="5"/>
        <v>0</v>
      </c>
      <c r="O105" s="3">
        <v>2871542</v>
      </c>
      <c r="P105" s="28">
        <f t="shared" si="6"/>
        <v>6.7480306918929742E-2</v>
      </c>
      <c r="Q105" s="7">
        <v>0.99390000000000001</v>
      </c>
      <c r="R105" s="30">
        <v>14312027</v>
      </c>
      <c r="S105" s="28">
        <f t="shared" si="7"/>
        <v>0.3363279988911913</v>
      </c>
    </row>
    <row r="106" spans="1:19" x14ac:dyDescent="0.25">
      <c r="A106" s="39" t="s">
        <v>281</v>
      </c>
      <c r="B106" s="39" t="s">
        <v>244</v>
      </c>
      <c r="C106" s="39" t="s">
        <v>68</v>
      </c>
      <c r="D106" s="39" t="s">
        <v>68</v>
      </c>
      <c r="E106" s="39" t="s">
        <v>19</v>
      </c>
      <c r="F106" s="59">
        <v>203</v>
      </c>
      <c r="G106" s="59">
        <v>201</v>
      </c>
      <c r="H106" s="60">
        <v>103406760</v>
      </c>
      <c r="I106" s="9">
        <v>20256000</v>
      </c>
      <c r="J106" s="29">
        <f t="shared" si="8"/>
        <v>0.19588661321561568</v>
      </c>
      <c r="K106" s="10">
        <v>0</v>
      </c>
      <c r="L106" s="29">
        <f t="shared" si="9"/>
        <v>0</v>
      </c>
      <c r="M106" s="61"/>
      <c r="N106" s="29">
        <f t="shared" si="5"/>
        <v>0</v>
      </c>
      <c r="O106" s="11">
        <v>39096256</v>
      </c>
      <c r="P106" s="29">
        <f t="shared" si="6"/>
        <v>0.37808220661782654</v>
      </c>
      <c r="Q106" s="26">
        <v>1.05</v>
      </c>
      <c r="R106" s="11">
        <v>44054504</v>
      </c>
      <c r="S106" s="29">
        <f t="shared" si="7"/>
        <v>0.42603118016655778</v>
      </c>
    </row>
    <row r="107" spans="1:19" x14ac:dyDescent="0.25">
      <c r="B107" s="12"/>
      <c r="C107" s="12"/>
      <c r="D107" s="12"/>
      <c r="E107" s="12" t="s">
        <v>10</v>
      </c>
      <c r="F107" s="58">
        <f>SUM(F2:F106)</f>
        <v>10179</v>
      </c>
      <c r="G107" s="58">
        <f>SUM(G2:G106)</f>
        <v>9492</v>
      </c>
      <c r="H107" s="13">
        <f>SUM(H2:H106)</f>
        <v>3850879116</v>
      </c>
      <c r="I107" s="13">
        <f>SUM(I2:I106)</f>
        <v>1151943287</v>
      </c>
      <c r="J107" s="14"/>
      <c r="K107" s="13">
        <f>SUM(K2:K106)</f>
        <v>736766128</v>
      </c>
      <c r="L107" s="14"/>
      <c r="M107" s="13">
        <f>SUM(M2:M106)</f>
        <v>82089989</v>
      </c>
      <c r="N107" s="15"/>
      <c r="O107" s="13">
        <f>SUM(O2:O106)</f>
        <v>624749779.39999998</v>
      </c>
      <c r="P107" s="5"/>
      <c r="Q107" s="16"/>
      <c r="R107" s="13">
        <f>SUM(R2:R106)</f>
        <v>1255329933</v>
      </c>
      <c r="S107" s="14"/>
    </row>
    <row r="108" spans="1:19" x14ac:dyDescent="0.25">
      <c r="B108" s="12"/>
      <c r="C108" s="12"/>
      <c r="D108" s="12"/>
      <c r="E108" s="12" t="s">
        <v>11</v>
      </c>
      <c r="F108" s="34"/>
      <c r="G108" s="34"/>
      <c r="H108" s="17">
        <f t="shared" ref="H108:S108" si="10">AVERAGE(H2:H106)</f>
        <v>36675039.200000003</v>
      </c>
      <c r="I108" s="17">
        <f t="shared" si="10"/>
        <v>11076377.759615384</v>
      </c>
      <c r="J108" s="14">
        <f t="shared" si="10"/>
        <v>0.28065803356925573</v>
      </c>
      <c r="K108" s="17">
        <f t="shared" si="10"/>
        <v>7016820.2666666666</v>
      </c>
      <c r="L108" s="14">
        <f t="shared" si="10"/>
        <v>0.21676834892799915</v>
      </c>
      <c r="M108" s="17">
        <f t="shared" si="10"/>
        <v>6314614.538461538</v>
      </c>
      <c r="N108" s="14">
        <f t="shared" si="10"/>
        <v>1.6282091688111767E-2</v>
      </c>
      <c r="O108" s="17">
        <f t="shared" si="10"/>
        <v>6065531.8388349516</v>
      </c>
      <c r="P108" s="14">
        <f t="shared" si="10"/>
        <v>0.161282578048799</v>
      </c>
      <c r="Q108" s="18">
        <f t="shared" si="10"/>
        <v>0.98265571428571452</v>
      </c>
      <c r="R108" s="17">
        <f t="shared" si="10"/>
        <v>11955523.171428571</v>
      </c>
      <c r="S108" s="14">
        <f t="shared" si="10"/>
        <v>0.32500894793865032</v>
      </c>
    </row>
    <row r="109" spans="1:19" x14ac:dyDescent="0.25">
      <c r="B109" s="12"/>
      <c r="C109" s="12"/>
      <c r="D109" s="12"/>
      <c r="E109" s="12" t="s">
        <v>12</v>
      </c>
      <c r="F109" s="34"/>
      <c r="G109" s="34"/>
      <c r="I109" s="17"/>
      <c r="J109" s="14">
        <f>I107/TOTALTDC</f>
        <v>0.29913774291532447</v>
      </c>
      <c r="L109" s="14">
        <f>K107/TOTALTDC</f>
        <v>0.19132413815297752</v>
      </c>
      <c r="M109" s="17"/>
      <c r="N109" s="14">
        <f>M107/TOTALTDC</f>
        <v>2.1317207455026226E-2</v>
      </c>
      <c r="O109" s="17"/>
      <c r="P109" s="14">
        <f>O107/TOTALTDC</f>
        <v>0.16223562479648607</v>
      </c>
      <c r="Q109" s="18"/>
      <c r="R109" s="17"/>
      <c r="S109" s="14">
        <f>R107/TOTALTDC</f>
        <v>0.32598528678405808</v>
      </c>
    </row>
    <row r="110" spans="1:19" ht="2.25" customHeight="1" x14ac:dyDescent="0.25">
      <c r="A110" s="19"/>
      <c r="B110" s="20"/>
      <c r="C110" s="20"/>
      <c r="D110" s="20"/>
      <c r="E110" s="20"/>
      <c r="F110" s="35"/>
      <c r="G110" s="35"/>
      <c r="H110" s="21"/>
      <c r="I110" s="21"/>
      <c r="J110" s="22"/>
      <c r="K110" s="21"/>
      <c r="L110" s="22"/>
      <c r="M110" s="21"/>
      <c r="N110" s="21"/>
      <c r="O110" s="21"/>
      <c r="P110" s="21"/>
      <c r="Q110" s="23"/>
      <c r="R110" s="21"/>
      <c r="S110" s="22"/>
    </row>
    <row r="112" spans="1:19" ht="15" customHeight="1" x14ac:dyDescent="0.25">
      <c r="A112" s="62" t="s">
        <v>17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</row>
    <row r="113" spans="1:19" ht="15" customHeight="1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</row>
    <row r="115" spans="1:19" x14ac:dyDescent="0.25">
      <c r="I115" s="24"/>
      <c r="K115" s="27"/>
      <c r="M115" s="24"/>
    </row>
    <row r="116" spans="1:19" x14ac:dyDescent="0.25">
      <c r="K116" s="24"/>
      <c r="R116" s="24"/>
    </row>
    <row r="117" spans="1:19" x14ac:dyDescent="0.25">
      <c r="I117" s="27"/>
      <c r="K117" s="27"/>
    </row>
  </sheetData>
  <sortState ref="A2:D106">
    <sortCondition ref="A2:A106"/>
  </sortState>
  <mergeCells count="2">
    <mergeCell ref="A112:S112"/>
    <mergeCell ref="A113:S113"/>
  </mergeCells>
  <printOptions horizontalCentered="1"/>
  <pageMargins left="0.5" right="0.5" top="0.75" bottom="0.75" header="0.3" footer="0.3"/>
  <pageSetup paperSize="5" scale="57" fitToHeight="3" orientation="landscape" r:id="rId1"/>
  <headerFooter>
    <oddHeader>&amp;C&amp;"Times New Roman,Bold"&amp;12CALIFORNIA TAX CREDIT ALLOCATION COMMITTEE
Financing Breakdown for 2017 4% Allocations</oddHeader>
    <oddFooter>&amp;C&amp;"Times New Roman,Regular"&amp;10Page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4% financing</vt:lpstr>
      <vt:lpstr>'4% financing'!Print_Area</vt:lpstr>
      <vt:lpstr>'4% financing'!Print_Titles</vt:lpstr>
      <vt:lpstr>TOTALTDC</vt:lpstr>
      <vt:lpstr>TOTAverage</vt:lpstr>
    </vt:vector>
  </TitlesOfParts>
  <Company>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Hil, Nicola</dc:creator>
  <cp:lastModifiedBy>Avila, Rose</cp:lastModifiedBy>
  <cp:lastPrinted>2017-12-13T20:10:12Z</cp:lastPrinted>
  <dcterms:created xsi:type="dcterms:W3CDTF">2013-03-05T18:46:27Z</dcterms:created>
  <dcterms:modified xsi:type="dcterms:W3CDTF">2018-03-28T18:39:22Z</dcterms:modified>
</cp:coreProperties>
</file>