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elopment\ctcac\2017\annualreport\"/>
    </mc:Choice>
  </mc:AlternateContent>
  <bookViews>
    <workbookView xWindow="-540" yWindow="-300" windowWidth="10800" windowHeight="11760"/>
  </bookViews>
  <sheets>
    <sheet name="9% financing" sheetId="1" r:id="rId1"/>
  </sheets>
  <definedNames>
    <definedName name="_xlnm._FilterDatabase" localSheetId="0" hidden="1">'9% financing'!$A$1:$S$76</definedName>
    <definedName name="_xlnm.Print_Area" localSheetId="0">'9% financing'!$A$1:$S$73</definedName>
    <definedName name="_xlnm.Print_Titles" localSheetId="0">'9% financing'!$1:$1</definedName>
    <definedName name="TOTALTDC">'9% financing'!$H$66</definedName>
    <definedName name="TOTAverage">'9% financing'!$H$67</definedName>
  </definedNames>
  <calcPr calcId="152511"/>
</workbook>
</file>

<file path=xl/calcChain.xml><?xml version="1.0" encoding="utf-8"?>
<calcChain xmlns="http://schemas.openxmlformats.org/spreadsheetml/2006/main">
  <c r="G66" i="1" l="1"/>
  <c r="F66" i="1"/>
  <c r="R67" i="1" l="1"/>
  <c r="R66" i="1"/>
  <c r="Q67" i="1"/>
  <c r="M67" i="1"/>
  <c r="M66" i="1"/>
  <c r="I67" i="1"/>
  <c r="I66" i="1"/>
  <c r="H67" i="1"/>
  <c r="H66" i="1"/>
  <c r="K66" i="1" l="1"/>
  <c r="K67" i="1"/>
  <c r="O66" i="1" l="1"/>
  <c r="O67" i="1"/>
  <c r="S36" i="1"/>
  <c r="P36" i="1"/>
  <c r="N36" i="1"/>
  <c r="L36" i="1"/>
  <c r="J36" i="1"/>
  <c r="J2" i="1" l="1"/>
  <c r="L2" i="1"/>
  <c r="N2" i="1"/>
  <c r="P2" i="1"/>
  <c r="S2" i="1"/>
  <c r="J3" i="1"/>
  <c r="L3" i="1"/>
  <c r="N3" i="1"/>
  <c r="P3" i="1"/>
  <c r="S3" i="1"/>
  <c r="J4" i="1"/>
  <c r="L4" i="1"/>
  <c r="N4" i="1"/>
  <c r="P4" i="1"/>
  <c r="S4" i="1"/>
  <c r="J5" i="1"/>
  <c r="L5" i="1"/>
  <c r="N5" i="1"/>
  <c r="P5" i="1"/>
  <c r="S5" i="1"/>
  <c r="J6" i="1"/>
  <c r="L6" i="1"/>
  <c r="N6" i="1"/>
  <c r="P6" i="1"/>
  <c r="S6" i="1"/>
  <c r="J7" i="1"/>
  <c r="L7" i="1"/>
  <c r="N7" i="1"/>
  <c r="P7" i="1"/>
  <c r="S7" i="1"/>
  <c r="J8" i="1"/>
  <c r="L8" i="1"/>
  <c r="N8" i="1"/>
  <c r="P8" i="1"/>
  <c r="S8" i="1"/>
  <c r="J9" i="1"/>
  <c r="L9" i="1"/>
  <c r="N9" i="1"/>
  <c r="P9" i="1"/>
  <c r="S9" i="1"/>
  <c r="J10" i="1"/>
  <c r="L10" i="1"/>
  <c r="N10" i="1"/>
  <c r="P10" i="1"/>
  <c r="S10" i="1"/>
  <c r="J11" i="1"/>
  <c r="L11" i="1"/>
  <c r="N11" i="1"/>
  <c r="P11" i="1"/>
  <c r="S11" i="1"/>
  <c r="J12" i="1"/>
  <c r="L12" i="1"/>
  <c r="N12" i="1"/>
  <c r="P12" i="1"/>
  <c r="S12" i="1"/>
  <c r="J13" i="1"/>
  <c r="L13" i="1"/>
  <c r="N13" i="1"/>
  <c r="P13" i="1"/>
  <c r="S13" i="1"/>
  <c r="J14" i="1"/>
  <c r="L14" i="1"/>
  <c r="N14" i="1"/>
  <c r="P14" i="1"/>
  <c r="S14" i="1"/>
  <c r="J15" i="1"/>
  <c r="L15" i="1"/>
  <c r="N15" i="1"/>
  <c r="P15" i="1"/>
  <c r="S15" i="1"/>
  <c r="J16" i="1"/>
  <c r="L16" i="1"/>
  <c r="N16" i="1"/>
  <c r="P16" i="1"/>
  <c r="S16" i="1"/>
  <c r="J17" i="1"/>
  <c r="L17" i="1"/>
  <c r="N17" i="1"/>
  <c r="P17" i="1"/>
  <c r="S17" i="1"/>
  <c r="J18" i="1"/>
  <c r="L18" i="1"/>
  <c r="N18" i="1"/>
  <c r="P18" i="1"/>
  <c r="S18" i="1"/>
  <c r="J19" i="1"/>
  <c r="L19" i="1"/>
  <c r="N19" i="1"/>
  <c r="P19" i="1"/>
  <c r="S19" i="1"/>
  <c r="J20" i="1"/>
  <c r="L20" i="1"/>
  <c r="N20" i="1"/>
  <c r="P20" i="1"/>
  <c r="S20" i="1"/>
  <c r="J21" i="1"/>
  <c r="L21" i="1"/>
  <c r="N21" i="1"/>
  <c r="P21" i="1"/>
  <c r="S21" i="1"/>
  <c r="J22" i="1"/>
  <c r="L22" i="1"/>
  <c r="N22" i="1"/>
  <c r="P22" i="1"/>
  <c r="S22" i="1"/>
  <c r="J23" i="1"/>
  <c r="L23" i="1"/>
  <c r="N23" i="1"/>
  <c r="P23" i="1"/>
  <c r="S23" i="1"/>
  <c r="J24" i="1"/>
  <c r="L24" i="1"/>
  <c r="N24" i="1"/>
  <c r="P24" i="1"/>
  <c r="S24" i="1"/>
  <c r="J25" i="1"/>
  <c r="L25" i="1"/>
  <c r="N25" i="1"/>
  <c r="P25" i="1"/>
  <c r="S25" i="1"/>
  <c r="J26" i="1"/>
  <c r="L26" i="1"/>
  <c r="N26" i="1"/>
  <c r="P26" i="1"/>
  <c r="S26" i="1"/>
  <c r="J27" i="1"/>
  <c r="L27" i="1"/>
  <c r="N27" i="1"/>
  <c r="P27" i="1"/>
  <c r="S27" i="1"/>
  <c r="J28" i="1"/>
  <c r="L28" i="1"/>
  <c r="N28" i="1"/>
  <c r="P28" i="1"/>
  <c r="S28" i="1"/>
  <c r="J29" i="1"/>
  <c r="L29" i="1"/>
  <c r="N29" i="1"/>
  <c r="P29" i="1"/>
  <c r="S29" i="1"/>
  <c r="J30" i="1"/>
  <c r="L30" i="1"/>
  <c r="N30" i="1"/>
  <c r="P30" i="1"/>
  <c r="S30" i="1"/>
  <c r="J31" i="1"/>
  <c r="L31" i="1"/>
  <c r="N31" i="1"/>
  <c r="P31" i="1"/>
  <c r="S31" i="1"/>
  <c r="J32" i="1"/>
  <c r="L32" i="1"/>
  <c r="N32" i="1"/>
  <c r="P32" i="1"/>
  <c r="S32" i="1"/>
  <c r="J33" i="1"/>
  <c r="L33" i="1"/>
  <c r="N33" i="1"/>
  <c r="P33" i="1"/>
  <c r="S33" i="1"/>
  <c r="J34" i="1"/>
  <c r="L34" i="1"/>
  <c r="N34" i="1"/>
  <c r="P34" i="1"/>
  <c r="S34" i="1"/>
  <c r="J35" i="1"/>
  <c r="L35" i="1"/>
  <c r="N35" i="1"/>
  <c r="P35" i="1"/>
  <c r="S35" i="1"/>
  <c r="J37" i="1"/>
  <c r="L37" i="1"/>
  <c r="N37" i="1"/>
  <c r="P37" i="1"/>
  <c r="S37" i="1"/>
  <c r="J38" i="1"/>
  <c r="L38" i="1"/>
  <c r="N38" i="1"/>
  <c r="P38" i="1"/>
  <c r="S38" i="1"/>
  <c r="J39" i="1"/>
  <c r="L39" i="1"/>
  <c r="N39" i="1"/>
  <c r="P39" i="1"/>
  <c r="S39" i="1"/>
  <c r="J40" i="1"/>
  <c r="L40" i="1"/>
  <c r="N40" i="1"/>
  <c r="P40" i="1"/>
  <c r="S40" i="1"/>
  <c r="J41" i="1"/>
  <c r="L41" i="1"/>
  <c r="N41" i="1"/>
  <c r="P41" i="1"/>
  <c r="S41" i="1"/>
  <c r="J42" i="1"/>
  <c r="L42" i="1"/>
  <c r="N42" i="1"/>
  <c r="P42" i="1"/>
  <c r="S42" i="1"/>
  <c r="J43" i="1"/>
  <c r="L43" i="1"/>
  <c r="N43" i="1"/>
  <c r="P43" i="1"/>
  <c r="S43" i="1"/>
  <c r="J44" i="1"/>
  <c r="L44" i="1"/>
  <c r="N44" i="1"/>
  <c r="P44" i="1"/>
  <c r="S44" i="1"/>
  <c r="J45" i="1"/>
  <c r="L45" i="1"/>
  <c r="N45" i="1"/>
  <c r="P45" i="1"/>
  <c r="S45" i="1"/>
  <c r="J46" i="1"/>
  <c r="L46" i="1"/>
  <c r="N46" i="1"/>
  <c r="P46" i="1"/>
  <c r="S46" i="1"/>
  <c r="J47" i="1"/>
  <c r="L47" i="1"/>
  <c r="N47" i="1"/>
  <c r="P47" i="1"/>
  <c r="S47" i="1"/>
  <c r="J48" i="1"/>
  <c r="L48" i="1"/>
  <c r="N48" i="1"/>
  <c r="P48" i="1"/>
  <c r="S48" i="1"/>
  <c r="J49" i="1"/>
  <c r="L49" i="1"/>
  <c r="N49" i="1"/>
  <c r="P49" i="1"/>
  <c r="S49" i="1"/>
  <c r="J50" i="1"/>
  <c r="L50" i="1"/>
  <c r="N50" i="1"/>
  <c r="P50" i="1"/>
  <c r="S50" i="1"/>
  <c r="J51" i="1"/>
  <c r="L51" i="1"/>
  <c r="N51" i="1"/>
  <c r="P51" i="1"/>
  <c r="S51" i="1"/>
  <c r="J52" i="1"/>
  <c r="L52" i="1"/>
  <c r="N52" i="1"/>
  <c r="P52" i="1"/>
  <c r="S52" i="1"/>
  <c r="J53" i="1"/>
  <c r="L53" i="1"/>
  <c r="N53" i="1"/>
  <c r="P53" i="1"/>
  <c r="S53" i="1"/>
  <c r="J54" i="1"/>
  <c r="L54" i="1"/>
  <c r="N54" i="1"/>
  <c r="P54" i="1"/>
  <c r="S54" i="1"/>
  <c r="J55" i="1"/>
  <c r="L55" i="1"/>
  <c r="N55" i="1"/>
  <c r="P55" i="1"/>
  <c r="S55" i="1"/>
  <c r="J56" i="1"/>
  <c r="L56" i="1"/>
  <c r="N56" i="1"/>
  <c r="P56" i="1"/>
  <c r="S56" i="1"/>
  <c r="J57" i="1"/>
  <c r="L57" i="1"/>
  <c r="N57" i="1"/>
  <c r="P57" i="1"/>
  <c r="S57" i="1"/>
  <c r="J58" i="1"/>
  <c r="L58" i="1"/>
  <c r="N58" i="1"/>
  <c r="P58" i="1"/>
  <c r="S58" i="1"/>
  <c r="J59" i="1"/>
  <c r="L59" i="1"/>
  <c r="N59" i="1"/>
  <c r="P59" i="1"/>
  <c r="S59" i="1"/>
  <c r="J60" i="1"/>
  <c r="L60" i="1"/>
  <c r="N60" i="1"/>
  <c r="P60" i="1"/>
  <c r="S60" i="1"/>
  <c r="J61" i="1"/>
  <c r="L61" i="1"/>
  <c r="N61" i="1"/>
  <c r="P61" i="1"/>
  <c r="S61" i="1"/>
  <c r="J62" i="1"/>
  <c r="L62" i="1"/>
  <c r="N62" i="1"/>
  <c r="P62" i="1"/>
  <c r="S62" i="1"/>
  <c r="J63" i="1"/>
  <c r="L63" i="1"/>
  <c r="N63" i="1"/>
  <c r="P63" i="1"/>
  <c r="S63" i="1"/>
  <c r="J64" i="1"/>
  <c r="L64" i="1"/>
  <c r="N64" i="1"/>
  <c r="P64" i="1"/>
  <c r="S64" i="1"/>
  <c r="J65" i="1"/>
  <c r="L65" i="1"/>
  <c r="N65" i="1"/>
  <c r="P65" i="1"/>
  <c r="S65" i="1"/>
  <c r="S67" i="1" l="1"/>
  <c r="L67" i="1"/>
  <c r="N67" i="1"/>
  <c r="P67" i="1"/>
  <c r="J67" i="1"/>
  <c r="J68" i="1" l="1"/>
  <c r="L68" i="1"/>
  <c r="N68" i="1"/>
  <c r="S68" i="1"/>
  <c r="P68" i="1"/>
</calcChain>
</file>

<file path=xl/sharedStrings.xml><?xml version="1.0" encoding="utf-8"?>
<sst xmlns="http://schemas.openxmlformats.org/spreadsheetml/2006/main" count="344" uniqueCount="210">
  <si>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</si>
  <si>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</si>
  <si>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</si>
  <si>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</si>
  <si>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</si>
  <si>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</si>
  <si>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</si>
  <si>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</si>
  <si>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</si>
  <si>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</si>
  <si>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</si>
  <si>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</si>
  <si>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</si>
  <si>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</si>
  <si>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</si>
  <si>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</si>
  <si>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</si>
  <si>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*For some projects, Total Development Cost and Funding Sources may reflect minor adjustments made after the application was received.</t>
  </si>
  <si>
    <t>Total Units</t>
  </si>
  <si>
    <t>Low Income Units</t>
  </si>
  <si>
    <t xml:space="preserve">City </t>
  </si>
  <si>
    <t>County</t>
  </si>
  <si>
    <t>Kings Canyon</t>
  </si>
  <si>
    <t>CA-17-059</t>
  </si>
  <si>
    <t>Reverend Glenn Allison Apartments</t>
  </si>
  <si>
    <t>CA-17-008</t>
  </si>
  <si>
    <t>Beacon Pointe</t>
  </si>
  <si>
    <t>CA-17-055</t>
  </si>
  <si>
    <t xml:space="preserve">Embark Apartments </t>
  </si>
  <si>
    <t>CA-17-060</t>
  </si>
  <si>
    <t xml:space="preserve">Paseo de los Heroes III </t>
  </si>
  <si>
    <t>CA-17-066</t>
  </si>
  <si>
    <t xml:space="preserve">Coyote Valley Homes I </t>
  </si>
  <si>
    <t>CA-17-046</t>
  </si>
  <si>
    <t>Magill Terrace</t>
  </si>
  <si>
    <t>CA-17-058</t>
  </si>
  <si>
    <t>Oak Park 3 Apartments</t>
  </si>
  <si>
    <t>CA-17-041</t>
  </si>
  <si>
    <t>Walnut Grove Apartments</t>
  </si>
  <si>
    <t>CA-17-040</t>
  </si>
  <si>
    <t>Brush Meadow Apartments</t>
  </si>
  <si>
    <t>CA-17-074</t>
  </si>
  <si>
    <t>Millbrook Apartments</t>
  </si>
  <si>
    <t>CA-17-075</t>
  </si>
  <si>
    <t>CA-17-022</t>
  </si>
  <si>
    <t>Sunnyside Glen Apartments</t>
  </si>
  <si>
    <t>CA-17-061</t>
  </si>
  <si>
    <t>Zephyr</t>
  </si>
  <si>
    <t>CA-17-065</t>
  </si>
  <si>
    <t>Twain Housing</t>
  </si>
  <si>
    <t>CA-17-052</t>
  </si>
  <si>
    <t>95 Laguna Senior Housing</t>
  </si>
  <si>
    <t>CA-17-070</t>
  </si>
  <si>
    <t xml:space="preserve">Junsay Oaks Senior Apartments </t>
  </si>
  <si>
    <t>CA-17-062</t>
  </si>
  <si>
    <t>Villa Hermosa Apartments Phase II</t>
  </si>
  <si>
    <t>CA-17-031</t>
  </si>
  <si>
    <t>The Lofts at Normal Heights</t>
  </si>
  <si>
    <t>CA-17-053</t>
  </si>
  <si>
    <t>Sierra Vista I Apartments</t>
  </si>
  <si>
    <t>CA-17-047</t>
  </si>
  <si>
    <t>Chestnut Square Senior Housing</t>
  </si>
  <si>
    <t>CA-17-050</t>
  </si>
  <si>
    <t>Stevenson Place Apartments</t>
  </si>
  <si>
    <t>CA-17-030</t>
  </si>
  <si>
    <t>6218 Compton Avenue</t>
  </si>
  <si>
    <t>CA-17-048</t>
  </si>
  <si>
    <t>CA-17-076</t>
  </si>
  <si>
    <t>Veteran's Village of Carson</t>
  </si>
  <si>
    <t>CA-17-044</t>
  </si>
  <si>
    <t>CA-17-023</t>
  </si>
  <si>
    <t>7th &amp; Witmer Apartments</t>
  </si>
  <si>
    <t>CA-17-025</t>
  </si>
  <si>
    <t>New Direction West Adams (Formerly, South West View Apartments)</t>
  </si>
  <si>
    <t>CA-17-073</t>
  </si>
  <si>
    <t>Metro @ Western</t>
  </si>
  <si>
    <t>Pico Robertson Senior Community</t>
  </si>
  <si>
    <t>Baldwin Rose Family Veteran Housing</t>
  </si>
  <si>
    <t>CA-17-078</t>
  </si>
  <si>
    <t>Bishop Street Studios</t>
  </si>
  <si>
    <t>CA-17-083</t>
  </si>
  <si>
    <t>The Veranda</t>
  </si>
  <si>
    <t>CA-17-084</t>
  </si>
  <si>
    <t>Rancho Verde Apartments</t>
  </si>
  <si>
    <t>CA-17-086</t>
  </si>
  <si>
    <t>Westmore Linden</t>
  </si>
  <si>
    <t>CA-17-088</t>
  </si>
  <si>
    <t>Sunnydale Parcel Q</t>
  </si>
  <si>
    <t>CA-17-089</t>
  </si>
  <si>
    <t xml:space="preserve">Mutual Housing at Spring Lake Phase II </t>
  </si>
  <si>
    <t>CA-17-094</t>
  </si>
  <si>
    <t>Mather Veterans Village Phase III</t>
  </si>
  <si>
    <t>CA-17-103</t>
  </si>
  <si>
    <t>Ramona Seniors Apartments</t>
  </si>
  <si>
    <t>CA-17-104</t>
  </si>
  <si>
    <t>Civita II Seniors</t>
  </si>
  <si>
    <t>CA-17-105</t>
  </si>
  <si>
    <t>Snapdragon Place Apartments, Phase II</t>
  </si>
  <si>
    <t>CA-17-107</t>
  </si>
  <si>
    <t>Sunrise Senior Apartments</t>
  </si>
  <si>
    <t>CA-17-110</t>
  </si>
  <si>
    <t>5th &amp; Sonora Apartments</t>
  </si>
  <si>
    <t>CA-17-111</t>
  </si>
  <si>
    <t>St. Paul's Commons</t>
  </si>
  <si>
    <t>CA-17-117</t>
  </si>
  <si>
    <t>88th &amp; Vermont</t>
  </si>
  <si>
    <t>CA-17-118</t>
  </si>
  <si>
    <t>Encanto Village</t>
  </si>
  <si>
    <t>CA-17-120</t>
  </si>
  <si>
    <t>Casa Paredes</t>
  </si>
  <si>
    <t>CA-17-122</t>
  </si>
  <si>
    <t>Cielito Lindo Apartments - Phase II</t>
  </si>
  <si>
    <t>CA-17-123</t>
  </si>
  <si>
    <t>21 Soledad Street Housing Community</t>
  </si>
  <si>
    <t>CA-17-124</t>
  </si>
  <si>
    <t>Willow Terrace</t>
  </si>
  <si>
    <t>CA-17-128</t>
  </si>
  <si>
    <t>Medici Artist Lofts</t>
  </si>
  <si>
    <t>CA-17-129</t>
  </si>
  <si>
    <t>Parkwood Manor</t>
  </si>
  <si>
    <t>CA-17-130</t>
  </si>
  <si>
    <t>Delano Gardens</t>
  </si>
  <si>
    <t>CA-17-132</t>
  </si>
  <si>
    <t>First Street Apartments</t>
  </si>
  <si>
    <t>CA-17-133</t>
  </si>
  <si>
    <t>West Angeles City Place Senior Apartments</t>
  </si>
  <si>
    <t>CA-17-134</t>
  </si>
  <si>
    <t>Richman Park Family Apartments</t>
  </si>
  <si>
    <t>CA-17-135</t>
  </si>
  <si>
    <t>The Beacon Apartments</t>
  </si>
  <si>
    <t>CA-17-138</t>
  </si>
  <si>
    <t>Stoddard West Apartments</t>
  </si>
  <si>
    <t>CA-17-140</t>
  </si>
  <si>
    <t>Washington Street Apartments</t>
  </si>
  <si>
    <t>CA-17-141</t>
  </si>
  <si>
    <t>Villas on the Park</t>
  </si>
  <si>
    <t>CA-17-144</t>
  </si>
  <si>
    <t xml:space="preserve">Oak Grove </t>
  </si>
  <si>
    <t>CA-17-148</t>
  </si>
  <si>
    <t>Atherton Court</t>
  </si>
  <si>
    <t>CA-17-149</t>
  </si>
  <si>
    <t>Carson Colony</t>
  </si>
  <si>
    <t>CA-17-150</t>
  </si>
  <si>
    <t>Whittier &amp; Downey SE</t>
  </si>
  <si>
    <t>CA-17-152</t>
  </si>
  <si>
    <t>Avon Dakota Phase II</t>
  </si>
  <si>
    <t>CA-17-164</t>
  </si>
  <si>
    <t xml:space="preserve">Napa Courtyards </t>
  </si>
  <si>
    <t>CA-17-093</t>
  </si>
  <si>
    <t>St. Francis/ Village Park Apartments</t>
  </si>
  <si>
    <t>Long Beach</t>
  </si>
  <si>
    <t>Los Angeles</t>
  </si>
  <si>
    <t>Fresno</t>
  </si>
  <si>
    <t>San Diego</t>
  </si>
  <si>
    <t>Ukiah</t>
  </si>
  <si>
    <t>Mendocino</t>
  </si>
  <si>
    <t>Greenfield</t>
  </si>
  <si>
    <t>Monterey</t>
  </si>
  <si>
    <t>Fowler</t>
  </si>
  <si>
    <t>Livermore</t>
  </si>
  <si>
    <t>Alameda</t>
  </si>
  <si>
    <t>El Monte</t>
  </si>
  <si>
    <t>Fremont</t>
  </si>
  <si>
    <t>San Francisco</t>
  </si>
  <si>
    <t>Stockton</t>
  </si>
  <si>
    <t>San Joaquin</t>
  </si>
  <si>
    <t>Oakland</t>
  </si>
  <si>
    <t>Paso Robles</t>
  </si>
  <si>
    <t>San Luis Obispo</t>
  </si>
  <si>
    <t>Mecca</t>
  </si>
  <si>
    <t>Riverside</t>
  </si>
  <si>
    <t>Indio</t>
  </si>
  <si>
    <t>Redwood Valley</t>
  </si>
  <si>
    <t>Marina</t>
  </si>
  <si>
    <t>Carson</t>
  </si>
  <si>
    <t>Cupertino</t>
  </si>
  <si>
    <t>Santa Clara</t>
  </si>
  <si>
    <t>Ventura</t>
  </si>
  <si>
    <t>Woodland</t>
  </si>
  <si>
    <t>Yolo</t>
  </si>
  <si>
    <t>Sacramento</t>
  </si>
  <si>
    <t>Rancho Cordova</t>
  </si>
  <si>
    <t>Ramona</t>
  </si>
  <si>
    <t>Holllister</t>
  </si>
  <si>
    <t>San Benito</t>
  </si>
  <si>
    <t>Glendale</t>
  </si>
  <si>
    <t>Walnut Creek</t>
  </si>
  <si>
    <t>Contra Costa</t>
  </si>
  <si>
    <t>Salinas</t>
  </si>
  <si>
    <t>Tulare</t>
  </si>
  <si>
    <t>Delano</t>
  </si>
  <si>
    <t>Kern</t>
  </si>
  <si>
    <t>Santa Ana</t>
  </si>
  <si>
    <t>Orange</t>
  </si>
  <si>
    <t>Fullerton</t>
  </si>
  <si>
    <t>Napa</t>
  </si>
  <si>
    <t>La Quinta</t>
  </si>
  <si>
    <t>San Jose</t>
  </si>
  <si>
    <t xml:space="preserve">Parlier </t>
  </si>
  <si>
    <t>Redwood City</t>
  </si>
  <si>
    <t>San Mateo</t>
  </si>
  <si>
    <t>Unincorporated</t>
  </si>
  <si>
    <t>Anaheim</t>
  </si>
  <si>
    <t>New Construction</t>
  </si>
  <si>
    <t>Acquisition/Rehabilitation</t>
  </si>
  <si>
    <t>Rehabilitation</t>
  </si>
  <si>
    <t>Acquisition &amp; Rehabilitation</t>
  </si>
  <si>
    <t>**Deferred Govt Financing column includes land donations and donation values which may be made by non-government entities.</t>
  </si>
  <si>
    <t>Deferred Govt Financing**</t>
  </si>
  <si>
    <t>Rehabilitation/New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</si>
</sst>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7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7" fillId="8" borderId="10" applyNumberFormat="0" applyFont="0" applyAlignment="0" applyProtection="0"/>
    <xf numFmtId="0" fontId="37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</cellStyleXfs>
  <cellXfs count="65">
    <xf numFmtId="0" fontId="0" fillId="0" borderId="0" xfId="0"/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6" fontId="2" fillId="0" borderId="0" xfId="0" applyNumberFormat="1" applyFont="1" applyFill="1" applyBorder="1" applyAlignment="1">
      <alignment horizontal="right" vertical="center"/>
    </xf>
    <xf numFmtId="165" fontId="2" fillId="0" borderId="1" xfId="3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6" fontId="35" fillId="0" borderId="0" xfId="0" applyNumberFormat="1" applyFont="1" applyFill="1"/>
    <xf numFmtId="6" fontId="2" fillId="0" borderId="1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6" fontId="2" fillId="0" borderId="0" xfId="0" applyNumberFormat="1" applyFont="1" applyFill="1" applyAlignment="1">
      <alignment horizontal="right"/>
    </xf>
    <xf numFmtId="165" fontId="36" fillId="0" borderId="1" xfId="14636" applyNumberFormat="1" applyFont="1" applyFill="1" applyBorder="1" applyAlignment="1">
      <alignment horizontal="right" vertical="top" readingOrder="1"/>
    </xf>
    <xf numFmtId="0" fontId="34" fillId="0" borderId="0" xfId="0" applyNumberFormat="1" applyFont="1" applyFill="1" applyAlignment="1">
      <alignment horizontal="center"/>
    </xf>
    <xf numFmtId="0" fontId="2" fillId="0" borderId="2" xfId="0" quotePrefix="1" applyNumberFormat="1" applyFont="1" applyFill="1" applyBorder="1" applyAlignment="1">
      <alignment horizontal="center"/>
    </xf>
    <xf numFmtId="0" fontId="35" fillId="0" borderId="0" xfId="0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0" fontId="45" fillId="0" borderId="1" xfId="0" applyNumberFormat="1" applyFont="1" applyFill="1" applyBorder="1" applyAlignment="1">
      <alignment horizontal="center" wrapText="1"/>
    </xf>
    <xf numFmtId="0" fontId="45" fillId="0" borderId="1" xfId="0" applyNumberFormat="1" applyFont="1" applyFill="1" applyBorder="1" applyAlignment="1">
      <alignment horizontal="center"/>
    </xf>
    <xf numFmtId="0" fontId="45" fillId="0" borderId="1" xfId="0" applyFont="1" applyFill="1" applyBorder="1" applyAlignment="1">
      <alignment horizontal="center" wrapText="1"/>
    </xf>
    <xf numFmtId="164" fontId="45" fillId="0" borderId="1" xfId="0" applyNumberFormat="1" applyFont="1" applyFill="1" applyBorder="1" applyAlignment="1">
      <alignment horizontal="center" wrapText="1"/>
    </xf>
    <xf numFmtId="166" fontId="45" fillId="0" borderId="1" xfId="0" applyNumberFormat="1" applyFont="1" applyFill="1" applyBorder="1" applyAlignment="1">
      <alignment horizontal="center" wrapText="1"/>
    </xf>
    <xf numFmtId="0" fontId="44" fillId="0" borderId="0" xfId="0" applyFont="1" applyFill="1"/>
    <xf numFmtId="0" fontId="3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35" fillId="0" borderId="0" xfId="0" applyNumberFormat="1" applyFont="1" applyFill="1"/>
    <xf numFmtId="165" fontId="36" fillId="0" borderId="0" xfId="14816" applyNumberFormat="1" applyFont="1" applyFill="1" applyAlignment="1">
      <alignment horizontal="right" vertical="top"/>
    </xf>
    <xf numFmtId="165" fontId="2" fillId="0" borderId="0" xfId="0" applyNumberFormat="1" applyFont="1" applyFill="1" applyAlignment="1">
      <alignment horizontal="right"/>
    </xf>
    <xf numFmtId="0" fontId="35" fillId="0" borderId="0" xfId="31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31" applyFont="1" applyFill="1" applyAlignment="1">
      <alignment horizontal="left" vertical="top"/>
    </xf>
    <xf numFmtId="0" fontId="2" fillId="0" borderId="0" xfId="31" applyFont="1" applyFill="1" applyAlignment="1">
      <alignment vertical="top"/>
    </xf>
    <xf numFmtId="0" fontId="35" fillId="0" borderId="0" xfId="31" applyFont="1" applyFill="1" applyAlignment="1">
      <alignment vertical="top"/>
    </xf>
    <xf numFmtId="0" fontId="2" fillId="0" borderId="0" xfId="0" applyFont="1" applyFill="1" applyBorder="1" applyAlignment="1"/>
    <xf numFmtId="0" fontId="35" fillId="0" borderId="0" xfId="0" applyFont="1"/>
    <xf numFmtId="0" fontId="2" fillId="0" borderId="0" xfId="31" applyFont="1" applyFill="1" applyBorder="1" applyAlignment="1" applyProtection="1">
      <alignment vertical="top"/>
    </xf>
    <xf numFmtId="0" fontId="2" fillId="0" borderId="0" xfId="31" applyFont="1" applyFill="1" applyAlignment="1" applyProtection="1">
      <alignment vertical="top"/>
    </xf>
    <xf numFmtId="0" fontId="36" fillId="0" borderId="0" xfId="14636" applyFont="1" applyAlignment="1">
      <alignment horizontal="left" vertical="center"/>
    </xf>
    <xf numFmtId="0" fontId="36" fillId="0" borderId="0" xfId="14636" applyFont="1" applyFill="1" applyAlignment="1">
      <alignment horizontal="left" vertical="center"/>
    </xf>
    <xf numFmtId="0" fontId="36" fillId="0" borderId="0" xfId="14636" applyNumberFormat="1" applyFont="1" applyAlignment="1">
      <alignment horizontal="right" vertical="center"/>
    </xf>
    <xf numFmtId="0" fontId="36" fillId="0" borderId="0" xfId="14636" applyNumberFormat="1" applyFont="1" applyFill="1" applyAlignment="1">
      <alignment horizontal="right" vertical="center"/>
    </xf>
    <xf numFmtId="165" fontId="35" fillId="0" borderId="0" xfId="0" applyNumberFormat="1" applyFont="1" applyFill="1" applyAlignment="1">
      <alignment vertical="center"/>
    </xf>
    <xf numFmtId="38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 applyAlignment="1">
      <alignment horizontal="center"/>
    </xf>
    <xf numFmtId="0" fontId="36" fillId="0" borderId="1" xfId="14636" applyNumberFormat="1" applyFont="1" applyBorder="1" applyAlignment="1">
      <alignment horizontal="right" vertical="center"/>
    </xf>
    <xf numFmtId="0" fontId="35" fillId="0" borderId="0" xfId="0" applyFont="1" applyFill="1" applyAlignment="1">
      <alignment horizontal="left" wrapText="1"/>
    </xf>
  </cellXfs>
  <cellStyles count="14817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6"/>
  <sheetViews>
    <sheetView tabSelected="1"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3" style="4" customWidth="1"/>
    <col min="2" max="2" width="39.7109375" style="4" customWidth="1"/>
    <col min="3" max="3" width="15.28515625" style="4" bestFit="1" customWidth="1"/>
    <col min="4" max="4" width="12.85546875" style="4" customWidth="1"/>
    <col min="5" max="5" width="27.28515625" style="4" customWidth="1"/>
    <col min="6" max="7" width="10.7109375" style="32" customWidth="1"/>
    <col min="8" max="8" width="16.140625" style="4" bestFit="1" customWidth="1"/>
    <col min="9" max="9" width="15.7109375" style="4" customWidth="1"/>
    <col min="10" max="10" width="14.7109375" style="4" customWidth="1"/>
    <col min="11" max="11" width="15.7109375" style="4" customWidth="1"/>
    <col min="12" max="12" width="10.7109375" style="43" customWidth="1"/>
    <col min="13" max="13" width="14.140625" style="4" customWidth="1"/>
    <col min="14" max="14" width="10.7109375" style="4" customWidth="1"/>
    <col min="15" max="15" width="15.7109375" style="4" customWidth="1"/>
    <col min="16" max="16" width="10.7109375" style="4" customWidth="1"/>
    <col min="17" max="17" width="11.42578125" style="4" customWidth="1"/>
    <col min="18" max="18" width="15.85546875" style="4" customWidth="1"/>
    <col min="19" max="19" width="10.7109375" style="4" customWidth="1"/>
    <col min="20" max="16384" width="9.140625" style="4"/>
  </cols>
  <sheetData>
    <row r="1" spans="1:19" s="40" customFormat="1" ht="78.75" x14ac:dyDescent="0.25">
      <c r="A1" s="35" t="s">
        <v>0</v>
      </c>
      <c r="B1" s="36" t="s">
        <v>1</v>
      </c>
      <c r="C1" s="35" t="s">
        <v>20</v>
      </c>
      <c r="D1" s="35" t="s">
        <v>21</v>
      </c>
      <c r="E1" s="37" t="s">
        <v>16</v>
      </c>
      <c r="F1" s="37" t="s">
        <v>18</v>
      </c>
      <c r="G1" s="37" t="s">
        <v>19</v>
      </c>
      <c r="H1" s="37" t="s">
        <v>13</v>
      </c>
      <c r="I1" s="37" t="s">
        <v>15</v>
      </c>
      <c r="J1" s="38" t="s">
        <v>2</v>
      </c>
      <c r="K1" s="37" t="s">
        <v>208</v>
      </c>
      <c r="L1" s="38" t="s">
        <v>3</v>
      </c>
      <c r="M1" s="37" t="s">
        <v>4</v>
      </c>
      <c r="N1" s="37" t="s">
        <v>5</v>
      </c>
      <c r="O1" s="37" t="s">
        <v>6</v>
      </c>
      <c r="P1" s="37" t="s">
        <v>7</v>
      </c>
      <c r="Q1" s="39" t="s">
        <v>8</v>
      </c>
      <c r="R1" s="37" t="s">
        <v>14</v>
      </c>
      <c r="S1" s="38" t="s">
        <v>9</v>
      </c>
    </row>
    <row r="2" spans="1:19" x14ac:dyDescent="0.25">
      <c r="A2" s="46" t="s">
        <v>25</v>
      </c>
      <c r="B2" s="46" t="s">
        <v>26</v>
      </c>
      <c r="C2" s="56" t="s">
        <v>150</v>
      </c>
      <c r="D2" s="56" t="s">
        <v>151</v>
      </c>
      <c r="E2" s="56" t="s">
        <v>203</v>
      </c>
      <c r="F2" s="58">
        <v>121</v>
      </c>
      <c r="G2" s="58">
        <v>120</v>
      </c>
      <c r="H2" s="60">
        <v>58939935</v>
      </c>
      <c r="I2" s="33">
        <v>0</v>
      </c>
      <c r="J2" s="26">
        <f>I2/H2</f>
        <v>0</v>
      </c>
      <c r="K2" s="2">
        <v>17730029</v>
      </c>
      <c r="L2" s="26">
        <f>K2/$H2</f>
        <v>0.30081521128246919</v>
      </c>
      <c r="M2" s="2">
        <v>6616000</v>
      </c>
      <c r="N2" s="26">
        <f>M2/$H2</f>
        <v>0.11224986929490166</v>
      </c>
      <c r="O2" s="2">
        <v>142990</v>
      </c>
      <c r="P2" s="26">
        <f>O2/$H2</f>
        <v>2.4260291430589463E-3</v>
      </c>
      <c r="Q2" s="6">
        <v>0.8</v>
      </c>
      <c r="R2" s="2">
        <v>34450916</v>
      </c>
      <c r="S2" s="26">
        <f>R2/$H2</f>
        <v>0.5845088902795702</v>
      </c>
    </row>
    <row r="3" spans="1:19" ht="15" customHeight="1" x14ac:dyDescent="0.25">
      <c r="A3" s="46" t="s">
        <v>44</v>
      </c>
      <c r="B3" s="46" t="s">
        <v>45</v>
      </c>
      <c r="C3" s="56" t="s">
        <v>152</v>
      </c>
      <c r="D3" s="56" t="s">
        <v>152</v>
      </c>
      <c r="E3" s="56" t="s">
        <v>204</v>
      </c>
      <c r="F3" s="58">
        <v>74</v>
      </c>
      <c r="G3" s="58">
        <v>73</v>
      </c>
      <c r="H3" s="60">
        <v>13347094</v>
      </c>
      <c r="I3" s="33">
        <v>2020814</v>
      </c>
      <c r="J3" s="26">
        <f t="shared" ref="J3:J63" si="0">I3/H3</f>
        <v>0.15140479268371076</v>
      </c>
      <c r="K3" s="2">
        <v>0</v>
      </c>
      <c r="L3" s="26">
        <f t="shared" ref="L3:L63" si="1">K3/$H3</f>
        <v>0</v>
      </c>
      <c r="M3" s="2">
        <v>1279186</v>
      </c>
      <c r="N3" s="26">
        <f t="shared" ref="N3:N58" si="2">M3/$H3</f>
        <v>9.5840038288484364E-2</v>
      </c>
      <c r="O3" s="2">
        <v>809847</v>
      </c>
      <c r="P3" s="26">
        <f t="shared" ref="P3:P58" si="3">O3/$H3</f>
        <v>6.0675904432830101E-2</v>
      </c>
      <c r="Q3" s="6">
        <v>0.92991000000000001</v>
      </c>
      <c r="R3" s="2">
        <v>9237247</v>
      </c>
      <c r="S3" s="26">
        <f t="shared" ref="S3:S58" si="4">R3/$H3</f>
        <v>0.69207926459497471</v>
      </c>
    </row>
    <row r="4" spans="1:19" x14ac:dyDescent="0.25">
      <c r="A4" s="47" t="s">
        <v>70</v>
      </c>
      <c r="B4" s="48" t="s">
        <v>71</v>
      </c>
      <c r="C4" s="56" t="s">
        <v>151</v>
      </c>
      <c r="D4" s="56" t="s">
        <v>151</v>
      </c>
      <c r="E4" s="56" t="s">
        <v>203</v>
      </c>
      <c r="F4" s="58">
        <v>76</v>
      </c>
      <c r="G4" s="58">
        <v>75</v>
      </c>
      <c r="H4" s="60">
        <v>30346029</v>
      </c>
      <c r="I4" s="33">
        <v>798930</v>
      </c>
      <c r="J4" s="26">
        <f t="shared" si="0"/>
        <v>2.6327332647049142E-2</v>
      </c>
      <c r="K4" s="2">
        <v>9848000</v>
      </c>
      <c r="L4" s="26">
        <f t="shared" si="1"/>
        <v>0.32452351508660326</v>
      </c>
      <c r="M4" s="2">
        <v>1520000</v>
      </c>
      <c r="N4" s="26">
        <f t="shared" si="2"/>
        <v>5.0088925967875404E-2</v>
      </c>
      <c r="O4" s="2">
        <v>503616</v>
      </c>
      <c r="P4" s="26">
        <f t="shared" si="3"/>
        <v>1.6595779302787855E-2</v>
      </c>
      <c r="Q4" s="6">
        <v>0.89992000000000005</v>
      </c>
      <c r="R4" s="2">
        <v>17675483</v>
      </c>
      <c r="S4" s="26">
        <f t="shared" si="4"/>
        <v>0.58246444699568434</v>
      </c>
    </row>
    <row r="5" spans="1:19" x14ac:dyDescent="0.25">
      <c r="A5" s="49" t="s">
        <v>72</v>
      </c>
      <c r="B5" s="50" t="s">
        <v>73</v>
      </c>
      <c r="C5" s="56" t="s">
        <v>151</v>
      </c>
      <c r="D5" s="56" t="s">
        <v>151</v>
      </c>
      <c r="E5" s="56" t="s">
        <v>203</v>
      </c>
      <c r="F5" s="58">
        <v>64</v>
      </c>
      <c r="G5" s="58">
        <v>63</v>
      </c>
      <c r="H5" s="60">
        <v>35591880</v>
      </c>
      <c r="I5" s="33">
        <v>0</v>
      </c>
      <c r="J5" s="26">
        <f t="shared" si="0"/>
        <v>0</v>
      </c>
      <c r="K5" s="2">
        <v>9471536</v>
      </c>
      <c r="L5" s="26">
        <f t="shared" si="1"/>
        <v>0.26611508018120988</v>
      </c>
      <c r="M5" s="2">
        <v>2357025</v>
      </c>
      <c r="N5" s="26">
        <f t="shared" si="2"/>
        <v>6.6223672365719369E-2</v>
      </c>
      <c r="O5" s="2">
        <v>0</v>
      </c>
      <c r="P5" s="26">
        <f t="shared" si="3"/>
        <v>0</v>
      </c>
      <c r="Q5" s="6">
        <v>0.99987999999999999</v>
      </c>
      <c r="R5" s="2">
        <v>23763319</v>
      </c>
      <c r="S5" s="26">
        <f t="shared" si="4"/>
        <v>0.66766124745307076</v>
      </c>
    </row>
    <row r="6" spans="1:19" x14ac:dyDescent="0.25">
      <c r="A6" s="41" t="s">
        <v>64</v>
      </c>
      <c r="B6" s="41" t="s">
        <v>65</v>
      </c>
      <c r="C6" s="56" t="s">
        <v>151</v>
      </c>
      <c r="D6" s="56" t="s">
        <v>151</v>
      </c>
      <c r="E6" s="56" t="s">
        <v>203</v>
      </c>
      <c r="F6" s="58">
        <v>30</v>
      </c>
      <c r="G6" s="58">
        <v>29</v>
      </c>
      <c r="H6" s="60">
        <v>13789325</v>
      </c>
      <c r="I6" s="33">
        <v>0</v>
      </c>
      <c r="J6" s="26">
        <f t="shared" si="0"/>
        <v>0</v>
      </c>
      <c r="K6" s="2">
        <v>5174500</v>
      </c>
      <c r="L6" s="26">
        <f t="shared" si="1"/>
        <v>0.37525404615526864</v>
      </c>
      <c r="M6" s="2"/>
      <c r="N6" s="26">
        <f t="shared" si="2"/>
        <v>0</v>
      </c>
      <c r="O6" s="2">
        <v>100</v>
      </c>
      <c r="P6" s="26">
        <f t="shared" si="3"/>
        <v>7.2519865910767932E-6</v>
      </c>
      <c r="Q6" s="6">
        <v>0.90573000000000004</v>
      </c>
      <c r="R6" s="2">
        <v>8614725</v>
      </c>
      <c r="S6" s="26">
        <f t="shared" si="4"/>
        <v>0.62473870185814029</v>
      </c>
    </row>
    <row r="7" spans="1:19" x14ac:dyDescent="0.25">
      <c r="A7" s="42" t="s">
        <v>56</v>
      </c>
      <c r="B7" s="42" t="s">
        <v>57</v>
      </c>
      <c r="C7" s="56" t="s">
        <v>153</v>
      </c>
      <c r="D7" s="56" t="s">
        <v>153</v>
      </c>
      <c r="E7" s="56" t="s">
        <v>203</v>
      </c>
      <c r="F7" s="58">
        <v>53</v>
      </c>
      <c r="G7" s="58">
        <v>52</v>
      </c>
      <c r="H7" s="60">
        <v>17898786</v>
      </c>
      <c r="I7" s="33">
        <v>0</v>
      </c>
      <c r="J7" s="26">
        <f t="shared" si="0"/>
        <v>0</v>
      </c>
      <c r="K7" s="2">
        <v>5200000</v>
      </c>
      <c r="L7" s="26">
        <f t="shared" si="1"/>
        <v>0.29052249688889514</v>
      </c>
      <c r="M7" s="2">
        <v>1400000</v>
      </c>
      <c r="N7" s="26">
        <f t="shared" si="2"/>
        <v>7.8217595316241006E-2</v>
      </c>
      <c r="O7" s="2">
        <v>0</v>
      </c>
      <c r="P7" s="26">
        <f t="shared" si="3"/>
        <v>0</v>
      </c>
      <c r="Q7" s="6">
        <v>0.85</v>
      </c>
      <c r="R7" s="2">
        <v>11298786</v>
      </c>
      <c r="S7" s="26">
        <f t="shared" si="4"/>
        <v>0.63125990779486385</v>
      </c>
    </row>
    <row r="8" spans="1:19" x14ac:dyDescent="0.25">
      <c r="A8" s="46" t="s">
        <v>39</v>
      </c>
      <c r="B8" s="51" t="s">
        <v>40</v>
      </c>
      <c r="C8" s="56" t="s">
        <v>154</v>
      </c>
      <c r="D8" s="56" t="s">
        <v>155</v>
      </c>
      <c r="E8" s="56" t="s">
        <v>203</v>
      </c>
      <c r="F8" s="58">
        <v>72</v>
      </c>
      <c r="G8" s="58">
        <v>71</v>
      </c>
      <c r="H8" s="60">
        <v>27481135</v>
      </c>
      <c r="I8" s="1">
        <v>839000</v>
      </c>
      <c r="J8" s="26">
        <f t="shared" si="0"/>
        <v>3.0530034512766667E-2</v>
      </c>
      <c r="K8" s="2">
        <v>3000000</v>
      </c>
      <c r="L8" s="26">
        <f t="shared" si="1"/>
        <v>0.10916579682753277</v>
      </c>
      <c r="M8" s="2">
        <v>1076738</v>
      </c>
      <c r="N8" s="26">
        <f t="shared" si="2"/>
        <v>3.9180987248161332E-2</v>
      </c>
      <c r="O8" s="28">
        <v>764652</v>
      </c>
      <c r="P8" s="26">
        <f t="shared" si="3"/>
        <v>2.7824614958588866E-2</v>
      </c>
      <c r="Q8" s="6">
        <v>0.87241000000000002</v>
      </c>
      <c r="R8" s="2">
        <v>21800745</v>
      </c>
      <c r="S8" s="26">
        <f t="shared" si="4"/>
        <v>0.79329856645295038</v>
      </c>
    </row>
    <row r="9" spans="1:19" ht="15" customHeight="1" x14ac:dyDescent="0.25">
      <c r="A9" s="46" t="s">
        <v>37</v>
      </c>
      <c r="B9" s="51" t="s">
        <v>38</v>
      </c>
      <c r="C9" s="56" t="s">
        <v>156</v>
      </c>
      <c r="D9" s="56" t="s">
        <v>157</v>
      </c>
      <c r="E9" s="56" t="s">
        <v>203</v>
      </c>
      <c r="F9" s="58">
        <v>64</v>
      </c>
      <c r="G9" s="58">
        <v>63</v>
      </c>
      <c r="H9" s="60">
        <v>27032048</v>
      </c>
      <c r="I9" s="1">
        <v>2632400</v>
      </c>
      <c r="J9" s="26">
        <f t="shared" si="0"/>
        <v>9.7380709001404553E-2</v>
      </c>
      <c r="K9" s="2">
        <v>3000000</v>
      </c>
      <c r="L9" s="26">
        <f t="shared" si="1"/>
        <v>0.1109793826942006</v>
      </c>
      <c r="M9" s="2">
        <v>1256668</v>
      </c>
      <c r="N9" s="26">
        <f t="shared" si="2"/>
        <v>4.6488079630518563E-2</v>
      </c>
      <c r="O9" s="28">
        <v>616776</v>
      </c>
      <c r="P9" s="26">
        <f t="shared" si="3"/>
        <v>2.281647324686609E-2</v>
      </c>
      <c r="Q9" s="6">
        <v>0.86990999999999996</v>
      </c>
      <c r="R9" s="28">
        <v>19526204</v>
      </c>
      <c r="S9" s="26">
        <f t="shared" si="4"/>
        <v>0.72233535542701022</v>
      </c>
    </row>
    <row r="10" spans="1:19" x14ac:dyDescent="0.25">
      <c r="A10" s="42" t="s">
        <v>69</v>
      </c>
      <c r="B10" s="52" t="s">
        <v>76</v>
      </c>
      <c r="C10" s="56" t="s">
        <v>151</v>
      </c>
      <c r="D10" s="56" t="s">
        <v>151</v>
      </c>
      <c r="E10" s="56" t="s">
        <v>203</v>
      </c>
      <c r="F10" s="58">
        <v>48</v>
      </c>
      <c r="G10" s="58">
        <v>47</v>
      </c>
      <c r="H10" s="60">
        <v>28751240</v>
      </c>
      <c r="I10" s="1">
        <v>231000</v>
      </c>
      <c r="J10" s="26">
        <f t="shared" si="0"/>
        <v>8.03443607997429E-3</v>
      </c>
      <c r="K10" s="2">
        <v>10792710</v>
      </c>
      <c r="L10" s="26">
        <f t="shared" si="1"/>
        <v>0.37538241828874164</v>
      </c>
      <c r="M10" s="2"/>
      <c r="N10" s="26">
        <f t="shared" si="2"/>
        <v>0</v>
      </c>
      <c r="O10" s="28">
        <v>803031</v>
      </c>
      <c r="P10" s="26">
        <f t="shared" si="3"/>
        <v>2.793030839713348E-2</v>
      </c>
      <c r="Q10" s="6">
        <v>0.97457000000000005</v>
      </c>
      <c r="R10" s="28">
        <v>16924499</v>
      </c>
      <c r="S10" s="26">
        <f t="shared" si="4"/>
        <v>0.58865283723415063</v>
      </c>
    </row>
    <row r="11" spans="1:19" x14ac:dyDescent="0.25">
      <c r="A11" s="46" t="s">
        <v>33</v>
      </c>
      <c r="B11" s="51" t="s">
        <v>34</v>
      </c>
      <c r="C11" s="56" t="s">
        <v>158</v>
      </c>
      <c r="D11" s="56" t="s">
        <v>152</v>
      </c>
      <c r="E11" s="56" t="s">
        <v>203</v>
      </c>
      <c r="F11" s="58">
        <v>60</v>
      </c>
      <c r="G11" s="58">
        <v>59</v>
      </c>
      <c r="H11" s="60">
        <v>23482406</v>
      </c>
      <c r="I11" s="1">
        <v>0</v>
      </c>
      <c r="J11" s="26">
        <f t="shared" si="0"/>
        <v>0</v>
      </c>
      <c r="K11" s="2">
        <v>4440000</v>
      </c>
      <c r="L11" s="26">
        <f t="shared" si="1"/>
        <v>0.18907772908789669</v>
      </c>
      <c r="M11" s="2">
        <v>212098</v>
      </c>
      <c r="N11" s="26">
        <f t="shared" si="2"/>
        <v>9.0322090504695307E-3</v>
      </c>
      <c r="O11" s="28">
        <v>590000</v>
      </c>
      <c r="P11" s="26">
        <f t="shared" si="3"/>
        <v>2.5125193730148435E-2</v>
      </c>
      <c r="Q11" s="6">
        <v>0.85143000000000002</v>
      </c>
      <c r="R11" s="28">
        <v>18240308</v>
      </c>
      <c r="S11" s="26">
        <f t="shared" si="4"/>
        <v>0.77676486813148538</v>
      </c>
    </row>
    <row r="12" spans="1:19" x14ac:dyDescent="0.25">
      <c r="A12" s="41" t="s">
        <v>60</v>
      </c>
      <c r="B12" s="41" t="s">
        <v>61</v>
      </c>
      <c r="C12" s="56" t="s">
        <v>159</v>
      </c>
      <c r="D12" s="56" t="s">
        <v>160</v>
      </c>
      <c r="E12" s="56" t="s">
        <v>203</v>
      </c>
      <c r="F12" s="58">
        <v>72</v>
      </c>
      <c r="G12" s="58">
        <v>71</v>
      </c>
      <c r="H12" s="60">
        <v>37191741</v>
      </c>
      <c r="I12" s="1">
        <v>1127000</v>
      </c>
      <c r="J12" s="26">
        <f t="shared" si="0"/>
        <v>3.0302426552174581E-2</v>
      </c>
      <c r="K12" s="2">
        <v>11622292</v>
      </c>
      <c r="L12" s="26">
        <f t="shared" si="1"/>
        <v>0.31249658358289817</v>
      </c>
      <c r="M12" s="2">
        <v>4489000</v>
      </c>
      <c r="N12" s="26">
        <f t="shared" si="2"/>
        <v>0.12069884010001038</v>
      </c>
      <c r="O12" s="28">
        <v>0</v>
      </c>
      <c r="P12" s="26">
        <f t="shared" si="3"/>
        <v>0</v>
      </c>
      <c r="Q12" s="6">
        <v>0.97402</v>
      </c>
      <c r="R12" s="28">
        <v>19953449</v>
      </c>
      <c r="S12" s="26">
        <f t="shared" si="4"/>
        <v>0.53650214976491695</v>
      </c>
    </row>
    <row r="13" spans="1:19" x14ac:dyDescent="0.25">
      <c r="A13" s="46" t="s">
        <v>66</v>
      </c>
      <c r="B13" s="46" t="s">
        <v>77</v>
      </c>
      <c r="C13" s="56" t="s">
        <v>161</v>
      </c>
      <c r="D13" s="56" t="s">
        <v>151</v>
      </c>
      <c r="E13" s="56" t="s">
        <v>203</v>
      </c>
      <c r="F13" s="58">
        <v>55</v>
      </c>
      <c r="G13" s="58">
        <v>54</v>
      </c>
      <c r="H13" s="60">
        <v>31215239</v>
      </c>
      <c r="I13" s="45">
        <v>1964000</v>
      </c>
      <c r="J13" s="26">
        <f t="shared" si="0"/>
        <v>6.2917986948618276E-2</v>
      </c>
      <c r="K13" s="2">
        <v>8466920</v>
      </c>
      <c r="L13" s="26">
        <f t="shared" si="1"/>
        <v>0.27124315786914205</v>
      </c>
      <c r="M13" s="3"/>
      <c r="N13" s="26">
        <f t="shared" si="2"/>
        <v>0</v>
      </c>
      <c r="O13" s="28">
        <v>313193</v>
      </c>
      <c r="P13" s="26">
        <f t="shared" si="3"/>
        <v>1.0033336602035947E-2</v>
      </c>
      <c r="Q13" s="6">
        <v>0.92539000000000005</v>
      </c>
      <c r="R13" s="28">
        <v>20471126</v>
      </c>
      <c r="S13" s="26">
        <f t="shared" si="4"/>
        <v>0.65580551858020375</v>
      </c>
    </row>
    <row r="14" spans="1:19" x14ac:dyDescent="0.25">
      <c r="A14" s="46" t="s">
        <v>62</v>
      </c>
      <c r="B14" s="46" t="s">
        <v>63</v>
      </c>
      <c r="C14" s="56" t="s">
        <v>162</v>
      </c>
      <c r="D14" s="56" t="s">
        <v>160</v>
      </c>
      <c r="E14" s="56" t="s">
        <v>203</v>
      </c>
      <c r="F14" s="58">
        <v>80</v>
      </c>
      <c r="G14" s="58">
        <v>79</v>
      </c>
      <c r="H14" s="60">
        <v>45727522</v>
      </c>
      <c r="I14" s="34">
        <v>2945000</v>
      </c>
      <c r="J14" s="26">
        <f t="shared" si="0"/>
        <v>6.4403227448012593E-2</v>
      </c>
      <c r="K14" s="2">
        <v>13638890</v>
      </c>
      <c r="L14" s="26">
        <f t="shared" si="1"/>
        <v>0.29826435816924435</v>
      </c>
      <c r="M14" s="3">
        <v>4413000</v>
      </c>
      <c r="N14" s="26">
        <f t="shared" si="2"/>
        <v>9.6506432165731612E-2</v>
      </c>
      <c r="O14" s="28">
        <v>31364</v>
      </c>
      <c r="P14" s="26">
        <f t="shared" si="3"/>
        <v>6.858889051543182E-4</v>
      </c>
      <c r="Q14" s="6">
        <v>0.98797000000000001</v>
      </c>
      <c r="R14" s="28">
        <v>24699268</v>
      </c>
      <c r="S14" s="26">
        <f t="shared" si="4"/>
        <v>0.54014009331185708</v>
      </c>
    </row>
    <row r="15" spans="1:19" x14ac:dyDescent="0.25">
      <c r="A15" s="41" t="s">
        <v>50</v>
      </c>
      <c r="B15" s="41" t="s">
        <v>51</v>
      </c>
      <c r="C15" s="56" t="s">
        <v>163</v>
      </c>
      <c r="D15" s="56" t="s">
        <v>163</v>
      </c>
      <c r="E15" s="56" t="s">
        <v>203</v>
      </c>
      <c r="F15" s="58">
        <v>79</v>
      </c>
      <c r="G15" s="58">
        <v>78</v>
      </c>
      <c r="H15" s="60">
        <v>46326231</v>
      </c>
      <c r="I15" s="34">
        <v>0</v>
      </c>
      <c r="J15" s="26">
        <f t="shared" si="0"/>
        <v>0</v>
      </c>
      <c r="K15" s="2">
        <v>20976054</v>
      </c>
      <c r="L15" s="26">
        <f t="shared" si="1"/>
        <v>0.4527899970968931</v>
      </c>
      <c r="M15" s="3"/>
      <c r="N15" s="26">
        <f t="shared" si="2"/>
        <v>0</v>
      </c>
      <c r="O15" s="28">
        <v>800000</v>
      </c>
      <c r="P15" s="26">
        <f t="shared" si="3"/>
        <v>1.7268834151433557E-2</v>
      </c>
      <c r="Q15" s="6">
        <v>0.99390000000000001</v>
      </c>
      <c r="R15" s="28">
        <v>24550177</v>
      </c>
      <c r="S15" s="26">
        <f t="shared" si="4"/>
        <v>0.5299411687516733</v>
      </c>
    </row>
    <row r="16" spans="1:19" x14ac:dyDescent="0.25">
      <c r="A16" s="42" t="s">
        <v>58</v>
      </c>
      <c r="B16" s="42" t="s">
        <v>59</v>
      </c>
      <c r="C16" s="56" t="s">
        <v>164</v>
      </c>
      <c r="D16" s="56" t="s">
        <v>165</v>
      </c>
      <c r="E16" s="56" t="s">
        <v>203</v>
      </c>
      <c r="F16" s="58">
        <v>115</v>
      </c>
      <c r="G16" s="58">
        <v>114</v>
      </c>
      <c r="H16" s="60">
        <v>33912731</v>
      </c>
      <c r="I16" s="34">
        <v>190000</v>
      </c>
      <c r="J16" s="26">
        <f t="shared" si="0"/>
        <v>5.6026157256400255E-3</v>
      </c>
      <c r="K16" s="2">
        <v>5167000</v>
      </c>
      <c r="L16" s="26">
        <f t="shared" si="1"/>
        <v>0.15236166028622111</v>
      </c>
      <c r="M16" s="3">
        <v>6658000</v>
      </c>
      <c r="N16" s="26">
        <f t="shared" si="2"/>
        <v>0.19632745000690155</v>
      </c>
      <c r="O16" s="28">
        <v>228475</v>
      </c>
      <c r="P16" s="26">
        <f t="shared" si="3"/>
        <v>6.7371454100821314E-3</v>
      </c>
      <c r="Q16" s="6">
        <v>0.89144999999999996</v>
      </c>
      <c r="R16" s="28">
        <v>21669256</v>
      </c>
      <c r="S16" s="26">
        <f t="shared" si="4"/>
        <v>0.63897112857115523</v>
      </c>
    </row>
    <row r="17" spans="1:19" x14ac:dyDescent="0.25">
      <c r="A17" s="46" t="s">
        <v>27</v>
      </c>
      <c r="B17" s="46" t="s">
        <v>28</v>
      </c>
      <c r="C17" s="56" t="s">
        <v>166</v>
      </c>
      <c r="D17" s="56" t="s">
        <v>160</v>
      </c>
      <c r="E17" s="56" t="s">
        <v>203</v>
      </c>
      <c r="F17" s="58">
        <v>62</v>
      </c>
      <c r="G17" s="58">
        <v>61</v>
      </c>
      <c r="H17" s="60">
        <v>33000707</v>
      </c>
      <c r="I17" s="34">
        <v>3444016</v>
      </c>
      <c r="J17" s="26">
        <f t="shared" si="0"/>
        <v>0.10436188533778988</v>
      </c>
      <c r="K17" s="2">
        <v>7871464</v>
      </c>
      <c r="L17" s="26">
        <f t="shared" si="1"/>
        <v>0.2385241019230285</v>
      </c>
      <c r="M17" s="3"/>
      <c r="N17" s="26">
        <f t="shared" si="2"/>
        <v>0</v>
      </c>
      <c r="O17" s="28">
        <v>1915425</v>
      </c>
      <c r="P17" s="26">
        <f t="shared" si="3"/>
        <v>5.8041938313624614E-2</v>
      </c>
      <c r="Q17" s="6">
        <v>0.99446999999999997</v>
      </c>
      <c r="R17" s="28">
        <v>19769802</v>
      </c>
      <c r="S17" s="26">
        <f t="shared" si="4"/>
        <v>0.59907207442555699</v>
      </c>
    </row>
    <row r="18" spans="1:19" x14ac:dyDescent="0.25">
      <c r="A18" s="46" t="s">
        <v>35</v>
      </c>
      <c r="B18" s="51" t="s">
        <v>36</v>
      </c>
      <c r="C18" s="56" t="s">
        <v>167</v>
      </c>
      <c r="D18" s="56" t="s">
        <v>168</v>
      </c>
      <c r="E18" s="56" t="s">
        <v>203</v>
      </c>
      <c r="F18" s="58">
        <v>76</v>
      </c>
      <c r="G18" s="58">
        <v>75</v>
      </c>
      <c r="H18" s="60">
        <v>30510972</v>
      </c>
      <c r="I18" s="34">
        <v>2181000</v>
      </c>
      <c r="J18" s="26">
        <f t="shared" si="0"/>
        <v>7.148248177737504E-2</v>
      </c>
      <c r="K18" s="2">
        <v>5386452</v>
      </c>
      <c r="L18" s="26">
        <f t="shared" si="1"/>
        <v>0.17654147498152467</v>
      </c>
      <c r="M18" s="3">
        <v>572000</v>
      </c>
      <c r="N18" s="26">
        <f t="shared" si="2"/>
        <v>1.8747354230471584E-2</v>
      </c>
      <c r="O18" s="28">
        <v>522553</v>
      </c>
      <c r="P18" s="26">
        <f t="shared" si="3"/>
        <v>1.7126724117474856E-2</v>
      </c>
      <c r="Q18" s="6">
        <v>0.88258999999999999</v>
      </c>
      <c r="R18" s="28">
        <v>21848967</v>
      </c>
      <c r="S18" s="26">
        <f t="shared" si="4"/>
        <v>0.71610196489315381</v>
      </c>
    </row>
    <row r="19" spans="1:19" x14ac:dyDescent="0.25">
      <c r="A19" s="46" t="s">
        <v>23</v>
      </c>
      <c r="B19" s="46" t="s">
        <v>24</v>
      </c>
      <c r="C19" s="56" t="s">
        <v>153</v>
      </c>
      <c r="D19" s="56" t="s">
        <v>153</v>
      </c>
      <c r="E19" s="56" t="s">
        <v>204</v>
      </c>
      <c r="F19" s="58">
        <v>58</v>
      </c>
      <c r="G19" s="58">
        <v>57</v>
      </c>
      <c r="H19" s="60">
        <v>16371697</v>
      </c>
      <c r="I19" s="34">
        <v>0</v>
      </c>
      <c r="J19" s="26">
        <f t="shared" si="0"/>
        <v>0</v>
      </c>
      <c r="K19" s="2">
        <v>8873679</v>
      </c>
      <c r="L19" s="26">
        <f t="shared" si="1"/>
        <v>0.54201339054833475</v>
      </c>
      <c r="M19" s="3"/>
      <c r="N19" s="26">
        <f t="shared" si="2"/>
        <v>0</v>
      </c>
      <c r="O19" s="28">
        <v>1006178</v>
      </c>
      <c r="P19" s="26">
        <f t="shared" si="3"/>
        <v>6.1458381498264963E-2</v>
      </c>
      <c r="Q19" s="6">
        <v>0.93125999999999998</v>
      </c>
      <c r="R19" s="28">
        <v>6491840</v>
      </c>
      <c r="S19" s="26">
        <f t="shared" si="4"/>
        <v>0.39652822795340031</v>
      </c>
    </row>
    <row r="20" spans="1:19" x14ac:dyDescent="0.25">
      <c r="A20" s="46" t="s">
        <v>29</v>
      </c>
      <c r="B20" s="51" t="s">
        <v>30</v>
      </c>
      <c r="C20" s="56" t="s">
        <v>169</v>
      </c>
      <c r="D20" s="56" t="s">
        <v>170</v>
      </c>
      <c r="E20" s="56" t="s">
        <v>203</v>
      </c>
      <c r="F20" s="58">
        <v>81</v>
      </c>
      <c r="G20" s="58">
        <v>80</v>
      </c>
      <c r="H20" s="60">
        <v>30533489</v>
      </c>
      <c r="I20" s="34">
        <v>0</v>
      </c>
      <c r="J20" s="26">
        <f t="shared" si="0"/>
        <v>0</v>
      </c>
      <c r="K20" s="2">
        <v>6150000</v>
      </c>
      <c r="L20" s="26">
        <f t="shared" si="1"/>
        <v>0.2014181870928671</v>
      </c>
      <c r="M20" s="3"/>
      <c r="N20" s="26">
        <f t="shared" si="2"/>
        <v>0</v>
      </c>
      <c r="O20" s="28">
        <v>17592</v>
      </c>
      <c r="P20" s="26">
        <f t="shared" si="3"/>
        <v>5.7615426785979158E-4</v>
      </c>
      <c r="Q20" s="6">
        <v>0.85062000000000004</v>
      </c>
      <c r="R20" s="28">
        <v>24365897</v>
      </c>
      <c r="S20" s="26">
        <f t="shared" si="4"/>
        <v>0.79800565863927309</v>
      </c>
    </row>
    <row r="21" spans="1:19" x14ac:dyDescent="0.25">
      <c r="A21" s="46" t="s">
        <v>46</v>
      </c>
      <c r="B21" s="46" t="s">
        <v>47</v>
      </c>
      <c r="C21" s="56" t="s">
        <v>153</v>
      </c>
      <c r="D21" s="56" t="s">
        <v>153</v>
      </c>
      <c r="E21" s="56" t="s">
        <v>203</v>
      </c>
      <c r="F21" s="58">
        <v>85</v>
      </c>
      <c r="G21" s="58">
        <v>84</v>
      </c>
      <c r="H21" s="60">
        <v>27225500</v>
      </c>
      <c r="I21" s="34">
        <v>1200000</v>
      </c>
      <c r="J21" s="26">
        <f t="shared" si="0"/>
        <v>4.4076325503663846E-2</v>
      </c>
      <c r="K21" s="2">
        <v>9370000</v>
      </c>
      <c r="L21" s="26">
        <f t="shared" si="1"/>
        <v>0.34416264164110855</v>
      </c>
      <c r="M21" s="3"/>
      <c r="N21" s="26">
        <f t="shared" si="2"/>
        <v>0</v>
      </c>
      <c r="O21" s="28">
        <v>0</v>
      </c>
      <c r="P21" s="26">
        <f t="shared" si="3"/>
        <v>0</v>
      </c>
      <c r="Q21" s="6">
        <v>0.85141</v>
      </c>
      <c r="R21" s="28">
        <v>16655500</v>
      </c>
      <c r="S21" s="26">
        <f t="shared" si="4"/>
        <v>0.61176103285522765</v>
      </c>
    </row>
    <row r="22" spans="1:19" x14ac:dyDescent="0.25">
      <c r="A22" s="41" t="s">
        <v>54</v>
      </c>
      <c r="B22" s="41" t="s">
        <v>55</v>
      </c>
      <c r="C22" s="56" t="s">
        <v>171</v>
      </c>
      <c r="D22" s="56" t="s">
        <v>170</v>
      </c>
      <c r="E22" s="56" t="s">
        <v>203</v>
      </c>
      <c r="F22" s="58">
        <v>68</v>
      </c>
      <c r="G22" s="58">
        <v>67</v>
      </c>
      <c r="H22" s="60">
        <v>28599301</v>
      </c>
      <c r="I22" s="34">
        <v>0</v>
      </c>
      <c r="J22" s="26">
        <f t="shared" si="0"/>
        <v>0</v>
      </c>
      <c r="K22" s="2">
        <v>10507330</v>
      </c>
      <c r="L22" s="26">
        <f t="shared" si="1"/>
        <v>0.36739814025524609</v>
      </c>
      <c r="M22" s="3">
        <v>1171900</v>
      </c>
      <c r="N22" s="26">
        <f t="shared" si="2"/>
        <v>4.0976525964742987E-2</v>
      </c>
      <c r="O22" s="28">
        <v>69361</v>
      </c>
      <c r="P22" s="26">
        <f t="shared" si="3"/>
        <v>2.4252690651425362E-3</v>
      </c>
      <c r="Q22" s="6">
        <v>0.91481999999999997</v>
      </c>
      <c r="R22" s="28">
        <v>16850710</v>
      </c>
      <c r="S22" s="26">
        <f t="shared" si="4"/>
        <v>0.58920006471486841</v>
      </c>
    </row>
    <row r="23" spans="1:19" x14ac:dyDescent="0.25">
      <c r="A23" s="46" t="s">
        <v>48</v>
      </c>
      <c r="B23" s="46" t="s">
        <v>49</v>
      </c>
      <c r="C23" s="56" t="s">
        <v>153</v>
      </c>
      <c r="D23" s="56" t="s">
        <v>153</v>
      </c>
      <c r="E23" s="56" t="s">
        <v>203</v>
      </c>
      <c r="F23" s="58">
        <v>80</v>
      </c>
      <c r="G23" s="58">
        <v>79</v>
      </c>
      <c r="H23" s="60">
        <v>24999500</v>
      </c>
      <c r="I23" s="34">
        <v>0</v>
      </c>
      <c r="J23" s="26">
        <f t="shared" si="0"/>
        <v>0</v>
      </c>
      <c r="K23" s="2">
        <v>5500000</v>
      </c>
      <c r="L23" s="26">
        <f t="shared" si="1"/>
        <v>0.22000440008800176</v>
      </c>
      <c r="M23" s="3">
        <v>3900000</v>
      </c>
      <c r="N23" s="26">
        <f t="shared" si="2"/>
        <v>0.15600312006240125</v>
      </c>
      <c r="O23" s="3">
        <v>0</v>
      </c>
      <c r="P23" s="26">
        <f t="shared" si="3"/>
        <v>0</v>
      </c>
      <c r="Q23" s="6">
        <v>0.85140000000000005</v>
      </c>
      <c r="R23" s="28">
        <v>15599500</v>
      </c>
      <c r="S23" s="26">
        <f t="shared" si="4"/>
        <v>0.62399247984959694</v>
      </c>
    </row>
    <row r="24" spans="1:19" x14ac:dyDescent="0.25">
      <c r="A24" s="46" t="s">
        <v>31</v>
      </c>
      <c r="B24" s="46" t="s">
        <v>32</v>
      </c>
      <c r="C24" s="56" t="s">
        <v>172</v>
      </c>
      <c r="D24" s="56" t="s">
        <v>155</v>
      </c>
      <c r="E24" s="56" t="s">
        <v>204</v>
      </c>
      <c r="F24" s="58">
        <v>49</v>
      </c>
      <c r="G24" s="58">
        <v>49</v>
      </c>
      <c r="H24" s="60">
        <v>17882690</v>
      </c>
      <c r="I24" s="34">
        <v>0</v>
      </c>
      <c r="J24" s="26">
        <f t="shared" si="0"/>
        <v>0</v>
      </c>
      <c r="K24" s="2">
        <v>2013046</v>
      </c>
      <c r="L24" s="26">
        <f t="shared" si="1"/>
        <v>0.11256952952827566</v>
      </c>
      <c r="M24" s="3"/>
      <c r="N24" s="26">
        <f t="shared" si="2"/>
        <v>0</v>
      </c>
      <c r="O24" s="28">
        <v>256684</v>
      </c>
      <c r="P24" s="26">
        <f t="shared" si="3"/>
        <v>1.435376892402653E-2</v>
      </c>
      <c r="Q24" s="6">
        <v>0.85990999999999995</v>
      </c>
      <c r="R24" s="28">
        <v>15612960</v>
      </c>
      <c r="S24" s="26">
        <f t="shared" si="4"/>
        <v>0.87307670154769779</v>
      </c>
    </row>
    <row r="25" spans="1:19" x14ac:dyDescent="0.25">
      <c r="A25" s="41" t="s">
        <v>52</v>
      </c>
      <c r="B25" s="41" t="s">
        <v>53</v>
      </c>
      <c r="C25" s="56" t="s">
        <v>173</v>
      </c>
      <c r="D25" s="56" t="s">
        <v>157</v>
      </c>
      <c r="E25" s="56" t="s">
        <v>203</v>
      </c>
      <c r="F25" s="58">
        <v>47</v>
      </c>
      <c r="G25" s="58">
        <v>46</v>
      </c>
      <c r="H25" s="60">
        <v>17208533</v>
      </c>
      <c r="I25" s="34">
        <v>1267000</v>
      </c>
      <c r="J25" s="26">
        <f t="shared" si="0"/>
        <v>7.3626264365474967E-2</v>
      </c>
      <c r="K25" s="2">
        <v>2732950</v>
      </c>
      <c r="L25" s="26">
        <f t="shared" si="1"/>
        <v>0.15881365366821215</v>
      </c>
      <c r="M25" s="3">
        <v>2694000</v>
      </c>
      <c r="N25" s="26">
        <f t="shared" si="2"/>
        <v>0.15655024167370921</v>
      </c>
      <c r="O25" s="28">
        <v>2500100</v>
      </c>
      <c r="P25" s="26">
        <f t="shared" si="3"/>
        <v>0.14528257580120282</v>
      </c>
      <c r="Q25" s="6">
        <v>0.85033000000000003</v>
      </c>
      <c r="R25" s="28">
        <v>8014483</v>
      </c>
      <c r="S25" s="26">
        <f t="shared" si="4"/>
        <v>0.46572726449140084</v>
      </c>
    </row>
    <row r="26" spans="1:19" x14ac:dyDescent="0.25">
      <c r="A26" s="49" t="s">
        <v>74</v>
      </c>
      <c r="B26" s="50" t="s">
        <v>75</v>
      </c>
      <c r="C26" s="56" t="s">
        <v>151</v>
      </c>
      <c r="D26" s="56" t="s">
        <v>151</v>
      </c>
      <c r="E26" s="56" t="s">
        <v>203</v>
      </c>
      <c r="F26" s="58">
        <v>33</v>
      </c>
      <c r="G26" s="58">
        <v>32</v>
      </c>
      <c r="H26" s="60">
        <v>19603889</v>
      </c>
      <c r="I26" s="1">
        <v>0</v>
      </c>
      <c r="J26" s="26">
        <f t="shared" si="0"/>
        <v>0</v>
      </c>
      <c r="K26" s="2">
        <v>3841550</v>
      </c>
      <c r="L26" s="26">
        <f t="shared" si="1"/>
        <v>0.19595856720062024</v>
      </c>
      <c r="M26" s="3">
        <v>808012</v>
      </c>
      <c r="N26" s="26">
        <f t="shared" si="2"/>
        <v>4.1216923846079723E-2</v>
      </c>
      <c r="O26" s="28">
        <v>290000</v>
      </c>
      <c r="P26" s="26">
        <f t="shared" si="3"/>
        <v>1.4792983167778597E-2</v>
      </c>
      <c r="Q26" s="6">
        <v>0.87056999999999995</v>
      </c>
      <c r="R26" s="28">
        <v>14664327</v>
      </c>
      <c r="S26" s="26">
        <f t="shared" si="4"/>
        <v>0.74803152578552146</v>
      </c>
    </row>
    <row r="27" spans="1:19" x14ac:dyDescent="0.25">
      <c r="A27" s="41" t="s">
        <v>41</v>
      </c>
      <c r="B27" s="41" t="s">
        <v>42</v>
      </c>
      <c r="C27" s="56" t="s">
        <v>152</v>
      </c>
      <c r="D27" s="56" t="s">
        <v>152</v>
      </c>
      <c r="E27" s="56" t="s">
        <v>205</v>
      </c>
      <c r="F27" s="58">
        <v>75</v>
      </c>
      <c r="G27" s="58">
        <v>74</v>
      </c>
      <c r="H27" s="60">
        <v>20554805</v>
      </c>
      <c r="I27" s="1">
        <v>5590222</v>
      </c>
      <c r="J27" s="26">
        <f t="shared" si="0"/>
        <v>0.27196667640486005</v>
      </c>
      <c r="K27" s="2">
        <v>0</v>
      </c>
      <c r="L27" s="26">
        <f t="shared" si="1"/>
        <v>0</v>
      </c>
      <c r="M27" s="3">
        <v>5007778</v>
      </c>
      <c r="N27" s="26">
        <f t="shared" si="2"/>
        <v>0.2436305282390176</v>
      </c>
      <c r="O27" s="28">
        <v>1113535</v>
      </c>
      <c r="P27" s="26">
        <f t="shared" si="3"/>
        <v>5.4173951054266874E-2</v>
      </c>
      <c r="Q27" s="6">
        <v>1</v>
      </c>
      <c r="R27" s="28">
        <v>8843270</v>
      </c>
      <c r="S27" s="26">
        <f t="shared" si="4"/>
        <v>0.43022884430185543</v>
      </c>
    </row>
    <row r="28" spans="1:19" x14ac:dyDescent="0.25">
      <c r="A28" s="46" t="s">
        <v>43</v>
      </c>
      <c r="B28" s="46" t="s">
        <v>22</v>
      </c>
      <c r="C28" s="56" t="s">
        <v>152</v>
      </c>
      <c r="D28" s="56" t="s">
        <v>152</v>
      </c>
      <c r="E28" s="56" t="s">
        <v>205</v>
      </c>
      <c r="F28" s="58">
        <v>74</v>
      </c>
      <c r="G28" s="58">
        <v>73</v>
      </c>
      <c r="H28" s="60">
        <v>14269207</v>
      </c>
      <c r="I28" s="1">
        <v>3229971</v>
      </c>
      <c r="J28" s="26">
        <f t="shared" si="0"/>
        <v>0.22635953070132067</v>
      </c>
      <c r="K28" s="2">
        <v>0</v>
      </c>
      <c r="L28" s="26">
        <f t="shared" si="1"/>
        <v>0</v>
      </c>
      <c r="M28" s="3">
        <v>2671729</v>
      </c>
      <c r="N28" s="26">
        <f t="shared" si="2"/>
        <v>0.18723738467036044</v>
      </c>
      <c r="O28" s="28">
        <v>536453</v>
      </c>
      <c r="P28" s="26">
        <f t="shared" si="3"/>
        <v>3.7595151573594804E-2</v>
      </c>
      <c r="Q28" s="6">
        <v>0.97499999999999998</v>
      </c>
      <c r="R28" s="28">
        <v>7831054</v>
      </c>
      <c r="S28" s="26">
        <f t="shared" si="4"/>
        <v>0.54880793305472408</v>
      </c>
    </row>
    <row r="29" spans="1:19" x14ac:dyDescent="0.25">
      <c r="A29" s="49" t="s">
        <v>67</v>
      </c>
      <c r="B29" s="50" t="s">
        <v>68</v>
      </c>
      <c r="C29" s="56" t="s">
        <v>174</v>
      </c>
      <c r="D29" s="56" t="s">
        <v>151</v>
      </c>
      <c r="E29" s="56" t="s">
        <v>203</v>
      </c>
      <c r="F29" s="58">
        <v>51</v>
      </c>
      <c r="G29" s="58">
        <v>50</v>
      </c>
      <c r="H29" s="60">
        <v>27150169</v>
      </c>
      <c r="I29" s="1">
        <v>1962142</v>
      </c>
      <c r="J29" s="26">
        <f t="shared" si="0"/>
        <v>7.2269973715449062E-2</v>
      </c>
      <c r="K29" s="2">
        <v>9819124</v>
      </c>
      <c r="L29" s="26">
        <f t="shared" si="1"/>
        <v>0.36165977456714909</v>
      </c>
      <c r="M29" s="3"/>
      <c r="N29" s="26">
        <f t="shared" si="2"/>
        <v>0</v>
      </c>
      <c r="O29" s="28">
        <v>0</v>
      </c>
      <c r="P29" s="26">
        <f t="shared" si="3"/>
        <v>0</v>
      </c>
      <c r="Q29" s="6">
        <v>0.96</v>
      </c>
      <c r="R29" s="28">
        <v>15368903</v>
      </c>
      <c r="S29" s="26">
        <f t="shared" si="4"/>
        <v>0.56607025171740188</v>
      </c>
    </row>
    <row r="30" spans="1:19" x14ac:dyDescent="0.25">
      <c r="A30" s="53" t="s">
        <v>78</v>
      </c>
      <c r="B30" s="54" t="s">
        <v>79</v>
      </c>
      <c r="C30" s="56" t="s">
        <v>168</v>
      </c>
      <c r="D30" s="56" t="s">
        <v>168</v>
      </c>
      <c r="E30" s="56" t="s">
        <v>203</v>
      </c>
      <c r="F30" s="58">
        <v>34</v>
      </c>
      <c r="G30" s="58">
        <v>33</v>
      </c>
      <c r="H30" s="44">
        <v>12157923</v>
      </c>
      <c r="I30" s="1">
        <v>395290</v>
      </c>
      <c r="J30" s="26">
        <f t="shared" si="0"/>
        <v>3.2512954720966727E-2</v>
      </c>
      <c r="K30" s="2">
        <v>6591319</v>
      </c>
      <c r="L30" s="26">
        <f t="shared" si="1"/>
        <v>0.54214186090831473</v>
      </c>
      <c r="M30" s="3">
        <v>584230</v>
      </c>
      <c r="N30" s="26">
        <f t="shared" si="2"/>
        <v>4.8053438074908028E-2</v>
      </c>
      <c r="O30" s="28"/>
      <c r="P30" s="26">
        <f t="shared" si="3"/>
        <v>0</v>
      </c>
      <c r="Q30" s="6">
        <v>0.96926000000000001</v>
      </c>
      <c r="R30" s="28">
        <v>4587084</v>
      </c>
      <c r="S30" s="26">
        <f t="shared" si="4"/>
        <v>0.37729174629581058</v>
      </c>
    </row>
    <row r="31" spans="1:19" x14ac:dyDescent="0.25">
      <c r="A31" s="53" t="s">
        <v>80</v>
      </c>
      <c r="B31" s="54" t="s">
        <v>81</v>
      </c>
      <c r="C31" s="56" t="s">
        <v>175</v>
      </c>
      <c r="D31" s="56" t="s">
        <v>176</v>
      </c>
      <c r="E31" s="56" t="s">
        <v>203</v>
      </c>
      <c r="F31" s="58">
        <v>19</v>
      </c>
      <c r="G31" s="58">
        <v>18</v>
      </c>
      <c r="H31" s="44">
        <v>10826233</v>
      </c>
      <c r="I31" s="1">
        <v>0</v>
      </c>
      <c r="J31" s="26">
        <f t="shared" si="0"/>
        <v>0</v>
      </c>
      <c r="K31" s="2">
        <v>5991480</v>
      </c>
      <c r="L31" s="26">
        <f t="shared" si="1"/>
        <v>0.55342241387193492</v>
      </c>
      <c r="M31" s="3"/>
      <c r="N31" s="26">
        <f t="shared" si="2"/>
        <v>0</v>
      </c>
      <c r="O31" s="28">
        <v>33085</v>
      </c>
      <c r="P31" s="26">
        <f t="shared" si="3"/>
        <v>3.0560029513497446E-3</v>
      </c>
      <c r="Q31" s="6">
        <v>0.87797000000000003</v>
      </c>
      <c r="R31" s="28">
        <v>4801668</v>
      </c>
      <c r="S31" s="26">
        <f t="shared" si="4"/>
        <v>0.44352158317671531</v>
      </c>
    </row>
    <row r="32" spans="1:19" x14ac:dyDescent="0.25">
      <c r="A32" s="53" t="s">
        <v>82</v>
      </c>
      <c r="B32" s="55" t="s">
        <v>83</v>
      </c>
      <c r="C32" s="56" t="s">
        <v>177</v>
      </c>
      <c r="D32" s="56" t="s">
        <v>177</v>
      </c>
      <c r="E32" s="56" t="s">
        <v>203</v>
      </c>
      <c r="F32" s="58">
        <v>23</v>
      </c>
      <c r="G32" s="58">
        <v>23</v>
      </c>
      <c r="H32" s="44">
        <v>12599129</v>
      </c>
      <c r="I32" s="1">
        <v>0</v>
      </c>
      <c r="J32" s="26">
        <f t="shared" si="0"/>
        <v>0</v>
      </c>
      <c r="K32" s="2">
        <v>4080000</v>
      </c>
      <c r="L32" s="26">
        <f t="shared" si="1"/>
        <v>0.32383190933278005</v>
      </c>
      <c r="M32" s="3"/>
      <c r="N32" s="26">
        <f t="shared" si="2"/>
        <v>0</v>
      </c>
      <c r="O32" s="3">
        <v>1673300</v>
      </c>
      <c r="P32" s="26">
        <f t="shared" si="3"/>
        <v>0.13281076810944631</v>
      </c>
      <c r="Q32" s="6">
        <v>0.85609000000000002</v>
      </c>
      <c r="R32" s="28">
        <v>6845829</v>
      </c>
      <c r="S32" s="26">
        <f t="shared" si="4"/>
        <v>0.54335732255777369</v>
      </c>
    </row>
    <row r="33" spans="1:19" x14ac:dyDescent="0.25">
      <c r="A33" s="53" t="s">
        <v>84</v>
      </c>
      <c r="B33" s="54" t="s">
        <v>85</v>
      </c>
      <c r="C33" s="56" t="s">
        <v>151</v>
      </c>
      <c r="D33" s="56" t="s">
        <v>151</v>
      </c>
      <c r="E33" s="56" t="s">
        <v>203</v>
      </c>
      <c r="F33" s="58">
        <v>93</v>
      </c>
      <c r="G33" s="58">
        <v>92</v>
      </c>
      <c r="H33" s="44">
        <v>30057712</v>
      </c>
      <c r="I33" s="1">
        <v>3100000</v>
      </c>
      <c r="J33" s="26">
        <f t="shared" si="0"/>
        <v>0.10313492923213849</v>
      </c>
      <c r="K33" s="2">
        <v>1425000</v>
      </c>
      <c r="L33" s="26">
        <f t="shared" si="1"/>
        <v>4.7408798114773339E-2</v>
      </c>
      <c r="M33" s="3"/>
      <c r="N33" s="26">
        <f t="shared" si="2"/>
        <v>0</v>
      </c>
      <c r="O33" s="28">
        <v>1916224</v>
      </c>
      <c r="P33" s="26">
        <f t="shared" si="3"/>
        <v>6.375149246223398E-2</v>
      </c>
      <c r="Q33" s="6">
        <v>0.94</v>
      </c>
      <c r="R33" s="28">
        <v>23616488</v>
      </c>
      <c r="S33" s="26">
        <f t="shared" si="4"/>
        <v>0.78570478019085421</v>
      </c>
    </row>
    <row r="34" spans="1:19" x14ac:dyDescent="0.25">
      <c r="A34" s="53" t="s">
        <v>86</v>
      </c>
      <c r="B34" s="54" t="s">
        <v>87</v>
      </c>
      <c r="C34" s="56" t="s">
        <v>163</v>
      </c>
      <c r="D34" s="56" t="s">
        <v>163</v>
      </c>
      <c r="E34" s="56" t="s">
        <v>203</v>
      </c>
      <c r="F34" s="58">
        <v>55</v>
      </c>
      <c r="G34" s="58">
        <v>54</v>
      </c>
      <c r="H34" s="44">
        <v>47831472</v>
      </c>
      <c r="I34" s="44">
        <v>99000</v>
      </c>
      <c r="J34" s="26">
        <f t="shared" si="0"/>
        <v>2.0697669517676562E-3</v>
      </c>
      <c r="K34" s="2">
        <v>12466847</v>
      </c>
      <c r="L34" s="26">
        <f t="shared" si="1"/>
        <v>0.26064109003377522</v>
      </c>
      <c r="M34" s="3">
        <v>11518000</v>
      </c>
      <c r="N34" s="26">
        <f t="shared" si="2"/>
        <v>0.24080379545919056</v>
      </c>
      <c r="O34" s="28">
        <v>0</v>
      </c>
      <c r="P34" s="26">
        <f t="shared" si="3"/>
        <v>0</v>
      </c>
      <c r="Q34" s="6">
        <v>0.94991000000000003</v>
      </c>
      <c r="R34" s="28">
        <v>23747625</v>
      </c>
      <c r="S34" s="26">
        <f t="shared" si="4"/>
        <v>0.49648534755526652</v>
      </c>
    </row>
    <row r="35" spans="1:19" x14ac:dyDescent="0.25">
      <c r="A35" s="53" t="s">
        <v>88</v>
      </c>
      <c r="B35" s="54" t="s">
        <v>89</v>
      </c>
      <c r="C35" s="56" t="s">
        <v>178</v>
      </c>
      <c r="D35" s="56" t="s">
        <v>179</v>
      </c>
      <c r="E35" s="56" t="s">
        <v>203</v>
      </c>
      <c r="F35" s="58">
        <v>39</v>
      </c>
      <c r="G35" s="58">
        <v>39</v>
      </c>
      <c r="H35" s="44">
        <v>15059158</v>
      </c>
      <c r="I35" s="1">
        <v>0</v>
      </c>
      <c r="J35" s="26">
        <f t="shared" si="0"/>
        <v>0</v>
      </c>
      <c r="K35" s="2">
        <v>4500000</v>
      </c>
      <c r="L35" s="26">
        <f t="shared" si="1"/>
        <v>0.29882148789460872</v>
      </c>
      <c r="M35" s="3">
        <v>668000</v>
      </c>
      <c r="N35" s="26">
        <f t="shared" si="2"/>
        <v>4.435838975857747E-2</v>
      </c>
      <c r="O35" s="28">
        <v>585000</v>
      </c>
      <c r="P35" s="26">
        <f t="shared" si="3"/>
        <v>3.8846793426299132E-2</v>
      </c>
      <c r="Q35" s="6">
        <v>0.88653000000000004</v>
      </c>
      <c r="R35" s="28">
        <v>9306158</v>
      </c>
      <c r="S35" s="26">
        <f t="shared" si="4"/>
        <v>0.61797332892051471</v>
      </c>
    </row>
    <row r="36" spans="1:19" x14ac:dyDescent="0.25">
      <c r="A36" s="53" t="s">
        <v>148</v>
      </c>
      <c r="B36" s="54" t="s">
        <v>149</v>
      </c>
      <c r="C36" s="57" t="s">
        <v>180</v>
      </c>
      <c r="D36" s="57" t="s">
        <v>180</v>
      </c>
      <c r="E36" s="57" t="s">
        <v>205</v>
      </c>
      <c r="F36" s="59">
        <v>98</v>
      </c>
      <c r="G36" s="59">
        <v>96</v>
      </c>
      <c r="H36" s="44">
        <v>24847534</v>
      </c>
      <c r="I36" s="1">
        <v>0</v>
      </c>
      <c r="J36" s="26">
        <f t="shared" si="0"/>
        <v>0</v>
      </c>
      <c r="K36" s="2">
        <v>10326555</v>
      </c>
      <c r="L36" s="26">
        <f t="shared" ref="L36" si="5">K36/$H36</f>
        <v>0.41559677511659709</v>
      </c>
      <c r="M36" s="3"/>
      <c r="N36" s="26">
        <f t="shared" ref="N36" si="6">M36/$H36</f>
        <v>0</v>
      </c>
      <c r="O36" s="28">
        <v>174296</v>
      </c>
      <c r="P36" s="26">
        <f t="shared" ref="P36" si="7">O36/$H36</f>
        <v>7.014619639920807E-3</v>
      </c>
      <c r="Q36" s="6">
        <v>0.94203000000000003</v>
      </c>
      <c r="R36" s="28">
        <v>14346683</v>
      </c>
      <c r="S36" s="26">
        <f t="shared" ref="S36" si="8">R36/$H36</f>
        <v>0.57738860524348212</v>
      </c>
    </row>
    <row r="37" spans="1:19" x14ac:dyDescent="0.25">
      <c r="A37" s="53" t="s">
        <v>90</v>
      </c>
      <c r="B37" s="54" t="s">
        <v>91</v>
      </c>
      <c r="C37" s="57" t="s">
        <v>181</v>
      </c>
      <c r="D37" s="57" t="s">
        <v>180</v>
      </c>
      <c r="E37" s="57" t="s">
        <v>203</v>
      </c>
      <c r="F37" s="59">
        <v>50</v>
      </c>
      <c r="G37" s="59">
        <v>50</v>
      </c>
      <c r="H37" s="44">
        <v>18595033</v>
      </c>
      <c r="I37" s="1">
        <v>0</v>
      </c>
      <c r="J37" s="26">
        <f t="shared" si="0"/>
        <v>0</v>
      </c>
      <c r="K37" s="2">
        <v>7237217</v>
      </c>
      <c r="L37" s="26">
        <f t="shared" si="1"/>
        <v>0.38920162174490358</v>
      </c>
      <c r="M37" s="3"/>
      <c r="N37" s="26">
        <f t="shared" si="2"/>
        <v>0</v>
      </c>
      <c r="O37" s="28">
        <v>0</v>
      </c>
      <c r="P37" s="26">
        <f t="shared" si="3"/>
        <v>0</v>
      </c>
      <c r="Q37" s="6">
        <v>0.89010999999999996</v>
      </c>
      <c r="R37" s="28">
        <v>11357816</v>
      </c>
      <c r="S37" s="26">
        <f t="shared" si="4"/>
        <v>0.61079837825509642</v>
      </c>
    </row>
    <row r="38" spans="1:19" x14ac:dyDescent="0.25">
      <c r="A38" s="53" t="s">
        <v>92</v>
      </c>
      <c r="B38" s="54" t="s">
        <v>93</v>
      </c>
      <c r="C38" s="56" t="s">
        <v>182</v>
      </c>
      <c r="D38" s="56" t="s">
        <v>153</v>
      </c>
      <c r="E38" s="57" t="s">
        <v>203</v>
      </c>
      <c r="F38" s="58">
        <v>62</v>
      </c>
      <c r="G38" s="58">
        <v>61</v>
      </c>
      <c r="H38" s="44">
        <v>20168573</v>
      </c>
      <c r="I38" s="1">
        <v>1964000</v>
      </c>
      <c r="J38" s="26">
        <f t="shared" si="0"/>
        <v>9.7379224598587125E-2</v>
      </c>
      <c r="K38" s="2">
        <v>2450000</v>
      </c>
      <c r="L38" s="26">
        <f t="shared" si="1"/>
        <v>0.12147612029864482</v>
      </c>
      <c r="M38" s="3">
        <v>4918491</v>
      </c>
      <c r="N38" s="26">
        <f t="shared" si="2"/>
        <v>0.24386906302195996</v>
      </c>
      <c r="O38" s="28">
        <v>18738</v>
      </c>
      <c r="P38" s="26">
        <f t="shared" si="3"/>
        <v>9.2906920088000277E-4</v>
      </c>
      <c r="Q38" s="6">
        <v>0.8</v>
      </c>
      <c r="R38" s="28">
        <v>10817344</v>
      </c>
      <c r="S38" s="26">
        <f t="shared" si="4"/>
        <v>0.53634652287992812</v>
      </c>
    </row>
    <row r="39" spans="1:19" x14ac:dyDescent="0.25">
      <c r="A39" s="53" t="s">
        <v>94</v>
      </c>
      <c r="B39" s="54" t="s">
        <v>95</v>
      </c>
      <c r="C39" s="56" t="s">
        <v>153</v>
      </c>
      <c r="D39" s="56" t="s">
        <v>153</v>
      </c>
      <c r="E39" s="57" t="s">
        <v>203</v>
      </c>
      <c r="F39" s="58">
        <v>103</v>
      </c>
      <c r="G39" s="58">
        <v>102</v>
      </c>
      <c r="H39" s="44">
        <v>40217928</v>
      </c>
      <c r="I39" s="1">
        <v>3720000</v>
      </c>
      <c r="J39" s="26">
        <f t="shared" si="0"/>
        <v>9.2496062949836699E-2</v>
      </c>
      <c r="K39" s="2">
        <v>18500000</v>
      </c>
      <c r="L39" s="26">
        <f t="shared" si="1"/>
        <v>0.45999386144408039</v>
      </c>
      <c r="M39" s="3"/>
      <c r="N39" s="26">
        <f t="shared" si="2"/>
        <v>0</v>
      </c>
      <c r="O39" s="28">
        <v>54052</v>
      </c>
      <c r="P39" s="26">
        <f t="shared" si="3"/>
        <v>1.3439777404743477E-3</v>
      </c>
      <c r="Q39" s="6">
        <v>0.88849999999999996</v>
      </c>
      <c r="R39" s="28">
        <v>17943876</v>
      </c>
      <c r="S39" s="26">
        <f t="shared" si="4"/>
        <v>0.44616609786560857</v>
      </c>
    </row>
    <row r="40" spans="1:19" x14ac:dyDescent="0.25">
      <c r="A40" s="53" t="s">
        <v>96</v>
      </c>
      <c r="B40" s="54" t="s">
        <v>97</v>
      </c>
      <c r="C40" s="56" t="s">
        <v>177</v>
      </c>
      <c r="D40" s="56" t="s">
        <v>177</v>
      </c>
      <c r="E40" s="57" t="s">
        <v>203</v>
      </c>
      <c r="F40" s="58">
        <v>22</v>
      </c>
      <c r="G40" s="58">
        <v>21</v>
      </c>
      <c r="H40" s="44">
        <v>11538939</v>
      </c>
      <c r="I40" s="1">
        <v>632000</v>
      </c>
      <c r="J40" s="26">
        <f t="shared" si="0"/>
        <v>5.4771066906584738E-2</v>
      </c>
      <c r="K40" s="2">
        <v>1798940</v>
      </c>
      <c r="L40" s="26">
        <f t="shared" si="1"/>
        <v>0.15590168212172714</v>
      </c>
      <c r="M40" s="3">
        <v>2998952</v>
      </c>
      <c r="N40" s="26">
        <f t="shared" si="2"/>
        <v>0.259898418736766</v>
      </c>
      <c r="O40" s="28">
        <v>721947</v>
      </c>
      <c r="P40" s="26">
        <f t="shared" si="3"/>
        <v>6.2566151012671101E-2</v>
      </c>
      <c r="Q40" s="6">
        <v>0.88607000000000002</v>
      </c>
      <c r="R40" s="28">
        <v>5387100</v>
      </c>
      <c r="S40" s="26">
        <f t="shared" si="4"/>
        <v>0.466862681222251</v>
      </c>
    </row>
    <row r="41" spans="1:19" x14ac:dyDescent="0.25">
      <c r="A41" s="53" t="s">
        <v>98</v>
      </c>
      <c r="B41" s="54" t="s">
        <v>99</v>
      </c>
      <c r="C41" s="56" t="s">
        <v>183</v>
      </c>
      <c r="D41" s="56" t="s">
        <v>184</v>
      </c>
      <c r="E41" s="57" t="s">
        <v>203</v>
      </c>
      <c r="F41" s="58">
        <v>49</v>
      </c>
      <c r="G41" s="58">
        <v>48</v>
      </c>
      <c r="H41" s="44">
        <v>18664446</v>
      </c>
      <c r="I41" s="1">
        <v>1094000</v>
      </c>
      <c r="J41" s="26">
        <f t="shared" si="0"/>
        <v>5.8614115843566961E-2</v>
      </c>
      <c r="K41" s="2">
        <v>1500000</v>
      </c>
      <c r="L41" s="26">
        <f t="shared" si="1"/>
        <v>8.0366703624634772E-2</v>
      </c>
      <c r="M41" s="3">
        <v>4089200</v>
      </c>
      <c r="N41" s="26">
        <f t="shared" si="2"/>
        <v>0.21909034964123766</v>
      </c>
      <c r="O41" s="28">
        <v>212673</v>
      </c>
      <c r="P41" s="26">
        <f t="shared" si="3"/>
        <v>1.1394551973307968E-2</v>
      </c>
      <c r="Q41" s="6">
        <v>0.92135</v>
      </c>
      <c r="R41" s="28">
        <v>11768573</v>
      </c>
      <c r="S41" s="26">
        <f t="shared" si="4"/>
        <v>0.63053427891725267</v>
      </c>
    </row>
    <row r="42" spans="1:19" x14ac:dyDescent="0.25">
      <c r="A42" s="53" t="s">
        <v>100</v>
      </c>
      <c r="B42" s="54" t="s">
        <v>101</v>
      </c>
      <c r="C42" s="56" t="s">
        <v>185</v>
      </c>
      <c r="D42" s="56" t="s">
        <v>151</v>
      </c>
      <c r="E42" s="57" t="s">
        <v>203</v>
      </c>
      <c r="F42" s="58">
        <v>66</v>
      </c>
      <c r="G42" s="58">
        <v>65</v>
      </c>
      <c r="H42" s="44">
        <v>24249402</v>
      </c>
      <c r="I42" s="1">
        <v>1611100</v>
      </c>
      <c r="J42" s="26">
        <f t="shared" si="0"/>
        <v>6.6438751767981738E-2</v>
      </c>
      <c r="K42" s="2">
        <v>9950000</v>
      </c>
      <c r="L42" s="26">
        <f t="shared" si="1"/>
        <v>0.41031939674223716</v>
      </c>
      <c r="M42" s="3"/>
      <c r="N42" s="26">
        <f t="shared" si="2"/>
        <v>0</v>
      </c>
      <c r="O42" s="28">
        <v>100</v>
      </c>
      <c r="P42" s="26">
        <f t="shared" si="3"/>
        <v>4.1238130325852981E-6</v>
      </c>
      <c r="Q42" s="6">
        <v>0.94137000000000004</v>
      </c>
      <c r="R42" s="28">
        <v>12688202</v>
      </c>
      <c r="S42" s="26">
        <f t="shared" si="4"/>
        <v>0.52323772767674848</v>
      </c>
    </row>
    <row r="43" spans="1:19" x14ac:dyDescent="0.25">
      <c r="A43" s="53" t="s">
        <v>102</v>
      </c>
      <c r="B43" s="54" t="s">
        <v>103</v>
      </c>
      <c r="C43" s="56" t="s">
        <v>186</v>
      </c>
      <c r="D43" s="56" t="s">
        <v>187</v>
      </c>
      <c r="E43" s="57" t="s">
        <v>203</v>
      </c>
      <c r="F43" s="58">
        <v>45</v>
      </c>
      <c r="G43" s="58">
        <v>44</v>
      </c>
      <c r="H43" s="44">
        <v>19423457</v>
      </c>
      <c r="I43" s="1">
        <v>0</v>
      </c>
      <c r="J43" s="26">
        <f t="shared" si="0"/>
        <v>0</v>
      </c>
      <c r="K43" s="2">
        <v>7982642</v>
      </c>
      <c r="L43" s="26">
        <f t="shared" si="1"/>
        <v>0.41097946673447472</v>
      </c>
      <c r="M43" s="3">
        <v>787200</v>
      </c>
      <c r="N43" s="26">
        <f t="shared" si="2"/>
        <v>4.0528315839966078E-2</v>
      </c>
      <c r="O43" s="28">
        <v>510417</v>
      </c>
      <c r="P43" s="26">
        <f t="shared" si="3"/>
        <v>2.6278380825823126E-2</v>
      </c>
      <c r="Q43" s="6">
        <v>0.90112000000000003</v>
      </c>
      <c r="R43" s="28">
        <v>10143198</v>
      </c>
      <c r="S43" s="26">
        <f t="shared" si="4"/>
        <v>0.52221383659973608</v>
      </c>
    </row>
    <row r="44" spans="1:19" x14ac:dyDescent="0.25">
      <c r="A44" s="53" t="s">
        <v>104</v>
      </c>
      <c r="B44" s="54" t="s">
        <v>105</v>
      </c>
      <c r="C44" s="56" t="s">
        <v>151</v>
      </c>
      <c r="D44" s="56" t="s">
        <v>151</v>
      </c>
      <c r="E44" s="57" t="s">
        <v>203</v>
      </c>
      <c r="F44" s="58">
        <v>62</v>
      </c>
      <c r="G44" s="58">
        <v>60</v>
      </c>
      <c r="H44" s="44">
        <v>33760371</v>
      </c>
      <c r="I44" s="1">
        <v>1650000</v>
      </c>
      <c r="J44" s="26">
        <f t="shared" si="0"/>
        <v>4.8873870491529844E-2</v>
      </c>
      <c r="K44" s="2">
        <v>16800154</v>
      </c>
      <c r="L44" s="26">
        <f t="shared" si="1"/>
        <v>0.49762942474773159</v>
      </c>
      <c r="M44" s="3"/>
      <c r="N44" s="26">
        <f t="shared" si="2"/>
        <v>0</v>
      </c>
      <c r="O44" s="3">
        <v>0</v>
      </c>
      <c r="P44" s="26">
        <f t="shared" si="3"/>
        <v>0</v>
      </c>
      <c r="Q44" s="6">
        <v>0.90991</v>
      </c>
      <c r="R44" s="28">
        <v>15310217</v>
      </c>
      <c r="S44" s="26">
        <f t="shared" si="4"/>
        <v>0.45349670476073856</v>
      </c>
    </row>
    <row r="45" spans="1:19" x14ac:dyDescent="0.25">
      <c r="A45" s="53" t="s">
        <v>106</v>
      </c>
      <c r="B45" s="54" t="s">
        <v>107</v>
      </c>
      <c r="C45" s="56" t="s">
        <v>153</v>
      </c>
      <c r="D45" s="56" t="s">
        <v>153</v>
      </c>
      <c r="E45" s="57" t="s">
        <v>203</v>
      </c>
      <c r="F45" s="58">
        <v>66</v>
      </c>
      <c r="G45" s="58">
        <v>65</v>
      </c>
      <c r="H45" s="44">
        <v>23392296</v>
      </c>
      <c r="I45" s="1">
        <v>3921874</v>
      </c>
      <c r="J45" s="26">
        <f t="shared" si="0"/>
        <v>0.16765665071953603</v>
      </c>
      <c r="K45" s="2">
        <v>7394936</v>
      </c>
      <c r="L45" s="26">
        <f t="shared" si="1"/>
        <v>0.31612698471325773</v>
      </c>
      <c r="M45" s="3"/>
      <c r="N45" s="26">
        <f t="shared" si="2"/>
        <v>0</v>
      </c>
      <c r="O45" s="28">
        <v>700000</v>
      </c>
      <c r="P45" s="26">
        <f t="shared" si="3"/>
        <v>2.9924381941815372E-2</v>
      </c>
      <c r="Q45" s="6">
        <v>0.95</v>
      </c>
      <c r="R45" s="28">
        <v>11375486</v>
      </c>
      <c r="S45" s="26">
        <f t="shared" si="4"/>
        <v>0.48629198262539086</v>
      </c>
    </row>
    <row r="46" spans="1:19" x14ac:dyDescent="0.25">
      <c r="A46" s="53" t="s">
        <v>108</v>
      </c>
      <c r="B46" s="54" t="s">
        <v>109</v>
      </c>
      <c r="C46" s="56" t="s">
        <v>151</v>
      </c>
      <c r="D46" s="56" t="s">
        <v>151</v>
      </c>
      <c r="E46" s="57" t="s">
        <v>206</v>
      </c>
      <c r="F46" s="58">
        <v>10</v>
      </c>
      <c r="G46" s="58">
        <v>10</v>
      </c>
      <c r="H46" s="44">
        <v>5987987</v>
      </c>
      <c r="I46" s="1">
        <v>225000</v>
      </c>
      <c r="J46" s="26">
        <f t="shared" si="0"/>
        <v>3.7575231876755912E-2</v>
      </c>
      <c r="K46" s="2">
        <v>1830000</v>
      </c>
      <c r="L46" s="26">
        <f t="shared" si="1"/>
        <v>0.30561188593094807</v>
      </c>
      <c r="M46" s="3">
        <v>1250000</v>
      </c>
      <c r="N46" s="26">
        <f t="shared" si="2"/>
        <v>0.2087512882041995</v>
      </c>
      <c r="O46" s="28">
        <v>308456</v>
      </c>
      <c r="P46" s="26">
        <f t="shared" si="3"/>
        <v>5.151246988345165E-2</v>
      </c>
      <c r="Q46" s="6">
        <v>0.91991000000000001</v>
      </c>
      <c r="R46" s="28">
        <v>2374531</v>
      </c>
      <c r="S46" s="26">
        <f t="shared" si="4"/>
        <v>0.39654912410464482</v>
      </c>
    </row>
    <row r="47" spans="1:19" x14ac:dyDescent="0.25">
      <c r="A47" s="53" t="s">
        <v>110</v>
      </c>
      <c r="B47" s="54" t="s">
        <v>111</v>
      </c>
      <c r="C47" s="56" t="s">
        <v>151</v>
      </c>
      <c r="D47" s="56" t="s">
        <v>151</v>
      </c>
      <c r="E47" s="57" t="s">
        <v>203</v>
      </c>
      <c r="F47" s="58">
        <v>29</v>
      </c>
      <c r="G47" s="58">
        <v>28</v>
      </c>
      <c r="H47" s="44">
        <v>15449862</v>
      </c>
      <c r="I47" s="1">
        <v>327800</v>
      </c>
      <c r="J47" s="26">
        <f t="shared" si="0"/>
        <v>2.121701799019305E-2</v>
      </c>
      <c r="K47" s="2">
        <v>2935440</v>
      </c>
      <c r="L47" s="26">
        <f t="shared" si="1"/>
        <v>0.18999781357270376</v>
      </c>
      <c r="M47" s="3"/>
      <c r="N47" s="26">
        <f t="shared" si="2"/>
        <v>0</v>
      </c>
      <c r="O47" s="28">
        <v>125550</v>
      </c>
      <c r="P47" s="26">
        <f t="shared" si="3"/>
        <v>8.1262861765367227E-3</v>
      </c>
      <c r="Q47" s="6">
        <v>0.90927999999999998</v>
      </c>
      <c r="R47" s="28">
        <v>12061072</v>
      </c>
      <c r="S47" s="26">
        <f t="shared" si="4"/>
        <v>0.78065888226056646</v>
      </c>
    </row>
    <row r="48" spans="1:19" x14ac:dyDescent="0.25">
      <c r="A48" s="53" t="s">
        <v>112</v>
      </c>
      <c r="B48" s="54" t="s">
        <v>113</v>
      </c>
      <c r="C48" s="56" t="s">
        <v>188</v>
      </c>
      <c r="D48" s="56" t="s">
        <v>157</v>
      </c>
      <c r="E48" s="57" t="s">
        <v>203</v>
      </c>
      <c r="F48" s="58">
        <v>90</v>
      </c>
      <c r="G48" s="58">
        <v>88</v>
      </c>
      <c r="H48" s="44">
        <v>36808932</v>
      </c>
      <c r="I48" s="1">
        <v>0</v>
      </c>
      <c r="J48" s="26">
        <f t="shared" si="0"/>
        <v>0</v>
      </c>
      <c r="K48" s="2">
        <v>5549633</v>
      </c>
      <c r="L48" s="26">
        <f t="shared" si="1"/>
        <v>0.15076865039170384</v>
      </c>
      <c r="M48" s="3">
        <v>1087000</v>
      </c>
      <c r="N48" s="26">
        <f t="shared" si="2"/>
        <v>2.9530875821118636E-2</v>
      </c>
      <c r="O48" s="28">
        <v>880000</v>
      </c>
      <c r="P48" s="26">
        <f t="shared" si="3"/>
        <v>2.3907240775146641E-2</v>
      </c>
      <c r="Q48" s="6">
        <v>0.95769000000000004</v>
      </c>
      <c r="R48" s="28">
        <v>29292299</v>
      </c>
      <c r="S48" s="26">
        <f t="shared" si="4"/>
        <v>0.79579323301203087</v>
      </c>
    </row>
    <row r="49" spans="1:19" x14ac:dyDescent="0.25">
      <c r="A49" s="53" t="s">
        <v>114</v>
      </c>
      <c r="B49" s="54" t="s">
        <v>115</v>
      </c>
      <c r="C49" s="56" t="s">
        <v>154</v>
      </c>
      <c r="D49" s="56" t="s">
        <v>155</v>
      </c>
      <c r="E49" s="57" t="s">
        <v>203</v>
      </c>
      <c r="F49" s="58">
        <v>38</v>
      </c>
      <c r="G49" s="58">
        <v>37</v>
      </c>
      <c r="H49" s="44">
        <v>10697130</v>
      </c>
      <c r="I49" s="1">
        <v>0</v>
      </c>
      <c r="J49" s="26">
        <f t="shared" si="0"/>
        <v>0</v>
      </c>
      <c r="K49" s="2">
        <v>2603500</v>
      </c>
      <c r="L49" s="26">
        <f t="shared" si="1"/>
        <v>0.24338303825418595</v>
      </c>
      <c r="M49" s="3"/>
      <c r="N49" s="26">
        <f t="shared" si="2"/>
        <v>0</v>
      </c>
      <c r="O49" s="28">
        <v>91076</v>
      </c>
      <c r="P49" s="26">
        <f t="shared" si="3"/>
        <v>8.5140593785435915E-3</v>
      </c>
      <c r="Q49" s="6">
        <v>0.86499999999999999</v>
      </c>
      <c r="R49" s="28">
        <v>8002554</v>
      </c>
      <c r="S49" s="26">
        <f t="shared" si="4"/>
        <v>0.74810290236727051</v>
      </c>
    </row>
    <row r="50" spans="1:19" x14ac:dyDescent="0.25">
      <c r="A50" s="53" t="s">
        <v>116</v>
      </c>
      <c r="B50" s="54" t="s">
        <v>117</v>
      </c>
      <c r="C50" s="56" t="s">
        <v>164</v>
      </c>
      <c r="D50" s="56" t="s">
        <v>165</v>
      </c>
      <c r="E50" s="57" t="s">
        <v>203</v>
      </c>
      <c r="F50" s="58">
        <v>34</v>
      </c>
      <c r="G50" s="58">
        <v>27</v>
      </c>
      <c r="H50" s="44">
        <v>15168615</v>
      </c>
      <c r="I50" s="1">
        <v>925022</v>
      </c>
      <c r="J50" s="26">
        <f t="shared" si="0"/>
        <v>6.0982627616298524E-2</v>
      </c>
      <c r="K50" s="2">
        <v>3919633</v>
      </c>
      <c r="L50" s="26">
        <f t="shared" si="1"/>
        <v>0.25840414566524367</v>
      </c>
      <c r="M50" s="3">
        <v>874978</v>
      </c>
      <c r="N50" s="26">
        <f t="shared" si="2"/>
        <v>5.7683447038506815E-2</v>
      </c>
      <c r="O50" s="28">
        <v>493801</v>
      </c>
      <c r="P50" s="26">
        <f t="shared" si="3"/>
        <v>3.2554125739231964E-2</v>
      </c>
      <c r="Q50" s="6">
        <v>0.92991000000000001</v>
      </c>
      <c r="R50" s="28">
        <v>8955181</v>
      </c>
      <c r="S50" s="26">
        <f t="shared" si="4"/>
        <v>0.590375653940719</v>
      </c>
    </row>
    <row r="51" spans="1:19" x14ac:dyDescent="0.25">
      <c r="A51" s="53" t="s">
        <v>118</v>
      </c>
      <c r="B51" s="54" t="s">
        <v>119</v>
      </c>
      <c r="C51" s="56" t="s">
        <v>189</v>
      </c>
      <c r="D51" s="56" t="s">
        <v>189</v>
      </c>
      <c r="E51" s="57" t="s">
        <v>206</v>
      </c>
      <c r="F51" s="58">
        <v>75</v>
      </c>
      <c r="G51" s="58">
        <v>74</v>
      </c>
      <c r="H51" s="44">
        <v>19902051</v>
      </c>
      <c r="I51" s="1">
        <v>0</v>
      </c>
      <c r="J51" s="26">
        <f t="shared" si="0"/>
        <v>0</v>
      </c>
      <c r="K51" s="2">
        <v>7300000</v>
      </c>
      <c r="L51" s="26">
        <f t="shared" si="1"/>
        <v>0.36679636686691236</v>
      </c>
      <c r="M51" s="3"/>
      <c r="N51" s="26">
        <f t="shared" si="2"/>
        <v>0</v>
      </c>
      <c r="O51" s="28">
        <v>29590</v>
      </c>
      <c r="P51" s="26">
        <f t="shared" si="3"/>
        <v>1.48678143775232E-3</v>
      </c>
      <c r="Q51" s="6">
        <v>0.91991000000000001</v>
      </c>
      <c r="R51" s="28">
        <v>12572461</v>
      </c>
      <c r="S51" s="26">
        <f t="shared" si="4"/>
        <v>0.63171685169533531</v>
      </c>
    </row>
    <row r="52" spans="1:19" x14ac:dyDescent="0.25">
      <c r="A52" s="53" t="s">
        <v>120</v>
      </c>
      <c r="B52" s="54" t="s">
        <v>121</v>
      </c>
      <c r="C52" s="56" t="s">
        <v>190</v>
      </c>
      <c r="D52" s="56" t="s">
        <v>191</v>
      </c>
      <c r="E52" s="57" t="s">
        <v>206</v>
      </c>
      <c r="F52" s="58">
        <v>76</v>
      </c>
      <c r="G52" s="58">
        <v>75</v>
      </c>
      <c r="H52" s="44">
        <v>22406867</v>
      </c>
      <c r="I52" s="1">
        <v>2000000</v>
      </c>
      <c r="J52" s="26">
        <f t="shared" si="0"/>
        <v>8.9258351022478963E-2</v>
      </c>
      <c r="K52" s="2">
        <v>1800000</v>
      </c>
      <c r="L52" s="26">
        <f t="shared" si="1"/>
        <v>8.0332515920231065E-2</v>
      </c>
      <c r="M52" s="3">
        <v>4700000</v>
      </c>
      <c r="N52" s="26">
        <f t="shared" si="2"/>
        <v>0.20975712490282555</v>
      </c>
      <c r="O52" s="28">
        <v>2075185</v>
      </c>
      <c r="P52" s="26">
        <f t="shared" si="3"/>
        <v>9.2613795583291497E-2</v>
      </c>
      <c r="Q52" s="6">
        <v>0.91991000000000001</v>
      </c>
      <c r="R52" s="28">
        <v>11831682</v>
      </c>
      <c r="S52" s="26">
        <f t="shared" si="4"/>
        <v>0.52803821257117289</v>
      </c>
    </row>
    <row r="53" spans="1:19" x14ac:dyDescent="0.25">
      <c r="A53" s="53" t="s">
        <v>122</v>
      </c>
      <c r="B53" s="54" t="s">
        <v>123</v>
      </c>
      <c r="C53" s="56" t="s">
        <v>192</v>
      </c>
      <c r="D53" s="56" t="s">
        <v>193</v>
      </c>
      <c r="E53" s="57" t="s">
        <v>203</v>
      </c>
      <c r="F53" s="58">
        <v>69</v>
      </c>
      <c r="G53" s="58">
        <v>68</v>
      </c>
      <c r="H53" s="44">
        <v>29866703</v>
      </c>
      <c r="I53" s="1">
        <v>5179500</v>
      </c>
      <c r="J53" s="26">
        <f t="shared" si="0"/>
        <v>0.17342054795937803</v>
      </c>
      <c r="K53" s="2">
        <v>8522740</v>
      </c>
      <c r="L53" s="26">
        <f t="shared" si="1"/>
        <v>0.28535925106966109</v>
      </c>
      <c r="M53" s="3">
        <v>1471039</v>
      </c>
      <c r="N53" s="26">
        <f t="shared" si="2"/>
        <v>4.9253478028693023E-2</v>
      </c>
      <c r="O53" s="28">
        <v>0</v>
      </c>
      <c r="P53" s="26">
        <f t="shared" si="3"/>
        <v>0</v>
      </c>
      <c r="Q53" s="6">
        <v>1</v>
      </c>
      <c r="R53" s="28">
        <v>14693424</v>
      </c>
      <c r="S53" s="26">
        <f t="shared" si="4"/>
        <v>0.49196672294226784</v>
      </c>
    </row>
    <row r="54" spans="1:19" x14ac:dyDescent="0.25">
      <c r="A54" s="53" t="s">
        <v>124</v>
      </c>
      <c r="B54" s="54" t="s">
        <v>125</v>
      </c>
      <c r="C54" s="56" t="s">
        <v>151</v>
      </c>
      <c r="D54" s="56" t="s">
        <v>151</v>
      </c>
      <c r="E54" s="57" t="s">
        <v>203</v>
      </c>
      <c r="F54" s="58">
        <v>70</v>
      </c>
      <c r="G54" s="58">
        <v>69</v>
      </c>
      <c r="H54" s="44">
        <v>24164632</v>
      </c>
      <c r="I54" s="1">
        <v>1200000</v>
      </c>
      <c r="J54" s="26">
        <f t="shared" si="0"/>
        <v>4.9659353388870148E-2</v>
      </c>
      <c r="K54" s="2">
        <v>1985000</v>
      </c>
      <c r="L54" s="26">
        <f t="shared" si="1"/>
        <v>8.2144847064089366E-2</v>
      </c>
      <c r="M54" s="3"/>
      <c r="N54" s="26">
        <f t="shared" si="2"/>
        <v>0</v>
      </c>
      <c r="O54" s="28">
        <v>600000</v>
      </c>
      <c r="P54" s="26">
        <f t="shared" si="3"/>
        <v>2.4829676694435074E-2</v>
      </c>
      <c r="Q54" s="6">
        <v>0.94991000000000003</v>
      </c>
      <c r="R54" s="28">
        <v>20379632</v>
      </c>
      <c r="S54" s="26">
        <f t="shared" si="4"/>
        <v>0.84336612285260537</v>
      </c>
    </row>
    <row r="55" spans="1:19" x14ac:dyDescent="0.25">
      <c r="A55" s="53" t="s">
        <v>126</v>
      </c>
      <c r="B55" s="54" t="s">
        <v>127</v>
      </c>
      <c r="C55" s="56" t="s">
        <v>194</v>
      </c>
      <c r="D55" s="56" t="s">
        <v>193</v>
      </c>
      <c r="E55" s="57" t="s">
        <v>203</v>
      </c>
      <c r="F55" s="58">
        <v>46</v>
      </c>
      <c r="G55" s="58">
        <v>45</v>
      </c>
      <c r="H55" s="44">
        <v>22037731</v>
      </c>
      <c r="I55" s="1">
        <v>2421800</v>
      </c>
      <c r="J55" s="26">
        <f t="shared" si="0"/>
        <v>0.10989334609810783</v>
      </c>
      <c r="K55" s="2">
        <v>9742000</v>
      </c>
      <c r="L55" s="26">
        <f t="shared" si="1"/>
        <v>0.44206002877519468</v>
      </c>
      <c r="M55" s="3"/>
      <c r="N55" s="26">
        <f t="shared" si="2"/>
        <v>0</v>
      </c>
      <c r="O55" s="28">
        <v>177828</v>
      </c>
      <c r="P55" s="26">
        <f t="shared" si="3"/>
        <v>8.0692517755117342E-3</v>
      </c>
      <c r="Q55" s="6">
        <v>0.92991000000000001</v>
      </c>
      <c r="R55" s="28">
        <v>9696103</v>
      </c>
      <c r="S55" s="26">
        <f t="shared" si="4"/>
        <v>0.43997737335118575</v>
      </c>
    </row>
    <row r="56" spans="1:19" x14ac:dyDescent="0.25">
      <c r="A56" s="53" t="s">
        <v>128</v>
      </c>
      <c r="B56" s="54" t="s">
        <v>129</v>
      </c>
      <c r="C56" s="56" t="s">
        <v>153</v>
      </c>
      <c r="D56" s="56" t="s">
        <v>153</v>
      </c>
      <c r="E56" s="57" t="s">
        <v>203</v>
      </c>
      <c r="F56" s="58">
        <v>44</v>
      </c>
      <c r="G56" s="58">
        <v>43</v>
      </c>
      <c r="H56" s="44">
        <v>20898175</v>
      </c>
      <c r="I56" s="1">
        <v>0</v>
      </c>
      <c r="J56" s="26">
        <f t="shared" si="0"/>
        <v>0</v>
      </c>
      <c r="K56" s="2">
        <v>8561202</v>
      </c>
      <c r="L56" s="26">
        <f t="shared" si="1"/>
        <v>0.40966266193100592</v>
      </c>
      <c r="M56" s="3">
        <v>1815100</v>
      </c>
      <c r="N56" s="26">
        <f t="shared" si="2"/>
        <v>8.6854474134703152E-2</v>
      </c>
      <c r="O56" s="28">
        <v>0</v>
      </c>
      <c r="P56" s="26">
        <f t="shared" si="3"/>
        <v>0</v>
      </c>
      <c r="Q56" s="6">
        <v>0.98585</v>
      </c>
      <c r="R56" s="28">
        <v>10521873</v>
      </c>
      <c r="S56" s="26">
        <f t="shared" si="4"/>
        <v>0.50348286393429087</v>
      </c>
    </row>
    <row r="57" spans="1:19" x14ac:dyDescent="0.25">
      <c r="A57" s="53" t="s">
        <v>130</v>
      </c>
      <c r="B57" s="54" t="s">
        <v>131</v>
      </c>
      <c r="C57" s="56" t="s">
        <v>195</v>
      </c>
      <c r="D57" s="56" t="s">
        <v>195</v>
      </c>
      <c r="E57" s="57" t="s">
        <v>203</v>
      </c>
      <c r="F57" s="58">
        <v>50</v>
      </c>
      <c r="G57" s="58">
        <v>49</v>
      </c>
      <c r="H57" s="44">
        <v>20183831</v>
      </c>
      <c r="I57" s="44">
        <v>2132000</v>
      </c>
      <c r="J57" s="26">
        <f t="shared" si="0"/>
        <v>0.10562910480175938</v>
      </c>
      <c r="K57" s="2">
        <v>7000000</v>
      </c>
      <c r="L57" s="26">
        <f t="shared" si="1"/>
        <v>0.34681225779189295</v>
      </c>
      <c r="M57" s="3">
        <v>1140000</v>
      </c>
      <c r="N57" s="26">
        <f t="shared" si="2"/>
        <v>5.648085341182256E-2</v>
      </c>
      <c r="O57" s="28">
        <v>1551311</v>
      </c>
      <c r="P57" s="26">
        <f t="shared" si="3"/>
        <v>7.6859095778199882E-2</v>
      </c>
      <c r="Q57" s="6">
        <v>0.93706</v>
      </c>
      <c r="R57" s="28">
        <v>8360520</v>
      </c>
      <c r="S57" s="26">
        <f t="shared" si="4"/>
        <v>0.41421868821632524</v>
      </c>
    </row>
    <row r="58" spans="1:19" x14ac:dyDescent="0.25">
      <c r="A58" s="53" t="s">
        <v>132</v>
      </c>
      <c r="B58" s="54" t="s">
        <v>133</v>
      </c>
      <c r="C58" s="56" t="s">
        <v>196</v>
      </c>
      <c r="D58" s="56" t="s">
        <v>170</v>
      </c>
      <c r="E58" s="57" t="s">
        <v>209</v>
      </c>
      <c r="F58" s="58">
        <v>140</v>
      </c>
      <c r="G58" s="58">
        <v>138</v>
      </c>
      <c r="H58" s="44">
        <v>44936145</v>
      </c>
      <c r="I58" s="1">
        <v>0</v>
      </c>
      <c r="J58" s="26">
        <f t="shared" si="0"/>
        <v>0</v>
      </c>
      <c r="K58" s="2">
        <v>18054270</v>
      </c>
      <c r="L58" s="26">
        <f t="shared" si="1"/>
        <v>0.40177612031472659</v>
      </c>
      <c r="M58" s="3"/>
      <c r="N58" s="26">
        <f t="shared" si="2"/>
        <v>0</v>
      </c>
      <c r="O58" s="28">
        <v>1285</v>
      </c>
      <c r="P58" s="26">
        <f t="shared" si="3"/>
        <v>2.8596133468947993E-5</v>
      </c>
      <c r="Q58" s="6">
        <v>0.95420000000000005</v>
      </c>
      <c r="R58" s="28">
        <v>26880590</v>
      </c>
      <c r="S58" s="26">
        <f t="shared" si="4"/>
        <v>0.5981952835518044</v>
      </c>
    </row>
    <row r="59" spans="1:19" x14ac:dyDescent="0.25">
      <c r="A59" s="53" t="s">
        <v>134</v>
      </c>
      <c r="B59" s="54" t="s">
        <v>135</v>
      </c>
      <c r="C59" s="56" t="s">
        <v>197</v>
      </c>
      <c r="D59" s="56" t="s">
        <v>176</v>
      </c>
      <c r="E59" s="57" t="s">
        <v>203</v>
      </c>
      <c r="F59" s="58">
        <v>84</v>
      </c>
      <c r="G59" s="58">
        <v>83</v>
      </c>
      <c r="H59" s="44">
        <v>38777605</v>
      </c>
      <c r="I59" s="1">
        <v>0</v>
      </c>
      <c r="J59" s="26">
        <f t="shared" si="0"/>
        <v>0</v>
      </c>
      <c r="K59" s="2">
        <v>14228427</v>
      </c>
      <c r="L59" s="26">
        <f t="shared" si="1"/>
        <v>0.36692382110756971</v>
      </c>
      <c r="M59" s="3">
        <v>4200000</v>
      </c>
      <c r="N59" s="26">
        <f t="shared" ref="N59:N65" si="9">M59/$H59</f>
        <v>0.10830993817178755</v>
      </c>
      <c r="O59" s="28">
        <v>0</v>
      </c>
      <c r="P59" s="26">
        <f t="shared" ref="P59:P65" si="10">O59/$H59</f>
        <v>0</v>
      </c>
      <c r="Q59" s="6">
        <v>0.91080000000000005</v>
      </c>
      <c r="R59" s="28">
        <v>20349178</v>
      </c>
      <c r="S59" s="26">
        <f t="shared" ref="S59:S65" si="11">R59/$H59</f>
        <v>0.52476624072064271</v>
      </c>
    </row>
    <row r="60" spans="1:19" x14ac:dyDescent="0.25">
      <c r="A60" s="53" t="s">
        <v>136</v>
      </c>
      <c r="B60" s="54" t="s">
        <v>137</v>
      </c>
      <c r="C60" s="56" t="s">
        <v>198</v>
      </c>
      <c r="D60" s="56" t="s">
        <v>152</v>
      </c>
      <c r="E60" s="57" t="s">
        <v>203</v>
      </c>
      <c r="F60" s="58">
        <v>56</v>
      </c>
      <c r="G60" s="58">
        <v>55</v>
      </c>
      <c r="H60" s="44">
        <v>23763770</v>
      </c>
      <c r="I60" s="1">
        <v>0</v>
      </c>
      <c r="J60" s="26">
        <f t="shared" si="0"/>
        <v>0</v>
      </c>
      <c r="K60" s="2">
        <v>2892350</v>
      </c>
      <c r="L60" s="26">
        <f t="shared" si="1"/>
        <v>0.1217125902161147</v>
      </c>
      <c r="M60" s="3">
        <v>462000</v>
      </c>
      <c r="N60" s="26">
        <f t="shared" si="9"/>
        <v>1.9441359683248911E-2</v>
      </c>
      <c r="O60" s="28">
        <v>2340000</v>
      </c>
      <c r="P60" s="26">
        <f t="shared" si="10"/>
        <v>9.8469224369702277E-2</v>
      </c>
      <c r="Q60" s="6">
        <v>0.91383999999999999</v>
      </c>
      <c r="R60" s="28">
        <v>18069420</v>
      </c>
      <c r="S60" s="26">
        <f t="shared" si="11"/>
        <v>0.76037682573093412</v>
      </c>
    </row>
    <row r="61" spans="1:19" x14ac:dyDescent="0.25">
      <c r="A61" s="53" t="s">
        <v>138</v>
      </c>
      <c r="B61" s="54" t="s">
        <v>139</v>
      </c>
      <c r="C61" s="56" t="s">
        <v>199</v>
      </c>
      <c r="D61" s="56" t="s">
        <v>200</v>
      </c>
      <c r="E61" s="57" t="s">
        <v>205</v>
      </c>
      <c r="F61" s="58">
        <v>55</v>
      </c>
      <c r="G61" s="58">
        <v>54</v>
      </c>
      <c r="H61" s="44">
        <v>35074806</v>
      </c>
      <c r="I61" s="1">
        <v>0</v>
      </c>
      <c r="J61" s="26">
        <f t="shared" si="0"/>
        <v>0</v>
      </c>
      <c r="K61" s="2">
        <v>9529211</v>
      </c>
      <c r="L61" s="26">
        <f t="shared" si="1"/>
        <v>0.27168250053899085</v>
      </c>
      <c r="M61" s="3">
        <v>3287000</v>
      </c>
      <c r="N61" s="26">
        <f t="shared" si="9"/>
        <v>9.3713989465829123E-2</v>
      </c>
      <c r="O61" s="28">
        <v>500585</v>
      </c>
      <c r="P61" s="26">
        <f t="shared" si="10"/>
        <v>1.4271924982279303E-2</v>
      </c>
      <c r="Q61" s="6">
        <v>0.99367000000000005</v>
      </c>
      <c r="R61" s="28">
        <v>21758010</v>
      </c>
      <c r="S61" s="26">
        <f t="shared" si="11"/>
        <v>0.62033158501290075</v>
      </c>
    </row>
    <row r="62" spans="1:19" x14ac:dyDescent="0.25">
      <c r="A62" s="53" t="s">
        <v>140</v>
      </c>
      <c r="B62" s="54" t="s">
        <v>141</v>
      </c>
      <c r="C62" s="56" t="s">
        <v>174</v>
      </c>
      <c r="D62" s="56" t="s">
        <v>151</v>
      </c>
      <c r="E62" s="57" t="s">
        <v>203</v>
      </c>
      <c r="F62" s="58">
        <v>46</v>
      </c>
      <c r="G62" s="58">
        <v>45</v>
      </c>
      <c r="H62" s="44">
        <v>21602482</v>
      </c>
      <c r="I62" s="1">
        <v>1169562</v>
      </c>
      <c r="J62" s="26">
        <f t="shared" si="0"/>
        <v>5.4140167782572392E-2</v>
      </c>
      <c r="K62" s="2">
        <v>7000000</v>
      </c>
      <c r="L62" s="26">
        <f t="shared" si="1"/>
        <v>0.32403683984090348</v>
      </c>
      <c r="M62" s="3"/>
      <c r="N62" s="26">
        <f t="shared" si="9"/>
        <v>0</v>
      </c>
      <c r="O62" s="28">
        <v>154581</v>
      </c>
      <c r="P62" s="26">
        <f t="shared" si="10"/>
        <v>7.1557055342066711E-3</v>
      </c>
      <c r="Q62" s="6">
        <v>0.9</v>
      </c>
      <c r="R62" s="28">
        <v>13278339</v>
      </c>
      <c r="S62" s="26">
        <f t="shared" si="11"/>
        <v>0.61466728684231742</v>
      </c>
    </row>
    <row r="63" spans="1:19" x14ac:dyDescent="0.25">
      <c r="A63" s="53" t="s">
        <v>142</v>
      </c>
      <c r="B63" s="54" t="s">
        <v>143</v>
      </c>
      <c r="C63" s="56" t="s">
        <v>201</v>
      </c>
      <c r="D63" s="56" t="s">
        <v>151</v>
      </c>
      <c r="E63" s="57" t="s">
        <v>203</v>
      </c>
      <c r="F63" s="58">
        <v>71</v>
      </c>
      <c r="G63" s="58">
        <v>70</v>
      </c>
      <c r="H63" s="44">
        <v>30995644</v>
      </c>
      <c r="I63" s="1">
        <v>0</v>
      </c>
      <c r="J63" s="26">
        <f t="shared" si="0"/>
        <v>0</v>
      </c>
      <c r="K63" s="2">
        <v>6549675</v>
      </c>
      <c r="L63" s="26">
        <f t="shared" si="1"/>
        <v>0.2113095311070162</v>
      </c>
      <c r="M63" s="3">
        <v>2695625</v>
      </c>
      <c r="N63" s="26">
        <f t="shared" si="9"/>
        <v>8.6967865549107487E-2</v>
      </c>
      <c r="O63" s="28">
        <v>2519</v>
      </c>
      <c r="P63" s="26">
        <f t="shared" si="10"/>
        <v>8.1269484189455779E-5</v>
      </c>
      <c r="Q63" s="6">
        <v>0.86990999999999996</v>
      </c>
      <c r="R63" s="28">
        <v>21747825</v>
      </c>
      <c r="S63" s="26">
        <f t="shared" si="11"/>
        <v>0.70164133385968686</v>
      </c>
    </row>
    <row r="64" spans="1:19" x14ac:dyDescent="0.25">
      <c r="A64" s="53" t="s">
        <v>144</v>
      </c>
      <c r="B64" s="54" t="s">
        <v>145</v>
      </c>
      <c r="C64" s="56" t="s">
        <v>202</v>
      </c>
      <c r="D64" s="56" t="s">
        <v>193</v>
      </c>
      <c r="E64" s="57" t="s">
        <v>205</v>
      </c>
      <c r="F64" s="58">
        <v>21</v>
      </c>
      <c r="G64" s="58">
        <v>21</v>
      </c>
      <c r="H64" s="44">
        <v>14352100</v>
      </c>
      <c r="I64" s="1">
        <v>1580000</v>
      </c>
      <c r="J64" s="26">
        <f t="shared" ref="J64:J65" si="12">I64/H64</f>
        <v>0.11008841911636624</v>
      </c>
      <c r="K64" s="2">
        <v>5436075</v>
      </c>
      <c r="L64" s="26">
        <f t="shared" ref="L64:L65" si="13">K64/$H64</f>
        <v>0.37876512844810167</v>
      </c>
      <c r="M64" s="3"/>
      <c r="N64" s="26">
        <f t="shared" si="9"/>
        <v>0</v>
      </c>
      <c r="O64" s="28">
        <v>46438</v>
      </c>
      <c r="P64" s="26">
        <f t="shared" si="10"/>
        <v>3.235624055016339E-3</v>
      </c>
      <c r="Q64" s="6">
        <v>0.94991000000000003</v>
      </c>
      <c r="R64" s="28">
        <v>7289587</v>
      </c>
      <c r="S64" s="26">
        <f t="shared" si="11"/>
        <v>0.50791082838051571</v>
      </c>
    </row>
    <row r="65" spans="1:19" x14ac:dyDescent="0.25">
      <c r="A65" s="53" t="s">
        <v>146</v>
      </c>
      <c r="B65" s="54" t="s">
        <v>147</v>
      </c>
      <c r="C65" s="56" t="s">
        <v>195</v>
      </c>
      <c r="D65" s="56" t="s">
        <v>195</v>
      </c>
      <c r="E65" s="57" t="s">
        <v>203</v>
      </c>
      <c r="F65" s="63">
        <v>20</v>
      </c>
      <c r="G65" s="63">
        <v>19</v>
      </c>
      <c r="H65" s="29">
        <v>7875381</v>
      </c>
      <c r="I65" s="7">
        <v>1000000</v>
      </c>
      <c r="J65" s="27">
        <f t="shared" si="12"/>
        <v>0.1269779836683457</v>
      </c>
      <c r="K65" s="8">
        <v>2351000</v>
      </c>
      <c r="L65" s="27">
        <f t="shared" si="13"/>
        <v>0.29852523960428073</v>
      </c>
      <c r="M65" s="23"/>
      <c r="N65" s="27">
        <f t="shared" si="9"/>
        <v>0</v>
      </c>
      <c r="O65" s="9"/>
      <c r="P65" s="27">
        <f t="shared" si="10"/>
        <v>0</v>
      </c>
      <c r="Q65" s="24">
        <v>0.89990999999999999</v>
      </c>
      <c r="R65" s="9">
        <v>4524381</v>
      </c>
      <c r="S65" s="27">
        <f t="shared" si="11"/>
        <v>0.57449677672737354</v>
      </c>
    </row>
    <row r="66" spans="1:19" x14ac:dyDescent="0.25">
      <c r="B66" s="10"/>
      <c r="C66" s="10"/>
      <c r="D66" s="10"/>
      <c r="E66" s="10" t="s">
        <v>10</v>
      </c>
      <c r="F66" s="61">
        <f>SUM(F2:F65)</f>
        <v>3912</v>
      </c>
      <c r="G66" s="61">
        <f>SUM(G2:G65)</f>
        <v>3844</v>
      </c>
      <c r="H66" s="11">
        <f>SUM(H2:H65)</f>
        <v>1603283856</v>
      </c>
      <c r="I66" s="11">
        <f>SUM(I2:I65)</f>
        <v>67970443</v>
      </c>
      <c r="J66" s="12"/>
      <c r="K66" s="11">
        <f>SUM(K2:K65)</f>
        <v>447378772</v>
      </c>
      <c r="L66" s="12"/>
      <c r="M66" s="11">
        <f>SUM(M2:M65)</f>
        <v>96649949</v>
      </c>
      <c r="N66" s="13"/>
      <c r="O66" s="11">
        <f>SUM(O2:O65)</f>
        <v>29809962</v>
      </c>
      <c r="P66" s="5"/>
      <c r="Q66" s="14"/>
      <c r="R66" s="11">
        <f>SUM(R2:R65)</f>
        <v>961474730</v>
      </c>
      <c r="S66" s="12"/>
    </row>
    <row r="67" spans="1:19" x14ac:dyDescent="0.25">
      <c r="B67" s="10"/>
      <c r="C67" s="10"/>
      <c r="D67" s="10"/>
      <c r="E67" s="10" t="s">
        <v>11</v>
      </c>
      <c r="F67" s="30"/>
      <c r="G67" s="30"/>
      <c r="H67" s="15">
        <f t="shared" ref="H67:S67" si="14">AVERAGE(H2:H65)</f>
        <v>25051310.25</v>
      </c>
      <c r="I67" s="15">
        <f t="shared" si="14"/>
        <v>1062038.171875</v>
      </c>
      <c r="J67" s="62">
        <f t="shared" si="14"/>
        <v>4.6934941326701674E-2</v>
      </c>
      <c r="K67" s="15">
        <f t="shared" si="14"/>
        <v>6990293.3125</v>
      </c>
      <c r="L67" s="12">
        <f t="shared" si="14"/>
        <v>0.27449968948199283</v>
      </c>
      <c r="M67" s="15">
        <f t="shared" si="14"/>
        <v>2684720.8055555555</v>
      </c>
      <c r="N67" s="12">
        <f t="shared" si="14"/>
        <v>6.0290041297910081E-2</v>
      </c>
      <c r="O67" s="15">
        <f t="shared" si="14"/>
        <v>480805.83870967739</v>
      </c>
      <c r="P67" s="12">
        <f t="shared" si="14"/>
        <v>2.2712329670752592E-2</v>
      </c>
      <c r="Q67" s="16">
        <f t="shared" si="14"/>
        <v>0.91633859375000015</v>
      </c>
      <c r="R67" s="15">
        <f t="shared" si="14"/>
        <v>15023042.65625</v>
      </c>
      <c r="S67" s="12">
        <f t="shared" si="14"/>
        <v>0.5955629982226428</v>
      </c>
    </row>
    <row r="68" spans="1:19" x14ac:dyDescent="0.25">
      <c r="B68" s="10"/>
      <c r="C68" s="10"/>
      <c r="D68" s="10"/>
      <c r="E68" s="10" t="s">
        <v>12</v>
      </c>
      <c r="F68" s="30"/>
      <c r="G68" s="30"/>
      <c r="I68" s="15"/>
      <c r="J68" s="62">
        <f>I66/TOTALTDC</f>
        <v>4.2394515946526191E-2</v>
      </c>
      <c r="L68" s="12">
        <f>K66/TOTALTDC</f>
        <v>0.27903903000442859</v>
      </c>
      <c r="M68" s="15"/>
      <c r="N68" s="12">
        <f>M66/TOTALTDC</f>
        <v>6.0282493732039422E-2</v>
      </c>
      <c r="O68" s="15"/>
      <c r="P68" s="12">
        <f>O66/TOTALTDC</f>
        <v>1.8593065656116729E-2</v>
      </c>
      <c r="Q68" s="16"/>
      <c r="R68" s="15"/>
      <c r="S68" s="12">
        <f>R66/TOTALTDC</f>
        <v>0.5996908946608891</v>
      </c>
    </row>
    <row r="69" spans="1:19" ht="2.25" customHeight="1" x14ac:dyDescent="0.25">
      <c r="A69" s="17"/>
      <c r="B69" s="18"/>
      <c r="C69" s="18"/>
      <c r="D69" s="18"/>
      <c r="E69" s="18"/>
      <c r="F69" s="31"/>
      <c r="G69" s="31"/>
      <c r="H69" s="19"/>
      <c r="I69" s="19"/>
      <c r="J69" s="20"/>
      <c r="K69" s="19"/>
      <c r="L69" s="20"/>
      <c r="M69" s="19"/>
      <c r="N69" s="19"/>
      <c r="O69" s="19"/>
      <c r="P69" s="19"/>
      <c r="Q69" s="21"/>
      <c r="R69" s="19"/>
      <c r="S69" s="20"/>
    </row>
    <row r="71" spans="1:19" ht="15" customHeight="1" x14ac:dyDescent="0.25">
      <c r="A71" s="64" t="s">
        <v>17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</row>
    <row r="72" spans="1:19" ht="15" customHeight="1" x14ac:dyDescent="0.25">
      <c r="A72" s="64" t="s">
        <v>207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</row>
    <row r="74" spans="1:19" x14ac:dyDescent="0.25">
      <c r="I74" s="22"/>
      <c r="K74" s="25"/>
      <c r="M74" s="22"/>
    </row>
    <row r="75" spans="1:19" x14ac:dyDescent="0.25">
      <c r="K75" s="22"/>
      <c r="R75" s="22"/>
    </row>
    <row r="76" spans="1:19" x14ac:dyDescent="0.25">
      <c r="I76" s="25"/>
      <c r="K76" s="25"/>
    </row>
  </sheetData>
  <autoFilter ref="A1:S76"/>
  <sortState ref="A2:B64">
    <sortCondition ref="A2:A64"/>
  </sortState>
  <mergeCells count="2">
    <mergeCell ref="A71:S71"/>
    <mergeCell ref="A72:S72"/>
  </mergeCells>
  <printOptions horizontalCentered="1"/>
  <pageMargins left="0.5" right="0.5" top="0.75" bottom="0.75" header="0.3" footer="0.3"/>
  <pageSetup paperSize="5" scale="56" fitToHeight="3" orientation="landscape" r:id="rId1"/>
  <headerFooter>
    <oddHeader>&amp;C&amp;"Times New Roman,Bold"&amp;12CALIFORNIA TAX CREDIT ALLOCATION COMMITTEE
Financing Breakdown for 2017 9% Allocations</oddHeader>
    <oddFooter>&amp;C&amp;"Times New Roman,Regular"&amp;10Page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9% financing</vt:lpstr>
      <vt:lpstr>'9% financing'!Print_Area</vt:lpstr>
      <vt:lpstr>'9%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Avila, Rose</cp:lastModifiedBy>
  <cp:lastPrinted>2018-03-28T14:17:25Z</cp:lastPrinted>
  <dcterms:created xsi:type="dcterms:W3CDTF">2013-03-05T18:46:27Z</dcterms:created>
  <dcterms:modified xsi:type="dcterms:W3CDTF">2018-03-28T18:36:25Z</dcterms:modified>
</cp:coreProperties>
</file>