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I:\2018-transition\htdocs\cdiac\seminars\2019\20190212\day3\"/>
    </mc:Choice>
  </mc:AlternateContent>
  <bookViews>
    <workbookView xWindow="-75" yWindow="-75" windowWidth="23070" windowHeight="9705"/>
  </bookViews>
  <sheets>
    <sheet name="Appendix 1" sheetId="6" r:id="rId1"/>
    <sheet name="Appendix 1A" sheetId="7" r:id="rId2"/>
    <sheet name="SCWD" sheetId="4" state="hidden" r:id="rId3"/>
    <sheet name="Sheet1" sheetId="5" state="hidden" r:id="rId4"/>
  </sheets>
  <definedNames>
    <definedName name="_xlnm.Print_Area" localSheetId="0">'Appendix 1'!$A$1:$U$43</definedName>
    <definedName name="_xlnm.Print_Area" localSheetId="1">'Appendix 1A'!$A$1:$E$43</definedName>
    <definedName name="_xlnm.Print_Area" localSheetId="2">SCWD!$A$1:$CS$46</definedName>
    <definedName name="_xlnm.Print_Titles" localSheetId="0">'Appendix 1'!$A:$A</definedName>
    <definedName name="_xlnm.Print_Titles" localSheetId="1">'Appendix 1A'!$A:$A</definedName>
    <definedName name="_xlnm.Print_Titles" localSheetId="2">SCWD!$A:$I</definedName>
    <definedName name="StartCell" localSheetId="0">'Appendix 1'!#REF!</definedName>
    <definedName name="StartCell" localSheetId="1">'Appendix 1A'!#REF!</definedName>
    <definedName name="StartCell">SCWD!#REF!</definedName>
  </definedNames>
  <calcPr calcId="162913"/>
</workbook>
</file>

<file path=xl/calcChain.xml><?xml version="1.0" encoding="utf-8"?>
<calcChain xmlns="http://schemas.openxmlformats.org/spreadsheetml/2006/main">
  <c r="D26" i="5" l="1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D42" i="5"/>
  <c r="D43" i="5"/>
  <c r="D44" i="5"/>
  <c r="D25" i="5"/>
  <c r="E41" i="7"/>
  <c r="E39" i="7"/>
  <c r="E38" i="7"/>
  <c r="E37" i="7"/>
  <c r="E28" i="7"/>
  <c r="E27" i="7"/>
  <c r="E26" i="7"/>
  <c r="E25" i="7"/>
  <c r="E24" i="7"/>
  <c r="E23" i="7"/>
  <c r="E22" i="7"/>
  <c r="E21" i="7"/>
  <c r="E20" i="7"/>
  <c r="E19" i="7"/>
  <c r="E18" i="7"/>
  <c r="E17" i="7"/>
  <c r="E16" i="7"/>
  <c r="E15" i="7"/>
  <c r="E14" i="7"/>
  <c r="E13" i="7"/>
  <c r="E12" i="7"/>
  <c r="E11" i="7"/>
  <c r="H28" i="5"/>
  <c r="H30" i="5"/>
  <c r="H31" i="5"/>
  <c r="H33" i="5"/>
  <c r="H36" i="5"/>
  <c r="H38" i="5"/>
  <c r="H39" i="5"/>
  <c r="H41" i="5"/>
  <c r="H44" i="5"/>
  <c r="H49" i="5"/>
  <c r="G26" i="5"/>
  <c r="H26" i="5" s="1"/>
  <c r="G27" i="5"/>
  <c r="H27" i="5" s="1"/>
  <c r="G28" i="5"/>
  <c r="G29" i="5"/>
  <c r="H29" i="5" s="1"/>
  <c r="G30" i="5"/>
  <c r="G31" i="5"/>
  <c r="G32" i="5"/>
  <c r="H32" i="5" s="1"/>
  <c r="G33" i="5"/>
  <c r="G34" i="5"/>
  <c r="H34" i="5" s="1"/>
  <c r="G35" i="5"/>
  <c r="H35" i="5" s="1"/>
  <c r="G36" i="5"/>
  <c r="G37" i="5"/>
  <c r="H37" i="5" s="1"/>
  <c r="G38" i="5"/>
  <c r="G39" i="5"/>
  <c r="G40" i="5"/>
  <c r="H40" i="5" s="1"/>
  <c r="G41" i="5"/>
  <c r="G42" i="5"/>
  <c r="H42" i="5" s="1"/>
  <c r="G43" i="5"/>
  <c r="H43" i="5" s="1"/>
  <c r="G44" i="5"/>
  <c r="G45" i="5"/>
  <c r="H45" i="5" s="1"/>
  <c r="G46" i="5"/>
  <c r="H46" i="5" s="1"/>
  <c r="G47" i="5"/>
  <c r="H47" i="5" s="1"/>
  <c r="G48" i="5"/>
  <c r="H48" i="5" s="1"/>
  <c r="G49" i="5"/>
  <c r="G50" i="5"/>
  <c r="H50" i="5" s="1"/>
  <c r="G51" i="5"/>
  <c r="H51" i="5" s="1"/>
  <c r="G52" i="5"/>
  <c r="H52" i="5" s="1"/>
  <c r="G53" i="5"/>
  <c r="H53" i="5" s="1"/>
  <c r="G54" i="5"/>
  <c r="H54" i="5" s="1"/>
  <c r="G25" i="5"/>
  <c r="H25" i="5" s="1"/>
  <c r="M41" i="6"/>
  <c r="E41" i="6"/>
  <c r="U40" i="6"/>
  <c r="Q40" i="6"/>
  <c r="M40" i="6"/>
  <c r="I40" i="6"/>
  <c r="E40" i="6"/>
  <c r="U39" i="6"/>
  <c r="Q39" i="6"/>
  <c r="M39" i="6"/>
  <c r="I39" i="6"/>
  <c r="E39" i="6"/>
  <c r="U38" i="6"/>
  <c r="Q38" i="6"/>
  <c r="M38" i="6"/>
  <c r="I38" i="6"/>
  <c r="E38" i="6"/>
  <c r="U37" i="6"/>
  <c r="Q37" i="6"/>
  <c r="M37" i="6"/>
  <c r="I37" i="6"/>
  <c r="E37" i="6"/>
  <c r="U36" i="6"/>
  <c r="Q36" i="6"/>
  <c r="M36" i="6"/>
  <c r="I36" i="6"/>
  <c r="U35" i="6"/>
  <c r="Q35" i="6"/>
  <c r="M35" i="6"/>
  <c r="I35" i="6"/>
  <c r="E35" i="6"/>
  <c r="U34" i="6"/>
  <c r="Q34" i="6"/>
  <c r="M34" i="6"/>
  <c r="I34" i="6"/>
  <c r="E34" i="6"/>
  <c r="U33" i="6"/>
  <c r="Q33" i="6"/>
  <c r="M33" i="6"/>
  <c r="I33" i="6"/>
  <c r="E33" i="6"/>
  <c r="U32" i="6"/>
  <c r="Q32" i="6"/>
  <c r="M32" i="6"/>
  <c r="I32" i="6"/>
  <c r="U31" i="6"/>
  <c r="Q31" i="6"/>
  <c r="M31" i="6"/>
  <c r="I31" i="6"/>
  <c r="U30" i="6"/>
  <c r="Q30" i="6"/>
  <c r="M30" i="6"/>
  <c r="I30" i="6"/>
  <c r="E30" i="6"/>
  <c r="U29" i="6"/>
  <c r="Q29" i="6"/>
  <c r="M29" i="6"/>
  <c r="I29" i="6"/>
  <c r="E29" i="6"/>
  <c r="U28" i="6"/>
  <c r="Q28" i="6"/>
  <c r="M28" i="6"/>
  <c r="I28" i="6"/>
  <c r="E28" i="6"/>
  <c r="U27" i="6"/>
  <c r="Q27" i="6"/>
  <c r="M27" i="6"/>
  <c r="I27" i="6"/>
  <c r="E27" i="6"/>
  <c r="U26" i="6"/>
  <c r="Q26" i="6"/>
  <c r="M26" i="6"/>
  <c r="I26" i="6"/>
  <c r="E26" i="6"/>
  <c r="U25" i="6"/>
  <c r="Q25" i="6"/>
  <c r="M25" i="6"/>
  <c r="I25" i="6"/>
  <c r="E25" i="6"/>
  <c r="U24" i="6"/>
  <c r="Q24" i="6"/>
  <c r="M24" i="6"/>
  <c r="I24" i="6"/>
  <c r="E24" i="6"/>
  <c r="U23" i="6"/>
  <c r="Q23" i="6"/>
  <c r="M23" i="6"/>
  <c r="I23" i="6"/>
  <c r="E23" i="6"/>
  <c r="U22" i="6"/>
  <c r="Q22" i="6"/>
  <c r="M22" i="6"/>
  <c r="I22" i="6"/>
  <c r="E22" i="6"/>
  <c r="U21" i="6"/>
  <c r="Q21" i="6"/>
  <c r="M21" i="6"/>
  <c r="I21" i="6"/>
  <c r="E21" i="6"/>
  <c r="U20" i="6"/>
  <c r="Q20" i="6"/>
  <c r="M20" i="6"/>
  <c r="I20" i="6"/>
  <c r="E20" i="6"/>
  <c r="U19" i="6"/>
  <c r="Q19" i="6"/>
  <c r="M19" i="6"/>
  <c r="I19" i="6"/>
  <c r="E19" i="6"/>
  <c r="U18" i="6"/>
  <c r="Q18" i="6"/>
  <c r="M18" i="6"/>
  <c r="I18" i="6"/>
  <c r="E18" i="6"/>
  <c r="U17" i="6"/>
  <c r="Q17" i="6"/>
  <c r="M17" i="6"/>
  <c r="I17" i="6"/>
  <c r="E17" i="6"/>
  <c r="U16" i="6"/>
  <c r="Q16" i="6"/>
  <c r="M16" i="6"/>
  <c r="I16" i="6"/>
  <c r="E16" i="6"/>
  <c r="U15" i="6"/>
  <c r="Q15" i="6"/>
  <c r="M15" i="6"/>
  <c r="I15" i="6"/>
  <c r="E15" i="6"/>
  <c r="U14" i="6"/>
  <c r="Q14" i="6"/>
  <c r="M14" i="6"/>
  <c r="I14" i="6"/>
  <c r="E14" i="6"/>
  <c r="U13" i="6"/>
  <c r="Q13" i="6"/>
  <c r="M13" i="6"/>
  <c r="I13" i="6"/>
  <c r="E13" i="6"/>
  <c r="U12" i="6"/>
  <c r="Q12" i="6"/>
  <c r="M12" i="6"/>
  <c r="I12" i="6"/>
  <c r="E12" i="6"/>
  <c r="U11" i="6"/>
  <c r="Q11" i="6"/>
  <c r="M11" i="6"/>
  <c r="I11" i="6"/>
  <c r="E11" i="6"/>
  <c r="E13" i="4" l="1"/>
  <c r="I13" i="4"/>
  <c r="E14" i="4"/>
  <c r="I14" i="4"/>
  <c r="E15" i="4"/>
  <c r="I15" i="4"/>
  <c r="E16" i="4"/>
  <c r="I16" i="4"/>
  <c r="E17" i="4"/>
  <c r="I17" i="4"/>
  <c r="E18" i="4"/>
  <c r="I18" i="4"/>
  <c r="E19" i="4"/>
  <c r="I19" i="4"/>
  <c r="E20" i="4"/>
  <c r="I20" i="4"/>
  <c r="E21" i="4"/>
  <c r="I21" i="4"/>
  <c r="E22" i="4"/>
  <c r="I22" i="4"/>
  <c r="E23" i="4"/>
  <c r="I23" i="4"/>
  <c r="E24" i="4"/>
  <c r="I24" i="4"/>
  <c r="E25" i="4"/>
  <c r="I25" i="4"/>
  <c r="E26" i="4"/>
  <c r="I26" i="4"/>
  <c r="E27" i="4"/>
  <c r="I27" i="4"/>
  <c r="E28" i="4"/>
  <c r="I28" i="4"/>
  <c r="E29" i="4"/>
  <c r="I29" i="4"/>
  <c r="E30" i="4"/>
  <c r="I30" i="4"/>
  <c r="E31" i="4"/>
  <c r="I31" i="4"/>
  <c r="E32" i="4"/>
  <c r="I32" i="4"/>
  <c r="E33" i="4"/>
  <c r="I33" i="4"/>
  <c r="E34" i="4"/>
  <c r="I34" i="4"/>
  <c r="E35" i="4"/>
  <c r="I35" i="4"/>
  <c r="E36" i="4"/>
  <c r="I36" i="4"/>
  <c r="E37" i="4"/>
  <c r="I37" i="4"/>
  <c r="E38" i="4"/>
  <c r="I38" i="4"/>
  <c r="E39" i="4"/>
  <c r="I39" i="4"/>
  <c r="E40" i="4"/>
  <c r="I40" i="4"/>
  <c r="E41" i="4"/>
  <c r="I41" i="4"/>
  <c r="E42" i="4"/>
  <c r="I42" i="4"/>
  <c r="I43" i="4"/>
  <c r="Q13" i="4"/>
  <c r="Q14" i="4"/>
  <c r="Q15" i="4"/>
  <c r="Q16" i="4"/>
  <c r="Q17" i="4"/>
  <c r="Q18" i="4"/>
  <c r="Q19" i="4"/>
  <c r="Q20" i="4"/>
  <c r="Q21" i="4"/>
  <c r="Q22" i="4"/>
  <c r="Q23" i="4"/>
  <c r="Q24" i="4"/>
  <c r="Q25" i="4"/>
  <c r="Q26" i="4"/>
  <c r="Q27" i="4"/>
  <c r="Q28" i="4"/>
  <c r="Q29" i="4"/>
  <c r="Q30" i="4"/>
  <c r="Q31" i="4"/>
  <c r="Q32" i="4"/>
  <c r="Q33" i="4"/>
  <c r="Q34" i="4"/>
  <c r="Q35" i="4"/>
  <c r="Q36" i="4"/>
  <c r="Q37" i="4"/>
  <c r="Q38" i="4"/>
  <c r="Q39" i="4"/>
  <c r="Q40" i="4"/>
  <c r="Q41" i="4"/>
  <c r="Q42" i="4"/>
  <c r="Q43" i="4"/>
  <c r="U13" i="4"/>
  <c r="U14" i="4"/>
  <c r="U15" i="4"/>
  <c r="U16" i="4"/>
  <c r="U17" i="4"/>
  <c r="U18" i="4"/>
  <c r="U19" i="4"/>
  <c r="U20" i="4"/>
  <c r="U21" i="4"/>
  <c r="U22" i="4"/>
  <c r="U23" i="4"/>
  <c r="U24" i="4"/>
  <c r="U25" i="4"/>
  <c r="U26" i="4"/>
  <c r="U27" i="4"/>
  <c r="U28" i="4"/>
  <c r="U29" i="4"/>
  <c r="U30" i="4"/>
  <c r="U31" i="4"/>
  <c r="U32" i="4"/>
  <c r="U33" i="4"/>
  <c r="U34" i="4"/>
  <c r="U35" i="4"/>
  <c r="U36" i="4"/>
  <c r="U37" i="4"/>
  <c r="U38" i="4"/>
  <c r="U39" i="4"/>
  <c r="U40" i="4"/>
  <c r="U41" i="4"/>
  <c r="U42" i="4"/>
  <c r="M42" i="4" l="1"/>
  <c r="M37" i="4"/>
  <c r="M43" i="4"/>
  <c r="M41" i="4"/>
  <c r="M40" i="4"/>
  <c r="M39" i="4"/>
  <c r="M36" i="4"/>
  <c r="M35" i="4"/>
  <c r="M32" i="4"/>
  <c r="M31" i="4"/>
  <c r="M30" i="4"/>
  <c r="M29" i="4"/>
  <c r="M28" i="4"/>
  <c r="M27" i="4"/>
  <c r="M26" i="4"/>
  <c r="M25" i="4"/>
  <c r="M24" i="4"/>
  <c r="M23" i="4"/>
  <c r="M22" i="4"/>
  <c r="M21" i="4"/>
  <c r="M20" i="4"/>
  <c r="M19" i="4"/>
  <c r="M18" i="4"/>
  <c r="M17" i="4"/>
  <c r="M16" i="4"/>
  <c r="M15" i="4"/>
  <c r="M14" i="4"/>
  <c r="M13" i="4"/>
  <c r="CO42" i="4" l="1"/>
  <c r="CO41" i="4"/>
  <c r="CO40" i="4"/>
  <c r="CO39" i="4"/>
  <c r="CO38" i="4"/>
  <c r="CO37" i="4"/>
  <c r="CO36" i="4"/>
  <c r="CO35" i="4"/>
  <c r="CO34" i="4"/>
  <c r="CO33" i="4"/>
  <c r="CO32" i="4"/>
  <c r="CO31" i="4"/>
  <c r="CO30" i="4"/>
  <c r="CO29" i="4"/>
  <c r="CO28" i="4"/>
  <c r="CO27" i="4"/>
  <c r="CO26" i="4"/>
  <c r="CO25" i="4"/>
  <c r="CO24" i="4"/>
  <c r="CO23" i="4"/>
  <c r="CO22" i="4"/>
  <c r="CO21" i="4"/>
  <c r="CO20" i="4"/>
  <c r="CO19" i="4"/>
  <c r="CO18" i="4"/>
  <c r="CO17" i="4"/>
  <c r="CO16" i="4"/>
  <c r="CO15" i="4"/>
  <c r="CO14" i="4"/>
  <c r="CO13" i="4"/>
  <c r="AS42" i="4"/>
  <c r="AS41" i="4"/>
  <c r="AS40" i="4"/>
  <c r="AS39" i="4"/>
  <c r="AS38" i="4"/>
  <c r="AS37" i="4"/>
  <c r="AS36" i="4"/>
  <c r="AS35" i="4"/>
  <c r="AS34" i="4"/>
  <c r="AS33" i="4"/>
  <c r="AS32" i="4"/>
  <c r="AS31" i="4"/>
  <c r="AS30" i="4"/>
  <c r="AS29" i="4"/>
  <c r="AS28" i="4"/>
  <c r="AS27" i="4"/>
  <c r="AS26" i="4"/>
  <c r="AS25" i="4"/>
  <c r="AS24" i="4"/>
  <c r="AS23" i="4"/>
  <c r="AS22" i="4"/>
  <c r="AS21" i="4"/>
  <c r="AS20" i="4"/>
  <c r="AS19" i="4"/>
  <c r="AS18" i="4"/>
  <c r="AS17" i="4"/>
  <c r="AS16" i="4"/>
  <c r="AS15" i="4"/>
  <c r="AS14" i="4"/>
  <c r="AS13" i="4"/>
  <c r="AO42" i="4"/>
  <c r="AO41" i="4"/>
  <c r="AO40" i="4"/>
  <c r="AO39" i="4"/>
  <c r="AO38" i="4"/>
  <c r="AO37" i="4"/>
  <c r="AO36" i="4"/>
  <c r="AO35" i="4"/>
  <c r="AO34" i="4"/>
  <c r="AO33" i="4"/>
  <c r="AO32" i="4"/>
  <c r="AO31" i="4"/>
  <c r="AO30" i="4"/>
  <c r="AO29" i="4"/>
  <c r="AO28" i="4"/>
  <c r="AO27" i="4"/>
  <c r="AO26" i="4"/>
  <c r="AO25" i="4"/>
  <c r="AO24" i="4"/>
  <c r="AO23" i="4"/>
  <c r="AO22" i="4"/>
  <c r="AO21" i="4"/>
  <c r="AO20" i="4"/>
  <c r="AO19" i="4"/>
  <c r="AO18" i="4"/>
  <c r="AO17" i="4"/>
  <c r="AO16" i="4"/>
  <c r="AO15" i="4"/>
  <c r="AO14" i="4"/>
  <c r="AO13" i="4"/>
  <c r="AC43" i="4"/>
  <c r="AC42" i="4"/>
  <c r="AC41" i="4"/>
  <c r="AC40" i="4"/>
  <c r="AC39" i="4"/>
  <c r="AC38" i="4"/>
  <c r="AC37" i="4"/>
  <c r="AC36" i="4"/>
  <c r="AC35" i="4"/>
  <c r="AC34" i="4"/>
  <c r="AC33" i="4"/>
  <c r="AC32" i="4"/>
  <c r="AC31" i="4"/>
  <c r="AC30" i="4"/>
  <c r="AC29" i="4"/>
  <c r="AC28" i="4"/>
  <c r="AC27" i="4"/>
  <c r="AC26" i="4"/>
  <c r="AC25" i="4"/>
  <c r="AC24" i="4"/>
  <c r="AC23" i="4"/>
  <c r="AC22" i="4"/>
  <c r="AC21" i="4"/>
  <c r="AC20" i="4"/>
  <c r="AC19" i="4"/>
  <c r="AC18" i="4"/>
  <c r="AC17" i="4"/>
  <c r="AC16" i="4"/>
  <c r="AC15" i="4"/>
  <c r="AC14" i="4"/>
  <c r="AC13" i="4"/>
  <c r="CS42" i="4" l="1"/>
  <c r="CS41" i="4"/>
  <c r="CS40" i="4"/>
  <c r="CS39" i="4"/>
  <c r="CS38" i="4"/>
  <c r="CS37" i="4"/>
  <c r="CS36" i="4"/>
  <c r="CS35" i="4"/>
  <c r="CS34" i="4"/>
  <c r="CS33" i="4"/>
  <c r="CS32" i="4"/>
  <c r="CS31" i="4"/>
  <c r="CS30" i="4"/>
  <c r="CS28" i="4"/>
  <c r="CS27" i="4"/>
  <c r="CS26" i="4"/>
  <c r="CS25" i="4"/>
  <c r="CS24" i="4"/>
  <c r="CS23" i="4"/>
  <c r="CS22" i="4"/>
  <c r="CS21" i="4"/>
  <c r="CS20" i="4"/>
  <c r="CS19" i="4"/>
  <c r="CS18" i="4"/>
  <c r="CS17" i="4"/>
  <c r="CS16" i="4"/>
  <c r="CS15" i="4"/>
  <c r="CS14" i="4"/>
  <c r="CS13" i="4"/>
  <c r="Y36" i="4"/>
  <c r="Y37" i="4"/>
  <c r="Y26" i="4" l="1"/>
  <c r="Y27" i="4"/>
  <c r="Y28" i="4"/>
  <c r="Y29" i="4"/>
  <c r="Y30" i="4"/>
  <c r="Y31" i="4"/>
  <c r="Y32" i="4"/>
  <c r="Y33" i="4"/>
  <c r="Y34" i="4"/>
  <c r="Y35" i="4"/>
  <c r="Y42" i="4" l="1"/>
  <c r="Y41" i="4"/>
  <c r="Y40" i="4"/>
  <c r="Y39" i="4"/>
  <c r="Y38" i="4"/>
  <c r="Y25" i="4"/>
  <c r="Y24" i="4"/>
  <c r="Y23" i="4"/>
  <c r="Y22" i="4"/>
  <c r="Y21" i="4"/>
  <c r="Y20" i="4"/>
  <c r="Y19" i="4"/>
  <c r="Y18" i="4"/>
  <c r="Y17" i="4"/>
  <c r="Y16" i="4"/>
  <c r="Y15" i="4"/>
  <c r="Y14" i="4"/>
  <c r="Y13" i="4"/>
  <c r="AG42" i="4"/>
  <c r="AG41" i="4"/>
  <c r="AG40" i="4"/>
  <c r="AG39" i="4"/>
  <c r="AG38" i="4"/>
  <c r="AG37" i="4"/>
  <c r="AG36" i="4"/>
  <c r="AG35" i="4"/>
  <c r="AG34" i="4"/>
  <c r="AG33" i="4"/>
  <c r="AG32" i="4"/>
  <c r="AG31" i="4"/>
  <c r="AG30" i="4"/>
  <c r="AG29" i="4"/>
  <c r="AG28" i="4"/>
  <c r="AG27" i="4"/>
  <c r="AG26" i="4"/>
  <c r="AG25" i="4"/>
  <c r="AG24" i="4"/>
  <c r="AG23" i="4"/>
  <c r="AG22" i="4"/>
  <c r="AG21" i="4"/>
  <c r="AG20" i="4"/>
  <c r="AG19" i="4"/>
  <c r="AG18" i="4"/>
  <c r="AG17" i="4"/>
  <c r="AG16" i="4"/>
  <c r="AG15" i="4"/>
  <c r="AG14" i="4"/>
  <c r="AG13" i="4"/>
  <c r="AK42" i="4"/>
  <c r="AK41" i="4"/>
  <c r="AK40" i="4"/>
  <c r="AK39" i="4"/>
  <c r="AK38" i="4"/>
  <c r="AK37" i="4"/>
  <c r="AK36" i="4"/>
  <c r="AK35" i="4"/>
  <c r="AK34" i="4"/>
  <c r="AK33" i="4"/>
  <c r="AK32" i="4"/>
  <c r="AK31" i="4"/>
  <c r="AK30" i="4"/>
  <c r="AK29" i="4"/>
  <c r="AK28" i="4"/>
  <c r="AK27" i="4"/>
  <c r="AK26" i="4"/>
  <c r="AK25" i="4"/>
  <c r="AK24" i="4"/>
  <c r="AK23" i="4"/>
  <c r="AK22" i="4"/>
  <c r="AK21" i="4"/>
  <c r="AK20" i="4"/>
  <c r="AK19" i="4"/>
  <c r="AK18" i="4"/>
  <c r="AK17" i="4"/>
  <c r="AK16" i="4"/>
  <c r="AK15" i="4"/>
  <c r="AK14" i="4"/>
  <c r="AK13" i="4"/>
  <c r="AW13" i="4" l="1"/>
  <c r="AW42" i="4"/>
  <c r="AW41" i="4"/>
  <c r="AW40" i="4"/>
  <c r="AW39" i="4"/>
  <c r="AW38" i="4"/>
  <c r="AW37" i="4"/>
  <c r="AW36" i="4"/>
  <c r="AW35" i="4"/>
  <c r="AW34" i="4"/>
  <c r="AW33" i="4"/>
  <c r="AW32" i="4"/>
  <c r="AW31" i="4"/>
  <c r="AW30" i="4"/>
  <c r="AW29" i="4"/>
  <c r="AW28" i="4"/>
  <c r="AW27" i="4"/>
  <c r="AW26" i="4"/>
  <c r="AW25" i="4"/>
  <c r="AW24" i="4"/>
  <c r="AW23" i="4"/>
  <c r="AW22" i="4"/>
  <c r="AW21" i="4"/>
  <c r="AW20" i="4"/>
  <c r="AW19" i="4"/>
  <c r="AW18" i="4"/>
  <c r="AW17" i="4"/>
  <c r="AW16" i="4"/>
  <c r="AW15" i="4"/>
  <c r="AW14" i="4"/>
  <c r="CK13" i="4"/>
  <c r="CK43" i="4"/>
  <c r="CG42" i="4"/>
  <c r="CG41" i="4"/>
  <c r="CG40" i="4"/>
  <c r="CG39" i="4"/>
  <c r="CG38" i="4"/>
  <c r="CG37" i="4"/>
  <c r="CG36" i="4"/>
  <c r="CG35" i="4"/>
  <c r="CG34" i="4"/>
  <c r="CG33" i="4"/>
  <c r="CG32" i="4"/>
  <c r="CG31" i="4"/>
  <c r="CG30" i="4"/>
  <c r="CG29" i="4"/>
  <c r="CG28" i="4"/>
  <c r="CG27" i="4"/>
  <c r="CG26" i="4"/>
  <c r="CG25" i="4"/>
  <c r="CG24" i="4"/>
  <c r="CG23" i="4"/>
  <c r="CG22" i="4"/>
  <c r="CG21" i="4"/>
  <c r="CG20" i="4"/>
  <c r="CG19" i="4"/>
  <c r="CG18" i="4"/>
  <c r="CG17" i="4"/>
  <c r="CG16" i="4"/>
  <c r="CG15" i="4"/>
  <c r="CG14" i="4"/>
  <c r="CG13" i="4"/>
  <c r="BQ13" i="4"/>
  <c r="BQ42" i="4"/>
  <c r="BQ41" i="4"/>
  <c r="BQ40" i="4"/>
  <c r="BQ39" i="4"/>
  <c r="BQ38" i="4"/>
  <c r="BQ37" i="4"/>
  <c r="BQ36" i="4"/>
  <c r="BQ35" i="4"/>
  <c r="BQ34" i="4"/>
  <c r="BQ33" i="4"/>
  <c r="BQ32" i="4"/>
  <c r="BQ31" i="4"/>
  <c r="BQ30" i="4"/>
  <c r="BQ29" i="4"/>
  <c r="BQ28" i="4"/>
  <c r="BQ27" i="4"/>
  <c r="BQ26" i="4"/>
  <c r="BQ25" i="4"/>
  <c r="BQ24" i="4"/>
  <c r="BQ23" i="4"/>
  <c r="BQ22" i="4"/>
  <c r="BQ21" i="4"/>
  <c r="BQ20" i="4"/>
  <c r="BQ19" i="4"/>
  <c r="BQ18" i="4"/>
  <c r="BQ17" i="4"/>
  <c r="BQ16" i="4"/>
  <c r="BQ15" i="4"/>
  <c r="BQ14" i="4"/>
  <c r="BM42" i="4"/>
  <c r="BM41" i="4"/>
  <c r="BM40" i="4"/>
  <c r="BM39" i="4"/>
  <c r="BM38" i="4"/>
  <c r="BM37" i="4"/>
  <c r="BM36" i="4"/>
  <c r="BM35" i="4"/>
  <c r="BM34" i="4"/>
  <c r="BM33" i="4"/>
  <c r="BM32" i="4"/>
  <c r="BM31" i="4"/>
  <c r="BM30" i="4"/>
  <c r="BM29" i="4"/>
  <c r="BM28" i="4"/>
  <c r="BM27" i="4"/>
  <c r="BM26" i="4"/>
  <c r="BM25" i="4"/>
  <c r="BM24" i="4"/>
  <c r="BM23" i="4"/>
  <c r="BM22" i="4"/>
  <c r="BM21" i="4"/>
  <c r="BM20" i="4"/>
  <c r="BM19" i="4"/>
  <c r="BM18" i="4"/>
  <c r="BM17" i="4"/>
  <c r="BM16" i="4"/>
  <c r="BM15" i="4"/>
  <c r="BM14" i="4"/>
  <c r="BI42" i="4"/>
  <c r="BI41" i="4"/>
  <c r="BI40" i="4"/>
  <c r="BI39" i="4"/>
  <c r="BI38" i="4"/>
  <c r="BI37" i="4"/>
  <c r="BI36" i="4"/>
  <c r="BI35" i="4"/>
  <c r="BI34" i="4"/>
  <c r="BI33" i="4"/>
  <c r="BI32" i="4"/>
  <c r="BI31" i="4"/>
  <c r="BI30" i="4"/>
  <c r="BI29" i="4"/>
  <c r="BI28" i="4"/>
  <c r="BI27" i="4"/>
  <c r="BI26" i="4"/>
  <c r="BI25" i="4"/>
  <c r="BI24" i="4"/>
  <c r="BI23" i="4"/>
  <c r="BI22" i="4"/>
  <c r="BI21" i="4"/>
  <c r="BI20" i="4"/>
  <c r="BI19" i="4"/>
  <c r="BI18" i="4"/>
  <c r="BI17" i="4"/>
  <c r="BI16" i="4"/>
  <c r="BI15" i="4"/>
  <c r="BI14" i="4"/>
  <c r="BE42" i="4"/>
  <c r="BE41" i="4"/>
  <c r="BE40" i="4"/>
  <c r="BE39" i="4"/>
  <c r="BE38" i="4"/>
  <c r="BE37" i="4"/>
  <c r="BE36" i="4"/>
  <c r="BE35" i="4"/>
  <c r="BE34" i="4"/>
  <c r="BE33" i="4"/>
  <c r="BE32" i="4"/>
  <c r="BE31" i="4"/>
  <c r="BE30" i="4"/>
  <c r="BE29" i="4"/>
  <c r="BE28" i="4"/>
  <c r="BE27" i="4"/>
  <c r="BE26" i="4"/>
  <c r="BE25" i="4"/>
  <c r="BE24" i="4"/>
  <c r="BE23" i="4"/>
  <c r="BE22" i="4"/>
  <c r="BE21" i="4"/>
  <c r="BE20" i="4"/>
  <c r="BE19" i="4"/>
  <c r="BE18" i="4"/>
  <c r="BE17" i="4"/>
  <c r="BE16" i="4"/>
  <c r="BE15" i="4"/>
  <c r="BE14" i="4"/>
  <c r="BA43" i="4"/>
  <c r="BA42" i="4" l="1"/>
  <c r="BA41" i="4"/>
  <c r="BA40" i="4"/>
  <c r="BA39" i="4"/>
  <c r="BA38" i="4"/>
  <c r="BA37" i="4"/>
  <c r="BA36" i="4"/>
  <c r="BA35" i="4"/>
  <c r="BA34" i="4"/>
  <c r="BA33" i="4"/>
  <c r="BA32" i="4"/>
  <c r="BA31" i="4"/>
  <c r="BA30" i="4"/>
  <c r="BA29" i="4"/>
  <c r="BA28" i="4"/>
  <c r="BA26" i="4"/>
  <c r="BA25" i="4"/>
  <c r="BA24" i="4"/>
  <c r="BA23" i="4"/>
  <c r="BA22" i="4"/>
  <c r="BA21" i="4"/>
  <c r="BA20" i="4"/>
  <c r="BA19" i="4"/>
  <c r="BA18" i="4"/>
  <c r="BA17" i="4"/>
  <c r="BA16" i="4"/>
  <c r="BA15" i="4"/>
  <c r="BA14" i="4"/>
  <c r="BU42" i="4"/>
  <c r="BU41" i="4"/>
  <c r="BU40" i="4"/>
  <c r="BU39" i="4"/>
  <c r="BU38" i="4"/>
  <c r="BU37" i="4"/>
  <c r="BU36" i="4"/>
  <c r="BU35" i="4"/>
  <c r="BU34" i="4"/>
  <c r="BU33" i="4"/>
  <c r="BU32" i="4"/>
  <c r="BU31" i="4"/>
  <c r="BU30" i="4"/>
  <c r="BU29" i="4"/>
  <c r="BU28" i="4"/>
  <c r="BU27" i="4"/>
  <c r="BU26" i="4"/>
  <c r="BU25" i="4"/>
  <c r="BU24" i="4"/>
  <c r="BU23" i="4"/>
  <c r="BU22" i="4"/>
  <c r="BU21" i="4"/>
  <c r="BU20" i="4"/>
  <c r="BU19" i="4"/>
  <c r="BU18" i="4"/>
  <c r="BU17" i="4"/>
  <c r="BU16" i="4"/>
  <c r="BU15" i="4"/>
  <c r="BU14" i="4"/>
  <c r="BU13" i="4"/>
  <c r="CC42" i="4"/>
  <c r="BY42" i="4"/>
  <c r="CC41" i="4"/>
  <c r="CK41" i="4"/>
  <c r="BY41" i="4"/>
  <c r="CC40" i="4"/>
  <c r="CK40" i="4"/>
  <c r="BY40" i="4"/>
  <c r="CC39" i="4"/>
  <c r="CK39" i="4"/>
  <c r="BY39" i="4"/>
  <c r="CC38" i="4"/>
  <c r="CK38" i="4"/>
  <c r="BY38" i="4"/>
  <c r="CC37" i="4"/>
  <c r="CK37" i="4"/>
  <c r="BY37" i="4"/>
  <c r="CC36" i="4"/>
  <c r="CK36" i="4"/>
  <c r="BY36" i="4"/>
  <c r="CC35" i="4"/>
  <c r="CK35" i="4"/>
  <c r="BY35" i="4"/>
  <c r="CC34" i="4"/>
  <c r="CK34" i="4"/>
  <c r="BY34" i="4"/>
  <c r="CC33" i="4"/>
  <c r="CK33" i="4"/>
  <c r="BY33" i="4"/>
  <c r="CC32" i="4"/>
  <c r="CK32" i="4"/>
  <c r="BY32" i="4"/>
  <c r="CC31" i="4"/>
  <c r="CK31" i="4"/>
  <c r="BY31" i="4"/>
  <c r="CC30" i="4"/>
  <c r="CK30" i="4"/>
  <c r="BY30" i="4"/>
  <c r="CC29" i="4"/>
  <c r="CK29" i="4"/>
  <c r="BY29" i="4"/>
  <c r="CC28" i="4"/>
  <c r="CK28" i="4"/>
  <c r="BY28" i="4"/>
  <c r="CC27" i="4"/>
  <c r="CK27" i="4"/>
  <c r="BY27" i="4"/>
  <c r="CC26" i="4"/>
  <c r="CK26" i="4"/>
  <c r="BY26" i="4"/>
  <c r="CC25" i="4"/>
  <c r="CK25" i="4"/>
  <c r="BY25" i="4"/>
  <c r="CC24" i="4"/>
  <c r="CK24" i="4"/>
  <c r="BY24" i="4"/>
  <c r="CC23" i="4"/>
  <c r="CK23" i="4"/>
  <c r="BY23" i="4"/>
  <c r="CC22" i="4"/>
  <c r="CK22" i="4"/>
  <c r="BY22" i="4"/>
  <c r="CC21" i="4"/>
  <c r="BY21" i="4"/>
  <c r="CC20" i="4"/>
  <c r="BY20" i="4"/>
  <c r="CC19" i="4"/>
  <c r="BY19" i="4"/>
  <c r="CC18" i="4"/>
  <c r="BY18" i="4"/>
  <c r="CC17" i="4"/>
  <c r="BY17" i="4"/>
  <c r="CC16" i="4"/>
  <c r="CK16" i="4"/>
  <c r="BY16" i="4"/>
  <c r="CC15" i="4"/>
  <c r="CK15" i="4"/>
  <c r="BY15" i="4"/>
  <c r="CC14" i="4"/>
  <c r="CK14" i="4"/>
  <c r="BY14" i="4"/>
  <c r="CC13" i="4"/>
  <c r="BY13" i="4"/>
</calcChain>
</file>

<file path=xl/sharedStrings.xml><?xml version="1.0" encoding="utf-8"?>
<sst xmlns="http://schemas.openxmlformats.org/spreadsheetml/2006/main" count="403" uniqueCount="137">
  <si>
    <t>Issue</t>
  </si>
  <si>
    <t>Pricing Date</t>
  </si>
  <si>
    <t>Par Amount</t>
  </si>
  <si>
    <t>Pricing Status</t>
  </si>
  <si>
    <t>Year</t>
  </si>
  <si>
    <t>Spread</t>
  </si>
  <si>
    <t>Coupon</t>
  </si>
  <si>
    <t>Lead Underwriter</t>
  </si>
  <si>
    <t>Issuer Location</t>
  </si>
  <si>
    <t>Underlying Ratings
Moody's/S&amp;P/Fitch</t>
  </si>
  <si>
    <t>Revenue</t>
  </si>
  <si>
    <t>Optional Call 
Provisions</t>
  </si>
  <si>
    <t>Final</t>
  </si>
  <si>
    <t>NA</t>
  </si>
  <si>
    <t>Yield</t>
  </si>
  <si>
    <t>NR/AA/NR</t>
  </si>
  <si>
    <t>NR/AA-/NR</t>
  </si>
  <si>
    <t>Proposed Final</t>
  </si>
  <si>
    <t>Sale Method</t>
  </si>
  <si>
    <t>Negotiated</t>
  </si>
  <si>
    <t>Raymond James</t>
  </si>
  <si>
    <t>Morgan Stanley</t>
  </si>
  <si>
    <t>Bond Type</t>
  </si>
  <si>
    <t>Los Angeles County</t>
  </si>
  <si>
    <t>Insurer</t>
  </si>
  <si>
    <t>Insured Rating</t>
  </si>
  <si>
    <t>AAA MMD**</t>
  </si>
  <si>
    <t>4/1/2028 @ 100%</t>
  </si>
  <si>
    <t xml:space="preserve">*Preliminary, subject to change
**Interpolated AAA MMD </t>
  </si>
  <si>
    <t>3.000/5.000</t>
  </si>
  <si>
    <t>2.64/2.69</t>
  </si>
  <si>
    <t>52/9</t>
  </si>
  <si>
    <t>3.16/2.73</t>
  </si>
  <si>
    <t>Aa2/AA/AA</t>
  </si>
  <si>
    <t>7/1/2028 @ 100%</t>
  </si>
  <si>
    <t>MATURITY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</si>
  <si>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</si>
  <si>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</si>
  <si>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</si>
  <si>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</si>
  <si>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</si>
  <si>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</si>
  <si>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</si>
  <si>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</si>
  <si>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</si>
  <si>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</si>
  <si>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</si>
  <si>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</si>
  <si>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Monterey County</t>
  </si>
  <si>
    <t>9/1/2028 @ 100%</t>
  </si>
  <si>
    <t>YR</t>
  </si>
  <si>
    <t>Prepricing Scale</t>
  </si>
  <si>
    <r>
      <t xml:space="preserve">South Coast Water District Financing Authority
</t>
    </r>
    <r>
      <rPr>
        <sz val="12"/>
        <color theme="1"/>
        <rFont val="Garamond"/>
        <family val="1"/>
      </rPr>
      <t>Revenue Bonds, Series 2019A</t>
    </r>
  </si>
  <si>
    <t>$40,370,000*</t>
  </si>
  <si>
    <t>Orange County</t>
  </si>
  <si>
    <t>NR/AA+/AA+</t>
  </si>
  <si>
    <t>NR/AAA/AAA</t>
  </si>
  <si>
    <r>
      <t>Moulton Niguel Water District</t>
    </r>
    <r>
      <rPr>
        <sz val="12"/>
        <color theme="1"/>
        <rFont val="Garamond"/>
        <family val="1"/>
      </rPr>
      <t xml:space="preserve">
2019 Revenue Refunding Bonds</t>
    </r>
  </si>
  <si>
    <t>3/1/2029 @ 100%</t>
  </si>
  <si>
    <t>Barclays Capital (Lead)</t>
  </si>
  <si>
    <t>5.000/5.250</t>
  </si>
  <si>
    <t>3.270/3.220</t>
  </si>
  <si>
    <t>23/18</t>
  </si>
  <si>
    <t>1/1/2029 @ 100%</t>
  </si>
  <si>
    <r>
      <t xml:space="preserve">City of San Diego
</t>
    </r>
    <r>
      <rPr>
        <sz val="12"/>
        <color theme="1"/>
        <rFont val="Garamond"/>
        <family val="1"/>
      </rPr>
      <t>Subordinated Water Revenue Bonds, Series 2018A</t>
    </r>
  </si>
  <si>
    <t>BA Merrill Lynch (Lead)</t>
  </si>
  <si>
    <t>San Diego County</t>
  </si>
  <si>
    <t>Aa3/NR/AA-</t>
  </si>
  <si>
    <t>8/1/2028 @ 100%</t>
  </si>
  <si>
    <r>
      <t xml:space="preserve">City of Santa Rosa
</t>
    </r>
    <r>
      <rPr>
        <sz val="12"/>
        <color theme="1"/>
        <rFont val="Garamond"/>
        <family val="1"/>
      </rPr>
      <t>Refunding Water Revenue Bonds, Series 2018</t>
    </r>
  </si>
  <si>
    <t>Stifel</t>
  </si>
  <si>
    <t>Sonoma County</t>
  </si>
  <si>
    <t>NR/AA+/NR</t>
  </si>
  <si>
    <r>
      <t xml:space="preserve">City of Santa Rosa
</t>
    </r>
    <r>
      <rPr>
        <sz val="12"/>
        <color theme="1"/>
        <rFont val="Garamond"/>
        <family val="1"/>
      </rPr>
      <t>Wastewater Revenue Refunding Bonds, Series 2018A</t>
    </r>
  </si>
  <si>
    <r>
      <t xml:space="preserve">The Metropolitan Water District of Southern California
</t>
    </r>
    <r>
      <rPr>
        <sz val="12"/>
        <color theme="1"/>
        <rFont val="Garamond"/>
        <family val="1"/>
      </rPr>
      <t>Water Revenue Refunding Bonds, 2018 Series B</t>
    </r>
  </si>
  <si>
    <t>NR/AAA/AA+</t>
  </si>
  <si>
    <r>
      <t xml:space="preserve">Department of Water and Power of the City of Los Angeles
</t>
    </r>
    <r>
      <rPr>
        <sz val="12"/>
        <color theme="1"/>
        <rFont val="Garamond"/>
        <family val="1"/>
      </rPr>
      <t>Water System Revenue Bonds, 2018 Series B</t>
    </r>
  </si>
  <si>
    <r>
      <t xml:space="preserve">Department of Water and Power of the City of Los Angeles
</t>
    </r>
    <r>
      <rPr>
        <sz val="12"/>
        <color theme="1"/>
        <rFont val="Garamond"/>
        <family val="1"/>
      </rPr>
      <t>Power System Revenue Bonds, 2019 Series A</t>
    </r>
  </si>
  <si>
    <t>RBC Capital Markets (Lead)</t>
  </si>
  <si>
    <t>Aa2/AA+/AA</t>
  </si>
  <si>
    <t>-28/-28</t>
  </si>
  <si>
    <t>4.000/5.000</t>
  </si>
  <si>
    <t>-24/-24</t>
  </si>
  <si>
    <t>-23/-23</t>
  </si>
  <si>
    <t>-19/-19</t>
  </si>
  <si>
    <t>-15/-15</t>
  </si>
  <si>
    <t>3.875/5.000</t>
  </si>
  <si>
    <t>3.880/3.500</t>
  </si>
  <si>
    <t>53/15</t>
  </si>
  <si>
    <r>
      <t xml:space="preserve">Monterey Regional Waste Management Authority
</t>
    </r>
    <r>
      <rPr>
        <sz val="12"/>
        <color theme="1"/>
        <rFont val="Garamond"/>
        <family val="1"/>
      </rPr>
      <t>Integrated Waste Management System Revenue Bonds, Series 2018A</t>
    </r>
  </si>
  <si>
    <t>5.000/4.000</t>
  </si>
  <si>
    <t>3.370/3.850</t>
  </si>
  <si>
    <t>22/70</t>
  </si>
  <si>
    <r>
      <t xml:space="preserve">Department of Water and Power of the City of Los Angeles
</t>
    </r>
    <r>
      <rPr>
        <sz val="12"/>
        <color theme="1"/>
        <rFont val="Garamond"/>
        <family val="1"/>
      </rPr>
      <t>Power System Revenue Bonds, 2018 Series D</t>
    </r>
  </si>
  <si>
    <t>Wells Fargo Securities (Lead)</t>
  </si>
  <si>
    <r>
      <t xml:space="preserve">Southern California Water Replenishment District
</t>
    </r>
    <r>
      <rPr>
        <sz val="12"/>
        <color theme="1"/>
        <rFont val="Garamond"/>
        <family val="1"/>
      </rPr>
      <t>Replenishment Assessment Revenue Bonds, Series 2018</t>
    </r>
  </si>
  <si>
    <r>
      <t xml:space="preserve">City of Santa Clara
</t>
    </r>
    <r>
      <rPr>
        <sz val="12"/>
        <color theme="1"/>
        <rFont val="Garamond"/>
        <family val="1"/>
      </rPr>
      <t>Electric Revenue Refunding Bonds, Series 2018 A</t>
    </r>
  </si>
  <si>
    <t>Goldman Sachs</t>
  </si>
  <si>
    <t>Santa Clara County</t>
  </si>
  <si>
    <t>NR/A+/AA-</t>
  </si>
  <si>
    <t>Not Callable</t>
  </si>
  <si>
    <r>
      <t xml:space="preserve">Santa Barbara County
</t>
    </r>
    <r>
      <rPr>
        <sz val="12"/>
        <color theme="1"/>
        <rFont val="Garamond"/>
        <family val="1"/>
      </rPr>
      <t>Solid Waste System Revenue Certificates of Participation, Series 2018A</t>
    </r>
  </si>
  <si>
    <t>Raymond James (Lead)</t>
  </si>
  <si>
    <t>Santa Barbara County</t>
  </si>
  <si>
    <t>A1/AA/NR</t>
  </si>
  <si>
    <t>12/1/2028 @ 100%</t>
  </si>
  <si>
    <t>2/1/2029 @ 100%</t>
  </si>
  <si>
    <r>
      <t>City of Riverside</t>
    </r>
    <r>
      <rPr>
        <sz val="12"/>
        <color theme="1"/>
        <rFont val="Garamond"/>
        <family val="1"/>
      </rPr>
      <t xml:space="preserve">
Water Revenue Refunding Bonds, Issue of 2019A</t>
    </r>
  </si>
  <si>
    <t>Citigroup</t>
  </si>
  <si>
    <t>Riverside</t>
  </si>
  <si>
    <t>4/1/2029 @ 100%</t>
  </si>
  <si>
    <t>4.00/5.00</t>
  </si>
  <si>
    <t>3.72/3.22</t>
  </si>
  <si>
    <t>67/17</t>
  </si>
  <si>
    <t>Bank A</t>
  </si>
  <si>
    <t>X, Michigan</t>
  </si>
  <si>
    <t>Bank B</t>
  </si>
  <si>
    <t>XYZ, California</t>
  </si>
  <si>
    <t xml:space="preserve"> </t>
  </si>
  <si>
    <t>Bank C</t>
  </si>
  <si>
    <t>Bank D</t>
  </si>
  <si>
    <t>Bank E</t>
  </si>
  <si>
    <t>ABC, California</t>
  </si>
  <si>
    <t>DFG, California</t>
  </si>
  <si>
    <t>KLM, California</t>
  </si>
  <si>
    <t>AAA MMD</t>
  </si>
  <si>
    <t>Bank ABC</t>
  </si>
  <si>
    <t>Sandpointe, California</t>
  </si>
  <si>
    <t>NR/AA/</t>
  </si>
  <si>
    <t>Proposed</t>
  </si>
  <si>
    <t>9/1/2029 @ 100%</t>
  </si>
  <si>
    <r>
      <t>City of Sandpointe</t>
    </r>
    <r>
      <rPr>
        <sz val="16"/>
        <color theme="1"/>
        <rFont val="Garamond"/>
        <family val="1"/>
      </rPr>
      <t xml:space="preserve">
2019 Water Revenue Refunding Bonds</t>
    </r>
  </si>
  <si>
    <r>
      <t>City of X</t>
    </r>
    <r>
      <rPr>
        <sz val="16"/>
        <color theme="1"/>
        <rFont val="Garamond"/>
        <family val="1"/>
      </rPr>
      <t xml:space="preserve">
Water Revenue Refunding Bonds, Issue of 2019A</t>
    </r>
  </si>
  <si>
    <r>
      <t xml:space="preserve">City of XYZ
</t>
    </r>
    <r>
      <rPr>
        <sz val="16"/>
        <color theme="1"/>
        <rFont val="Garamond"/>
        <family val="1"/>
      </rPr>
      <t>Subordinated Water Revenue Bonds, Series 2019A</t>
    </r>
  </si>
  <si>
    <r>
      <t xml:space="preserve">ABC Agency                                     </t>
    </r>
    <r>
      <rPr>
        <sz val="16"/>
        <color theme="1"/>
        <rFont val="Garamond"/>
        <family val="1"/>
      </rPr>
      <t>Water Revenue Bonds, Series 2019</t>
    </r>
  </si>
  <si>
    <r>
      <t xml:space="preserve">City of DFG
</t>
    </r>
    <r>
      <rPr>
        <sz val="16"/>
        <color theme="1"/>
        <rFont val="Garamond"/>
        <family val="1"/>
      </rPr>
      <t>Refunding Water Revenue Bonds, Series 2019</t>
    </r>
  </si>
  <si>
    <r>
      <t xml:space="preserve">City of KLM
</t>
    </r>
    <r>
      <rPr>
        <sz val="16"/>
        <color theme="1"/>
        <rFont val="Garamond"/>
        <family val="1"/>
      </rPr>
      <t>Water Revenue Bonds, Series 2019A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</si>
</sst>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m\ d\,\ yyyy;@"/>
    <numFmt numFmtId="165" formatCode="&quot;$&quot;#,##0"/>
    <numFmt numFmtId="166" formatCode="0.000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0"/>
      <name val="Arial"/>
      <family val="2"/>
    </font>
    <font>
      <sz val="12"/>
      <color theme="1"/>
      <name val="Century Gothic"/>
      <family val="2"/>
    </font>
    <font>
      <sz val="12"/>
      <color rgb="FF006100"/>
      <name val="Century Gothic"/>
      <family val="2"/>
    </font>
    <font>
      <sz val="12"/>
      <color rgb="FF9C6500"/>
      <name val="Century Gothic"/>
      <family val="2"/>
    </font>
    <font>
      <b/>
      <sz val="12"/>
      <color theme="1"/>
      <name val="Garamond"/>
      <family val="1"/>
    </font>
    <font>
      <sz val="12"/>
      <color theme="1"/>
      <name val="Garamond"/>
      <family val="1"/>
    </font>
    <font>
      <sz val="12"/>
      <name val="Garamond"/>
      <family val="1"/>
    </font>
    <font>
      <sz val="12"/>
      <color rgb="FF376091"/>
      <name val="Garamond"/>
      <family val="1"/>
    </font>
    <font>
      <b/>
      <sz val="12"/>
      <name val="Garamond"/>
      <family val="1"/>
    </font>
    <font>
      <b/>
      <sz val="10"/>
      <color indexed="9"/>
      <name val="Garamond"/>
      <family val="1"/>
    </font>
    <font>
      <sz val="10"/>
      <color theme="1"/>
      <name val="Garamond"/>
      <family val="1"/>
    </font>
    <font>
      <sz val="12"/>
      <color theme="3"/>
      <name val="Garamond"/>
      <family val="1"/>
    </font>
    <font>
      <sz val="12"/>
      <color rgb="FFFF0000"/>
      <name val="Garamond"/>
      <family val="1"/>
    </font>
    <font>
      <b/>
      <sz val="12"/>
      <color rgb="FFFF0000"/>
      <name val="Garamond"/>
      <family val="1"/>
    </font>
    <font>
      <sz val="12"/>
      <color theme="4" tint="-0.249977111117893"/>
      <name val="Garamond"/>
      <family val="1"/>
    </font>
    <font>
      <sz val="11"/>
      <color theme="1"/>
      <name val="Garamond"/>
      <family val="1"/>
    </font>
    <font>
      <b/>
      <sz val="11"/>
      <color theme="1"/>
      <name val="Calibri"/>
      <family val="2"/>
      <scheme val="minor"/>
    </font>
    <font>
      <b/>
      <sz val="16"/>
      <color theme="1"/>
      <name val="Garamond"/>
      <family val="1"/>
    </font>
    <font>
      <sz val="16"/>
      <color theme="1"/>
      <name val="Garamond"/>
      <family val="1"/>
    </font>
    <font>
      <b/>
      <sz val="16"/>
      <name val="Garamond"/>
      <family val="1"/>
    </font>
    <font>
      <sz val="16"/>
      <name val="Garamond"/>
      <family val="1"/>
    </font>
    <font>
      <sz val="16"/>
      <color rgb="FFFF0000"/>
      <name val="Garamond"/>
      <family val="1"/>
    </font>
    <font>
      <b/>
      <sz val="16"/>
      <color indexed="9"/>
      <name val="Garamond"/>
      <family val="1"/>
    </font>
    <font>
      <sz val="16"/>
      <color theme="3"/>
      <name val="Garamond"/>
      <family val="1"/>
    </font>
    <font>
      <sz val="16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  <fill>
      <patternFill patternType="solid">
        <fgColor rgb="FF0C5A45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9">
    <xf numFmtId="0" fontId="0" fillId="0" borderId="0"/>
    <xf numFmtId="0" fontId="3" fillId="0" borderId="0"/>
    <xf numFmtId="9" fontId="3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0" fontId="2" fillId="3" borderId="0" applyNumberFormat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4" fillId="0" borderId="0"/>
    <xf numFmtId="0" fontId="1" fillId="0" borderId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5" fillId="2" borderId="0" applyNumberFormat="0" applyBorder="0" applyAlignment="0" applyProtection="0"/>
    <xf numFmtId="0" fontId="6" fillId="4" borderId="0" applyNumberFormat="0" applyBorder="0" applyAlignment="0" applyProtection="0"/>
    <xf numFmtId="0" fontId="3" fillId="0" borderId="0"/>
  </cellStyleXfs>
  <cellXfs count="297">
    <xf numFmtId="0" fontId="0" fillId="0" borderId="0" xfId="0"/>
    <xf numFmtId="0" fontId="7" fillId="0" borderId="12" xfId="0" applyFont="1" applyBorder="1" applyAlignment="1">
      <alignment horizontal="center" vertical="center"/>
    </xf>
    <xf numFmtId="0" fontId="8" fillId="0" borderId="0" xfId="0" applyFont="1"/>
    <xf numFmtId="0" fontId="7" fillId="0" borderId="13" xfId="0" applyFont="1" applyBorder="1" applyAlignment="1">
      <alignment horizontal="center" vertical="center"/>
    </xf>
    <xf numFmtId="165" fontId="7" fillId="0" borderId="13" xfId="0" applyNumberFormat="1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 wrapText="1"/>
    </xf>
    <xf numFmtId="0" fontId="7" fillId="5" borderId="15" xfId="0" applyFont="1" applyFill="1" applyBorder="1" applyAlignment="1">
      <alignment horizontal="center" vertical="center"/>
    </xf>
    <xf numFmtId="166" fontId="10" fillId="5" borderId="2" xfId="0" quotePrefix="1" applyNumberFormat="1" applyFont="1" applyFill="1" applyBorder="1" applyAlignment="1">
      <alignment horizontal="center" vertical="center"/>
    </xf>
    <xf numFmtId="166" fontId="10" fillId="5" borderId="0" xfId="0" quotePrefix="1" applyNumberFormat="1" applyFont="1" applyFill="1" applyBorder="1" applyAlignment="1">
      <alignment horizontal="center" vertical="center"/>
    </xf>
    <xf numFmtId="166" fontId="8" fillId="5" borderId="0" xfId="0" applyNumberFormat="1" applyFont="1" applyFill="1" applyBorder="1" applyAlignment="1">
      <alignment horizontal="center" vertical="center"/>
    </xf>
    <xf numFmtId="1" fontId="11" fillId="5" borderId="1" xfId="0" quotePrefix="1" applyNumberFormat="1" applyFont="1" applyFill="1" applyBorder="1" applyAlignment="1">
      <alignment horizontal="center" vertical="center"/>
    </xf>
    <xf numFmtId="166" fontId="10" fillId="5" borderId="0" xfId="0" applyNumberFormat="1" applyFont="1" applyFill="1" applyBorder="1" applyAlignment="1">
      <alignment horizontal="center" vertical="center"/>
    </xf>
    <xf numFmtId="0" fontId="7" fillId="7" borderId="14" xfId="0" applyFont="1" applyFill="1" applyBorder="1" applyAlignment="1">
      <alignment horizontal="center" vertical="center"/>
    </xf>
    <xf numFmtId="166" fontId="8" fillId="7" borderId="4" xfId="0" applyNumberFormat="1" applyFont="1" applyFill="1" applyBorder="1" applyAlignment="1">
      <alignment horizontal="center" vertical="center"/>
    </xf>
    <xf numFmtId="0" fontId="7" fillId="7" borderId="15" xfId="0" applyFont="1" applyFill="1" applyBorder="1" applyAlignment="1">
      <alignment horizontal="center" vertical="center"/>
    </xf>
    <xf numFmtId="166" fontId="10" fillId="7" borderId="2" xfId="0" quotePrefix="1" applyNumberFormat="1" applyFont="1" applyFill="1" applyBorder="1" applyAlignment="1">
      <alignment horizontal="center" vertical="center"/>
    </xf>
    <xf numFmtId="166" fontId="8" fillId="7" borderId="0" xfId="0" applyNumberFormat="1" applyFont="1" applyFill="1" applyBorder="1" applyAlignment="1">
      <alignment horizontal="center" vertical="center"/>
    </xf>
    <xf numFmtId="1" fontId="11" fillId="7" borderId="1" xfId="0" quotePrefix="1" applyNumberFormat="1" applyFont="1" applyFill="1" applyBorder="1" applyAlignment="1">
      <alignment horizontal="center" vertical="center"/>
    </xf>
    <xf numFmtId="166" fontId="10" fillId="7" borderId="0" xfId="0" applyNumberFormat="1" applyFont="1" applyFill="1" applyBorder="1" applyAlignment="1">
      <alignment horizontal="center" vertical="center"/>
    </xf>
    <xf numFmtId="166" fontId="10" fillId="7" borderId="2" xfId="0" applyNumberFormat="1" applyFont="1" applyFill="1" applyBorder="1" applyAlignment="1">
      <alignment horizontal="center" vertical="center"/>
    </xf>
    <xf numFmtId="0" fontId="7" fillId="5" borderId="14" xfId="0" applyFont="1" applyFill="1" applyBorder="1" applyAlignment="1">
      <alignment horizontal="center" vertical="center"/>
    </xf>
    <xf numFmtId="166" fontId="10" fillId="5" borderId="3" xfId="0" applyNumberFormat="1" applyFont="1" applyFill="1" applyBorder="1" applyAlignment="1">
      <alignment horizontal="center" vertical="center"/>
    </xf>
    <xf numFmtId="166" fontId="8" fillId="5" borderId="4" xfId="0" applyNumberFormat="1" applyFont="1" applyFill="1" applyBorder="1" applyAlignment="1">
      <alignment horizontal="center" vertical="center"/>
    </xf>
    <xf numFmtId="1" fontId="11" fillId="5" borderId="5" xfId="0" quotePrefix="1" applyNumberFormat="1" applyFont="1" applyFill="1" applyBorder="1" applyAlignment="1">
      <alignment horizontal="center" vertical="center"/>
    </xf>
    <xf numFmtId="0" fontId="7" fillId="8" borderId="15" xfId="0" applyFont="1" applyFill="1" applyBorder="1" applyAlignment="1">
      <alignment horizontal="center" vertical="center"/>
    </xf>
    <xf numFmtId="0" fontId="12" fillId="6" borderId="11" xfId="1" applyFont="1" applyFill="1" applyBorder="1" applyAlignment="1">
      <alignment horizontal="center" vertical="center" wrapText="1"/>
    </xf>
    <xf numFmtId="0" fontId="13" fillId="0" borderId="0" xfId="0" applyFont="1"/>
    <xf numFmtId="166" fontId="10" fillId="5" borderId="2" xfId="0" applyNumberFormat="1" applyFont="1" applyFill="1" applyBorder="1" applyAlignment="1">
      <alignment horizontal="center" vertical="center"/>
    </xf>
    <xf numFmtId="0" fontId="8" fillId="0" borderId="4" xfId="0" applyFont="1" applyBorder="1"/>
    <xf numFmtId="166" fontId="14" fillId="7" borderId="0" xfId="0" quotePrefix="1" applyNumberFormat="1" applyFont="1" applyFill="1" applyBorder="1" applyAlignment="1">
      <alignment horizontal="center" vertical="center"/>
    </xf>
    <xf numFmtId="166" fontId="14" fillId="5" borderId="0" xfId="0" quotePrefix="1" applyNumberFormat="1" applyFont="1" applyFill="1" applyBorder="1" applyAlignment="1">
      <alignment horizontal="center" vertical="center"/>
    </xf>
    <xf numFmtId="1" fontId="11" fillId="7" borderId="5" xfId="0" quotePrefix="1" applyNumberFormat="1" applyFont="1" applyFill="1" applyBorder="1" applyAlignment="1">
      <alignment horizontal="center" vertical="center"/>
    </xf>
    <xf numFmtId="0" fontId="0" fillId="5" borderId="0" xfId="0" applyFill="1"/>
    <xf numFmtId="0" fontId="0" fillId="5" borderId="0" xfId="0" applyFill="1" applyBorder="1"/>
    <xf numFmtId="166" fontId="15" fillId="7" borderId="0" xfId="0" quotePrefix="1" applyNumberFormat="1" applyFont="1" applyFill="1" applyBorder="1" applyAlignment="1">
      <alignment horizontal="center" vertical="center"/>
    </xf>
    <xf numFmtId="166" fontId="15" fillId="5" borderId="0" xfId="0" quotePrefix="1" applyNumberFormat="1" applyFont="1" applyFill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12" fillId="6" borderId="11" xfId="1" applyFont="1" applyFill="1" applyBorder="1" applyAlignment="1">
      <alignment horizontal="center" vertical="center"/>
    </xf>
    <xf numFmtId="166" fontId="17" fillId="7" borderId="2" xfId="0" quotePrefix="1" applyNumberFormat="1" applyFont="1" applyFill="1" applyBorder="1" applyAlignment="1">
      <alignment horizontal="center" vertical="center"/>
    </xf>
    <xf numFmtId="166" fontId="17" fillId="7" borderId="0" xfId="0" quotePrefix="1" applyNumberFormat="1" applyFont="1" applyFill="1" applyBorder="1" applyAlignment="1">
      <alignment horizontal="center" vertical="center"/>
    </xf>
    <xf numFmtId="1" fontId="7" fillId="7" borderId="1" xfId="0" quotePrefix="1" applyNumberFormat="1" applyFont="1" applyFill="1" applyBorder="1" applyAlignment="1">
      <alignment horizontal="center" vertical="center"/>
    </xf>
    <xf numFmtId="166" fontId="17" fillId="5" borderId="2" xfId="0" quotePrefix="1" applyNumberFormat="1" applyFont="1" applyFill="1" applyBorder="1" applyAlignment="1">
      <alignment horizontal="center" vertical="center"/>
    </xf>
    <xf numFmtId="166" fontId="17" fillId="5" borderId="0" xfId="0" quotePrefix="1" applyNumberFormat="1" applyFont="1" applyFill="1" applyBorder="1" applyAlignment="1">
      <alignment horizontal="center" vertical="center"/>
    </xf>
    <xf numFmtId="1" fontId="7" fillId="5" borderId="1" xfId="0" quotePrefix="1" applyNumberFormat="1" applyFont="1" applyFill="1" applyBorder="1" applyAlignment="1">
      <alignment horizontal="center" vertical="center"/>
    </xf>
    <xf numFmtId="166" fontId="17" fillId="5" borderId="3" xfId="0" applyNumberFormat="1" applyFont="1" applyFill="1" applyBorder="1" applyAlignment="1">
      <alignment horizontal="center" vertical="center"/>
    </xf>
    <xf numFmtId="166" fontId="17" fillId="5" borderId="4" xfId="0" applyNumberFormat="1" applyFont="1" applyFill="1" applyBorder="1" applyAlignment="1">
      <alignment horizontal="center" vertical="center"/>
    </xf>
    <xf numFmtId="1" fontId="7" fillId="5" borderId="5" xfId="0" quotePrefix="1" applyNumberFormat="1" applyFont="1" applyFill="1" applyBorder="1" applyAlignment="1">
      <alignment horizontal="center" vertical="center"/>
    </xf>
    <xf numFmtId="166" fontId="14" fillId="5" borderId="4" xfId="0" applyNumberFormat="1" applyFont="1" applyFill="1" applyBorder="1" applyAlignment="1">
      <alignment horizontal="center" vertical="center"/>
    </xf>
    <xf numFmtId="1" fontId="7" fillId="7" borderId="5" xfId="0" quotePrefix="1" applyNumberFormat="1" applyFont="1" applyFill="1" applyBorder="1" applyAlignment="1">
      <alignment horizontal="center" vertical="center"/>
    </xf>
    <xf numFmtId="166" fontId="17" fillId="5" borderId="2" xfId="0" applyNumberFormat="1" applyFont="1" applyFill="1" applyBorder="1" applyAlignment="1">
      <alignment horizontal="center" vertical="center"/>
    </xf>
    <xf numFmtId="166" fontId="17" fillId="5" borderId="0" xfId="0" applyNumberFormat="1" applyFont="1" applyFill="1" applyBorder="1" applyAlignment="1">
      <alignment horizontal="center" vertical="center"/>
    </xf>
    <xf numFmtId="0" fontId="7" fillId="6" borderId="26" xfId="0" applyFont="1" applyFill="1" applyBorder="1" applyAlignment="1">
      <alignment horizontal="center" vertical="center"/>
    </xf>
    <xf numFmtId="0" fontId="7" fillId="0" borderId="11" xfId="0" applyFont="1" applyBorder="1" applyAlignment="1">
      <alignment horizontal="center" vertical="center" wrapText="1"/>
    </xf>
    <xf numFmtId="0" fontId="8" fillId="0" borderId="20" xfId="0" applyFont="1" applyBorder="1"/>
    <xf numFmtId="0" fontId="18" fillId="5" borderId="0" xfId="0" applyFont="1" applyFill="1" applyBorder="1" applyAlignment="1">
      <alignment horizontal="center" vertical="center" wrapText="1"/>
    </xf>
    <xf numFmtId="14" fontId="8" fillId="5" borderId="0" xfId="0" applyNumberFormat="1" applyFont="1" applyFill="1" applyBorder="1" applyAlignment="1">
      <alignment horizontal="center" vertical="center" wrapText="1"/>
    </xf>
    <xf numFmtId="0" fontId="8" fillId="5" borderId="0" xfId="0" applyFont="1" applyFill="1" applyBorder="1"/>
    <xf numFmtId="0" fontId="0" fillId="0" borderId="0" xfId="0" applyBorder="1"/>
    <xf numFmtId="166" fontId="17" fillId="8" borderId="2" xfId="0" applyNumberFormat="1" applyFont="1" applyFill="1" applyBorder="1" applyAlignment="1">
      <alignment horizontal="center" vertical="center"/>
    </xf>
    <xf numFmtId="166" fontId="17" fillId="8" borderId="0" xfId="0" applyNumberFormat="1" applyFont="1" applyFill="1" applyBorder="1" applyAlignment="1">
      <alignment horizontal="center" vertical="center"/>
    </xf>
    <xf numFmtId="166" fontId="8" fillId="8" borderId="0" xfId="0" applyNumberFormat="1" applyFont="1" applyFill="1" applyBorder="1" applyAlignment="1">
      <alignment horizontal="center" vertical="center"/>
    </xf>
    <xf numFmtId="1" fontId="11" fillId="8" borderId="1" xfId="0" quotePrefix="1" applyNumberFormat="1" applyFont="1" applyFill="1" applyBorder="1" applyAlignment="1">
      <alignment horizontal="center" vertical="center"/>
    </xf>
    <xf numFmtId="166" fontId="14" fillId="7" borderId="2" xfId="0" quotePrefix="1" applyNumberFormat="1" applyFont="1" applyFill="1" applyBorder="1" applyAlignment="1">
      <alignment horizontal="center" vertical="center"/>
    </xf>
    <xf numFmtId="166" fontId="14" fillId="5" borderId="2" xfId="0" quotePrefix="1" applyNumberFormat="1" applyFont="1" applyFill="1" applyBorder="1" applyAlignment="1">
      <alignment horizontal="center" vertical="center"/>
    </xf>
    <xf numFmtId="166" fontId="14" fillId="5" borderId="3" xfId="0" applyNumberFormat="1" applyFont="1" applyFill="1" applyBorder="1" applyAlignment="1">
      <alignment horizontal="center" vertical="center"/>
    </xf>
    <xf numFmtId="166" fontId="14" fillId="5" borderId="2" xfId="0" applyNumberFormat="1" applyFont="1" applyFill="1" applyBorder="1" applyAlignment="1">
      <alignment horizontal="center" vertical="center"/>
    </xf>
    <xf numFmtId="166" fontId="14" fillId="7" borderId="2" xfId="0" applyNumberFormat="1" applyFont="1" applyFill="1" applyBorder="1" applyAlignment="1">
      <alignment horizontal="center" vertical="center"/>
    </xf>
    <xf numFmtId="166" fontId="14" fillId="7" borderId="0" xfId="0" applyNumberFormat="1" applyFont="1" applyFill="1" applyBorder="1" applyAlignment="1">
      <alignment horizontal="center" vertical="center"/>
    </xf>
    <xf numFmtId="166" fontId="14" fillId="5" borderId="0" xfId="0" applyNumberFormat="1" applyFont="1" applyFill="1" applyBorder="1" applyAlignment="1">
      <alignment horizontal="center" vertical="center"/>
    </xf>
    <xf numFmtId="166" fontId="14" fillId="8" borderId="2" xfId="0" applyNumberFormat="1" applyFont="1" applyFill="1" applyBorder="1" applyAlignment="1">
      <alignment horizontal="center" vertical="center"/>
    </xf>
    <xf numFmtId="166" fontId="14" fillId="8" borderId="0" xfId="0" applyNumberFormat="1" applyFont="1" applyFill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1" fontId="7" fillId="8" borderId="1" xfId="0" quotePrefix="1" applyNumberFormat="1" applyFont="1" applyFill="1" applyBorder="1" applyAlignment="1">
      <alignment horizontal="center" vertical="center"/>
    </xf>
    <xf numFmtId="1" fontId="16" fillId="5" borderId="1" xfId="0" quotePrefix="1" applyNumberFormat="1" applyFont="1" applyFill="1" applyBorder="1" applyAlignment="1">
      <alignment horizontal="center" vertical="center"/>
    </xf>
    <xf numFmtId="1" fontId="16" fillId="7" borderId="1" xfId="0" quotePrefix="1" applyNumberFormat="1" applyFont="1" applyFill="1" applyBorder="1" applyAlignment="1">
      <alignment horizontal="center" vertical="center"/>
    </xf>
    <xf numFmtId="1" fontId="16" fillId="7" borderId="5" xfId="0" quotePrefix="1" applyNumberFormat="1" applyFont="1" applyFill="1" applyBorder="1" applyAlignment="1">
      <alignment horizontal="center" vertical="center"/>
    </xf>
    <xf numFmtId="1" fontId="16" fillId="5" borderId="5" xfId="0" quotePrefix="1" applyNumberFormat="1" applyFont="1" applyFill="1" applyBorder="1" applyAlignment="1">
      <alignment horizontal="center" vertical="center"/>
    </xf>
    <xf numFmtId="166" fontId="15" fillId="5" borderId="0" xfId="0" applyNumberFormat="1" applyFont="1" applyFill="1" applyBorder="1" applyAlignment="1">
      <alignment horizontal="center" vertical="center"/>
    </xf>
    <xf numFmtId="0" fontId="8" fillId="0" borderId="0" xfId="0" applyFont="1" applyBorder="1"/>
    <xf numFmtId="166" fontId="14" fillId="7" borderId="3" xfId="0" quotePrefix="1" applyNumberFormat="1" applyFont="1" applyFill="1" applyBorder="1" applyAlignment="1">
      <alignment horizontal="center" vertical="center"/>
    </xf>
    <xf numFmtId="166" fontId="15" fillId="7" borderId="4" xfId="0" quotePrefix="1" applyNumberFormat="1" applyFont="1" applyFill="1" applyBorder="1" applyAlignment="1">
      <alignment horizontal="center" vertical="center"/>
    </xf>
    <xf numFmtId="166" fontId="14" fillId="7" borderId="4" xfId="0" quotePrefix="1" applyNumberFormat="1" applyFont="1" applyFill="1" applyBorder="1" applyAlignment="1">
      <alignment horizontal="center" vertical="center"/>
    </xf>
    <xf numFmtId="166" fontId="17" fillId="7" borderId="3" xfId="0" quotePrefix="1" applyNumberFormat="1" applyFont="1" applyFill="1" applyBorder="1" applyAlignment="1">
      <alignment horizontal="center" vertical="center"/>
    </xf>
    <xf numFmtId="166" fontId="17" fillId="7" borderId="4" xfId="0" quotePrefix="1" applyNumberFormat="1" applyFont="1" applyFill="1" applyBorder="1" applyAlignment="1">
      <alignment horizontal="center" vertical="center"/>
    </xf>
    <xf numFmtId="166" fontId="15" fillId="7" borderId="0" xfId="0" applyNumberFormat="1" applyFont="1" applyFill="1" applyBorder="1" applyAlignment="1">
      <alignment horizontal="center" vertical="center"/>
    </xf>
    <xf numFmtId="166" fontId="17" fillId="7" borderId="2" xfId="0" applyNumberFormat="1" applyFont="1" applyFill="1" applyBorder="1" applyAlignment="1">
      <alignment horizontal="center" vertical="center"/>
    </xf>
    <xf numFmtId="166" fontId="17" fillId="7" borderId="0" xfId="0" applyNumberFormat="1" applyFont="1" applyFill="1" applyBorder="1" applyAlignment="1">
      <alignment horizontal="center" vertical="center"/>
    </xf>
    <xf numFmtId="166" fontId="14" fillId="5" borderId="3" xfId="0" quotePrefix="1" applyNumberFormat="1" applyFont="1" applyFill="1" applyBorder="1" applyAlignment="1">
      <alignment horizontal="center" vertical="center"/>
    </xf>
    <xf numFmtId="166" fontId="15" fillId="5" borderId="4" xfId="0" quotePrefix="1" applyNumberFormat="1" applyFont="1" applyFill="1" applyBorder="1" applyAlignment="1">
      <alignment horizontal="center" vertical="center"/>
    </xf>
    <xf numFmtId="166" fontId="14" fillId="5" borderId="4" xfId="0" quotePrefix="1" applyNumberFormat="1" applyFont="1" applyFill="1" applyBorder="1" applyAlignment="1">
      <alignment horizontal="center" vertical="center"/>
    </xf>
    <xf numFmtId="166" fontId="17" fillId="5" borderId="3" xfId="0" quotePrefix="1" applyNumberFormat="1" applyFont="1" applyFill="1" applyBorder="1" applyAlignment="1">
      <alignment horizontal="center" vertical="center"/>
    </xf>
    <xf numFmtId="166" fontId="17" fillId="5" borderId="4" xfId="0" quotePrefix="1" applyNumberFormat="1" applyFont="1" applyFill="1" applyBorder="1" applyAlignment="1">
      <alignment horizontal="center" vertical="center"/>
    </xf>
    <xf numFmtId="166" fontId="10" fillId="7" borderId="3" xfId="0" quotePrefix="1" applyNumberFormat="1" applyFont="1" applyFill="1" applyBorder="1" applyAlignment="1">
      <alignment horizontal="center" vertical="center"/>
    </xf>
    <xf numFmtId="166" fontId="10" fillId="7" borderId="4" xfId="0" quotePrefix="1" applyNumberFormat="1" applyFont="1" applyFill="1" applyBorder="1" applyAlignment="1">
      <alignment horizontal="center" vertical="center"/>
    </xf>
    <xf numFmtId="0" fontId="12" fillId="9" borderId="11" xfId="1" applyFont="1" applyFill="1" applyBorder="1" applyAlignment="1">
      <alignment horizontal="center" vertical="center"/>
    </xf>
    <xf numFmtId="0" fontId="12" fillId="9" borderId="11" xfId="1" applyFont="1" applyFill="1" applyBorder="1" applyAlignment="1">
      <alignment horizontal="center" vertical="center" wrapText="1"/>
    </xf>
    <xf numFmtId="166" fontId="14" fillId="9" borderId="2" xfId="0" quotePrefix="1" applyNumberFormat="1" applyFont="1" applyFill="1" applyBorder="1" applyAlignment="1">
      <alignment horizontal="center" vertical="center"/>
    </xf>
    <xf numFmtId="166" fontId="14" fillId="9" borderId="0" xfId="0" quotePrefix="1" applyNumberFormat="1" applyFont="1" applyFill="1" applyBorder="1" applyAlignment="1">
      <alignment horizontal="center" vertical="center"/>
    </xf>
    <xf numFmtId="166" fontId="8" fillId="9" borderId="0" xfId="0" applyNumberFormat="1" applyFont="1" applyFill="1" applyBorder="1" applyAlignment="1">
      <alignment horizontal="center" vertical="center"/>
    </xf>
    <xf numFmtId="1" fontId="7" fillId="9" borderId="1" xfId="0" quotePrefix="1" applyNumberFormat="1" applyFont="1" applyFill="1" applyBorder="1" applyAlignment="1">
      <alignment horizontal="center" vertical="center"/>
    </xf>
    <xf numFmtId="166" fontId="14" fillId="9" borderId="2" xfId="0" applyNumberFormat="1" applyFont="1" applyFill="1" applyBorder="1" applyAlignment="1">
      <alignment horizontal="center" vertical="center"/>
    </xf>
    <xf numFmtId="166" fontId="14" fillId="9" borderId="0" xfId="0" applyNumberFormat="1" applyFont="1" applyFill="1" applyBorder="1" applyAlignment="1">
      <alignment horizontal="center" vertical="center"/>
    </xf>
    <xf numFmtId="166" fontId="14" fillId="9" borderId="3" xfId="0" quotePrefix="1" applyNumberFormat="1" applyFont="1" applyFill="1" applyBorder="1" applyAlignment="1">
      <alignment horizontal="center" vertical="center"/>
    </xf>
    <xf numFmtId="166" fontId="14" fillId="9" borderId="4" xfId="0" quotePrefix="1" applyNumberFormat="1" applyFont="1" applyFill="1" applyBorder="1" applyAlignment="1">
      <alignment horizontal="center" vertical="center"/>
    </xf>
    <xf numFmtId="166" fontId="8" fillId="9" borderId="4" xfId="0" applyNumberFormat="1" applyFont="1" applyFill="1" applyBorder="1" applyAlignment="1">
      <alignment horizontal="center" vertical="center"/>
    </xf>
    <xf numFmtId="1" fontId="7" fillId="9" borderId="5" xfId="0" quotePrefix="1" applyNumberFormat="1" applyFont="1" applyFill="1" applyBorder="1" applyAlignment="1">
      <alignment horizontal="center" vertical="center"/>
    </xf>
    <xf numFmtId="166" fontId="14" fillId="9" borderId="3" xfId="0" applyNumberFormat="1" applyFont="1" applyFill="1" applyBorder="1" applyAlignment="1">
      <alignment horizontal="center" vertical="center"/>
    </xf>
    <xf numFmtId="1" fontId="11" fillId="9" borderId="5" xfId="0" quotePrefix="1" applyNumberFormat="1" applyFont="1" applyFill="1" applyBorder="1" applyAlignment="1">
      <alignment horizontal="center" vertical="center"/>
    </xf>
    <xf numFmtId="1" fontId="11" fillId="9" borderId="1" xfId="0" quotePrefix="1" applyNumberFormat="1" applyFont="1" applyFill="1" applyBorder="1" applyAlignment="1">
      <alignment horizontal="center" vertical="center"/>
    </xf>
    <xf numFmtId="166" fontId="14" fillId="9" borderId="4" xfId="0" applyNumberFormat="1" applyFont="1" applyFill="1" applyBorder="1" applyAlignment="1">
      <alignment horizontal="center" vertical="center"/>
    </xf>
    <xf numFmtId="14" fontId="8" fillId="9" borderId="0" xfId="0" applyNumberFormat="1" applyFont="1" applyFill="1" applyBorder="1" applyAlignment="1">
      <alignment horizontal="center" vertical="center" wrapText="1"/>
    </xf>
    <xf numFmtId="0" fontId="0" fillId="9" borderId="0" xfId="0" applyFill="1" applyBorder="1"/>
    <xf numFmtId="0" fontId="0" fillId="9" borderId="0" xfId="0" applyFill="1"/>
    <xf numFmtId="0" fontId="8" fillId="9" borderId="0" xfId="0" applyFont="1" applyFill="1"/>
    <xf numFmtId="166" fontId="17" fillId="9" borderId="2" xfId="0" quotePrefix="1" applyNumberFormat="1" applyFont="1" applyFill="1" applyBorder="1" applyAlignment="1">
      <alignment horizontal="center" vertical="center"/>
    </xf>
    <xf numFmtId="166" fontId="17" fillId="9" borderId="0" xfId="0" quotePrefix="1" applyNumberFormat="1" applyFont="1" applyFill="1" applyBorder="1" applyAlignment="1">
      <alignment horizontal="center" vertical="center"/>
    </xf>
    <xf numFmtId="166" fontId="17" fillId="9" borderId="2" xfId="0" applyNumberFormat="1" applyFont="1" applyFill="1" applyBorder="1" applyAlignment="1">
      <alignment horizontal="center" vertical="center"/>
    </xf>
    <xf numFmtId="166" fontId="10" fillId="9" borderId="3" xfId="0" applyNumberFormat="1" applyFont="1" applyFill="1" applyBorder="1" applyAlignment="1">
      <alignment horizontal="center" vertical="center"/>
    </xf>
    <xf numFmtId="166" fontId="10" fillId="9" borderId="2" xfId="0" quotePrefix="1" applyNumberFormat="1" applyFont="1" applyFill="1" applyBorder="1" applyAlignment="1">
      <alignment horizontal="center" vertical="center"/>
    </xf>
    <xf numFmtId="166" fontId="15" fillId="9" borderId="0" xfId="0" quotePrefix="1" applyNumberFormat="1" applyFont="1" applyFill="1" applyBorder="1" applyAlignment="1">
      <alignment horizontal="center" vertical="center"/>
    </xf>
    <xf numFmtId="166" fontId="10" fillId="9" borderId="2" xfId="0" applyNumberFormat="1" applyFont="1" applyFill="1" applyBorder="1" applyAlignment="1">
      <alignment horizontal="center" vertical="center"/>
    </xf>
    <xf numFmtId="166" fontId="15" fillId="9" borderId="0" xfId="0" applyNumberFormat="1" applyFont="1" applyFill="1" applyBorder="1" applyAlignment="1">
      <alignment horizontal="center" vertical="center"/>
    </xf>
    <xf numFmtId="166" fontId="10" fillId="9" borderId="3" xfId="0" quotePrefix="1" applyNumberFormat="1" applyFont="1" applyFill="1" applyBorder="1" applyAlignment="1">
      <alignment horizontal="center" vertical="center"/>
    </xf>
    <xf numFmtId="166" fontId="10" fillId="9" borderId="4" xfId="0" quotePrefix="1" applyNumberFormat="1" applyFont="1" applyFill="1" applyBorder="1" applyAlignment="1">
      <alignment horizontal="center" vertical="center"/>
    </xf>
    <xf numFmtId="166" fontId="10" fillId="9" borderId="0" xfId="0" quotePrefix="1" applyNumberFormat="1" applyFont="1" applyFill="1" applyBorder="1" applyAlignment="1">
      <alignment horizontal="center" vertical="center"/>
    </xf>
    <xf numFmtId="166" fontId="10" fillId="9" borderId="0" xfId="0" applyNumberFormat="1" applyFont="1" applyFill="1" applyBorder="1" applyAlignment="1">
      <alignment horizontal="center" vertical="center"/>
    </xf>
    <xf numFmtId="166" fontId="17" fillId="9" borderId="3" xfId="0" applyNumberFormat="1" applyFont="1" applyFill="1" applyBorder="1" applyAlignment="1">
      <alignment horizontal="center" vertical="center"/>
    </xf>
    <xf numFmtId="166" fontId="17" fillId="9" borderId="4" xfId="0" applyNumberFormat="1" applyFont="1" applyFill="1" applyBorder="1" applyAlignment="1">
      <alignment horizontal="center" vertical="center"/>
    </xf>
    <xf numFmtId="166" fontId="17" fillId="9" borderId="0" xfId="0" applyNumberFormat="1" applyFont="1" applyFill="1" applyBorder="1" applyAlignment="1">
      <alignment horizontal="center" vertical="center"/>
    </xf>
    <xf numFmtId="166" fontId="0" fillId="0" borderId="0" xfId="0" applyNumberFormat="1"/>
    <xf numFmtId="2" fontId="0" fillId="0" borderId="0" xfId="0" applyNumberFormat="1"/>
    <xf numFmtId="0" fontId="20" fillId="0" borderId="12" xfId="0" applyFont="1" applyBorder="1" applyAlignment="1">
      <alignment horizontal="center" vertical="center"/>
    </xf>
    <xf numFmtId="0" fontId="21" fillId="0" borderId="0" xfId="0" applyFont="1"/>
    <xf numFmtId="0" fontId="20" fillId="0" borderId="13" xfId="0" applyFont="1" applyBorder="1" applyAlignment="1">
      <alignment horizontal="center" vertical="center"/>
    </xf>
    <xf numFmtId="165" fontId="20" fillId="0" borderId="13" xfId="0" applyNumberFormat="1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 wrapText="1"/>
    </xf>
    <xf numFmtId="0" fontId="25" fillId="6" borderId="11" xfId="1" applyFont="1" applyFill="1" applyBorder="1" applyAlignment="1">
      <alignment horizontal="center" vertical="center" wrapText="1"/>
    </xf>
    <xf numFmtId="0" fontId="25" fillId="6" borderId="11" xfId="1" applyFont="1" applyFill="1" applyBorder="1" applyAlignment="1">
      <alignment horizontal="center" vertical="center"/>
    </xf>
    <xf numFmtId="0" fontId="20" fillId="7" borderId="15" xfId="0" applyFont="1" applyFill="1" applyBorder="1" applyAlignment="1">
      <alignment horizontal="center" vertical="center"/>
    </xf>
    <xf numFmtId="166" fontId="26" fillId="7" borderId="2" xfId="0" quotePrefix="1" applyNumberFormat="1" applyFont="1" applyFill="1" applyBorder="1" applyAlignment="1">
      <alignment horizontal="center" vertical="center"/>
    </xf>
    <xf numFmtId="166" fontId="26" fillId="7" borderId="0" xfId="0" quotePrefix="1" applyNumberFormat="1" applyFont="1" applyFill="1" applyBorder="1" applyAlignment="1">
      <alignment horizontal="center" vertical="center"/>
    </xf>
    <xf numFmtId="166" fontId="21" fillId="7" borderId="0" xfId="0" applyNumberFormat="1" applyFont="1" applyFill="1" applyBorder="1" applyAlignment="1">
      <alignment horizontal="center" vertical="center"/>
    </xf>
    <xf numFmtId="1" fontId="20" fillId="7" borderId="1" xfId="0" quotePrefix="1" applyNumberFormat="1" applyFont="1" applyFill="1" applyBorder="1" applyAlignment="1">
      <alignment horizontal="center" vertical="center"/>
    </xf>
    <xf numFmtId="0" fontId="20" fillId="5" borderId="15" xfId="0" applyFont="1" applyFill="1" applyBorder="1" applyAlignment="1">
      <alignment horizontal="center" vertical="center"/>
    </xf>
    <xf numFmtId="166" fontId="26" fillId="5" borderId="2" xfId="0" quotePrefix="1" applyNumberFormat="1" applyFont="1" applyFill="1" applyBorder="1" applyAlignment="1">
      <alignment horizontal="center" vertical="center"/>
    </xf>
    <xf numFmtId="166" fontId="26" fillId="5" borderId="0" xfId="0" quotePrefix="1" applyNumberFormat="1" applyFont="1" applyFill="1" applyBorder="1" applyAlignment="1">
      <alignment horizontal="center" vertical="center"/>
    </xf>
    <xf numFmtId="166" fontId="21" fillId="5" borderId="0" xfId="0" applyNumberFormat="1" applyFont="1" applyFill="1" applyBorder="1" applyAlignment="1">
      <alignment horizontal="center" vertical="center"/>
    </xf>
    <xf numFmtId="1" fontId="20" fillId="5" borderId="1" xfId="0" quotePrefix="1" applyNumberFormat="1" applyFont="1" applyFill="1" applyBorder="1" applyAlignment="1">
      <alignment horizontal="center" vertical="center"/>
    </xf>
    <xf numFmtId="166" fontId="26" fillId="5" borderId="2" xfId="0" applyNumberFormat="1" applyFont="1" applyFill="1" applyBorder="1" applyAlignment="1">
      <alignment horizontal="center" vertical="center"/>
    </xf>
    <xf numFmtId="166" fontId="26" fillId="5" borderId="0" xfId="0" applyNumberFormat="1" applyFont="1" applyFill="1" applyBorder="1" applyAlignment="1">
      <alignment horizontal="center" vertical="center"/>
    </xf>
    <xf numFmtId="0" fontId="21" fillId="0" borderId="0" xfId="0" applyFont="1" applyBorder="1"/>
    <xf numFmtId="0" fontId="20" fillId="7" borderId="14" xfId="0" applyFont="1" applyFill="1" applyBorder="1" applyAlignment="1">
      <alignment horizontal="center" vertical="center"/>
    </xf>
    <xf numFmtId="166" fontId="26" fillId="7" borderId="3" xfId="0" quotePrefix="1" applyNumberFormat="1" applyFont="1" applyFill="1" applyBorder="1" applyAlignment="1">
      <alignment horizontal="center" vertical="center"/>
    </xf>
    <xf numFmtId="166" fontId="26" fillId="7" borderId="4" xfId="0" quotePrefix="1" applyNumberFormat="1" applyFont="1" applyFill="1" applyBorder="1" applyAlignment="1">
      <alignment horizontal="center" vertical="center"/>
    </xf>
    <xf numFmtId="166" fontId="21" fillId="7" borderId="4" xfId="0" applyNumberFormat="1" applyFont="1" applyFill="1" applyBorder="1" applyAlignment="1">
      <alignment horizontal="center" vertical="center"/>
    </xf>
    <xf numFmtId="1" fontId="20" fillId="7" borderId="5" xfId="0" quotePrefix="1" applyNumberFormat="1" applyFont="1" applyFill="1" applyBorder="1" applyAlignment="1">
      <alignment horizontal="center" vertical="center"/>
    </xf>
    <xf numFmtId="0" fontId="21" fillId="0" borderId="4" xfId="0" applyFont="1" applyBorder="1"/>
    <xf numFmtId="166" fontId="26" fillId="7" borderId="2" xfId="0" applyNumberFormat="1" applyFont="1" applyFill="1" applyBorder="1" applyAlignment="1">
      <alignment horizontal="center" vertical="center"/>
    </xf>
    <xf numFmtId="166" fontId="26" fillId="7" borderId="0" xfId="0" applyNumberFormat="1" applyFont="1" applyFill="1" applyBorder="1" applyAlignment="1">
      <alignment horizontal="center" vertical="center"/>
    </xf>
    <xf numFmtId="0" fontId="20" fillId="5" borderId="14" xfId="0" applyFont="1" applyFill="1" applyBorder="1" applyAlignment="1">
      <alignment horizontal="center" vertical="center"/>
    </xf>
    <xf numFmtId="166" fontId="26" fillId="5" borderId="3" xfId="0" quotePrefix="1" applyNumberFormat="1" applyFont="1" applyFill="1" applyBorder="1" applyAlignment="1">
      <alignment horizontal="center" vertical="center"/>
    </xf>
    <xf numFmtId="166" fontId="26" fillId="5" borderId="4" xfId="0" quotePrefix="1" applyNumberFormat="1" applyFont="1" applyFill="1" applyBorder="1" applyAlignment="1">
      <alignment horizontal="center" vertical="center"/>
    </xf>
    <xf numFmtId="166" fontId="21" fillId="5" borderId="4" xfId="0" applyNumberFormat="1" applyFont="1" applyFill="1" applyBorder="1" applyAlignment="1">
      <alignment horizontal="center" vertical="center"/>
    </xf>
    <xf numFmtId="1" fontId="20" fillId="5" borderId="5" xfId="0" quotePrefix="1" applyNumberFormat="1" applyFont="1" applyFill="1" applyBorder="1" applyAlignment="1">
      <alignment horizontal="center" vertical="center"/>
    </xf>
    <xf numFmtId="166" fontId="26" fillId="5" borderId="3" xfId="0" applyNumberFormat="1" applyFont="1" applyFill="1" applyBorder="1" applyAlignment="1">
      <alignment horizontal="center" vertical="center"/>
    </xf>
    <xf numFmtId="1" fontId="22" fillId="5" borderId="5" xfId="0" quotePrefix="1" applyNumberFormat="1" applyFont="1" applyFill="1" applyBorder="1" applyAlignment="1">
      <alignment horizontal="center" vertical="center"/>
    </xf>
    <xf numFmtId="1" fontId="22" fillId="7" borderId="1" xfId="0" quotePrefix="1" applyNumberFormat="1" applyFont="1" applyFill="1" applyBorder="1" applyAlignment="1">
      <alignment horizontal="center" vertical="center"/>
    </xf>
    <xf numFmtId="1" fontId="22" fillId="5" borderId="1" xfId="0" quotePrefix="1" applyNumberFormat="1" applyFont="1" applyFill="1" applyBorder="1" applyAlignment="1">
      <alignment horizontal="center" vertical="center"/>
    </xf>
    <xf numFmtId="1" fontId="22" fillId="7" borderId="5" xfId="0" quotePrefix="1" applyNumberFormat="1" applyFont="1" applyFill="1" applyBorder="1" applyAlignment="1">
      <alignment horizontal="center" vertical="center"/>
    </xf>
    <xf numFmtId="0" fontId="20" fillId="8" borderId="15" xfId="0" applyFont="1" applyFill="1" applyBorder="1" applyAlignment="1">
      <alignment horizontal="center" vertical="center"/>
    </xf>
    <xf numFmtId="166" fontId="26" fillId="5" borderId="4" xfId="0" applyNumberFormat="1" applyFont="1" applyFill="1" applyBorder="1" applyAlignment="1">
      <alignment horizontal="center" vertical="center"/>
    </xf>
    <xf numFmtId="166" fontId="26" fillId="8" borderId="2" xfId="0" applyNumberFormat="1" applyFont="1" applyFill="1" applyBorder="1" applyAlignment="1">
      <alignment horizontal="center" vertical="center"/>
    </xf>
    <xf numFmtId="166" fontId="26" fillId="8" borderId="0" xfId="0" applyNumberFormat="1" applyFont="1" applyFill="1" applyBorder="1" applyAlignment="1">
      <alignment horizontal="center" vertical="center"/>
    </xf>
    <xf numFmtId="166" fontId="21" fillId="8" borderId="0" xfId="0" applyNumberFormat="1" applyFont="1" applyFill="1" applyBorder="1" applyAlignment="1">
      <alignment horizontal="center" vertical="center"/>
    </xf>
    <xf numFmtId="1" fontId="22" fillId="8" borderId="1" xfId="0" quotePrefix="1" applyNumberFormat="1" applyFont="1" applyFill="1" applyBorder="1" applyAlignment="1">
      <alignment horizontal="center" vertical="center"/>
    </xf>
    <xf numFmtId="0" fontId="20" fillId="6" borderId="26" xfId="0" applyFont="1" applyFill="1" applyBorder="1" applyAlignment="1">
      <alignment horizontal="center" vertical="center"/>
    </xf>
    <xf numFmtId="0" fontId="20" fillId="0" borderId="11" xfId="0" applyFont="1" applyBorder="1" applyAlignment="1">
      <alignment horizontal="center" vertical="center" wrapText="1"/>
    </xf>
    <xf numFmtId="0" fontId="21" fillId="0" borderId="20" xfId="0" applyFont="1" applyBorder="1"/>
    <xf numFmtId="0" fontId="21" fillId="5" borderId="0" xfId="0" applyFont="1" applyFill="1" applyBorder="1" applyAlignment="1">
      <alignment horizontal="center" vertical="center" wrapText="1"/>
    </xf>
    <xf numFmtId="14" fontId="21" fillId="5" borderId="0" xfId="0" applyNumberFormat="1" applyFont="1" applyFill="1" applyBorder="1" applyAlignment="1">
      <alignment horizontal="center" vertical="center" wrapText="1"/>
    </xf>
    <xf numFmtId="0" fontId="21" fillId="5" borderId="0" xfId="0" applyFont="1" applyFill="1" applyBorder="1"/>
    <xf numFmtId="0" fontId="27" fillId="0" borderId="0" xfId="0" applyFont="1" applyBorder="1"/>
    <xf numFmtId="0" fontId="27" fillId="0" borderId="0" xfId="0" applyFont="1"/>
    <xf numFmtId="166" fontId="8" fillId="0" borderId="0" xfId="0" applyNumberFormat="1" applyFont="1"/>
    <xf numFmtId="166" fontId="8" fillId="0" borderId="0" xfId="0" applyNumberFormat="1" applyFont="1" applyBorder="1"/>
    <xf numFmtId="166" fontId="8" fillId="0" borderId="4" xfId="0" applyNumberFormat="1" applyFont="1" applyBorder="1"/>
    <xf numFmtId="1" fontId="21" fillId="0" borderId="0" xfId="0" applyNumberFormat="1" applyFont="1"/>
    <xf numFmtId="1" fontId="21" fillId="0" borderId="0" xfId="0" applyNumberFormat="1" applyFont="1" applyBorder="1"/>
    <xf numFmtId="1" fontId="21" fillId="0" borderId="4" xfId="0" applyNumberFormat="1" applyFont="1" applyBorder="1"/>
    <xf numFmtId="14" fontId="21" fillId="0" borderId="19" xfId="0" applyNumberFormat="1" applyFont="1" applyBorder="1" applyAlignment="1">
      <alignment horizontal="center" vertical="center" wrapText="1"/>
    </xf>
    <xf numFmtId="14" fontId="21" fillId="0" borderId="20" xfId="0" applyNumberFormat="1" applyFont="1" applyBorder="1" applyAlignment="1">
      <alignment horizontal="center" vertical="center" wrapText="1"/>
    </xf>
    <xf numFmtId="14" fontId="21" fillId="0" borderId="21" xfId="0" applyNumberFormat="1" applyFont="1" applyBorder="1" applyAlignment="1">
      <alignment horizontal="center" vertical="center" wrapText="1"/>
    </xf>
    <xf numFmtId="0" fontId="20" fillId="6" borderId="19" xfId="0" applyFont="1" applyFill="1" applyBorder="1" applyAlignment="1">
      <alignment horizontal="center" vertical="center"/>
    </xf>
    <xf numFmtId="0" fontId="20" fillId="6" borderId="20" xfId="0" applyFont="1" applyFill="1" applyBorder="1" applyAlignment="1">
      <alignment horizontal="center" vertical="center"/>
    </xf>
    <xf numFmtId="0" fontId="20" fillId="6" borderId="21" xfId="0" applyFont="1" applyFill="1" applyBorder="1" applyAlignment="1">
      <alignment horizontal="center" vertical="center"/>
    </xf>
    <xf numFmtId="0" fontId="21" fillId="0" borderId="23" xfId="0" applyFont="1" applyBorder="1" applyAlignment="1">
      <alignment horizontal="center" vertical="center"/>
    </xf>
    <xf numFmtId="0" fontId="21" fillId="0" borderId="24" xfId="0" applyFont="1" applyBorder="1" applyAlignment="1">
      <alignment horizontal="center" vertical="center"/>
    </xf>
    <xf numFmtId="0" fontId="21" fillId="0" borderId="25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 wrapText="1"/>
    </xf>
    <xf numFmtId="0" fontId="21" fillId="0" borderId="8" xfId="0" applyFont="1" applyBorder="1" applyAlignment="1">
      <alignment horizontal="center" vertical="center" wrapText="1"/>
    </xf>
    <xf numFmtId="0" fontId="21" fillId="0" borderId="9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0" fontId="23" fillId="0" borderId="8" xfId="0" applyFont="1" applyBorder="1" applyAlignment="1">
      <alignment horizontal="center" vertical="center" wrapText="1"/>
    </xf>
    <xf numFmtId="0" fontId="23" fillId="0" borderId="9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/>
    </xf>
    <xf numFmtId="0" fontId="21" fillId="0" borderId="8" xfId="0" applyFont="1" applyBorder="1" applyAlignment="1">
      <alignment horizontal="center" vertical="center"/>
    </xf>
    <xf numFmtId="0" fontId="21" fillId="0" borderId="9" xfId="0" applyFont="1" applyBorder="1" applyAlignment="1">
      <alignment horizontal="center" vertical="center"/>
    </xf>
    <xf numFmtId="165" fontId="22" fillId="0" borderId="10" xfId="0" applyNumberFormat="1" applyFont="1" applyFill="1" applyBorder="1" applyAlignment="1">
      <alignment horizontal="center" vertical="center"/>
    </xf>
    <xf numFmtId="165" fontId="22" fillId="0" borderId="8" xfId="0" applyNumberFormat="1" applyFont="1" applyFill="1" applyBorder="1" applyAlignment="1">
      <alignment horizontal="center" vertical="center"/>
    </xf>
    <xf numFmtId="165" fontId="22" fillId="0" borderId="9" xfId="0" applyNumberFormat="1" applyFont="1" applyFill="1" applyBorder="1" applyAlignment="1">
      <alignment horizontal="center" vertical="center"/>
    </xf>
    <xf numFmtId="164" fontId="21" fillId="0" borderId="10" xfId="0" applyNumberFormat="1" applyFont="1" applyBorder="1" applyAlignment="1">
      <alignment horizontal="center" vertical="center"/>
    </xf>
    <xf numFmtId="164" fontId="21" fillId="0" borderId="8" xfId="0" applyNumberFormat="1" applyFont="1" applyBorder="1" applyAlignment="1">
      <alignment horizontal="center" vertical="center"/>
    </xf>
    <xf numFmtId="164" fontId="21" fillId="0" borderId="9" xfId="0" applyNumberFormat="1" applyFont="1" applyBorder="1" applyAlignment="1">
      <alignment horizontal="center" vertical="center"/>
    </xf>
    <xf numFmtId="0" fontId="20" fillId="0" borderId="16" xfId="0" applyFont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0" fontId="20" fillId="0" borderId="18" xfId="0" applyFont="1" applyBorder="1" applyAlignment="1">
      <alignment horizontal="center" vertical="center" wrapText="1"/>
    </xf>
    <xf numFmtId="0" fontId="24" fillId="0" borderId="23" xfId="0" applyFont="1" applyBorder="1" applyAlignment="1">
      <alignment horizontal="center" vertical="center"/>
    </xf>
    <xf numFmtId="0" fontId="24" fillId="0" borderId="24" xfId="0" applyFont="1" applyBorder="1" applyAlignment="1">
      <alignment horizontal="center" vertical="center"/>
    </xf>
    <xf numFmtId="0" fontId="24" fillId="0" borderId="25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165" fontId="11" fillId="0" borderId="10" xfId="0" applyNumberFormat="1" applyFont="1" applyFill="1" applyBorder="1" applyAlignment="1">
      <alignment horizontal="center" vertical="center"/>
    </xf>
    <xf numFmtId="165" fontId="11" fillId="0" borderId="8" xfId="0" applyNumberFormat="1" applyFont="1" applyFill="1" applyBorder="1" applyAlignment="1">
      <alignment horizontal="center" vertical="center"/>
    </xf>
    <xf numFmtId="165" fontId="11" fillId="0" borderId="9" xfId="0" applyNumberFormat="1" applyFont="1" applyFill="1" applyBorder="1" applyAlignment="1">
      <alignment horizontal="center" vertical="center"/>
    </xf>
    <xf numFmtId="164" fontId="8" fillId="0" borderId="10" xfId="0" applyNumberFormat="1" applyFont="1" applyBorder="1" applyAlignment="1">
      <alignment horizontal="center" vertical="center"/>
    </xf>
    <xf numFmtId="164" fontId="8" fillId="0" borderId="8" xfId="0" applyNumberFormat="1" applyFont="1" applyBorder="1" applyAlignment="1">
      <alignment horizontal="center" vertical="center"/>
    </xf>
    <xf numFmtId="164" fontId="8" fillId="0" borderId="9" xfId="0" applyNumberFormat="1" applyFont="1" applyBorder="1" applyAlignment="1">
      <alignment horizontal="center" vertical="center"/>
    </xf>
    <xf numFmtId="14" fontId="8" fillId="0" borderId="19" xfId="0" applyNumberFormat="1" applyFont="1" applyBorder="1" applyAlignment="1">
      <alignment horizontal="center" vertical="center" wrapText="1"/>
    </xf>
    <xf numFmtId="14" fontId="8" fillId="0" borderId="20" xfId="0" applyNumberFormat="1" applyFont="1" applyBorder="1" applyAlignment="1">
      <alignment horizontal="center" vertical="center" wrapText="1"/>
    </xf>
    <xf numFmtId="14" fontId="8" fillId="0" borderId="21" xfId="0" applyNumberFormat="1" applyFont="1" applyBorder="1" applyAlignment="1">
      <alignment horizontal="center" vertical="center" wrapText="1"/>
    </xf>
    <xf numFmtId="0" fontId="7" fillId="6" borderId="19" xfId="0" applyFont="1" applyFill="1" applyBorder="1" applyAlignment="1">
      <alignment horizontal="center" vertical="center"/>
    </xf>
    <xf numFmtId="0" fontId="7" fillId="6" borderId="20" xfId="0" applyFont="1" applyFill="1" applyBorder="1" applyAlignment="1">
      <alignment horizontal="center" vertical="center"/>
    </xf>
    <xf numFmtId="0" fontId="7" fillId="6" borderId="21" xfId="0" applyFont="1" applyFill="1" applyBorder="1" applyAlignment="1">
      <alignment horizontal="center" vertical="center"/>
    </xf>
    <xf numFmtId="0" fontId="16" fillId="0" borderId="23" xfId="0" applyFont="1" applyFill="1" applyBorder="1" applyAlignment="1">
      <alignment horizontal="center" vertical="center"/>
    </xf>
    <xf numFmtId="0" fontId="16" fillId="0" borderId="24" xfId="0" applyFont="1" applyFill="1" applyBorder="1" applyAlignment="1">
      <alignment horizontal="center" vertical="center"/>
    </xf>
    <xf numFmtId="0" fontId="16" fillId="0" borderId="25" xfId="0" applyFont="1" applyFill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14" fontId="8" fillId="5" borderId="19" xfId="0" applyNumberFormat="1" applyFont="1" applyFill="1" applyBorder="1" applyAlignment="1">
      <alignment horizontal="center" vertical="center" wrapText="1"/>
    </xf>
    <xf numFmtId="14" fontId="8" fillId="5" borderId="20" xfId="0" applyNumberFormat="1" applyFont="1" applyFill="1" applyBorder="1" applyAlignment="1">
      <alignment horizontal="center" vertical="center" wrapText="1"/>
    </xf>
    <xf numFmtId="14" fontId="8" fillId="5" borderId="21" xfId="0" applyNumberFormat="1" applyFont="1" applyFill="1" applyBorder="1" applyAlignment="1">
      <alignment horizontal="center" vertical="center" wrapText="1"/>
    </xf>
    <xf numFmtId="0" fontId="8" fillId="5" borderId="10" xfId="0" applyFont="1" applyFill="1" applyBorder="1" applyAlignment="1">
      <alignment horizontal="center" vertical="center" wrapText="1"/>
    </xf>
    <xf numFmtId="0" fontId="8" fillId="5" borderId="8" xfId="0" applyFont="1" applyFill="1" applyBorder="1" applyAlignment="1">
      <alignment horizontal="center" vertical="center" wrapText="1"/>
    </xf>
    <xf numFmtId="0" fontId="8" fillId="5" borderId="9" xfId="0" applyFont="1" applyFill="1" applyBorder="1" applyAlignment="1">
      <alignment horizontal="center" vertical="center" wrapText="1"/>
    </xf>
    <xf numFmtId="0" fontId="7" fillId="9" borderId="16" xfId="0" applyFont="1" applyFill="1" applyBorder="1" applyAlignment="1">
      <alignment horizontal="center" vertical="center" wrapText="1"/>
    </xf>
    <xf numFmtId="0" fontId="7" fillId="9" borderId="17" xfId="0" applyFont="1" applyFill="1" applyBorder="1" applyAlignment="1">
      <alignment horizontal="center" vertical="center" wrapText="1"/>
    </xf>
    <xf numFmtId="0" fontId="8" fillId="9" borderId="22" xfId="0" applyFont="1" applyFill="1" applyBorder="1" applyAlignment="1">
      <alignment horizontal="center" vertical="center" wrapText="1"/>
    </xf>
    <xf numFmtId="0" fontId="8" fillId="9" borderId="6" xfId="0" applyFont="1" applyFill="1" applyBorder="1" applyAlignment="1">
      <alignment horizontal="center" vertical="center"/>
    </xf>
    <xf numFmtId="0" fontId="8" fillId="9" borderId="7" xfId="0" applyFont="1" applyFill="1" applyBorder="1" applyAlignment="1">
      <alignment horizontal="center" vertical="center"/>
    </xf>
    <xf numFmtId="164" fontId="8" fillId="9" borderId="10" xfId="0" applyNumberFormat="1" applyFont="1" applyFill="1" applyBorder="1" applyAlignment="1">
      <alignment horizontal="center" vertical="center"/>
    </xf>
    <xf numFmtId="164" fontId="8" fillId="9" borderId="8" xfId="0" applyNumberFormat="1" applyFont="1" applyFill="1" applyBorder="1" applyAlignment="1">
      <alignment horizontal="center" vertical="center"/>
    </xf>
    <xf numFmtId="164" fontId="8" fillId="9" borderId="9" xfId="0" applyNumberFormat="1" applyFont="1" applyFill="1" applyBorder="1" applyAlignment="1">
      <alignment horizontal="center" vertical="center"/>
    </xf>
    <xf numFmtId="165" fontId="11" fillId="9" borderId="10" xfId="0" applyNumberFormat="1" applyFont="1" applyFill="1" applyBorder="1" applyAlignment="1">
      <alignment horizontal="center" vertical="center"/>
    </xf>
    <xf numFmtId="165" fontId="11" fillId="9" borderId="8" xfId="0" applyNumberFormat="1" applyFont="1" applyFill="1" applyBorder="1" applyAlignment="1">
      <alignment horizontal="center" vertical="center"/>
    </xf>
    <xf numFmtId="165" fontId="11" fillId="9" borderId="9" xfId="0" applyNumberFormat="1" applyFont="1" applyFill="1" applyBorder="1" applyAlignment="1">
      <alignment horizontal="center" vertical="center"/>
    </xf>
    <xf numFmtId="0" fontId="8" fillId="9" borderId="10" xfId="0" applyFont="1" applyFill="1" applyBorder="1" applyAlignment="1">
      <alignment horizontal="center" vertical="center"/>
    </xf>
    <xf numFmtId="0" fontId="8" fillId="9" borderId="8" xfId="0" applyFont="1" applyFill="1" applyBorder="1" applyAlignment="1">
      <alignment horizontal="center" vertical="center"/>
    </xf>
    <xf numFmtId="0" fontId="8" fillId="9" borderId="9" xfId="0" applyFont="1" applyFill="1" applyBorder="1" applyAlignment="1">
      <alignment horizontal="center" vertical="center"/>
    </xf>
    <xf numFmtId="0" fontId="9" fillId="9" borderId="10" xfId="0" applyFont="1" applyFill="1" applyBorder="1" applyAlignment="1">
      <alignment horizontal="center" vertical="center" wrapText="1"/>
    </xf>
    <xf numFmtId="0" fontId="9" fillId="9" borderId="8" xfId="0" applyFont="1" applyFill="1" applyBorder="1" applyAlignment="1">
      <alignment horizontal="center" vertical="center" wrapText="1"/>
    </xf>
    <xf numFmtId="0" fontId="8" fillId="9" borderId="10" xfId="0" applyFont="1" applyFill="1" applyBorder="1" applyAlignment="1">
      <alignment horizontal="center" vertical="center" wrapText="1"/>
    </xf>
    <xf numFmtId="0" fontId="8" fillId="9" borderId="8" xfId="0" applyFont="1" applyFill="1" applyBorder="1" applyAlignment="1">
      <alignment horizontal="center" vertical="center" wrapText="1"/>
    </xf>
    <xf numFmtId="0" fontId="8" fillId="9" borderId="9" xfId="0" applyFont="1" applyFill="1" applyBorder="1" applyAlignment="1">
      <alignment horizontal="center" vertical="center" wrapText="1"/>
    </xf>
    <xf numFmtId="0" fontId="7" fillId="9" borderId="18" xfId="0" applyFont="1" applyFill="1" applyBorder="1" applyAlignment="1">
      <alignment horizontal="center" vertical="center" wrapText="1"/>
    </xf>
    <xf numFmtId="0" fontId="8" fillId="9" borderId="30" xfId="0" applyFont="1" applyFill="1" applyBorder="1" applyAlignment="1">
      <alignment horizontal="center" vertical="center" wrapText="1"/>
    </xf>
    <xf numFmtId="0" fontId="16" fillId="5" borderId="10" xfId="0" applyFont="1" applyFill="1" applyBorder="1" applyAlignment="1">
      <alignment horizontal="center" vertical="center" wrapText="1"/>
    </xf>
    <xf numFmtId="0" fontId="16" fillId="5" borderId="8" xfId="0" applyFont="1" applyFill="1" applyBorder="1" applyAlignment="1">
      <alignment horizontal="center" vertical="center" wrapText="1"/>
    </xf>
    <xf numFmtId="0" fontId="16" fillId="5" borderId="9" xfId="0" applyFont="1" applyFill="1" applyBorder="1" applyAlignment="1">
      <alignment horizontal="center" vertical="center" wrapText="1"/>
    </xf>
    <xf numFmtId="0" fontId="7" fillId="6" borderId="27" xfId="0" applyFont="1" applyFill="1" applyBorder="1" applyAlignment="1">
      <alignment horizontal="center" vertical="center"/>
    </xf>
    <xf numFmtId="0" fontId="7" fillId="6" borderId="28" xfId="0" applyFont="1" applyFill="1" applyBorder="1" applyAlignment="1">
      <alignment horizontal="center" vertical="center"/>
    </xf>
    <xf numFmtId="0" fontId="7" fillId="6" borderId="29" xfId="0" applyFont="1" applyFill="1" applyBorder="1" applyAlignment="1">
      <alignment horizontal="center" vertical="center"/>
    </xf>
    <xf numFmtId="0" fontId="7" fillId="9" borderId="27" xfId="0" applyFont="1" applyFill="1" applyBorder="1" applyAlignment="1">
      <alignment horizontal="center" vertical="center"/>
    </xf>
    <xf numFmtId="0" fontId="7" fillId="9" borderId="28" xfId="0" applyFont="1" applyFill="1" applyBorder="1" applyAlignment="1">
      <alignment horizontal="center" vertical="center"/>
    </xf>
    <xf numFmtId="0" fontId="7" fillId="9" borderId="29" xfId="0" applyFont="1" applyFill="1" applyBorder="1" applyAlignment="1">
      <alignment horizontal="center" vertical="center"/>
    </xf>
    <xf numFmtId="14" fontId="8" fillId="9" borderId="19" xfId="0" applyNumberFormat="1" applyFont="1" applyFill="1" applyBorder="1" applyAlignment="1">
      <alignment horizontal="center" vertical="center" wrapText="1"/>
    </xf>
    <xf numFmtId="14" fontId="8" fillId="9" borderId="20" xfId="0" applyNumberFormat="1" applyFont="1" applyFill="1" applyBorder="1" applyAlignment="1">
      <alignment horizontal="center" vertical="center" wrapText="1"/>
    </xf>
    <xf numFmtId="14" fontId="8" fillId="9" borderId="21" xfId="0" applyNumberFormat="1" applyFont="1" applyFill="1" applyBorder="1" applyAlignment="1">
      <alignment horizontal="center" vertical="center" wrapText="1"/>
    </xf>
    <xf numFmtId="0" fontId="8" fillId="9" borderId="23" xfId="0" applyFont="1" applyFill="1" applyBorder="1" applyAlignment="1">
      <alignment horizontal="center" vertical="center"/>
    </xf>
    <xf numFmtId="0" fontId="8" fillId="9" borderId="24" xfId="0" applyFont="1" applyFill="1" applyBorder="1" applyAlignment="1">
      <alignment horizontal="center" vertical="center"/>
    </xf>
    <xf numFmtId="0" fontId="8" fillId="9" borderId="25" xfId="0" applyFont="1" applyFill="1" applyBorder="1" applyAlignment="1">
      <alignment horizontal="center" vertical="center"/>
    </xf>
    <xf numFmtId="0" fontId="9" fillId="9" borderId="9" xfId="0" applyFont="1" applyFill="1" applyBorder="1" applyAlignment="1">
      <alignment horizontal="center" vertical="center" wrapText="1"/>
    </xf>
    <xf numFmtId="16" fontId="8" fillId="9" borderId="30" xfId="0" applyNumberFormat="1" applyFont="1" applyFill="1" applyBorder="1" applyAlignment="1">
      <alignment horizontal="center" vertical="center" wrapText="1"/>
    </xf>
  </cellXfs>
  <cellStyles count="19">
    <cellStyle name="Bad 2" xfId="5"/>
    <cellStyle name="Comma 2" xfId="6"/>
    <cellStyle name="Currency 2" xfId="4"/>
    <cellStyle name="Currency 3" xfId="10"/>
    <cellStyle name="Good 2" xfId="16"/>
    <cellStyle name="Neutral 2" xfId="17"/>
    <cellStyle name="Normal" xfId="0" builtinId="0"/>
    <cellStyle name="Normal 11" xfId="11"/>
    <cellStyle name="Normal 12" xfId="12"/>
    <cellStyle name="Normal 13" xfId="13"/>
    <cellStyle name="Normal 2" xfId="1"/>
    <cellStyle name="Normal 3" xfId="7"/>
    <cellStyle name="Normal 3 2" xfId="9"/>
    <cellStyle name="Normal 3 3" xfId="8"/>
    <cellStyle name="Normal 4" xfId="3"/>
    <cellStyle name="Normal 5" xfId="18"/>
    <cellStyle name="Normal 8" xfId="14"/>
    <cellStyle name="Percent 2" xfId="2"/>
    <cellStyle name="Percent 3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75"/>
  <sheetViews>
    <sheetView tabSelected="1" zoomScale="85" zoomScaleNormal="85" zoomScaleSheetLayoutView="85" workbookViewId="0">
      <selection activeCell="D21" sqref="D21"/>
    </sheetView>
  </sheetViews>
  <sheetFormatPr defaultColWidth="9.140625" defaultRowHeight="21" x14ac:dyDescent="0.35"/>
  <cols>
    <col min="1" max="1" width="29.7109375" style="133" customWidth="1"/>
    <col min="2" max="2" width="12.85546875" style="133" customWidth="1"/>
    <col min="3" max="3" width="12" style="133" customWidth="1"/>
    <col min="4" max="4" width="12.42578125" style="133" customWidth="1"/>
    <col min="5" max="5" width="12.28515625" style="133" customWidth="1"/>
    <col min="6" max="6" width="12.85546875" style="133" customWidth="1"/>
    <col min="7" max="7" width="12" style="133" customWidth="1"/>
    <col min="8" max="8" width="12.42578125" style="133" customWidth="1"/>
    <col min="9" max="9" width="12.28515625" style="133" customWidth="1"/>
    <col min="10" max="10" width="12.85546875" style="133" customWidth="1"/>
    <col min="11" max="11" width="12" style="133" customWidth="1"/>
    <col min="12" max="12" width="12.42578125" style="133" customWidth="1"/>
    <col min="13" max="13" width="12.28515625" style="133" customWidth="1"/>
    <col min="14" max="14" width="12.85546875" style="133" customWidth="1"/>
    <col min="15" max="15" width="12" style="133" customWidth="1"/>
    <col min="16" max="16" width="12.42578125" style="133" customWidth="1"/>
    <col min="17" max="17" width="12.28515625" style="133" customWidth="1"/>
    <col min="18" max="18" width="12.85546875" style="133" customWidth="1"/>
    <col min="19" max="19" width="12" style="133" customWidth="1"/>
    <col min="20" max="20" width="12.42578125" style="133" customWidth="1"/>
    <col min="21" max="21" width="12.28515625" style="133" customWidth="1"/>
    <col min="22" max="16384" width="9.140625" style="2"/>
  </cols>
  <sheetData>
    <row r="1" spans="1:25" ht="107.45" customHeight="1" x14ac:dyDescent="0.25">
      <c r="A1" s="132" t="s">
        <v>0</v>
      </c>
      <c r="B1" s="214" t="s">
        <v>132</v>
      </c>
      <c r="C1" s="215"/>
      <c r="D1" s="215"/>
      <c r="E1" s="216"/>
      <c r="F1" s="214" t="s">
        <v>133</v>
      </c>
      <c r="G1" s="215"/>
      <c r="H1" s="215"/>
      <c r="I1" s="216"/>
      <c r="J1" s="214" t="s">
        <v>134</v>
      </c>
      <c r="K1" s="215"/>
      <c r="L1" s="215"/>
      <c r="M1" s="216"/>
      <c r="N1" s="214" t="s">
        <v>135</v>
      </c>
      <c r="O1" s="215"/>
      <c r="P1" s="215"/>
      <c r="Q1" s="216"/>
      <c r="R1" s="214" t="s">
        <v>136</v>
      </c>
      <c r="S1" s="215"/>
      <c r="T1" s="215"/>
      <c r="U1" s="216"/>
    </row>
    <row r="2" spans="1:25" ht="24.75" customHeight="1" x14ac:dyDescent="0.25">
      <c r="A2" s="134" t="s">
        <v>7</v>
      </c>
      <c r="B2" s="199" t="s">
        <v>114</v>
      </c>
      <c r="C2" s="200"/>
      <c r="D2" s="200"/>
      <c r="E2" s="201"/>
      <c r="F2" s="199" t="s">
        <v>116</v>
      </c>
      <c r="G2" s="200"/>
      <c r="H2" s="200"/>
      <c r="I2" s="201"/>
      <c r="J2" s="199" t="s">
        <v>119</v>
      </c>
      <c r="K2" s="200"/>
      <c r="L2" s="200"/>
      <c r="M2" s="201"/>
      <c r="N2" s="199" t="s">
        <v>120</v>
      </c>
      <c r="O2" s="200"/>
      <c r="P2" s="200"/>
      <c r="Q2" s="201"/>
      <c r="R2" s="199" t="s">
        <v>121</v>
      </c>
      <c r="S2" s="200"/>
      <c r="T2" s="200"/>
      <c r="U2" s="201"/>
    </row>
    <row r="3" spans="1:25" ht="24.75" customHeight="1" x14ac:dyDescent="0.25">
      <c r="A3" s="134" t="s">
        <v>1</v>
      </c>
      <c r="B3" s="211">
        <v>43501</v>
      </c>
      <c r="C3" s="212"/>
      <c r="D3" s="212"/>
      <c r="E3" s="213"/>
      <c r="F3" s="211">
        <v>43496</v>
      </c>
      <c r="G3" s="212"/>
      <c r="H3" s="212"/>
      <c r="I3" s="213"/>
      <c r="J3" s="211">
        <v>43489</v>
      </c>
      <c r="K3" s="212"/>
      <c r="L3" s="212"/>
      <c r="M3" s="213"/>
      <c r="N3" s="211">
        <v>43481</v>
      </c>
      <c r="O3" s="212"/>
      <c r="P3" s="212"/>
      <c r="Q3" s="213"/>
      <c r="R3" s="211">
        <v>43481</v>
      </c>
      <c r="S3" s="212"/>
      <c r="T3" s="212"/>
      <c r="U3" s="213"/>
    </row>
    <row r="4" spans="1:25" ht="24.75" customHeight="1" x14ac:dyDescent="0.25">
      <c r="A4" s="134" t="s">
        <v>2</v>
      </c>
      <c r="B4" s="208">
        <v>40370000</v>
      </c>
      <c r="C4" s="209"/>
      <c r="D4" s="209"/>
      <c r="E4" s="210"/>
      <c r="F4" s="208">
        <v>25000000</v>
      </c>
      <c r="G4" s="209"/>
      <c r="H4" s="209"/>
      <c r="I4" s="210"/>
      <c r="J4" s="208">
        <v>391200000</v>
      </c>
      <c r="K4" s="209"/>
      <c r="L4" s="209"/>
      <c r="M4" s="210"/>
      <c r="N4" s="208">
        <v>8910000</v>
      </c>
      <c r="O4" s="209"/>
      <c r="P4" s="209"/>
      <c r="Q4" s="210"/>
      <c r="R4" s="208">
        <v>14720000</v>
      </c>
      <c r="S4" s="209"/>
      <c r="T4" s="209"/>
      <c r="U4" s="210"/>
    </row>
    <row r="5" spans="1:25" ht="24.75" customHeight="1" x14ac:dyDescent="0.25">
      <c r="A5" s="135" t="s">
        <v>22</v>
      </c>
      <c r="B5" s="205" t="s">
        <v>10</v>
      </c>
      <c r="C5" s="206"/>
      <c r="D5" s="206"/>
      <c r="E5" s="207"/>
      <c r="F5" s="205" t="s">
        <v>10</v>
      </c>
      <c r="G5" s="206"/>
      <c r="H5" s="206"/>
      <c r="I5" s="207"/>
      <c r="J5" s="205" t="s">
        <v>10</v>
      </c>
      <c r="K5" s="206"/>
      <c r="L5" s="206"/>
      <c r="M5" s="207"/>
      <c r="N5" s="205" t="s">
        <v>10</v>
      </c>
      <c r="O5" s="206"/>
      <c r="P5" s="206"/>
      <c r="Q5" s="207"/>
      <c r="R5" s="205" t="s">
        <v>10</v>
      </c>
      <c r="S5" s="206"/>
      <c r="T5" s="206"/>
      <c r="U5" s="207"/>
    </row>
    <row r="6" spans="1:25" ht="24.75" customHeight="1" x14ac:dyDescent="0.25">
      <c r="A6" s="135" t="s">
        <v>8</v>
      </c>
      <c r="B6" s="205" t="s">
        <v>115</v>
      </c>
      <c r="C6" s="206"/>
      <c r="D6" s="206"/>
      <c r="E6" s="207"/>
      <c r="F6" s="205" t="s">
        <v>117</v>
      </c>
      <c r="G6" s="206"/>
      <c r="H6" s="206"/>
      <c r="I6" s="207"/>
      <c r="J6" s="205" t="s">
        <v>122</v>
      </c>
      <c r="K6" s="206"/>
      <c r="L6" s="206"/>
      <c r="M6" s="207"/>
      <c r="N6" s="205" t="s">
        <v>123</v>
      </c>
      <c r="O6" s="206"/>
      <c r="P6" s="206"/>
      <c r="Q6" s="207"/>
      <c r="R6" s="205" t="s">
        <v>124</v>
      </c>
      <c r="S6" s="206"/>
      <c r="T6" s="206"/>
      <c r="U6" s="207"/>
    </row>
    <row r="7" spans="1:25" ht="44.25" customHeight="1" x14ac:dyDescent="0.25">
      <c r="A7" s="136" t="s">
        <v>9</v>
      </c>
      <c r="B7" s="202" t="s">
        <v>75</v>
      </c>
      <c r="C7" s="203"/>
      <c r="D7" s="203"/>
      <c r="E7" s="204"/>
      <c r="F7" s="202" t="s">
        <v>67</v>
      </c>
      <c r="G7" s="203"/>
      <c r="H7" s="203"/>
      <c r="I7" s="204"/>
      <c r="J7" s="202" t="s">
        <v>33</v>
      </c>
      <c r="K7" s="203"/>
      <c r="L7" s="203"/>
      <c r="M7" s="204"/>
      <c r="N7" s="202" t="s">
        <v>72</v>
      </c>
      <c r="O7" s="203"/>
      <c r="P7" s="203"/>
      <c r="Q7" s="204"/>
      <c r="R7" s="202" t="s">
        <v>15</v>
      </c>
      <c r="S7" s="203"/>
      <c r="T7" s="203"/>
      <c r="U7" s="204"/>
    </row>
    <row r="8" spans="1:25" ht="24.75" customHeight="1" x14ac:dyDescent="0.25">
      <c r="A8" s="136" t="s">
        <v>24</v>
      </c>
      <c r="B8" s="199" t="s">
        <v>13</v>
      </c>
      <c r="C8" s="200"/>
      <c r="D8" s="200"/>
      <c r="E8" s="201"/>
      <c r="F8" s="199" t="s">
        <v>13</v>
      </c>
      <c r="G8" s="200"/>
      <c r="H8" s="200"/>
      <c r="I8" s="201"/>
      <c r="J8" s="199" t="s">
        <v>13</v>
      </c>
      <c r="K8" s="200"/>
      <c r="L8" s="200"/>
      <c r="M8" s="201"/>
      <c r="N8" s="199" t="s">
        <v>13</v>
      </c>
      <c r="O8" s="200"/>
      <c r="P8" s="200"/>
      <c r="Q8" s="201"/>
      <c r="R8" s="199" t="s">
        <v>13</v>
      </c>
      <c r="S8" s="200"/>
      <c r="T8" s="200"/>
      <c r="U8" s="201"/>
    </row>
    <row r="9" spans="1:25" ht="24.75" customHeight="1" thickBot="1" x14ac:dyDescent="0.3">
      <c r="A9" s="134" t="s">
        <v>3</v>
      </c>
      <c r="B9" s="196" t="s">
        <v>12</v>
      </c>
      <c r="C9" s="197"/>
      <c r="D9" s="197"/>
      <c r="E9" s="198"/>
      <c r="F9" s="196" t="s">
        <v>12</v>
      </c>
      <c r="G9" s="197"/>
      <c r="H9" s="197"/>
      <c r="I9" s="198"/>
      <c r="J9" s="196" t="s">
        <v>12</v>
      </c>
      <c r="K9" s="197"/>
      <c r="L9" s="197"/>
      <c r="M9" s="198"/>
      <c r="N9" s="196" t="s">
        <v>12</v>
      </c>
      <c r="O9" s="197"/>
      <c r="P9" s="197"/>
      <c r="Q9" s="198"/>
      <c r="R9" s="196" t="s">
        <v>12</v>
      </c>
      <c r="S9" s="197"/>
      <c r="T9" s="197"/>
      <c r="U9" s="198"/>
    </row>
    <row r="10" spans="1:25" s="26" customFormat="1" ht="40.5" customHeight="1" thickBot="1" x14ac:dyDescent="0.25">
      <c r="A10" s="137" t="s">
        <v>4</v>
      </c>
      <c r="B10" s="138" t="s">
        <v>6</v>
      </c>
      <c r="C10" s="137" t="s">
        <v>14</v>
      </c>
      <c r="D10" s="137" t="s">
        <v>125</v>
      </c>
      <c r="E10" s="137" t="s">
        <v>5</v>
      </c>
      <c r="F10" s="138" t="s">
        <v>6</v>
      </c>
      <c r="G10" s="137" t="s">
        <v>14</v>
      </c>
      <c r="H10" s="137" t="s">
        <v>125</v>
      </c>
      <c r="I10" s="137" t="s">
        <v>5</v>
      </c>
      <c r="J10" s="138" t="s">
        <v>6</v>
      </c>
      <c r="K10" s="137" t="s">
        <v>14</v>
      </c>
      <c r="L10" s="137" t="s">
        <v>125</v>
      </c>
      <c r="M10" s="137" t="s">
        <v>5</v>
      </c>
      <c r="N10" s="138" t="s">
        <v>6</v>
      </c>
      <c r="O10" s="137" t="s">
        <v>14</v>
      </c>
      <c r="P10" s="137" t="s">
        <v>125</v>
      </c>
      <c r="Q10" s="137" t="s">
        <v>5</v>
      </c>
      <c r="R10" s="138" t="s">
        <v>6</v>
      </c>
      <c r="S10" s="137" t="s">
        <v>14</v>
      </c>
      <c r="T10" s="137" t="s">
        <v>125</v>
      </c>
      <c r="U10" s="137" t="s">
        <v>5</v>
      </c>
    </row>
    <row r="11" spans="1:25" ht="21" customHeight="1" x14ac:dyDescent="0.25">
      <c r="A11" s="139">
        <v>2019</v>
      </c>
      <c r="B11" s="140">
        <v>5</v>
      </c>
      <c r="C11" s="141">
        <v>1.51</v>
      </c>
      <c r="D11" s="142">
        <v>1.55</v>
      </c>
      <c r="E11" s="143">
        <f>IF(C11=0," ",(C11-D11)*100)</f>
        <v>-4.0000000000000036</v>
      </c>
      <c r="F11" s="140">
        <v>5</v>
      </c>
      <c r="G11" s="141">
        <v>1.59</v>
      </c>
      <c r="H11" s="142">
        <v>1.73</v>
      </c>
      <c r="I11" s="143">
        <f>IF(G11=0," ",(G11-H11)*100)</f>
        <v>-13.999999999999989</v>
      </c>
      <c r="J11" s="140">
        <v>5</v>
      </c>
      <c r="K11" s="141">
        <v>1.45</v>
      </c>
      <c r="L11" s="142">
        <v>1.72</v>
      </c>
      <c r="M11" s="143">
        <f>IF(K11=0," ",(K11-L11)*100)</f>
        <v>-27</v>
      </c>
      <c r="N11" s="140">
        <v>5</v>
      </c>
      <c r="O11" s="141">
        <v>1.54</v>
      </c>
      <c r="P11" s="142">
        <v>1.79</v>
      </c>
      <c r="Q11" s="143">
        <f>IF(O11=0," ",(O11-P11)*100)</f>
        <v>-25</v>
      </c>
      <c r="R11" s="140">
        <v>5</v>
      </c>
      <c r="S11" s="141">
        <v>1.58</v>
      </c>
      <c r="T11" s="142">
        <v>1.79</v>
      </c>
      <c r="U11" s="143">
        <f>IF(S11=0," ",(S11-T11)*100)</f>
        <v>-20.999999999999996</v>
      </c>
      <c r="X11" s="184"/>
      <c r="Y11" s="184"/>
    </row>
    <row r="12" spans="1:25" ht="21" customHeight="1" x14ac:dyDescent="0.25">
      <c r="A12" s="144">
        <v>2020</v>
      </c>
      <c r="B12" s="145">
        <v>5</v>
      </c>
      <c r="C12" s="146">
        <v>1.55</v>
      </c>
      <c r="D12" s="147">
        <v>1.58</v>
      </c>
      <c r="E12" s="148">
        <f t="shared" ref="E12:E15" si="0">IF(C12=0," ",(C12-D12)*100)</f>
        <v>-3.0000000000000027</v>
      </c>
      <c r="F12" s="145">
        <v>5</v>
      </c>
      <c r="G12" s="146">
        <v>1.68</v>
      </c>
      <c r="H12" s="147">
        <v>1.81</v>
      </c>
      <c r="I12" s="148">
        <f t="shared" ref="I12:I15" si="1">IF(G12=0," ",(G12-H12)*100)</f>
        <v>-13.000000000000011</v>
      </c>
      <c r="J12" s="145">
        <v>5</v>
      </c>
      <c r="K12" s="146">
        <v>1.53</v>
      </c>
      <c r="L12" s="147">
        <v>1.81</v>
      </c>
      <c r="M12" s="148">
        <f t="shared" ref="M12:M15" si="2">IF(K12=0," ",(K12-L12)*100)</f>
        <v>-28.000000000000004</v>
      </c>
      <c r="N12" s="145">
        <v>5</v>
      </c>
      <c r="O12" s="146">
        <v>1.62</v>
      </c>
      <c r="P12" s="147">
        <v>1.87</v>
      </c>
      <c r="Q12" s="148">
        <f t="shared" ref="Q12:Q15" si="3">IF(O12=0," ",(O12-P12)*100)</f>
        <v>-25</v>
      </c>
      <c r="R12" s="145">
        <v>5</v>
      </c>
      <c r="S12" s="146">
        <v>1.66</v>
      </c>
      <c r="T12" s="147">
        <v>1.87</v>
      </c>
      <c r="U12" s="148">
        <f t="shared" ref="U12:U15" si="4">IF(S12=0," ",(S12-T12)*100)</f>
        <v>-21.000000000000018</v>
      </c>
      <c r="X12" s="184"/>
      <c r="Y12" s="184"/>
    </row>
    <row r="13" spans="1:25" ht="21" customHeight="1" x14ac:dyDescent="0.25">
      <c r="A13" s="139">
        <v>2021</v>
      </c>
      <c r="B13" s="140">
        <v>5</v>
      </c>
      <c r="C13" s="141">
        <v>1.5999999999999999</v>
      </c>
      <c r="D13" s="142">
        <v>1.64</v>
      </c>
      <c r="E13" s="143">
        <f t="shared" si="0"/>
        <v>-4.0000000000000036</v>
      </c>
      <c r="F13" s="140">
        <v>5</v>
      </c>
      <c r="G13" s="141">
        <v>1.72</v>
      </c>
      <c r="H13" s="142">
        <v>1.86</v>
      </c>
      <c r="I13" s="143">
        <f t="shared" si="1"/>
        <v>-14.000000000000012</v>
      </c>
      <c r="J13" s="140">
        <v>5</v>
      </c>
      <c r="K13" s="141">
        <v>1.58</v>
      </c>
      <c r="L13" s="142">
        <v>1.86</v>
      </c>
      <c r="M13" s="143">
        <f t="shared" si="2"/>
        <v>-28.000000000000004</v>
      </c>
      <c r="N13" s="140">
        <v>5</v>
      </c>
      <c r="O13" s="141">
        <v>1.7</v>
      </c>
      <c r="P13" s="142">
        <v>1.92</v>
      </c>
      <c r="Q13" s="143">
        <f t="shared" si="3"/>
        <v>-21.999999999999996</v>
      </c>
      <c r="R13" s="140">
        <v>5</v>
      </c>
      <c r="S13" s="141">
        <v>1.74</v>
      </c>
      <c r="T13" s="142">
        <v>1.92</v>
      </c>
      <c r="U13" s="143">
        <f t="shared" si="4"/>
        <v>-17.999999999999993</v>
      </c>
      <c r="X13" s="184"/>
      <c r="Y13" s="184"/>
    </row>
    <row r="14" spans="1:25" s="79" customFormat="1" ht="21" customHeight="1" x14ac:dyDescent="0.25">
      <c r="A14" s="144">
        <v>2022</v>
      </c>
      <c r="B14" s="149">
        <v>5</v>
      </c>
      <c r="C14" s="150">
        <v>1.6300000000000001</v>
      </c>
      <c r="D14" s="147">
        <v>1.67</v>
      </c>
      <c r="E14" s="148">
        <f t="shared" si="0"/>
        <v>-3.9999999999999813</v>
      </c>
      <c r="F14" s="149">
        <v>5</v>
      </c>
      <c r="G14" s="150">
        <v>1.79</v>
      </c>
      <c r="H14" s="147">
        <v>1.93</v>
      </c>
      <c r="I14" s="148">
        <f t="shared" si="1"/>
        <v>-13.999999999999989</v>
      </c>
      <c r="J14" s="149">
        <v>5</v>
      </c>
      <c r="K14" s="150">
        <v>1.66</v>
      </c>
      <c r="L14" s="147">
        <v>1.92</v>
      </c>
      <c r="M14" s="148">
        <f t="shared" si="2"/>
        <v>-26</v>
      </c>
      <c r="N14" s="149">
        <v>5</v>
      </c>
      <c r="O14" s="150">
        <v>1.77</v>
      </c>
      <c r="P14" s="147">
        <v>1.99</v>
      </c>
      <c r="Q14" s="148">
        <f t="shared" si="3"/>
        <v>-21.999999999999996</v>
      </c>
      <c r="R14" s="149">
        <v>5</v>
      </c>
      <c r="S14" s="150">
        <v>1.8</v>
      </c>
      <c r="T14" s="147">
        <v>1.99</v>
      </c>
      <c r="U14" s="148">
        <f t="shared" si="4"/>
        <v>-18.999999999999993</v>
      </c>
      <c r="X14" s="185"/>
      <c r="Y14" s="184"/>
    </row>
    <row r="15" spans="1:25" s="28" customFormat="1" ht="21" customHeight="1" x14ac:dyDescent="0.25">
      <c r="A15" s="152">
        <v>2023</v>
      </c>
      <c r="B15" s="153">
        <v>5</v>
      </c>
      <c r="C15" s="154">
        <v>1.6600000000000001</v>
      </c>
      <c r="D15" s="155">
        <v>1.7</v>
      </c>
      <c r="E15" s="156">
        <f t="shared" si="0"/>
        <v>-3.9999999999999813</v>
      </c>
      <c r="F15" s="153">
        <v>5</v>
      </c>
      <c r="G15" s="154">
        <v>1.86</v>
      </c>
      <c r="H15" s="155">
        <v>2</v>
      </c>
      <c r="I15" s="156">
        <f t="shared" si="1"/>
        <v>-13.999999999999989</v>
      </c>
      <c r="J15" s="153">
        <v>5</v>
      </c>
      <c r="K15" s="154">
        <v>1.73</v>
      </c>
      <c r="L15" s="155">
        <v>1.99</v>
      </c>
      <c r="M15" s="156">
        <f t="shared" si="2"/>
        <v>-26</v>
      </c>
      <c r="N15" s="153">
        <v>5</v>
      </c>
      <c r="O15" s="154">
        <v>1.84</v>
      </c>
      <c r="P15" s="155">
        <v>2.06</v>
      </c>
      <c r="Q15" s="156">
        <f t="shared" si="3"/>
        <v>-21.999999999999996</v>
      </c>
      <c r="R15" s="153">
        <v>5</v>
      </c>
      <c r="S15" s="154">
        <v>1.9</v>
      </c>
      <c r="T15" s="155">
        <v>2.06</v>
      </c>
      <c r="U15" s="156">
        <f t="shared" si="4"/>
        <v>-16.000000000000014</v>
      </c>
      <c r="X15" s="186"/>
      <c r="Y15" s="184"/>
    </row>
    <row r="16" spans="1:25" ht="21" customHeight="1" x14ac:dyDescent="0.25">
      <c r="A16" s="144">
        <v>2024</v>
      </c>
      <c r="B16" s="145">
        <v>5</v>
      </c>
      <c r="C16" s="146">
        <v>1.7200000000000002</v>
      </c>
      <c r="D16" s="147">
        <v>1.75</v>
      </c>
      <c r="E16" s="148">
        <f>IF(C16=0," ",(C16-D16)*100)</f>
        <v>-2.9999999999999805</v>
      </c>
      <c r="F16" s="145">
        <v>5</v>
      </c>
      <c r="G16" s="146">
        <v>1.94</v>
      </c>
      <c r="H16" s="147">
        <v>2.0699999999999998</v>
      </c>
      <c r="I16" s="148">
        <f>IF(G16=0," ",(G16-H16)*100)</f>
        <v>-12.999999999999989</v>
      </c>
      <c r="J16" s="145">
        <v>5</v>
      </c>
      <c r="K16" s="146">
        <v>1.8</v>
      </c>
      <c r="L16" s="147">
        <v>2.06</v>
      </c>
      <c r="M16" s="148">
        <f>IF(K16=0," ",(K16-L16)*100)</f>
        <v>-26</v>
      </c>
      <c r="N16" s="145">
        <v>5</v>
      </c>
      <c r="O16" s="146">
        <v>1.94</v>
      </c>
      <c r="P16" s="147">
        <v>2.13</v>
      </c>
      <c r="Q16" s="148">
        <f>IF(O16=0," ",(O16-P16)*100)</f>
        <v>-18.999999999999993</v>
      </c>
      <c r="R16" s="145">
        <v>5</v>
      </c>
      <c r="S16" s="146">
        <v>2</v>
      </c>
      <c r="T16" s="147">
        <v>2.13</v>
      </c>
      <c r="U16" s="148">
        <f>IF(S16=0," ",(S16-T16)*100)</f>
        <v>-12.999999999999989</v>
      </c>
      <c r="X16" s="184"/>
      <c r="Y16" s="184"/>
    </row>
    <row r="17" spans="1:25" ht="21" customHeight="1" x14ac:dyDescent="0.25">
      <c r="A17" s="139">
        <v>2025</v>
      </c>
      <c r="B17" s="140">
        <v>5</v>
      </c>
      <c r="C17" s="141">
        <v>1.8300000000000003</v>
      </c>
      <c r="D17" s="142">
        <v>1.82</v>
      </c>
      <c r="E17" s="143">
        <f>IF(C17=0," ",(C17-D17)*100)</f>
        <v>1.0000000000000231</v>
      </c>
      <c r="F17" s="140">
        <v>5</v>
      </c>
      <c r="G17" s="141">
        <v>2.06</v>
      </c>
      <c r="H17" s="142">
        <v>2.15</v>
      </c>
      <c r="I17" s="143">
        <f>IF(G17=0," ",(G17-H17)*100)</f>
        <v>-8.9999999999999858</v>
      </c>
      <c r="J17" s="140">
        <v>5</v>
      </c>
      <c r="K17" s="141">
        <v>1.89</v>
      </c>
      <c r="L17" s="142">
        <v>2.13</v>
      </c>
      <c r="M17" s="143">
        <f>IF(K17=0," ",(K17-L17)*100)</f>
        <v>-24</v>
      </c>
      <c r="N17" s="140">
        <v>5</v>
      </c>
      <c r="O17" s="141">
        <v>2.0499999999999998</v>
      </c>
      <c r="P17" s="142">
        <v>2.2000000000000002</v>
      </c>
      <c r="Q17" s="143">
        <f>IF(O17=0," ",(O17-P17)*100)</f>
        <v>-15.000000000000036</v>
      </c>
      <c r="R17" s="140">
        <v>5</v>
      </c>
      <c r="S17" s="141">
        <v>2.09</v>
      </c>
      <c r="T17" s="142">
        <v>2.2000000000000002</v>
      </c>
      <c r="U17" s="143">
        <f>IF(S17=0," ",(S17-T17)*100)</f>
        <v>-11.000000000000032</v>
      </c>
      <c r="X17" s="184"/>
      <c r="Y17" s="184"/>
    </row>
    <row r="18" spans="1:25" ht="21" customHeight="1" x14ac:dyDescent="0.25">
      <c r="A18" s="144">
        <v>2026</v>
      </c>
      <c r="B18" s="145">
        <v>5</v>
      </c>
      <c r="C18" s="146">
        <v>1.96</v>
      </c>
      <c r="D18" s="147">
        <v>1.9</v>
      </c>
      <c r="E18" s="148">
        <f t="shared" ref="E18:E20" si="5">IF(C18=0," ",(C18-D18)*100)</f>
        <v>6.0000000000000053</v>
      </c>
      <c r="F18" s="145">
        <v>5</v>
      </c>
      <c r="G18" s="146">
        <v>2.2000000000000002</v>
      </c>
      <c r="H18" s="147">
        <v>2.2400000000000002</v>
      </c>
      <c r="I18" s="148">
        <f t="shared" ref="I18:I20" si="6">IF(G18=0," ",(G18-H18)*100)</f>
        <v>-4.0000000000000036</v>
      </c>
      <c r="J18" s="145">
        <v>5</v>
      </c>
      <c r="K18" s="146">
        <v>2</v>
      </c>
      <c r="L18" s="147">
        <v>2.2200000000000002</v>
      </c>
      <c r="M18" s="148">
        <f t="shared" ref="M18:M20" si="7">IF(K18=0," ",(K18-L18)*100)</f>
        <v>-22.000000000000021</v>
      </c>
      <c r="N18" s="145">
        <v>5</v>
      </c>
      <c r="O18" s="146">
        <v>2.16</v>
      </c>
      <c r="P18" s="147">
        <v>2.2799999999999998</v>
      </c>
      <c r="Q18" s="148">
        <f t="shared" ref="Q18:Q20" si="8">IF(O18=0," ",(O18-P18)*100)</f>
        <v>-11.999999999999966</v>
      </c>
      <c r="R18" s="145">
        <v>5</v>
      </c>
      <c r="S18" s="146">
        <v>2.21</v>
      </c>
      <c r="T18" s="147">
        <v>2.2799999999999998</v>
      </c>
      <c r="U18" s="148">
        <f t="shared" ref="U18:U20" si="9">IF(S18=0," ",(S18-T18)*100)</f>
        <v>-6.999999999999984</v>
      </c>
      <c r="X18" s="184"/>
      <c r="Y18" s="184"/>
    </row>
    <row r="19" spans="1:25" s="79" customFormat="1" ht="21" customHeight="1" x14ac:dyDescent="0.25">
      <c r="A19" s="139">
        <v>2027</v>
      </c>
      <c r="B19" s="158">
        <v>5</v>
      </c>
      <c r="C19" s="159">
        <v>2.0900000000000003</v>
      </c>
      <c r="D19" s="142">
        <v>2</v>
      </c>
      <c r="E19" s="143">
        <f t="shared" si="5"/>
        <v>9.0000000000000302</v>
      </c>
      <c r="F19" s="158">
        <v>5</v>
      </c>
      <c r="G19" s="159">
        <v>2.31</v>
      </c>
      <c r="H19" s="142">
        <v>2.3199999999999998</v>
      </c>
      <c r="I19" s="143">
        <f t="shared" si="6"/>
        <v>-0.99999999999997868</v>
      </c>
      <c r="J19" s="158">
        <v>5</v>
      </c>
      <c r="K19" s="159">
        <v>2.15</v>
      </c>
      <c r="L19" s="142">
        <v>2.29</v>
      </c>
      <c r="M19" s="143">
        <f t="shared" si="7"/>
        <v>-14.000000000000012</v>
      </c>
      <c r="N19" s="158">
        <v>5</v>
      </c>
      <c r="O19" s="159">
        <v>2.2599999999999998</v>
      </c>
      <c r="P19" s="142">
        <v>2.35</v>
      </c>
      <c r="Q19" s="143">
        <f t="shared" si="8"/>
        <v>-9.0000000000000302</v>
      </c>
      <c r="R19" s="158">
        <v>5</v>
      </c>
      <c r="S19" s="159">
        <v>2.31</v>
      </c>
      <c r="T19" s="142">
        <v>2.35</v>
      </c>
      <c r="U19" s="143">
        <f t="shared" si="9"/>
        <v>-4.0000000000000036</v>
      </c>
      <c r="X19" s="185"/>
      <c r="Y19" s="184"/>
    </row>
    <row r="20" spans="1:25" s="28" customFormat="1" ht="21" customHeight="1" x14ac:dyDescent="0.25">
      <c r="A20" s="160">
        <v>2028</v>
      </c>
      <c r="B20" s="161">
        <v>5</v>
      </c>
      <c r="C20" s="162">
        <v>2.15</v>
      </c>
      <c r="D20" s="163">
        <v>2.09</v>
      </c>
      <c r="E20" s="164">
        <f t="shared" si="5"/>
        <v>6.0000000000000053</v>
      </c>
      <c r="F20" s="161">
        <v>5</v>
      </c>
      <c r="G20" s="162">
        <v>2.35</v>
      </c>
      <c r="H20" s="163">
        <v>2.39</v>
      </c>
      <c r="I20" s="164">
        <f t="shared" si="6"/>
        <v>-4.0000000000000036</v>
      </c>
      <c r="J20" s="161">
        <v>5</v>
      </c>
      <c r="K20" s="162">
        <v>2.2200000000000002</v>
      </c>
      <c r="L20" s="163">
        <v>2.36</v>
      </c>
      <c r="M20" s="164">
        <f t="shared" si="7"/>
        <v>-13.999999999999968</v>
      </c>
      <c r="N20" s="161">
        <v>5</v>
      </c>
      <c r="O20" s="162">
        <v>2.37</v>
      </c>
      <c r="P20" s="163">
        <v>2.42</v>
      </c>
      <c r="Q20" s="164">
        <f t="shared" si="8"/>
        <v>-4.9999999999999822</v>
      </c>
      <c r="R20" s="161">
        <v>5</v>
      </c>
      <c r="S20" s="162">
        <v>2.41</v>
      </c>
      <c r="T20" s="163">
        <v>2.42</v>
      </c>
      <c r="U20" s="164">
        <f t="shared" si="9"/>
        <v>-0.99999999999997868</v>
      </c>
      <c r="X20" s="186"/>
      <c r="Y20" s="184"/>
    </row>
    <row r="21" spans="1:25" ht="21" customHeight="1" x14ac:dyDescent="0.25">
      <c r="A21" s="139">
        <v>2029</v>
      </c>
      <c r="B21" s="140">
        <v>5</v>
      </c>
      <c r="C21" s="141">
        <v>2.34</v>
      </c>
      <c r="D21" s="142">
        <v>2.19</v>
      </c>
      <c r="E21" s="143">
        <f>IF(C21=0," ",(C21-D21)*100)</f>
        <v>14.999999999999991</v>
      </c>
      <c r="F21" s="140">
        <v>5</v>
      </c>
      <c r="G21" s="141">
        <v>2.52</v>
      </c>
      <c r="H21" s="142">
        <v>2.4700000000000002</v>
      </c>
      <c r="I21" s="143">
        <f>IF(G21=0," ",(G21-H21)*100)</f>
        <v>4.9999999999999822</v>
      </c>
      <c r="J21" s="140">
        <v>5</v>
      </c>
      <c r="K21" s="141">
        <v>2.36</v>
      </c>
      <c r="L21" s="142">
        <v>2.4300000000000002</v>
      </c>
      <c r="M21" s="143">
        <f>IF(K21=0," ",(K21-L21)*100)</f>
        <v>-7.0000000000000284</v>
      </c>
      <c r="N21" s="140">
        <v>5</v>
      </c>
      <c r="O21" s="141">
        <v>2.5</v>
      </c>
      <c r="P21" s="142">
        <v>2.4900000000000002</v>
      </c>
      <c r="Q21" s="143">
        <f>IF(O21=0," ",(O21-P21)*100)</f>
        <v>0.99999999999997868</v>
      </c>
      <c r="R21" s="140"/>
      <c r="S21" s="141"/>
      <c r="T21" s="142"/>
      <c r="U21" s="143" t="str">
        <f>IF(S21=0," ",(S21-T21)*100)</f>
        <v xml:space="preserve"> </v>
      </c>
      <c r="X21" s="184"/>
      <c r="Y21" s="184"/>
    </row>
    <row r="22" spans="1:25" ht="21" customHeight="1" x14ac:dyDescent="0.25">
      <c r="A22" s="144">
        <v>2030</v>
      </c>
      <c r="B22" s="145">
        <v>5</v>
      </c>
      <c r="C22" s="146">
        <v>2.52</v>
      </c>
      <c r="D22" s="147">
        <v>2.2999999999999998</v>
      </c>
      <c r="E22" s="148">
        <f t="shared" ref="E22:E41" si="10">IF(C22=0," ",(C22-D22)*100)</f>
        <v>22.000000000000021</v>
      </c>
      <c r="F22" s="145">
        <v>5</v>
      </c>
      <c r="G22" s="146">
        <v>2.65</v>
      </c>
      <c r="H22" s="147">
        <v>2.5299999999999998</v>
      </c>
      <c r="I22" s="148">
        <f t="shared" ref="I22:I40" si="11">IF(G22=0," ",(G22-H22)*100)</f>
        <v>12.000000000000011</v>
      </c>
      <c r="J22" s="145">
        <v>5</v>
      </c>
      <c r="K22" s="146">
        <v>2.4700000000000002</v>
      </c>
      <c r="L22" s="147">
        <v>2.4900000000000002</v>
      </c>
      <c r="M22" s="148">
        <f t="shared" ref="M22:M41" si="12">IF(K22=0," ",(K22-L22)*100)</f>
        <v>-2.0000000000000018</v>
      </c>
      <c r="N22" s="145">
        <v>5</v>
      </c>
      <c r="O22" s="146">
        <v>2.63</v>
      </c>
      <c r="P22" s="147">
        <v>2.5499999999999998</v>
      </c>
      <c r="Q22" s="148">
        <f t="shared" ref="Q22:Q40" si="13">IF(O22=0," ",(O22-P22)*100)</f>
        <v>8.0000000000000071</v>
      </c>
      <c r="R22" s="145">
        <v>5</v>
      </c>
      <c r="S22" s="146">
        <v>2.68</v>
      </c>
      <c r="T22" s="147">
        <v>2.5499999999999998</v>
      </c>
      <c r="U22" s="148">
        <f t="shared" ref="U22:U40" si="14">IF(S22=0," ",(S22-T22)*100)</f>
        <v>13.000000000000034</v>
      </c>
      <c r="X22" s="184"/>
      <c r="Y22" s="184"/>
    </row>
    <row r="23" spans="1:25" ht="21" customHeight="1" x14ac:dyDescent="0.25">
      <c r="A23" s="139">
        <v>2031</v>
      </c>
      <c r="B23" s="140">
        <v>5</v>
      </c>
      <c r="C23" s="141">
        <v>2.68</v>
      </c>
      <c r="D23" s="142">
        <v>2.41</v>
      </c>
      <c r="E23" s="143">
        <f t="shared" si="10"/>
        <v>27</v>
      </c>
      <c r="F23" s="140">
        <v>5</v>
      </c>
      <c r="G23" s="141">
        <v>2.76</v>
      </c>
      <c r="H23" s="142">
        <v>2.59</v>
      </c>
      <c r="I23" s="143">
        <f t="shared" si="11"/>
        <v>16.999999999999993</v>
      </c>
      <c r="J23" s="140">
        <v>5</v>
      </c>
      <c r="K23" s="141">
        <v>2.57</v>
      </c>
      <c r="L23" s="142">
        <v>2.5499999999999998</v>
      </c>
      <c r="M23" s="143">
        <f t="shared" si="12"/>
        <v>2.0000000000000018</v>
      </c>
      <c r="N23" s="140">
        <v>5</v>
      </c>
      <c r="O23" s="141">
        <v>2.71</v>
      </c>
      <c r="P23" s="142">
        <v>2.61</v>
      </c>
      <c r="Q23" s="143">
        <f t="shared" si="13"/>
        <v>10.000000000000009</v>
      </c>
      <c r="R23" s="140"/>
      <c r="S23" s="141"/>
      <c r="T23" s="142"/>
      <c r="U23" s="143" t="str">
        <f t="shared" si="14"/>
        <v xml:space="preserve"> </v>
      </c>
      <c r="X23" s="184"/>
      <c r="Y23" s="184"/>
    </row>
    <row r="24" spans="1:25" s="79" customFormat="1" ht="21" customHeight="1" x14ac:dyDescent="0.25">
      <c r="A24" s="144">
        <v>2032</v>
      </c>
      <c r="B24" s="149">
        <v>5</v>
      </c>
      <c r="C24" s="150">
        <v>2.8</v>
      </c>
      <c r="D24" s="147">
        <v>2.48</v>
      </c>
      <c r="E24" s="148">
        <f t="shared" si="10"/>
        <v>31.999999999999986</v>
      </c>
      <c r="F24" s="149">
        <v>5</v>
      </c>
      <c r="G24" s="150">
        <v>2.86</v>
      </c>
      <c r="H24" s="147">
        <v>2.64</v>
      </c>
      <c r="I24" s="148">
        <f t="shared" si="11"/>
        <v>21.999999999999975</v>
      </c>
      <c r="J24" s="149">
        <v>5</v>
      </c>
      <c r="K24" s="150">
        <v>2.67</v>
      </c>
      <c r="L24" s="147">
        <v>2.6</v>
      </c>
      <c r="M24" s="148">
        <f t="shared" si="12"/>
        <v>6.999999999999984</v>
      </c>
      <c r="N24" s="149">
        <v>5</v>
      </c>
      <c r="O24" s="150">
        <v>2.78</v>
      </c>
      <c r="P24" s="147">
        <v>2.65</v>
      </c>
      <c r="Q24" s="148">
        <f t="shared" si="13"/>
        <v>12.999999999999989</v>
      </c>
      <c r="R24" s="149"/>
      <c r="S24" s="150"/>
      <c r="T24" s="147"/>
      <c r="U24" s="148" t="str">
        <f t="shared" si="14"/>
        <v xml:space="preserve"> </v>
      </c>
      <c r="X24" s="185"/>
      <c r="Y24" s="184"/>
    </row>
    <row r="25" spans="1:25" s="28" customFormat="1" ht="21" customHeight="1" x14ac:dyDescent="0.25">
      <c r="A25" s="152">
        <v>2033</v>
      </c>
      <c r="B25" s="153">
        <v>5</v>
      </c>
      <c r="C25" s="154">
        <v>2.8899999999999997</v>
      </c>
      <c r="D25" s="155">
        <v>2.5499999999999998</v>
      </c>
      <c r="E25" s="156">
        <f t="shared" si="10"/>
        <v>33.999999999999986</v>
      </c>
      <c r="F25" s="153">
        <v>5</v>
      </c>
      <c r="G25" s="154">
        <v>2.94</v>
      </c>
      <c r="H25" s="155">
        <v>2.7</v>
      </c>
      <c r="I25" s="156">
        <f t="shared" si="11"/>
        <v>23.999999999999979</v>
      </c>
      <c r="J25" s="153">
        <v>5</v>
      </c>
      <c r="K25" s="154">
        <v>2.76</v>
      </c>
      <c r="L25" s="155">
        <v>2.66</v>
      </c>
      <c r="M25" s="156">
        <f t="shared" si="12"/>
        <v>9.9999999999999645</v>
      </c>
      <c r="N25" s="153">
        <v>5</v>
      </c>
      <c r="O25" s="154">
        <v>2.86</v>
      </c>
      <c r="P25" s="155">
        <v>2.71</v>
      </c>
      <c r="Q25" s="156">
        <f t="shared" si="13"/>
        <v>14.999999999999991</v>
      </c>
      <c r="R25" s="153"/>
      <c r="S25" s="154"/>
      <c r="T25" s="155"/>
      <c r="U25" s="156" t="str">
        <f t="shared" si="14"/>
        <v xml:space="preserve"> </v>
      </c>
      <c r="X25" s="186"/>
      <c r="Y25" s="184"/>
    </row>
    <row r="26" spans="1:25" x14ac:dyDescent="0.25">
      <c r="A26" s="144">
        <v>2034</v>
      </c>
      <c r="B26" s="145">
        <v>5</v>
      </c>
      <c r="C26" s="146">
        <v>2.9800000000000004</v>
      </c>
      <c r="D26" s="147">
        <v>2.6</v>
      </c>
      <c r="E26" s="148">
        <f t="shared" si="10"/>
        <v>38.000000000000036</v>
      </c>
      <c r="F26" s="145">
        <v>5</v>
      </c>
      <c r="G26" s="146">
        <v>3.04</v>
      </c>
      <c r="H26" s="147">
        <v>2.76</v>
      </c>
      <c r="I26" s="148">
        <f t="shared" si="11"/>
        <v>28.000000000000025</v>
      </c>
      <c r="J26" s="145">
        <v>5</v>
      </c>
      <c r="K26" s="146">
        <v>2.85</v>
      </c>
      <c r="L26" s="147">
        <v>2.72</v>
      </c>
      <c r="M26" s="148">
        <f t="shared" si="12"/>
        <v>12.999999999999989</v>
      </c>
      <c r="N26" s="145">
        <v>5</v>
      </c>
      <c r="O26" s="146">
        <v>2.95</v>
      </c>
      <c r="P26" s="147">
        <v>2.77</v>
      </c>
      <c r="Q26" s="148">
        <f t="shared" si="13"/>
        <v>18.000000000000014</v>
      </c>
      <c r="R26" s="145"/>
      <c r="S26" s="146"/>
      <c r="T26" s="147"/>
      <c r="U26" s="148" t="str">
        <f t="shared" si="14"/>
        <v xml:space="preserve"> </v>
      </c>
      <c r="X26" s="184"/>
      <c r="Y26" s="184"/>
    </row>
    <row r="27" spans="1:25" x14ac:dyDescent="0.25">
      <c r="A27" s="139">
        <v>2035</v>
      </c>
      <c r="B27" s="140">
        <v>5</v>
      </c>
      <c r="C27" s="141">
        <v>3.0800000000000005</v>
      </c>
      <c r="D27" s="142">
        <v>2.66</v>
      </c>
      <c r="E27" s="143">
        <f t="shared" si="10"/>
        <v>42.000000000000036</v>
      </c>
      <c r="F27" s="140">
        <v>5</v>
      </c>
      <c r="G27" s="141">
        <v>3.14</v>
      </c>
      <c r="H27" s="142">
        <v>2.82</v>
      </c>
      <c r="I27" s="143">
        <f t="shared" si="11"/>
        <v>32.000000000000028</v>
      </c>
      <c r="J27" s="140">
        <v>5</v>
      </c>
      <c r="K27" s="141">
        <v>2.91</v>
      </c>
      <c r="L27" s="142">
        <v>2.78</v>
      </c>
      <c r="M27" s="143">
        <f t="shared" si="12"/>
        <v>13.000000000000034</v>
      </c>
      <c r="N27" s="140"/>
      <c r="O27" s="141"/>
      <c r="P27" s="142"/>
      <c r="Q27" s="143" t="str">
        <f t="shared" si="13"/>
        <v xml:space="preserve"> </v>
      </c>
      <c r="R27" s="140"/>
      <c r="S27" s="141"/>
      <c r="T27" s="142"/>
      <c r="U27" s="143" t="str">
        <f t="shared" si="14"/>
        <v xml:space="preserve"> </v>
      </c>
      <c r="X27" s="184"/>
      <c r="Y27" s="184"/>
    </row>
    <row r="28" spans="1:25" x14ac:dyDescent="0.25">
      <c r="A28" s="144">
        <v>2036</v>
      </c>
      <c r="B28" s="145">
        <v>5</v>
      </c>
      <c r="C28" s="146">
        <v>3.1500000000000004</v>
      </c>
      <c r="D28" s="147">
        <v>2.72</v>
      </c>
      <c r="E28" s="148">
        <f t="shared" si="10"/>
        <v>43.000000000000014</v>
      </c>
      <c r="F28" s="145">
        <v>5</v>
      </c>
      <c r="G28" s="146">
        <v>3.2</v>
      </c>
      <c r="H28" s="147">
        <v>2.87</v>
      </c>
      <c r="I28" s="148">
        <f t="shared" si="11"/>
        <v>33.000000000000007</v>
      </c>
      <c r="J28" s="145">
        <v>5</v>
      </c>
      <c r="K28" s="146">
        <v>2.96</v>
      </c>
      <c r="L28" s="147">
        <v>2.83</v>
      </c>
      <c r="M28" s="148">
        <f t="shared" si="12"/>
        <v>12.999999999999989</v>
      </c>
      <c r="N28" s="145">
        <v>5</v>
      </c>
      <c r="O28" s="146">
        <v>3.06</v>
      </c>
      <c r="P28" s="147">
        <v>2.88</v>
      </c>
      <c r="Q28" s="148">
        <f t="shared" si="13"/>
        <v>18.000000000000014</v>
      </c>
      <c r="R28" s="145"/>
      <c r="S28" s="146"/>
      <c r="T28" s="147"/>
      <c r="U28" s="148" t="str">
        <f t="shared" si="14"/>
        <v xml:space="preserve"> </v>
      </c>
      <c r="X28" s="184"/>
      <c r="Y28" s="184"/>
    </row>
    <row r="29" spans="1:25" s="79" customFormat="1" x14ac:dyDescent="0.25">
      <c r="A29" s="139">
        <v>2037</v>
      </c>
      <c r="B29" s="158">
        <v>5</v>
      </c>
      <c r="C29" s="159">
        <v>3.2199999999999998</v>
      </c>
      <c r="D29" s="142">
        <v>2.78</v>
      </c>
      <c r="E29" s="143">
        <f t="shared" si="10"/>
        <v>43.999999999999993</v>
      </c>
      <c r="F29" s="158">
        <v>5</v>
      </c>
      <c r="G29" s="159">
        <v>3.26</v>
      </c>
      <c r="H29" s="142">
        <v>2.92</v>
      </c>
      <c r="I29" s="143">
        <f t="shared" si="11"/>
        <v>33.999999999999986</v>
      </c>
      <c r="J29" s="158">
        <v>5</v>
      </c>
      <c r="K29" s="159">
        <v>3.01</v>
      </c>
      <c r="L29" s="142">
        <v>2.88</v>
      </c>
      <c r="M29" s="143">
        <f t="shared" si="12"/>
        <v>12.999999999999989</v>
      </c>
      <c r="N29" s="158"/>
      <c r="O29" s="159"/>
      <c r="P29" s="142"/>
      <c r="Q29" s="143" t="str">
        <f t="shared" si="13"/>
        <v xml:space="preserve"> </v>
      </c>
      <c r="R29" s="158"/>
      <c r="S29" s="159"/>
      <c r="T29" s="142"/>
      <c r="U29" s="143" t="str">
        <f t="shared" si="14"/>
        <v xml:space="preserve"> </v>
      </c>
      <c r="X29" s="185"/>
      <c r="Y29" s="184"/>
    </row>
    <row r="30" spans="1:25" s="28" customFormat="1" x14ac:dyDescent="0.25">
      <c r="A30" s="160">
        <v>2038</v>
      </c>
      <c r="B30" s="165">
        <v>5</v>
      </c>
      <c r="C30" s="162">
        <v>3.28</v>
      </c>
      <c r="D30" s="163">
        <v>2.84</v>
      </c>
      <c r="E30" s="166">
        <f t="shared" si="10"/>
        <v>43.999999999999993</v>
      </c>
      <c r="F30" s="165">
        <v>5</v>
      </c>
      <c r="G30" s="162">
        <v>3.31</v>
      </c>
      <c r="H30" s="163">
        <v>2.97</v>
      </c>
      <c r="I30" s="166">
        <f t="shared" si="11"/>
        <v>33.999999999999986</v>
      </c>
      <c r="J30" s="165">
        <v>5</v>
      </c>
      <c r="K30" s="162">
        <v>3.06</v>
      </c>
      <c r="L30" s="163">
        <v>2.93</v>
      </c>
      <c r="M30" s="166">
        <f t="shared" si="12"/>
        <v>12.999999999999989</v>
      </c>
      <c r="N30" s="165">
        <v>5</v>
      </c>
      <c r="O30" s="162">
        <v>3.15</v>
      </c>
      <c r="P30" s="163">
        <v>2.97</v>
      </c>
      <c r="Q30" s="166">
        <f t="shared" si="13"/>
        <v>17.999999999999972</v>
      </c>
      <c r="R30" s="165"/>
      <c r="S30" s="162"/>
      <c r="T30" s="163"/>
      <c r="U30" s="166" t="str">
        <f t="shared" si="14"/>
        <v xml:space="preserve"> </v>
      </c>
      <c r="X30" s="186"/>
      <c r="Y30" s="184"/>
    </row>
    <row r="31" spans="1:25" x14ac:dyDescent="0.25">
      <c r="A31" s="139">
        <v>2039</v>
      </c>
      <c r="B31" s="140"/>
      <c r="C31" s="141"/>
      <c r="D31" s="142"/>
      <c r="E31" s="167"/>
      <c r="F31" s="140"/>
      <c r="G31" s="141"/>
      <c r="H31" s="142"/>
      <c r="I31" s="167" t="str">
        <f t="shared" si="11"/>
        <v xml:space="preserve"> </v>
      </c>
      <c r="J31" s="140">
        <v>5</v>
      </c>
      <c r="K31" s="141">
        <v>3.09</v>
      </c>
      <c r="L31" s="142">
        <v>2.96</v>
      </c>
      <c r="M31" s="167">
        <f t="shared" si="12"/>
        <v>12.999999999999989</v>
      </c>
      <c r="N31" s="140"/>
      <c r="O31" s="141"/>
      <c r="P31" s="142"/>
      <c r="Q31" s="167" t="str">
        <f t="shared" si="13"/>
        <v xml:space="preserve"> </v>
      </c>
      <c r="R31" s="140"/>
      <c r="S31" s="141"/>
      <c r="T31" s="142"/>
      <c r="U31" s="167" t="str">
        <f t="shared" si="14"/>
        <v xml:space="preserve"> </v>
      </c>
    </row>
    <row r="32" spans="1:25" x14ac:dyDescent="0.25">
      <c r="A32" s="144">
        <v>2040</v>
      </c>
      <c r="B32" s="145"/>
      <c r="C32" s="146"/>
      <c r="D32" s="147"/>
      <c r="E32" s="168"/>
      <c r="F32" s="145"/>
      <c r="G32" s="146"/>
      <c r="H32" s="147"/>
      <c r="I32" s="168" t="str">
        <f t="shared" si="11"/>
        <v xml:space="preserve"> </v>
      </c>
      <c r="J32" s="145"/>
      <c r="K32" s="146"/>
      <c r="L32" s="147"/>
      <c r="M32" s="168" t="str">
        <f t="shared" si="12"/>
        <v xml:space="preserve"> </v>
      </c>
      <c r="N32" s="145"/>
      <c r="O32" s="146"/>
      <c r="P32" s="147"/>
      <c r="Q32" s="168" t="str">
        <f t="shared" si="13"/>
        <v xml:space="preserve"> </v>
      </c>
      <c r="R32" s="145"/>
      <c r="S32" s="146"/>
      <c r="T32" s="147"/>
      <c r="U32" s="168" t="str">
        <f t="shared" si="14"/>
        <v xml:space="preserve"> </v>
      </c>
    </row>
    <row r="33" spans="1:21" x14ac:dyDescent="0.25">
      <c r="A33" s="139">
        <v>2041</v>
      </c>
      <c r="B33" s="140"/>
      <c r="C33" s="141"/>
      <c r="D33" s="142"/>
      <c r="E33" s="167" t="str">
        <f t="shared" si="10"/>
        <v xml:space="preserve"> </v>
      </c>
      <c r="F33" s="140"/>
      <c r="G33" s="141"/>
      <c r="H33" s="142"/>
      <c r="I33" s="167" t="str">
        <f t="shared" si="11"/>
        <v xml:space="preserve"> </v>
      </c>
      <c r="J33" s="140"/>
      <c r="K33" s="141"/>
      <c r="L33" s="142"/>
      <c r="M33" s="167" t="str">
        <f t="shared" si="12"/>
        <v xml:space="preserve"> </v>
      </c>
      <c r="N33" s="140"/>
      <c r="O33" s="141"/>
      <c r="P33" s="142"/>
      <c r="Q33" s="167" t="str">
        <f t="shared" si="13"/>
        <v xml:space="preserve"> </v>
      </c>
      <c r="R33" s="140"/>
      <c r="S33" s="141"/>
      <c r="T33" s="142"/>
      <c r="U33" s="167" t="str">
        <f t="shared" si="14"/>
        <v xml:space="preserve"> </v>
      </c>
    </row>
    <row r="34" spans="1:21" s="79" customFormat="1" x14ac:dyDescent="0.25">
      <c r="A34" s="144">
        <v>2042</v>
      </c>
      <c r="B34" s="149"/>
      <c r="C34" s="150"/>
      <c r="D34" s="147"/>
      <c r="E34" s="168" t="str">
        <f t="shared" si="10"/>
        <v xml:space="preserve"> </v>
      </c>
      <c r="F34" s="149"/>
      <c r="G34" s="150"/>
      <c r="H34" s="147"/>
      <c r="I34" s="168" t="str">
        <f t="shared" si="11"/>
        <v xml:space="preserve"> </v>
      </c>
      <c r="J34" s="149"/>
      <c r="K34" s="150"/>
      <c r="L34" s="147"/>
      <c r="M34" s="168" t="str">
        <f t="shared" si="12"/>
        <v xml:space="preserve"> </v>
      </c>
      <c r="N34" s="149"/>
      <c r="O34" s="150"/>
      <c r="P34" s="147"/>
      <c r="Q34" s="168" t="str">
        <f t="shared" si="13"/>
        <v xml:space="preserve"> </v>
      </c>
      <c r="R34" s="149"/>
      <c r="S34" s="150"/>
      <c r="T34" s="147"/>
      <c r="U34" s="168" t="str">
        <f t="shared" si="14"/>
        <v xml:space="preserve"> </v>
      </c>
    </row>
    <row r="35" spans="1:21" s="28" customFormat="1" x14ac:dyDescent="0.25">
      <c r="A35" s="152">
        <v>2043</v>
      </c>
      <c r="B35" s="153">
        <v>5</v>
      </c>
      <c r="C35" s="154">
        <v>3.46</v>
      </c>
      <c r="D35" s="155">
        <v>2.99</v>
      </c>
      <c r="E35" s="169">
        <f t="shared" si="10"/>
        <v>46.999999999999972</v>
      </c>
      <c r="F35" s="153">
        <v>5</v>
      </c>
      <c r="G35" s="154">
        <v>3.48</v>
      </c>
      <c r="H35" s="155">
        <v>3.11</v>
      </c>
      <c r="I35" s="169">
        <f t="shared" si="11"/>
        <v>37.000000000000014</v>
      </c>
      <c r="J35" s="153">
        <v>5</v>
      </c>
      <c r="K35" s="154">
        <v>3.2</v>
      </c>
      <c r="L35" s="155">
        <v>3.05</v>
      </c>
      <c r="M35" s="169">
        <f t="shared" si="12"/>
        <v>15.000000000000036</v>
      </c>
      <c r="N35" s="153"/>
      <c r="O35" s="154"/>
      <c r="P35" s="155"/>
      <c r="Q35" s="169" t="str">
        <f t="shared" si="13"/>
        <v xml:space="preserve"> </v>
      </c>
      <c r="R35" s="153"/>
      <c r="S35" s="154"/>
      <c r="T35" s="155"/>
      <c r="U35" s="169" t="str">
        <f t="shared" si="14"/>
        <v xml:space="preserve"> </v>
      </c>
    </row>
    <row r="36" spans="1:21" x14ac:dyDescent="0.25">
      <c r="A36" s="144">
        <v>2044</v>
      </c>
      <c r="B36" s="145"/>
      <c r="C36" s="146"/>
      <c r="D36" s="147"/>
      <c r="E36" s="168"/>
      <c r="F36" s="145"/>
      <c r="G36" s="146"/>
      <c r="H36" s="147"/>
      <c r="I36" s="168" t="str">
        <f t="shared" si="11"/>
        <v xml:space="preserve"> </v>
      </c>
      <c r="J36" s="145"/>
      <c r="K36" s="146"/>
      <c r="L36" s="147"/>
      <c r="M36" s="168" t="str">
        <f t="shared" si="12"/>
        <v xml:space="preserve"> </v>
      </c>
      <c r="N36" s="145"/>
      <c r="O36" s="146"/>
      <c r="P36" s="147"/>
      <c r="Q36" s="168" t="str">
        <f t="shared" si="13"/>
        <v xml:space="preserve"> </v>
      </c>
      <c r="R36" s="145"/>
      <c r="S36" s="146"/>
      <c r="T36" s="147"/>
      <c r="U36" s="168" t="str">
        <f t="shared" si="14"/>
        <v xml:space="preserve"> </v>
      </c>
    </row>
    <row r="37" spans="1:21" x14ac:dyDescent="0.25">
      <c r="A37" s="139">
        <v>2045</v>
      </c>
      <c r="B37" s="158"/>
      <c r="C37" s="159"/>
      <c r="D37" s="142"/>
      <c r="E37" s="167" t="str">
        <f t="shared" si="10"/>
        <v xml:space="preserve"> </v>
      </c>
      <c r="F37" s="158"/>
      <c r="G37" s="159"/>
      <c r="H37" s="142"/>
      <c r="I37" s="167" t="str">
        <f t="shared" si="11"/>
        <v xml:space="preserve"> </v>
      </c>
      <c r="J37" s="158"/>
      <c r="K37" s="159"/>
      <c r="L37" s="142"/>
      <c r="M37" s="167" t="str">
        <f t="shared" si="12"/>
        <v xml:space="preserve"> </v>
      </c>
      <c r="N37" s="158"/>
      <c r="O37" s="159"/>
      <c r="P37" s="142"/>
      <c r="Q37" s="167" t="str">
        <f t="shared" si="13"/>
        <v xml:space="preserve"> </v>
      </c>
      <c r="R37" s="158"/>
      <c r="S37" s="159"/>
      <c r="T37" s="142"/>
      <c r="U37" s="167" t="str">
        <f t="shared" si="14"/>
        <v xml:space="preserve"> </v>
      </c>
    </row>
    <row r="38" spans="1:21" x14ac:dyDescent="0.25">
      <c r="A38" s="144">
        <v>2046</v>
      </c>
      <c r="B38" s="149"/>
      <c r="C38" s="150"/>
      <c r="D38" s="147"/>
      <c r="E38" s="168" t="str">
        <f t="shared" si="10"/>
        <v xml:space="preserve"> </v>
      </c>
      <c r="F38" s="149"/>
      <c r="G38" s="150"/>
      <c r="H38" s="147"/>
      <c r="I38" s="168" t="str">
        <f t="shared" si="11"/>
        <v xml:space="preserve"> </v>
      </c>
      <c r="J38" s="149"/>
      <c r="K38" s="150"/>
      <c r="L38" s="147"/>
      <c r="M38" s="168" t="str">
        <f t="shared" si="12"/>
        <v xml:space="preserve"> </v>
      </c>
      <c r="N38" s="149"/>
      <c r="O38" s="150"/>
      <c r="P38" s="147"/>
      <c r="Q38" s="168" t="str">
        <f t="shared" si="13"/>
        <v xml:space="preserve"> </v>
      </c>
      <c r="R38" s="149"/>
      <c r="S38" s="150"/>
      <c r="T38" s="147"/>
      <c r="U38" s="168" t="str">
        <f t="shared" si="14"/>
        <v xml:space="preserve"> </v>
      </c>
    </row>
    <row r="39" spans="1:21" x14ac:dyDescent="0.25">
      <c r="A39" s="170">
        <v>2047</v>
      </c>
      <c r="B39" s="158"/>
      <c r="C39" s="159"/>
      <c r="D39" s="142"/>
      <c r="E39" s="167" t="str">
        <f t="shared" si="10"/>
        <v xml:space="preserve"> </v>
      </c>
      <c r="F39" s="158">
        <v>5.25</v>
      </c>
      <c r="G39" s="159">
        <v>3.49</v>
      </c>
      <c r="H39" s="142">
        <v>3.15</v>
      </c>
      <c r="I39" s="167">
        <f t="shared" si="11"/>
        <v>34.000000000000028</v>
      </c>
      <c r="J39" s="158"/>
      <c r="K39" s="159"/>
      <c r="L39" s="142"/>
      <c r="M39" s="167" t="str">
        <f t="shared" si="12"/>
        <v xml:space="preserve"> </v>
      </c>
      <c r="N39" s="158"/>
      <c r="O39" s="159"/>
      <c r="P39" s="142"/>
      <c r="Q39" s="167" t="str">
        <f t="shared" si="13"/>
        <v xml:space="preserve"> </v>
      </c>
      <c r="R39" s="158"/>
      <c r="S39" s="159"/>
      <c r="T39" s="142"/>
      <c r="U39" s="167" t="str">
        <f t="shared" si="14"/>
        <v xml:space="preserve"> </v>
      </c>
    </row>
    <row r="40" spans="1:21" s="28" customFormat="1" x14ac:dyDescent="0.25">
      <c r="A40" s="160">
        <v>2048</v>
      </c>
      <c r="B40" s="165">
        <v>5</v>
      </c>
      <c r="C40" s="171">
        <v>3.48</v>
      </c>
      <c r="D40" s="163">
        <v>3.04</v>
      </c>
      <c r="E40" s="166">
        <f t="shared" si="10"/>
        <v>43.999999999999993</v>
      </c>
      <c r="F40" s="165"/>
      <c r="G40" s="171"/>
      <c r="H40" s="163"/>
      <c r="I40" s="166" t="str">
        <f t="shared" si="11"/>
        <v xml:space="preserve"> </v>
      </c>
      <c r="J40" s="165">
        <v>5</v>
      </c>
      <c r="K40" s="171">
        <v>3.25</v>
      </c>
      <c r="L40" s="163">
        <v>3.1</v>
      </c>
      <c r="M40" s="166">
        <f t="shared" si="12"/>
        <v>14.999999999999991</v>
      </c>
      <c r="N40" s="165"/>
      <c r="O40" s="171"/>
      <c r="P40" s="163"/>
      <c r="Q40" s="166" t="str">
        <f t="shared" si="13"/>
        <v xml:space="preserve"> </v>
      </c>
      <c r="R40" s="165"/>
      <c r="S40" s="171"/>
      <c r="T40" s="163"/>
      <c r="U40" s="166" t="str">
        <f t="shared" si="14"/>
        <v xml:space="preserve"> </v>
      </c>
    </row>
    <row r="41" spans="1:21" ht="21.75" thickBot="1" x14ac:dyDescent="0.3">
      <c r="A41" s="170">
        <v>2049</v>
      </c>
      <c r="B41" s="172"/>
      <c r="C41" s="173"/>
      <c r="D41" s="174"/>
      <c r="E41" s="175" t="str">
        <f t="shared" si="10"/>
        <v xml:space="preserve"> </v>
      </c>
      <c r="F41" s="172"/>
      <c r="G41" s="173"/>
      <c r="H41" s="174"/>
      <c r="I41" s="175"/>
      <c r="J41" s="172"/>
      <c r="K41" s="173"/>
      <c r="L41" s="174"/>
      <c r="M41" s="175" t="str">
        <f t="shared" si="12"/>
        <v xml:space="preserve"> </v>
      </c>
      <c r="N41" s="172"/>
      <c r="O41" s="173"/>
      <c r="P41" s="174"/>
      <c r="Q41" s="175"/>
      <c r="R41" s="172"/>
      <c r="S41" s="173"/>
      <c r="T41" s="174"/>
      <c r="U41" s="175"/>
    </row>
    <row r="42" spans="1:21" ht="16.5" customHeight="1" thickBot="1" x14ac:dyDescent="0.3">
      <c r="A42" s="176"/>
      <c r="B42" s="193"/>
      <c r="C42" s="194"/>
      <c r="D42" s="194"/>
      <c r="E42" s="195"/>
      <c r="F42" s="193"/>
      <c r="G42" s="194"/>
      <c r="H42" s="194"/>
      <c r="I42" s="195"/>
      <c r="J42" s="193"/>
      <c r="K42" s="194"/>
      <c r="L42" s="194"/>
      <c r="M42" s="195"/>
      <c r="N42" s="193"/>
      <c r="O42" s="194"/>
      <c r="P42" s="194"/>
      <c r="Q42" s="195"/>
      <c r="R42" s="193"/>
      <c r="S42" s="194"/>
      <c r="T42" s="194"/>
      <c r="U42" s="195"/>
    </row>
    <row r="43" spans="1:21" s="53" customFormat="1" ht="51" customHeight="1" thickBot="1" x14ac:dyDescent="0.3">
      <c r="A43" s="177" t="s">
        <v>11</v>
      </c>
      <c r="B43" s="190" t="s">
        <v>130</v>
      </c>
      <c r="C43" s="191"/>
      <c r="D43" s="191"/>
      <c r="E43" s="192"/>
      <c r="F43" s="190" t="s">
        <v>49</v>
      </c>
      <c r="G43" s="191"/>
      <c r="H43" s="191"/>
      <c r="I43" s="192"/>
      <c r="J43" s="190" t="s">
        <v>49</v>
      </c>
      <c r="K43" s="191"/>
      <c r="L43" s="191"/>
      <c r="M43" s="192"/>
      <c r="N43" s="190" t="s">
        <v>49</v>
      </c>
      <c r="O43" s="191"/>
      <c r="P43" s="191"/>
      <c r="Q43" s="192"/>
      <c r="R43" s="190" t="s">
        <v>49</v>
      </c>
      <c r="S43" s="191"/>
      <c r="T43" s="191"/>
      <c r="U43" s="192"/>
    </row>
    <row r="44" spans="1:21" s="56" customFormat="1" ht="30" customHeight="1" x14ac:dyDescent="0.25">
      <c r="A44" s="179"/>
      <c r="B44" s="180"/>
      <c r="C44" s="180"/>
      <c r="D44" s="180"/>
      <c r="E44" s="180"/>
      <c r="F44" s="180"/>
      <c r="G44" s="180"/>
      <c r="H44" s="180"/>
      <c r="I44" s="180"/>
      <c r="J44" s="180"/>
      <c r="K44" s="180"/>
      <c r="L44" s="180"/>
      <c r="M44" s="180"/>
      <c r="N44" s="180"/>
      <c r="O44" s="180"/>
      <c r="P44" s="180"/>
      <c r="Q44" s="180"/>
      <c r="R44" s="180"/>
      <c r="S44" s="180"/>
      <c r="T44" s="180"/>
      <c r="U44" s="180"/>
    </row>
    <row r="45" spans="1:21" customFormat="1" ht="16.149999999999999" customHeight="1" x14ac:dyDescent="0.35">
      <c r="A45" s="182"/>
      <c r="B45" s="182"/>
      <c r="C45" s="182"/>
      <c r="D45" s="183"/>
      <c r="E45" s="183"/>
      <c r="F45" s="182"/>
      <c r="G45" s="182"/>
      <c r="H45" s="183"/>
      <c r="I45" s="183"/>
      <c r="J45" s="182"/>
      <c r="K45" s="182"/>
      <c r="L45" s="183"/>
      <c r="M45" s="183"/>
      <c r="N45" s="182"/>
      <c r="O45" s="182"/>
      <c r="P45" s="183"/>
      <c r="Q45" s="183"/>
      <c r="R45" s="182"/>
      <c r="S45" s="182"/>
      <c r="T45" s="183"/>
      <c r="U45" s="183"/>
    </row>
    <row r="46" spans="1:21" customFormat="1" x14ac:dyDescent="0.35">
      <c r="A46" s="183"/>
      <c r="B46" s="183"/>
      <c r="C46" s="183"/>
      <c r="D46" s="183"/>
      <c r="E46" s="183"/>
      <c r="F46" s="183"/>
      <c r="G46" s="183"/>
      <c r="H46" s="183"/>
      <c r="I46" s="183"/>
      <c r="J46" s="183"/>
      <c r="K46" s="183"/>
      <c r="L46" s="183"/>
      <c r="M46" s="183"/>
      <c r="N46" s="183"/>
      <c r="O46" s="183"/>
      <c r="P46" s="183"/>
      <c r="Q46" s="183"/>
      <c r="R46" s="183"/>
      <c r="S46" s="183"/>
      <c r="T46" s="183"/>
      <c r="U46" s="183"/>
    </row>
    <row r="47" spans="1:21" customFormat="1" x14ac:dyDescent="0.35">
      <c r="A47" s="183"/>
      <c r="B47" s="183"/>
      <c r="C47" s="183"/>
      <c r="D47" s="183"/>
      <c r="E47" s="183"/>
      <c r="F47" s="183"/>
      <c r="G47" s="183"/>
      <c r="H47" s="183"/>
      <c r="I47" s="183"/>
      <c r="J47" s="183"/>
      <c r="K47" s="183"/>
      <c r="L47" s="183"/>
      <c r="M47" s="183"/>
      <c r="N47" s="183"/>
      <c r="O47" s="183"/>
      <c r="P47" s="183"/>
      <c r="Q47" s="183"/>
      <c r="R47" s="183"/>
      <c r="S47" s="183"/>
      <c r="T47" s="183"/>
      <c r="U47" s="183"/>
    </row>
    <row r="48" spans="1:21" customFormat="1" x14ac:dyDescent="0.35">
      <c r="A48" s="183"/>
      <c r="B48" s="183"/>
      <c r="C48" s="183"/>
      <c r="D48" s="183"/>
      <c r="E48" s="183"/>
      <c r="F48" s="183"/>
      <c r="G48" s="183"/>
      <c r="H48" s="183"/>
      <c r="I48" s="183"/>
      <c r="J48" s="183"/>
      <c r="K48" s="183"/>
      <c r="L48" s="183"/>
      <c r="M48" s="183"/>
      <c r="N48" s="183"/>
      <c r="O48" s="183"/>
      <c r="P48" s="183"/>
      <c r="Q48" s="183"/>
      <c r="R48" s="183"/>
      <c r="S48" s="183"/>
      <c r="T48" s="183"/>
      <c r="U48" s="183"/>
    </row>
    <row r="49" spans="1:21" customFormat="1" x14ac:dyDescent="0.35">
      <c r="A49" s="183"/>
      <c r="B49" s="183"/>
      <c r="C49" s="183"/>
      <c r="D49" s="183"/>
      <c r="E49" s="183"/>
      <c r="F49" s="183"/>
      <c r="G49" s="183"/>
      <c r="H49" s="183"/>
      <c r="I49" s="183"/>
      <c r="J49" s="183"/>
      <c r="K49" s="183"/>
      <c r="L49" s="183"/>
      <c r="M49" s="183"/>
      <c r="N49" s="183"/>
      <c r="O49" s="183"/>
      <c r="P49" s="183"/>
      <c r="Q49" s="183"/>
      <c r="R49" s="183"/>
      <c r="S49" s="183"/>
      <c r="T49" s="183"/>
      <c r="U49" s="183"/>
    </row>
    <row r="50" spans="1:21" customFormat="1" x14ac:dyDescent="0.35">
      <c r="A50" s="183"/>
      <c r="B50" s="183"/>
      <c r="C50" s="183"/>
      <c r="D50" s="183"/>
      <c r="E50" s="183"/>
      <c r="F50" s="183"/>
      <c r="G50" s="183"/>
      <c r="H50" s="183"/>
      <c r="I50" s="183"/>
      <c r="J50" s="183"/>
      <c r="K50" s="183"/>
      <c r="L50" s="183"/>
      <c r="M50" s="183"/>
      <c r="N50" s="183"/>
      <c r="O50" s="183"/>
      <c r="P50" s="183"/>
      <c r="Q50" s="183"/>
      <c r="R50" s="183"/>
      <c r="S50" s="183"/>
      <c r="T50" s="183"/>
      <c r="U50" s="183"/>
    </row>
    <row r="51" spans="1:21" customFormat="1" x14ac:dyDescent="0.35">
      <c r="A51" s="183"/>
      <c r="B51" s="183"/>
      <c r="C51" s="183"/>
      <c r="D51" s="183"/>
      <c r="E51" s="183"/>
      <c r="F51" s="183"/>
      <c r="G51" s="183"/>
      <c r="H51" s="183"/>
      <c r="I51" s="183"/>
      <c r="J51" s="183"/>
      <c r="K51" s="183"/>
      <c r="L51" s="183"/>
      <c r="M51" s="183"/>
      <c r="N51" s="183"/>
      <c r="O51" s="183"/>
      <c r="P51" s="183"/>
      <c r="Q51" s="183"/>
      <c r="R51" s="183"/>
      <c r="S51" s="183"/>
      <c r="T51" s="183"/>
      <c r="U51" s="183"/>
    </row>
    <row r="52" spans="1:21" customFormat="1" x14ac:dyDescent="0.35">
      <c r="A52" s="183"/>
      <c r="B52" s="183"/>
      <c r="C52" s="183"/>
      <c r="D52" s="183"/>
      <c r="E52" s="183"/>
      <c r="F52" s="183"/>
      <c r="G52" s="183"/>
      <c r="H52" s="183"/>
      <c r="I52" s="183"/>
      <c r="J52" s="183"/>
      <c r="K52" s="183"/>
      <c r="L52" s="183"/>
      <c r="M52" s="183"/>
      <c r="N52" s="183"/>
      <c r="O52" s="183"/>
      <c r="P52" s="183"/>
      <c r="Q52" s="183"/>
      <c r="R52" s="183"/>
      <c r="S52" s="183"/>
      <c r="T52" s="183"/>
      <c r="U52" s="183"/>
    </row>
    <row r="53" spans="1:21" customFormat="1" x14ac:dyDescent="0.35">
      <c r="A53" s="183"/>
      <c r="B53" s="183"/>
      <c r="C53" s="183"/>
      <c r="D53" s="183"/>
      <c r="E53" s="183"/>
      <c r="F53" s="183"/>
      <c r="G53" s="183"/>
      <c r="H53" s="183"/>
      <c r="I53" s="183"/>
      <c r="J53" s="183"/>
      <c r="K53" s="183"/>
      <c r="L53" s="183"/>
      <c r="M53" s="183"/>
      <c r="N53" s="183"/>
      <c r="O53" s="183"/>
      <c r="P53" s="183"/>
      <c r="Q53" s="183"/>
      <c r="R53" s="183"/>
      <c r="S53" s="183"/>
      <c r="T53" s="183"/>
      <c r="U53" s="183"/>
    </row>
    <row r="54" spans="1:21" customFormat="1" x14ac:dyDescent="0.35">
      <c r="A54" s="183"/>
      <c r="B54" s="183"/>
      <c r="C54" s="183"/>
      <c r="D54" s="183"/>
      <c r="E54" s="183"/>
      <c r="F54" s="183"/>
      <c r="G54" s="183"/>
      <c r="H54" s="183"/>
      <c r="I54" s="183"/>
      <c r="J54" s="183"/>
      <c r="K54" s="183"/>
      <c r="L54" s="183"/>
      <c r="M54" s="183"/>
      <c r="N54" s="183"/>
      <c r="O54" s="183"/>
      <c r="P54" s="183"/>
      <c r="Q54" s="183"/>
      <c r="R54" s="183"/>
      <c r="S54" s="183"/>
      <c r="T54" s="183"/>
      <c r="U54" s="183"/>
    </row>
    <row r="55" spans="1:21" customFormat="1" x14ac:dyDescent="0.35">
      <c r="A55" s="183"/>
      <c r="B55" s="183"/>
      <c r="C55" s="183"/>
      <c r="D55" s="183"/>
      <c r="E55" s="183"/>
      <c r="F55" s="183"/>
      <c r="G55" s="183"/>
      <c r="H55" s="183"/>
      <c r="I55" s="183"/>
      <c r="J55" s="183"/>
      <c r="K55" s="183"/>
      <c r="L55" s="183"/>
      <c r="M55" s="183"/>
      <c r="N55" s="183"/>
      <c r="O55" s="183"/>
      <c r="P55" s="183"/>
      <c r="Q55" s="183"/>
      <c r="R55" s="183"/>
      <c r="S55" s="183"/>
      <c r="T55" s="183"/>
      <c r="U55" s="183"/>
    </row>
    <row r="56" spans="1:21" customFormat="1" x14ac:dyDescent="0.35">
      <c r="A56" s="183"/>
      <c r="B56" s="183"/>
      <c r="C56" s="183"/>
      <c r="D56" s="183"/>
      <c r="E56" s="183"/>
      <c r="F56" s="183"/>
      <c r="G56" s="183"/>
      <c r="H56" s="183"/>
      <c r="I56" s="183"/>
      <c r="J56" s="183"/>
      <c r="K56" s="183"/>
      <c r="L56" s="183"/>
      <c r="M56" s="183"/>
      <c r="N56" s="183"/>
      <c r="O56" s="183"/>
      <c r="P56" s="183"/>
      <c r="Q56" s="183"/>
      <c r="R56" s="183"/>
      <c r="S56" s="183"/>
      <c r="T56" s="183"/>
      <c r="U56" s="183"/>
    </row>
    <row r="57" spans="1:21" customFormat="1" x14ac:dyDescent="0.35">
      <c r="A57" s="183"/>
      <c r="B57" s="183"/>
      <c r="C57" s="183"/>
      <c r="D57" s="183"/>
      <c r="E57" s="183"/>
      <c r="F57" s="183"/>
      <c r="G57" s="183"/>
      <c r="H57" s="183"/>
      <c r="I57" s="183"/>
      <c r="J57" s="183"/>
      <c r="K57" s="183"/>
      <c r="L57" s="183"/>
      <c r="M57" s="183"/>
      <c r="N57" s="183"/>
      <c r="O57" s="183"/>
      <c r="P57" s="183"/>
      <c r="Q57" s="183"/>
      <c r="R57" s="183"/>
      <c r="S57" s="183"/>
      <c r="T57" s="183"/>
      <c r="U57" s="183"/>
    </row>
    <row r="58" spans="1:21" customFormat="1" x14ac:dyDescent="0.35">
      <c r="A58" s="183"/>
      <c r="B58" s="183"/>
      <c r="C58" s="183"/>
      <c r="D58" s="183"/>
      <c r="E58" s="183"/>
      <c r="F58" s="183"/>
      <c r="G58" s="183"/>
      <c r="H58" s="183"/>
      <c r="I58" s="183"/>
      <c r="J58" s="183"/>
      <c r="K58" s="183"/>
      <c r="L58" s="183"/>
      <c r="M58" s="183"/>
      <c r="N58" s="183"/>
      <c r="O58" s="183"/>
      <c r="P58" s="183"/>
      <c r="Q58" s="183"/>
      <c r="R58" s="183"/>
      <c r="S58" s="183"/>
      <c r="T58" s="183"/>
      <c r="U58" s="183"/>
    </row>
    <row r="59" spans="1:21" customFormat="1" x14ac:dyDescent="0.35">
      <c r="A59" s="183"/>
      <c r="B59" s="183"/>
      <c r="C59" s="183"/>
      <c r="D59" s="183"/>
      <c r="E59" s="183"/>
      <c r="F59" s="183"/>
      <c r="G59" s="183"/>
      <c r="H59" s="183"/>
      <c r="I59" s="183"/>
      <c r="J59" s="183"/>
      <c r="K59" s="183"/>
      <c r="L59" s="183"/>
      <c r="M59" s="183"/>
      <c r="N59" s="183"/>
      <c r="O59" s="183"/>
      <c r="P59" s="183"/>
      <c r="Q59" s="183"/>
      <c r="R59" s="183"/>
      <c r="S59" s="183"/>
      <c r="T59" s="183"/>
      <c r="U59" s="183"/>
    </row>
    <row r="60" spans="1:21" customFormat="1" x14ac:dyDescent="0.35">
      <c r="A60" s="183"/>
      <c r="B60" s="183"/>
      <c r="C60" s="183"/>
      <c r="D60" s="183"/>
      <c r="E60" s="183"/>
      <c r="F60" s="183"/>
      <c r="G60" s="183"/>
      <c r="H60" s="183"/>
      <c r="I60" s="183"/>
      <c r="J60" s="183"/>
      <c r="K60" s="183"/>
      <c r="L60" s="183"/>
      <c r="M60" s="183"/>
      <c r="N60" s="183"/>
      <c r="O60" s="183"/>
      <c r="P60" s="183"/>
      <c r="Q60" s="183"/>
      <c r="R60" s="183"/>
      <c r="S60" s="183"/>
      <c r="T60" s="183"/>
      <c r="U60" s="183"/>
    </row>
    <row r="61" spans="1:21" customFormat="1" x14ac:dyDescent="0.35">
      <c r="A61" s="183"/>
      <c r="B61" s="183"/>
      <c r="C61" s="183"/>
      <c r="D61" s="183"/>
      <c r="E61" s="183"/>
      <c r="F61" s="183"/>
      <c r="G61" s="183"/>
      <c r="H61" s="183"/>
      <c r="I61" s="183"/>
      <c r="J61" s="183"/>
      <c r="K61" s="183"/>
      <c r="L61" s="183"/>
      <c r="M61" s="183"/>
      <c r="N61" s="183"/>
      <c r="O61" s="183"/>
      <c r="P61" s="183"/>
      <c r="Q61" s="183"/>
      <c r="R61" s="183"/>
      <c r="S61" s="183"/>
      <c r="T61" s="183"/>
      <c r="U61" s="183"/>
    </row>
    <row r="62" spans="1:21" customFormat="1" x14ac:dyDescent="0.35">
      <c r="A62" s="183"/>
      <c r="B62" s="183"/>
      <c r="C62" s="183"/>
      <c r="D62" s="183"/>
      <c r="E62" s="183"/>
      <c r="F62" s="183"/>
      <c r="G62" s="183"/>
      <c r="H62" s="183"/>
      <c r="I62" s="183"/>
      <c r="J62" s="183"/>
      <c r="K62" s="183"/>
      <c r="L62" s="183"/>
      <c r="M62" s="183"/>
      <c r="N62" s="183"/>
      <c r="O62" s="183"/>
      <c r="P62" s="183"/>
      <c r="Q62" s="183"/>
      <c r="R62" s="183"/>
      <c r="S62" s="183"/>
      <c r="T62" s="183"/>
      <c r="U62" s="183"/>
    </row>
    <row r="63" spans="1:21" customFormat="1" x14ac:dyDescent="0.35">
      <c r="A63" s="183"/>
      <c r="B63" s="183"/>
      <c r="C63" s="183"/>
      <c r="D63" s="183"/>
      <c r="E63" s="183"/>
      <c r="F63" s="183"/>
      <c r="G63" s="183"/>
      <c r="H63" s="183"/>
      <c r="I63" s="183"/>
      <c r="J63" s="183"/>
      <c r="K63" s="183"/>
      <c r="L63" s="183"/>
      <c r="M63" s="183"/>
      <c r="N63" s="183"/>
      <c r="O63" s="183"/>
      <c r="P63" s="183"/>
      <c r="Q63" s="183"/>
      <c r="R63" s="183"/>
      <c r="S63" s="183"/>
      <c r="T63" s="183"/>
      <c r="U63" s="183"/>
    </row>
    <row r="64" spans="1:21" customFormat="1" x14ac:dyDescent="0.35">
      <c r="A64" s="183"/>
      <c r="B64" s="183"/>
      <c r="C64" s="183"/>
      <c r="D64" s="183"/>
      <c r="E64" s="183"/>
      <c r="F64" s="183"/>
      <c r="G64" s="183"/>
      <c r="H64" s="183"/>
      <c r="I64" s="183"/>
      <c r="J64" s="183"/>
      <c r="K64" s="183"/>
      <c r="L64" s="183"/>
      <c r="M64" s="183"/>
      <c r="N64" s="183"/>
      <c r="O64" s="183"/>
      <c r="P64" s="183"/>
      <c r="Q64" s="183"/>
      <c r="R64" s="183"/>
      <c r="S64" s="183"/>
      <c r="T64" s="183"/>
      <c r="U64" s="183"/>
    </row>
    <row r="65" spans="1:21" customFormat="1" x14ac:dyDescent="0.35">
      <c r="A65" s="183"/>
      <c r="B65" s="183"/>
      <c r="C65" s="183"/>
      <c r="D65" s="183"/>
      <c r="E65" s="183"/>
      <c r="F65" s="183"/>
      <c r="G65" s="183"/>
      <c r="H65" s="183"/>
      <c r="I65" s="183"/>
      <c r="J65" s="183"/>
      <c r="K65" s="183"/>
      <c r="L65" s="183"/>
      <c r="M65" s="183"/>
      <c r="N65" s="183"/>
      <c r="O65" s="183"/>
      <c r="P65" s="183"/>
      <c r="Q65" s="183"/>
      <c r="R65" s="183"/>
      <c r="S65" s="183"/>
      <c r="T65" s="183"/>
      <c r="U65" s="183"/>
    </row>
    <row r="66" spans="1:21" customFormat="1" x14ac:dyDescent="0.35">
      <c r="A66" s="183"/>
      <c r="B66" s="183"/>
      <c r="C66" s="183"/>
      <c r="D66" s="183"/>
      <c r="E66" s="183"/>
      <c r="F66" s="183"/>
      <c r="G66" s="183"/>
      <c r="H66" s="183"/>
      <c r="I66" s="183"/>
      <c r="J66" s="183"/>
      <c r="K66" s="183"/>
      <c r="L66" s="183"/>
      <c r="M66" s="183"/>
      <c r="N66" s="183"/>
      <c r="O66" s="183"/>
      <c r="P66" s="183"/>
      <c r="Q66" s="183"/>
      <c r="R66" s="183"/>
      <c r="S66" s="183"/>
      <c r="T66" s="183"/>
      <c r="U66" s="183"/>
    </row>
    <row r="67" spans="1:21" customFormat="1" x14ac:dyDescent="0.35">
      <c r="A67" s="183"/>
      <c r="B67" s="183"/>
      <c r="C67" s="183"/>
      <c r="D67" s="183"/>
      <c r="E67" s="183"/>
      <c r="F67" s="183"/>
      <c r="G67" s="183"/>
      <c r="H67" s="183"/>
      <c r="I67" s="183"/>
      <c r="J67" s="183"/>
      <c r="K67" s="183"/>
      <c r="L67" s="183"/>
      <c r="M67" s="183"/>
      <c r="N67" s="183"/>
      <c r="O67" s="183"/>
      <c r="P67" s="183"/>
      <c r="Q67" s="183"/>
      <c r="R67" s="183"/>
      <c r="S67" s="183"/>
      <c r="T67" s="183"/>
      <c r="U67" s="183"/>
    </row>
    <row r="68" spans="1:21" customFormat="1" x14ac:dyDescent="0.35">
      <c r="A68" s="183"/>
      <c r="B68" s="183"/>
      <c r="C68" s="183"/>
      <c r="D68" s="183"/>
      <c r="E68" s="183"/>
      <c r="F68" s="183"/>
      <c r="G68" s="183"/>
      <c r="H68" s="183"/>
      <c r="I68" s="183"/>
      <c r="J68" s="183"/>
      <c r="K68" s="183"/>
      <c r="L68" s="183"/>
      <c r="M68" s="183"/>
      <c r="N68" s="183"/>
      <c r="O68" s="183"/>
      <c r="P68" s="183"/>
      <c r="Q68" s="183"/>
      <c r="R68" s="183"/>
      <c r="S68" s="183"/>
      <c r="T68" s="183"/>
      <c r="U68" s="183"/>
    </row>
    <row r="69" spans="1:21" customFormat="1" x14ac:dyDescent="0.35">
      <c r="A69" s="183"/>
      <c r="B69" s="183"/>
      <c r="C69" s="183"/>
      <c r="D69" s="183"/>
      <c r="E69" s="183"/>
      <c r="F69" s="183"/>
      <c r="G69" s="183"/>
      <c r="H69" s="183"/>
      <c r="I69" s="183"/>
      <c r="J69" s="183"/>
      <c r="K69" s="183"/>
      <c r="L69" s="183"/>
      <c r="M69" s="183"/>
      <c r="N69" s="183"/>
      <c r="O69" s="183"/>
      <c r="P69" s="183"/>
      <c r="Q69" s="183"/>
      <c r="R69" s="183"/>
      <c r="S69" s="183"/>
      <c r="T69" s="183"/>
      <c r="U69" s="183"/>
    </row>
    <row r="70" spans="1:21" customFormat="1" x14ac:dyDescent="0.35">
      <c r="A70" s="183"/>
      <c r="B70" s="183"/>
      <c r="C70" s="183"/>
      <c r="D70" s="183"/>
      <c r="E70" s="183"/>
      <c r="F70" s="183"/>
      <c r="G70" s="183"/>
      <c r="H70" s="183"/>
      <c r="I70" s="183"/>
      <c r="J70" s="183"/>
      <c r="K70" s="183"/>
      <c r="L70" s="183"/>
      <c r="M70" s="183"/>
      <c r="N70" s="183"/>
      <c r="O70" s="183"/>
      <c r="P70" s="183"/>
      <c r="Q70" s="183"/>
      <c r="R70" s="183"/>
      <c r="S70" s="183"/>
      <c r="T70" s="183"/>
      <c r="U70" s="183"/>
    </row>
    <row r="71" spans="1:21" customFormat="1" x14ac:dyDescent="0.35">
      <c r="A71" s="183"/>
      <c r="B71" s="183"/>
      <c r="C71" s="183"/>
      <c r="D71" s="183"/>
      <c r="E71" s="183"/>
      <c r="F71" s="183"/>
      <c r="G71" s="183"/>
      <c r="H71" s="183"/>
      <c r="I71" s="183"/>
      <c r="J71" s="183"/>
      <c r="K71" s="183"/>
      <c r="L71" s="183"/>
      <c r="M71" s="183"/>
      <c r="N71" s="183"/>
      <c r="O71" s="183"/>
      <c r="P71" s="183"/>
      <c r="Q71" s="183"/>
      <c r="R71" s="183"/>
      <c r="S71" s="183"/>
      <c r="T71" s="183"/>
      <c r="U71" s="183"/>
    </row>
    <row r="72" spans="1:21" customFormat="1" x14ac:dyDescent="0.35">
      <c r="A72" s="183"/>
      <c r="B72" s="183"/>
      <c r="C72" s="183"/>
      <c r="D72" s="183"/>
      <c r="E72" s="183"/>
      <c r="F72" s="183"/>
      <c r="G72" s="183"/>
      <c r="H72" s="183"/>
      <c r="I72" s="183"/>
      <c r="J72" s="183"/>
      <c r="K72" s="183"/>
      <c r="L72" s="183"/>
      <c r="M72" s="183"/>
      <c r="N72" s="183"/>
      <c r="O72" s="183"/>
      <c r="P72" s="183"/>
      <c r="Q72" s="183"/>
      <c r="R72" s="183"/>
      <c r="S72" s="183"/>
      <c r="T72" s="183"/>
      <c r="U72" s="183"/>
    </row>
    <row r="73" spans="1:21" customFormat="1" x14ac:dyDescent="0.35">
      <c r="A73" s="183"/>
      <c r="B73" s="183"/>
      <c r="C73" s="183"/>
      <c r="D73" s="183"/>
      <c r="E73" s="183"/>
      <c r="F73" s="183"/>
      <c r="G73" s="183"/>
      <c r="H73" s="183"/>
      <c r="I73" s="183"/>
      <c r="J73" s="183"/>
      <c r="K73" s="183"/>
      <c r="L73" s="183"/>
      <c r="M73" s="183"/>
      <c r="N73" s="183"/>
      <c r="O73" s="183"/>
      <c r="P73" s="183"/>
      <c r="Q73" s="183"/>
      <c r="R73" s="183"/>
      <c r="S73" s="183"/>
      <c r="T73" s="183"/>
      <c r="U73" s="183"/>
    </row>
    <row r="74" spans="1:21" customFormat="1" x14ac:dyDescent="0.35">
      <c r="A74" s="183"/>
      <c r="B74" s="183"/>
      <c r="C74" s="183"/>
      <c r="D74" s="183"/>
      <c r="E74" s="183"/>
      <c r="F74" s="183"/>
      <c r="G74" s="183"/>
      <c r="H74" s="183"/>
      <c r="I74" s="183"/>
      <c r="J74" s="183"/>
      <c r="K74" s="183"/>
      <c r="L74" s="183"/>
      <c r="M74" s="183"/>
      <c r="N74" s="183"/>
      <c r="O74" s="183"/>
      <c r="P74" s="183"/>
      <c r="Q74" s="183"/>
      <c r="R74" s="183"/>
      <c r="S74" s="183"/>
      <c r="T74" s="183"/>
      <c r="U74" s="183"/>
    </row>
    <row r="75" spans="1:21" customFormat="1" x14ac:dyDescent="0.35">
      <c r="A75" s="183"/>
      <c r="B75" s="183"/>
      <c r="C75" s="183"/>
      <c r="D75" s="183"/>
      <c r="E75" s="183"/>
      <c r="F75" s="183"/>
      <c r="G75" s="183"/>
      <c r="H75" s="183"/>
      <c r="I75" s="183"/>
      <c r="J75" s="183"/>
      <c r="K75" s="183"/>
      <c r="L75" s="183"/>
      <c r="M75" s="183"/>
      <c r="N75" s="183"/>
      <c r="O75" s="183"/>
      <c r="P75" s="183"/>
      <c r="Q75" s="183"/>
      <c r="R75" s="183"/>
      <c r="S75" s="183"/>
      <c r="T75" s="183"/>
      <c r="U75" s="183"/>
    </row>
  </sheetData>
  <mergeCells count="55">
    <mergeCell ref="J1:M1"/>
    <mergeCell ref="N1:Q1"/>
    <mergeCell ref="R1:U1"/>
    <mergeCell ref="F1:I1"/>
    <mergeCell ref="B1:E1"/>
    <mergeCell ref="J2:M2"/>
    <mergeCell ref="N2:Q2"/>
    <mergeCell ref="R2:U2"/>
    <mergeCell ref="F2:I2"/>
    <mergeCell ref="B2:E2"/>
    <mergeCell ref="J3:M3"/>
    <mergeCell ref="N3:Q3"/>
    <mergeCell ref="R3:U3"/>
    <mergeCell ref="F3:I3"/>
    <mergeCell ref="B3:E3"/>
    <mergeCell ref="J4:M4"/>
    <mergeCell ref="N4:Q4"/>
    <mergeCell ref="R4:U4"/>
    <mergeCell ref="F4:I4"/>
    <mergeCell ref="B4:E4"/>
    <mergeCell ref="J5:M5"/>
    <mergeCell ref="N5:Q5"/>
    <mergeCell ref="R5:U5"/>
    <mergeCell ref="F5:I5"/>
    <mergeCell ref="B5:E5"/>
    <mergeCell ref="J6:M6"/>
    <mergeCell ref="N6:Q6"/>
    <mergeCell ref="R6:U6"/>
    <mergeCell ref="F6:I6"/>
    <mergeCell ref="B6:E6"/>
    <mergeCell ref="J7:M7"/>
    <mergeCell ref="N7:Q7"/>
    <mergeCell ref="R7:U7"/>
    <mergeCell ref="F7:I7"/>
    <mergeCell ref="B7:E7"/>
    <mergeCell ref="J8:M8"/>
    <mergeCell ref="N8:Q8"/>
    <mergeCell ref="R8:U8"/>
    <mergeCell ref="F8:I8"/>
    <mergeCell ref="B8:E8"/>
    <mergeCell ref="J9:M9"/>
    <mergeCell ref="N9:Q9"/>
    <mergeCell ref="R9:U9"/>
    <mergeCell ref="F9:I9"/>
    <mergeCell ref="B9:E9"/>
    <mergeCell ref="J42:M42"/>
    <mergeCell ref="N42:Q42"/>
    <mergeCell ref="R42:U42"/>
    <mergeCell ref="F42:I42"/>
    <mergeCell ref="B42:E42"/>
    <mergeCell ref="J43:M43"/>
    <mergeCell ref="N43:Q43"/>
    <mergeCell ref="R43:U43"/>
    <mergeCell ref="F43:I43"/>
    <mergeCell ref="B43:E43"/>
  </mergeCells>
  <printOptions horizontalCentered="1" verticalCentered="1"/>
  <pageMargins left="0.2" right="0.2" top="1.4432291666666666" bottom="0.17" header="0.3" footer="0.05"/>
  <pageSetup paperSize="145" scale="64" fitToWidth="0" orientation="landscape" r:id="rId1"/>
  <headerFooter>
    <oddHeader>&amp;C&amp;"Garamond,Bold"&amp;24APPENDIX 1 - CITY OF SANDPOINTE
2019 Water Revenue Refunding Bonds&amp;"Garamond,Regular"
&amp;"Garamond,Bold"Pricing Comparables Worksheet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5"/>
  <sheetViews>
    <sheetView zoomScale="85" zoomScaleNormal="85" zoomScaleSheetLayoutView="85" workbookViewId="0">
      <selection activeCell="F21" sqref="F21"/>
    </sheetView>
  </sheetViews>
  <sheetFormatPr defaultColWidth="28.7109375" defaultRowHeight="21" x14ac:dyDescent="0.35"/>
  <cols>
    <col min="1" max="1" width="28.7109375" style="133"/>
    <col min="2" max="4" width="22.28515625" style="133" customWidth="1"/>
    <col min="5" max="5" width="22.42578125" style="133" customWidth="1"/>
    <col min="6" max="16384" width="28.7109375" style="133"/>
  </cols>
  <sheetData>
    <row r="1" spans="1:9" ht="41.25" customHeight="1" x14ac:dyDescent="0.35">
      <c r="A1" s="132" t="s">
        <v>0</v>
      </c>
      <c r="B1" s="214" t="s">
        <v>131</v>
      </c>
      <c r="C1" s="215"/>
      <c r="D1" s="215"/>
      <c r="E1" s="216"/>
    </row>
    <row r="2" spans="1:9" ht="24.75" customHeight="1" x14ac:dyDescent="0.35">
      <c r="A2" s="134" t="s">
        <v>7</v>
      </c>
      <c r="B2" s="199" t="s">
        <v>126</v>
      </c>
      <c r="C2" s="200"/>
      <c r="D2" s="200"/>
      <c r="E2" s="201"/>
    </row>
    <row r="3" spans="1:9" ht="24.75" customHeight="1" x14ac:dyDescent="0.35">
      <c r="A3" s="134" t="s">
        <v>1</v>
      </c>
      <c r="B3" s="211">
        <v>43503</v>
      </c>
      <c r="C3" s="212"/>
      <c r="D3" s="212"/>
      <c r="E3" s="213"/>
    </row>
    <row r="4" spans="1:9" ht="24.75" customHeight="1" x14ac:dyDescent="0.35">
      <c r="A4" s="134" t="s">
        <v>2</v>
      </c>
      <c r="B4" s="208">
        <v>25000000</v>
      </c>
      <c r="C4" s="209"/>
      <c r="D4" s="209"/>
      <c r="E4" s="210"/>
    </row>
    <row r="5" spans="1:9" ht="24.75" customHeight="1" x14ac:dyDescent="0.35">
      <c r="A5" s="135" t="s">
        <v>22</v>
      </c>
      <c r="B5" s="205" t="s">
        <v>10</v>
      </c>
      <c r="C5" s="206"/>
      <c r="D5" s="206"/>
      <c r="E5" s="207"/>
    </row>
    <row r="6" spans="1:9" ht="24.75" customHeight="1" x14ac:dyDescent="0.35">
      <c r="A6" s="135" t="s">
        <v>8</v>
      </c>
      <c r="B6" s="205" t="s">
        <v>127</v>
      </c>
      <c r="C6" s="206"/>
      <c r="D6" s="206"/>
      <c r="E6" s="207"/>
    </row>
    <row r="7" spans="1:9" ht="63" x14ac:dyDescent="0.35">
      <c r="A7" s="136" t="s">
        <v>9</v>
      </c>
      <c r="B7" s="202" t="s">
        <v>128</v>
      </c>
      <c r="C7" s="203"/>
      <c r="D7" s="203"/>
      <c r="E7" s="204"/>
    </row>
    <row r="8" spans="1:9" ht="24.75" customHeight="1" x14ac:dyDescent="0.35">
      <c r="A8" s="136" t="s">
        <v>24</v>
      </c>
      <c r="B8" s="199" t="s">
        <v>13</v>
      </c>
      <c r="C8" s="200"/>
      <c r="D8" s="200"/>
      <c r="E8" s="201"/>
    </row>
    <row r="9" spans="1:9" ht="24.75" customHeight="1" thickBot="1" x14ac:dyDescent="0.4">
      <c r="A9" s="134" t="s">
        <v>3</v>
      </c>
      <c r="B9" s="217" t="s">
        <v>129</v>
      </c>
      <c r="C9" s="218"/>
      <c r="D9" s="218"/>
      <c r="E9" s="219"/>
    </row>
    <row r="10" spans="1:9" ht="21.75" thickBot="1" x14ac:dyDescent="0.4">
      <c r="A10" s="137" t="s">
        <v>4</v>
      </c>
      <c r="B10" s="138" t="s">
        <v>6</v>
      </c>
      <c r="C10" s="137" t="s">
        <v>14</v>
      </c>
      <c r="D10" s="137" t="s">
        <v>125</v>
      </c>
      <c r="E10" s="137" t="s">
        <v>5</v>
      </c>
    </row>
    <row r="11" spans="1:9" x14ac:dyDescent="0.35">
      <c r="A11" s="139">
        <v>2019</v>
      </c>
      <c r="B11" s="140">
        <v>5</v>
      </c>
      <c r="C11" s="141"/>
      <c r="D11" s="142">
        <v>1.52</v>
      </c>
      <c r="E11" s="143" t="str">
        <f>IF(C11=0," ",(C11-D11)*100)</f>
        <v xml:space="preserve"> </v>
      </c>
      <c r="H11" s="187"/>
    </row>
    <row r="12" spans="1:9" x14ac:dyDescent="0.35">
      <c r="A12" s="144">
        <v>2020</v>
      </c>
      <c r="B12" s="145">
        <v>5</v>
      </c>
      <c r="C12" s="146"/>
      <c r="D12" s="147">
        <v>1.55</v>
      </c>
      <c r="E12" s="148" t="str">
        <f t="shared" ref="E12:E15" si="0">IF(C12=0," ",(C12-D12)*100)</f>
        <v xml:space="preserve"> </v>
      </c>
      <c r="H12" s="187"/>
    </row>
    <row r="13" spans="1:9" x14ac:dyDescent="0.35">
      <c r="A13" s="139">
        <v>2021</v>
      </c>
      <c r="B13" s="140">
        <v>5</v>
      </c>
      <c r="C13" s="141"/>
      <c r="D13" s="142">
        <v>1.57</v>
      </c>
      <c r="E13" s="143" t="str">
        <f t="shared" si="0"/>
        <v xml:space="preserve"> </v>
      </c>
      <c r="H13" s="187"/>
    </row>
    <row r="14" spans="1:9" s="151" customFormat="1" x14ac:dyDescent="0.35">
      <c r="A14" s="144">
        <v>2022</v>
      </c>
      <c r="B14" s="149">
        <v>5</v>
      </c>
      <c r="C14" s="150"/>
      <c r="D14" s="147">
        <v>1.66</v>
      </c>
      <c r="E14" s="148" t="str">
        <f t="shared" si="0"/>
        <v xml:space="preserve"> </v>
      </c>
      <c r="H14" s="188"/>
      <c r="I14" s="133"/>
    </row>
    <row r="15" spans="1:9" s="157" customFormat="1" x14ac:dyDescent="0.35">
      <c r="A15" s="152">
        <v>2023</v>
      </c>
      <c r="B15" s="153">
        <v>5</v>
      </c>
      <c r="C15" s="154"/>
      <c r="D15" s="155">
        <v>1.69</v>
      </c>
      <c r="E15" s="156" t="str">
        <f t="shared" si="0"/>
        <v xml:space="preserve"> </v>
      </c>
      <c r="H15" s="189"/>
      <c r="I15" s="133"/>
    </row>
    <row r="16" spans="1:9" x14ac:dyDescent="0.35">
      <c r="A16" s="144">
        <v>2024</v>
      </c>
      <c r="B16" s="145">
        <v>5</v>
      </c>
      <c r="C16" s="146"/>
      <c r="D16" s="147">
        <v>1.74</v>
      </c>
      <c r="E16" s="148" t="str">
        <f>IF(C16=0," ",(C16-D16)*100)</f>
        <v xml:space="preserve"> </v>
      </c>
      <c r="H16" s="187"/>
    </row>
    <row r="17" spans="1:9" x14ac:dyDescent="0.35">
      <c r="A17" s="139">
        <v>2025</v>
      </c>
      <c r="B17" s="140">
        <v>5</v>
      </c>
      <c r="C17" s="141"/>
      <c r="D17" s="142">
        <v>1.81</v>
      </c>
      <c r="E17" s="143" t="str">
        <f>IF(C17=0," ",(C17-D17)*100)</f>
        <v xml:space="preserve"> </v>
      </c>
      <c r="H17" s="187"/>
    </row>
    <row r="18" spans="1:9" x14ac:dyDescent="0.35">
      <c r="A18" s="144">
        <v>2026</v>
      </c>
      <c r="B18" s="145">
        <v>5</v>
      </c>
      <c r="C18" s="146"/>
      <c r="D18" s="147">
        <v>1.89</v>
      </c>
      <c r="E18" s="148" t="str">
        <f t="shared" ref="E18:E20" si="1">IF(C18=0," ",(C18-D18)*100)</f>
        <v xml:space="preserve"> </v>
      </c>
      <c r="H18" s="187"/>
    </row>
    <row r="19" spans="1:9" s="151" customFormat="1" x14ac:dyDescent="0.35">
      <c r="A19" s="139">
        <v>2027</v>
      </c>
      <c r="B19" s="158">
        <v>5</v>
      </c>
      <c r="C19" s="159"/>
      <c r="D19" s="142">
        <v>1.99</v>
      </c>
      <c r="E19" s="143" t="str">
        <f t="shared" si="1"/>
        <v xml:space="preserve"> </v>
      </c>
      <c r="H19" s="188"/>
      <c r="I19" s="133"/>
    </row>
    <row r="20" spans="1:9" s="157" customFormat="1" x14ac:dyDescent="0.35">
      <c r="A20" s="160">
        <v>2028</v>
      </c>
      <c r="B20" s="161">
        <v>5</v>
      </c>
      <c r="C20" s="162"/>
      <c r="D20" s="163">
        <v>2.08</v>
      </c>
      <c r="E20" s="164" t="str">
        <f t="shared" si="1"/>
        <v xml:space="preserve"> </v>
      </c>
      <c r="H20" s="189"/>
      <c r="I20" s="133"/>
    </row>
    <row r="21" spans="1:9" x14ac:dyDescent="0.35">
      <c r="A21" s="139">
        <v>2029</v>
      </c>
      <c r="B21" s="140">
        <v>5</v>
      </c>
      <c r="C21" s="141"/>
      <c r="D21" s="142">
        <v>2.1800000000000002</v>
      </c>
      <c r="E21" s="143" t="str">
        <f>IF(C21=0," ",(C21-D21)*100)</f>
        <v xml:space="preserve"> </v>
      </c>
      <c r="H21" s="187"/>
    </row>
    <row r="22" spans="1:9" x14ac:dyDescent="0.35">
      <c r="A22" s="144">
        <v>2030</v>
      </c>
      <c r="B22" s="145">
        <v>5</v>
      </c>
      <c r="C22" s="146"/>
      <c r="D22" s="147">
        <v>2.29</v>
      </c>
      <c r="E22" s="148" t="str">
        <f t="shared" ref="E22:E41" si="2">IF(C22=0," ",(C22-D22)*100)</f>
        <v xml:space="preserve"> </v>
      </c>
      <c r="H22" s="187"/>
    </row>
    <row r="23" spans="1:9" x14ac:dyDescent="0.35">
      <c r="A23" s="139">
        <v>2031</v>
      </c>
      <c r="B23" s="140">
        <v>5</v>
      </c>
      <c r="C23" s="141"/>
      <c r="D23" s="142">
        <v>2.4000000000000004</v>
      </c>
      <c r="E23" s="143" t="str">
        <f t="shared" si="2"/>
        <v xml:space="preserve"> </v>
      </c>
      <c r="H23" s="187"/>
    </row>
    <row r="24" spans="1:9" s="151" customFormat="1" x14ac:dyDescent="0.35">
      <c r="A24" s="144">
        <v>2032</v>
      </c>
      <c r="B24" s="149">
        <v>5</v>
      </c>
      <c r="C24" s="150"/>
      <c r="D24" s="147">
        <v>2.4700000000000002</v>
      </c>
      <c r="E24" s="148" t="str">
        <f t="shared" si="2"/>
        <v xml:space="preserve"> </v>
      </c>
      <c r="H24" s="188"/>
      <c r="I24" s="133"/>
    </row>
    <row r="25" spans="1:9" s="157" customFormat="1" x14ac:dyDescent="0.35">
      <c r="A25" s="152">
        <v>2033</v>
      </c>
      <c r="B25" s="153">
        <v>5</v>
      </c>
      <c r="C25" s="154"/>
      <c r="D25" s="155">
        <v>2.54</v>
      </c>
      <c r="E25" s="156" t="str">
        <f t="shared" si="2"/>
        <v xml:space="preserve"> </v>
      </c>
      <c r="H25" s="189"/>
      <c r="I25" s="133"/>
    </row>
    <row r="26" spans="1:9" x14ac:dyDescent="0.35">
      <c r="A26" s="144">
        <v>2034</v>
      </c>
      <c r="B26" s="145">
        <v>5</v>
      </c>
      <c r="C26" s="146"/>
      <c r="D26" s="147">
        <v>2.5900000000000003</v>
      </c>
      <c r="E26" s="148" t="str">
        <f t="shared" si="2"/>
        <v xml:space="preserve"> </v>
      </c>
      <c r="H26" s="187"/>
    </row>
    <row r="27" spans="1:9" x14ac:dyDescent="0.35">
      <c r="A27" s="139">
        <v>2035</v>
      </c>
      <c r="B27" s="140">
        <v>5</v>
      </c>
      <c r="C27" s="141"/>
      <c r="D27" s="142">
        <v>2.6500000000000004</v>
      </c>
      <c r="E27" s="143" t="str">
        <f t="shared" si="2"/>
        <v xml:space="preserve"> </v>
      </c>
      <c r="H27" s="187"/>
    </row>
    <row r="28" spans="1:9" x14ac:dyDescent="0.35">
      <c r="A28" s="144">
        <v>2036</v>
      </c>
      <c r="B28" s="145">
        <v>5</v>
      </c>
      <c r="C28" s="146"/>
      <c r="D28" s="147">
        <v>2.7100000000000004</v>
      </c>
      <c r="E28" s="148" t="str">
        <f t="shared" si="2"/>
        <v xml:space="preserve"> </v>
      </c>
      <c r="H28" s="187"/>
    </row>
    <row r="29" spans="1:9" s="151" customFormat="1" x14ac:dyDescent="0.35">
      <c r="A29" s="139">
        <v>2037</v>
      </c>
      <c r="B29" s="158"/>
      <c r="C29" s="159"/>
      <c r="D29" s="142"/>
      <c r="E29" s="143"/>
    </row>
    <row r="30" spans="1:9" s="157" customFormat="1" x14ac:dyDescent="0.35">
      <c r="A30" s="160">
        <v>2038</v>
      </c>
      <c r="B30" s="165"/>
      <c r="C30" s="162"/>
      <c r="D30" s="163"/>
      <c r="E30" s="166"/>
    </row>
    <row r="31" spans="1:9" x14ac:dyDescent="0.35">
      <c r="A31" s="139">
        <v>2039</v>
      </c>
      <c r="B31" s="140"/>
      <c r="C31" s="141"/>
      <c r="D31" s="142"/>
      <c r="E31" s="167"/>
    </row>
    <row r="32" spans="1:9" x14ac:dyDescent="0.35">
      <c r="A32" s="144">
        <v>2040</v>
      </c>
      <c r="B32" s="145"/>
      <c r="C32" s="146"/>
      <c r="D32" s="147"/>
      <c r="E32" s="168"/>
    </row>
    <row r="33" spans="1:5" x14ac:dyDescent="0.35">
      <c r="A33" s="139">
        <v>2041</v>
      </c>
      <c r="B33" s="140"/>
      <c r="C33" s="141"/>
      <c r="D33" s="142"/>
      <c r="E33" s="167"/>
    </row>
    <row r="34" spans="1:5" s="151" customFormat="1" x14ac:dyDescent="0.35">
      <c r="A34" s="144">
        <v>2042</v>
      </c>
      <c r="B34" s="149"/>
      <c r="C34" s="150"/>
      <c r="D34" s="147"/>
      <c r="E34" s="168"/>
    </row>
    <row r="35" spans="1:5" s="157" customFormat="1" x14ac:dyDescent="0.35">
      <c r="A35" s="152">
        <v>2043</v>
      </c>
      <c r="B35" s="153"/>
      <c r="C35" s="154"/>
      <c r="D35" s="155"/>
      <c r="E35" s="169"/>
    </row>
    <row r="36" spans="1:5" x14ac:dyDescent="0.35">
      <c r="A36" s="144">
        <v>2044</v>
      </c>
      <c r="B36" s="145"/>
      <c r="C36" s="146"/>
      <c r="D36" s="147"/>
      <c r="E36" s="168"/>
    </row>
    <row r="37" spans="1:5" x14ac:dyDescent="0.35">
      <c r="A37" s="139">
        <v>2045</v>
      </c>
      <c r="B37" s="158"/>
      <c r="C37" s="159"/>
      <c r="D37" s="142"/>
      <c r="E37" s="167" t="str">
        <f t="shared" si="2"/>
        <v xml:space="preserve"> </v>
      </c>
    </row>
    <row r="38" spans="1:5" x14ac:dyDescent="0.35">
      <c r="A38" s="144">
        <v>2046</v>
      </c>
      <c r="B38" s="149"/>
      <c r="C38" s="150"/>
      <c r="D38" s="147"/>
      <c r="E38" s="168" t="str">
        <f t="shared" si="2"/>
        <v xml:space="preserve"> </v>
      </c>
    </row>
    <row r="39" spans="1:5" x14ac:dyDescent="0.35">
      <c r="A39" s="170">
        <v>2047</v>
      </c>
      <c r="B39" s="158"/>
      <c r="C39" s="159"/>
      <c r="D39" s="142"/>
      <c r="E39" s="167" t="str">
        <f t="shared" si="2"/>
        <v xml:space="preserve"> </v>
      </c>
    </row>
    <row r="40" spans="1:5" s="157" customFormat="1" x14ac:dyDescent="0.35">
      <c r="A40" s="160">
        <v>2048</v>
      </c>
      <c r="B40" s="165"/>
      <c r="C40" s="171"/>
      <c r="D40" s="163"/>
      <c r="E40" s="166"/>
    </row>
    <row r="41" spans="1:5" ht="21.75" thickBot="1" x14ac:dyDescent="0.4">
      <c r="A41" s="170">
        <v>2049</v>
      </c>
      <c r="B41" s="172"/>
      <c r="C41" s="173"/>
      <c r="D41" s="174"/>
      <c r="E41" s="175" t="str">
        <f t="shared" si="2"/>
        <v xml:space="preserve"> </v>
      </c>
    </row>
    <row r="42" spans="1:5" ht="21.75" thickBot="1" x14ac:dyDescent="0.4">
      <c r="A42" s="176"/>
      <c r="B42" s="193"/>
      <c r="C42" s="194"/>
      <c r="D42" s="194"/>
      <c r="E42" s="195"/>
    </row>
    <row r="43" spans="1:5" s="178" customFormat="1" ht="42.75" thickBot="1" x14ac:dyDescent="0.4">
      <c r="A43" s="177" t="s">
        <v>11</v>
      </c>
      <c r="B43" s="190" t="s">
        <v>130</v>
      </c>
      <c r="C43" s="191"/>
      <c r="D43" s="191"/>
      <c r="E43" s="192"/>
    </row>
    <row r="44" spans="1:5" s="181" customFormat="1" x14ac:dyDescent="0.35">
      <c r="A44" s="179"/>
      <c r="B44" s="180"/>
      <c r="C44" s="180"/>
      <c r="D44" s="180"/>
      <c r="E44" s="180"/>
    </row>
    <row r="45" spans="1:5" s="183" customFormat="1" x14ac:dyDescent="0.35">
      <c r="A45" s="182"/>
      <c r="B45" s="182"/>
      <c r="C45" s="182"/>
    </row>
    <row r="46" spans="1:5" s="183" customFormat="1" x14ac:dyDescent="0.35"/>
    <row r="47" spans="1:5" s="183" customFormat="1" x14ac:dyDescent="0.35"/>
    <row r="48" spans="1:5" s="183" customFormat="1" x14ac:dyDescent="0.35"/>
    <row r="49" s="183" customFormat="1" x14ac:dyDescent="0.35"/>
    <row r="50" s="183" customFormat="1" x14ac:dyDescent="0.35"/>
    <row r="51" s="183" customFormat="1" x14ac:dyDescent="0.35"/>
    <row r="52" s="183" customFormat="1" x14ac:dyDescent="0.35"/>
    <row r="53" s="183" customFormat="1" x14ac:dyDescent="0.35"/>
    <row r="54" s="183" customFormat="1" x14ac:dyDescent="0.35"/>
    <row r="55" s="183" customFormat="1" x14ac:dyDescent="0.35"/>
    <row r="56" s="183" customFormat="1" x14ac:dyDescent="0.35"/>
    <row r="57" s="183" customFormat="1" x14ac:dyDescent="0.35"/>
    <row r="58" s="183" customFormat="1" x14ac:dyDescent="0.35"/>
    <row r="59" s="183" customFormat="1" x14ac:dyDescent="0.35"/>
    <row r="60" s="183" customFormat="1" x14ac:dyDescent="0.35"/>
    <row r="61" s="183" customFormat="1" x14ac:dyDescent="0.35"/>
    <row r="62" s="183" customFormat="1" x14ac:dyDescent="0.35"/>
    <row r="63" s="183" customFormat="1" x14ac:dyDescent="0.35"/>
    <row r="64" s="183" customFormat="1" x14ac:dyDescent="0.35"/>
    <row r="65" s="183" customFormat="1" x14ac:dyDescent="0.35"/>
    <row r="66" s="183" customFormat="1" x14ac:dyDescent="0.35"/>
    <row r="67" s="183" customFormat="1" x14ac:dyDescent="0.35"/>
    <row r="68" s="183" customFormat="1" x14ac:dyDescent="0.35"/>
    <row r="69" s="183" customFormat="1" x14ac:dyDescent="0.35"/>
    <row r="70" s="183" customFormat="1" x14ac:dyDescent="0.35"/>
    <row r="71" s="183" customFormat="1" x14ac:dyDescent="0.35"/>
    <row r="72" s="183" customFormat="1" x14ac:dyDescent="0.35"/>
    <row r="73" s="183" customFormat="1" x14ac:dyDescent="0.35"/>
    <row r="74" s="183" customFormat="1" x14ac:dyDescent="0.35"/>
    <row r="75" s="183" customFormat="1" x14ac:dyDescent="0.35"/>
  </sheetData>
  <mergeCells count="11">
    <mergeCell ref="B5:E5"/>
    <mergeCell ref="B6:E6"/>
    <mergeCell ref="B3:E3"/>
    <mergeCell ref="B4:E4"/>
    <mergeCell ref="B1:E1"/>
    <mergeCell ref="B2:E2"/>
    <mergeCell ref="B43:E43"/>
    <mergeCell ref="B9:E9"/>
    <mergeCell ref="B42:E42"/>
    <mergeCell ref="B7:E7"/>
    <mergeCell ref="B8:E8"/>
  </mergeCells>
  <printOptions horizontalCentered="1" verticalCentered="1"/>
  <pageMargins left="0.2" right="0.2" top="1.4432291666666666" bottom="0.17" header="0.3" footer="0.05"/>
  <pageSetup paperSize="145" scale="66" fitToWidth="0" orientation="portrait" r:id="rId1"/>
  <headerFooter>
    <oddHeader>&amp;C&amp;"Garamond,Bold"&amp;24APPENDIX 1A - CITY OF SANDPOINTE
2019 Water Revenue Refunding Bonds&amp;"Garamond,Regular"
&amp;"Garamond,Bold"Pricing Comparables Worksheet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CS79"/>
  <sheetViews>
    <sheetView topLeftCell="A4" zoomScale="85" zoomScaleNormal="85" zoomScaleSheetLayoutView="85" workbookViewId="0">
      <pane xSplit="1" topLeftCell="J1" activePane="topRight" state="frozen"/>
      <selection pane="topRight" activeCell="L13" sqref="L13"/>
    </sheetView>
  </sheetViews>
  <sheetFormatPr defaultColWidth="9.140625" defaultRowHeight="15.75" x14ac:dyDescent="0.25"/>
  <cols>
    <col min="1" max="1" width="27.140625" style="2" customWidth="1"/>
    <col min="2" max="2" width="11.42578125" style="2" customWidth="1"/>
    <col min="3" max="3" width="10.140625" style="2" customWidth="1"/>
    <col min="4" max="9" width="8" style="2" customWidth="1"/>
    <col min="10" max="13" width="8" style="114" customWidth="1"/>
    <col min="14" max="17" width="8" style="2" customWidth="1"/>
    <col min="18" max="19" width="11.42578125" style="2" bestFit="1" customWidth="1"/>
    <col min="20" max="21" width="8" style="2" customWidth="1"/>
    <col min="22" max="25" width="8" style="114" customWidth="1"/>
    <col min="26" max="27" width="11.42578125" style="114" bestFit="1" customWidth="1"/>
    <col min="28" max="37" width="8" style="114" customWidth="1"/>
    <col min="38" max="49" width="8" style="2" customWidth="1"/>
    <col min="50" max="50" width="11.42578125" style="2" hidden="1" customWidth="1"/>
    <col min="51" max="52" width="9.42578125" style="2" hidden="1" customWidth="1"/>
    <col min="53" max="85" width="8" style="2" hidden="1" customWidth="1"/>
    <col min="86" max="87" width="11.42578125" style="2" bestFit="1" customWidth="1"/>
    <col min="88" max="88" width="8" style="2" customWidth="1"/>
    <col min="89" max="89" width="7.7109375" style="2" bestFit="1" customWidth="1"/>
    <col min="90" max="93" width="8" style="2" customWidth="1"/>
    <col min="94" max="95" width="11.42578125" style="2" bestFit="1" customWidth="1"/>
    <col min="96" max="97" width="8" style="2" customWidth="1"/>
    <col min="98" max="16384" width="9.140625" style="2"/>
  </cols>
  <sheetData>
    <row r="1" spans="1:97" ht="107.45" customHeight="1" x14ac:dyDescent="0.25">
      <c r="A1" s="1" t="s">
        <v>0</v>
      </c>
      <c r="B1" s="223" t="s">
        <v>52</v>
      </c>
      <c r="C1" s="224"/>
      <c r="D1" s="224"/>
      <c r="E1" s="225"/>
      <c r="F1" s="223" t="s">
        <v>52</v>
      </c>
      <c r="G1" s="224"/>
      <c r="H1" s="224"/>
      <c r="I1" s="225"/>
      <c r="J1" s="259" t="s">
        <v>107</v>
      </c>
      <c r="K1" s="260"/>
      <c r="L1" s="260"/>
      <c r="M1" s="260"/>
      <c r="N1" s="223" t="s">
        <v>57</v>
      </c>
      <c r="O1" s="224"/>
      <c r="P1" s="224"/>
      <c r="Q1" s="225"/>
      <c r="R1" s="223" t="s">
        <v>77</v>
      </c>
      <c r="S1" s="224"/>
      <c r="T1" s="224"/>
      <c r="U1" s="225"/>
      <c r="V1" s="259" t="s">
        <v>64</v>
      </c>
      <c r="W1" s="260"/>
      <c r="X1" s="260"/>
      <c r="Y1" s="260"/>
      <c r="Z1" s="259" t="s">
        <v>93</v>
      </c>
      <c r="AA1" s="260"/>
      <c r="AB1" s="260"/>
      <c r="AC1" s="260"/>
      <c r="AD1" s="259" t="s">
        <v>69</v>
      </c>
      <c r="AE1" s="260"/>
      <c r="AF1" s="260"/>
      <c r="AG1" s="278"/>
      <c r="AH1" s="259" t="s">
        <v>73</v>
      </c>
      <c r="AI1" s="260"/>
      <c r="AJ1" s="260"/>
      <c r="AK1" s="278"/>
      <c r="AL1" s="223" t="s">
        <v>95</v>
      </c>
      <c r="AM1" s="224"/>
      <c r="AN1" s="224"/>
      <c r="AO1" s="225"/>
      <c r="AP1" s="223" t="s">
        <v>96</v>
      </c>
      <c r="AQ1" s="224"/>
      <c r="AR1" s="224"/>
      <c r="AS1" s="225"/>
      <c r="AT1" s="223" t="s">
        <v>74</v>
      </c>
      <c r="AU1" s="224"/>
      <c r="AV1" s="224"/>
      <c r="AW1" s="225"/>
      <c r="AX1" s="223"/>
      <c r="AY1" s="224"/>
      <c r="AZ1" s="224"/>
      <c r="BA1" s="225"/>
      <c r="BB1" s="223"/>
      <c r="BC1" s="224"/>
      <c r="BD1" s="224"/>
      <c r="BE1" s="225"/>
      <c r="BF1" s="223"/>
      <c r="BG1" s="224"/>
      <c r="BH1" s="224"/>
      <c r="BI1" s="225"/>
      <c r="BJ1" s="223"/>
      <c r="BK1" s="224"/>
      <c r="BL1" s="224"/>
      <c r="BM1" s="225"/>
      <c r="BN1" s="223"/>
      <c r="BO1" s="224"/>
      <c r="BP1" s="224"/>
      <c r="BQ1" s="225"/>
      <c r="BR1" s="223"/>
      <c r="BS1" s="224"/>
      <c r="BT1" s="224"/>
      <c r="BU1" s="225"/>
      <c r="BV1" s="223"/>
      <c r="BW1" s="224"/>
      <c r="BX1" s="224"/>
      <c r="BY1" s="225"/>
      <c r="BZ1" s="223"/>
      <c r="CA1" s="224"/>
      <c r="CB1" s="224"/>
      <c r="CC1" s="225"/>
      <c r="CD1" s="223"/>
      <c r="CE1" s="224"/>
      <c r="CF1" s="224"/>
      <c r="CG1" s="225"/>
      <c r="CH1" s="223" t="s">
        <v>76</v>
      </c>
      <c r="CI1" s="224"/>
      <c r="CJ1" s="224"/>
      <c r="CK1" s="225"/>
      <c r="CL1" s="223" t="s">
        <v>101</v>
      </c>
      <c r="CM1" s="224"/>
      <c r="CN1" s="224"/>
      <c r="CO1" s="225"/>
      <c r="CP1" s="223" t="s">
        <v>89</v>
      </c>
      <c r="CQ1" s="224"/>
      <c r="CR1" s="224"/>
      <c r="CS1" s="225"/>
    </row>
    <row r="2" spans="1:97" ht="15" customHeight="1" x14ac:dyDescent="0.25">
      <c r="A2" s="36" t="s">
        <v>18</v>
      </c>
      <c r="B2" s="220" t="s">
        <v>19</v>
      </c>
      <c r="C2" s="221"/>
      <c r="D2" s="221"/>
      <c r="E2" s="222"/>
      <c r="F2" s="220" t="s">
        <v>19</v>
      </c>
      <c r="G2" s="221"/>
      <c r="H2" s="221"/>
      <c r="I2" s="222"/>
      <c r="J2" s="261" t="s">
        <v>19</v>
      </c>
      <c r="K2" s="262"/>
      <c r="L2" s="262"/>
      <c r="M2" s="263"/>
      <c r="N2" s="220" t="s">
        <v>19</v>
      </c>
      <c r="O2" s="221"/>
      <c r="P2" s="221"/>
      <c r="Q2" s="222"/>
      <c r="R2" s="220" t="s">
        <v>19</v>
      </c>
      <c r="S2" s="221"/>
      <c r="T2" s="221"/>
      <c r="U2" s="222"/>
      <c r="V2" s="261" t="s">
        <v>19</v>
      </c>
      <c r="W2" s="262"/>
      <c r="X2" s="262"/>
      <c r="Y2" s="263"/>
      <c r="Z2" s="261" t="s">
        <v>19</v>
      </c>
      <c r="AA2" s="262"/>
      <c r="AB2" s="262"/>
      <c r="AC2" s="263"/>
      <c r="AD2" s="279" t="s">
        <v>19</v>
      </c>
      <c r="AE2" s="262"/>
      <c r="AF2" s="262"/>
      <c r="AG2" s="263"/>
      <c r="AH2" s="279" t="s">
        <v>19</v>
      </c>
      <c r="AI2" s="262"/>
      <c r="AJ2" s="262"/>
      <c r="AK2" s="263"/>
      <c r="AL2" s="256" t="s">
        <v>19</v>
      </c>
      <c r="AM2" s="257"/>
      <c r="AN2" s="257"/>
      <c r="AO2" s="258"/>
      <c r="AP2" s="256" t="s">
        <v>19</v>
      </c>
      <c r="AQ2" s="257"/>
      <c r="AR2" s="257"/>
      <c r="AS2" s="258"/>
      <c r="AT2" s="256" t="s">
        <v>19</v>
      </c>
      <c r="AU2" s="257"/>
      <c r="AV2" s="257"/>
      <c r="AW2" s="258"/>
      <c r="AX2" s="256"/>
      <c r="AY2" s="257"/>
      <c r="AZ2" s="257"/>
      <c r="BA2" s="258"/>
      <c r="BB2" s="256"/>
      <c r="BC2" s="257"/>
      <c r="BD2" s="257"/>
      <c r="BE2" s="258"/>
      <c r="BF2" s="256"/>
      <c r="BG2" s="257"/>
      <c r="BH2" s="257"/>
      <c r="BI2" s="258"/>
      <c r="BJ2" s="280"/>
      <c r="BK2" s="281"/>
      <c r="BL2" s="281"/>
      <c r="BM2" s="282"/>
      <c r="BN2" s="280"/>
      <c r="BO2" s="281"/>
      <c r="BP2" s="281"/>
      <c r="BQ2" s="282"/>
      <c r="BR2" s="256"/>
      <c r="BS2" s="257"/>
      <c r="BT2" s="257"/>
      <c r="BU2" s="258"/>
      <c r="BV2" s="256"/>
      <c r="BW2" s="257"/>
      <c r="BX2" s="257"/>
      <c r="BY2" s="258"/>
      <c r="BZ2" s="256"/>
      <c r="CA2" s="257"/>
      <c r="CB2" s="257"/>
      <c r="CC2" s="258"/>
      <c r="CD2" s="256"/>
      <c r="CE2" s="257"/>
      <c r="CF2" s="257"/>
      <c r="CG2" s="258"/>
      <c r="CH2" s="256" t="s">
        <v>19</v>
      </c>
      <c r="CI2" s="257"/>
      <c r="CJ2" s="257"/>
      <c r="CK2" s="258"/>
      <c r="CL2" s="256" t="s">
        <v>19</v>
      </c>
      <c r="CM2" s="257"/>
      <c r="CN2" s="257"/>
      <c r="CO2" s="258"/>
      <c r="CP2" s="256" t="s">
        <v>19</v>
      </c>
      <c r="CQ2" s="257"/>
      <c r="CR2" s="257"/>
      <c r="CS2" s="258"/>
    </row>
    <row r="3" spans="1:97" ht="15" customHeight="1" x14ac:dyDescent="0.25">
      <c r="A3" s="3" t="s">
        <v>7</v>
      </c>
      <c r="B3" s="220" t="s">
        <v>21</v>
      </c>
      <c r="C3" s="221"/>
      <c r="D3" s="221"/>
      <c r="E3" s="222"/>
      <c r="F3" s="220" t="s">
        <v>21</v>
      </c>
      <c r="G3" s="221"/>
      <c r="H3" s="221"/>
      <c r="I3" s="222"/>
      <c r="J3" s="261" t="s">
        <v>108</v>
      </c>
      <c r="K3" s="262"/>
      <c r="L3" s="262"/>
      <c r="M3" s="263"/>
      <c r="N3" s="220" t="s">
        <v>21</v>
      </c>
      <c r="O3" s="221"/>
      <c r="P3" s="221"/>
      <c r="Q3" s="222"/>
      <c r="R3" s="220" t="s">
        <v>59</v>
      </c>
      <c r="S3" s="221"/>
      <c r="T3" s="221"/>
      <c r="U3" s="222"/>
      <c r="V3" s="261" t="s">
        <v>65</v>
      </c>
      <c r="W3" s="262"/>
      <c r="X3" s="262"/>
      <c r="Y3" s="263"/>
      <c r="Z3" s="261" t="s">
        <v>94</v>
      </c>
      <c r="AA3" s="262"/>
      <c r="AB3" s="262"/>
      <c r="AC3" s="263"/>
      <c r="AD3" s="296" t="s">
        <v>70</v>
      </c>
      <c r="AE3" s="262"/>
      <c r="AF3" s="262"/>
      <c r="AG3" s="263"/>
      <c r="AH3" s="279" t="s">
        <v>70</v>
      </c>
      <c r="AI3" s="262"/>
      <c r="AJ3" s="262"/>
      <c r="AK3" s="263"/>
      <c r="AL3" s="229" t="s">
        <v>94</v>
      </c>
      <c r="AM3" s="230"/>
      <c r="AN3" s="230"/>
      <c r="AO3" s="231"/>
      <c r="AP3" s="229" t="s">
        <v>97</v>
      </c>
      <c r="AQ3" s="230"/>
      <c r="AR3" s="230"/>
      <c r="AS3" s="231"/>
      <c r="AT3" s="229" t="s">
        <v>65</v>
      </c>
      <c r="AU3" s="230"/>
      <c r="AV3" s="230"/>
      <c r="AW3" s="231"/>
      <c r="AX3" s="229"/>
      <c r="AY3" s="230"/>
      <c r="AZ3" s="230"/>
      <c r="BA3" s="231"/>
      <c r="BB3" s="229"/>
      <c r="BC3" s="230"/>
      <c r="BD3" s="230"/>
      <c r="BE3" s="231"/>
      <c r="BF3" s="229"/>
      <c r="BG3" s="230"/>
      <c r="BH3" s="230"/>
      <c r="BI3" s="231"/>
      <c r="BJ3" s="229"/>
      <c r="BK3" s="230"/>
      <c r="BL3" s="230"/>
      <c r="BM3" s="231"/>
      <c r="BN3" s="229"/>
      <c r="BO3" s="230"/>
      <c r="BP3" s="230"/>
      <c r="BQ3" s="231"/>
      <c r="BR3" s="229"/>
      <c r="BS3" s="230"/>
      <c r="BT3" s="230"/>
      <c r="BU3" s="231"/>
      <c r="BV3" s="229"/>
      <c r="BW3" s="230"/>
      <c r="BX3" s="230"/>
      <c r="BY3" s="231"/>
      <c r="BZ3" s="229"/>
      <c r="CA3" s="230"/>
      <c r="CB3" s="230"/>
      <c r="CC3" s="231"/>
      <c r="CD3" s="229"/>
      <c r="CE3" s="230"/>
      <c r="CF3" s="230"/>
      <c r="CG3" s="231"/>
      <c r="CH3" s="229" t="s">
        <v>78</v>
      </c>
      <c r="CI3" s="230"/>
      <c r="CJ3" s="230"/>
      <c r="CK3" s="231"/>
      <c r="CL3" s="229" t="s">
        <v>102</v>
      </c>
      <c r="CM3" s="230"/>
      <c r="CN3" s="230"/>
      <c r="CO3" s="231"/>
      <c r="CP3" s="229" t="s">
        <v>20</v>
      </c>
      <c r="CQ3" s="230"/>
      <c r="CR3" s="230"/>
      <c r="CS3" s="231"/>
    </row>
    <row r="4" spans="1:97" x14ac:dyDescent="0.25">
      <c r="A4" s="3" t="s">
        <v>1</v>
      </c>
      <c r="B4" s="235">
        <v>43502</v>
      </c>
      <c r="C4" s="236"/>
      <c r="D4" s="236"/>
      <c r="E4" s="237"/>
      <c r="F4" s="235">
        <v>43502</v>
      </c>
      <c r="G4" s="236"/>
      <c r="H4" s="236"/>
      <c r="I4" s="237"/>
      <c r="J4" s="264">
        <v>43501</v>
      </c>
      <c r="K4" s="265"/>
      <c r="L4" s="265"/>
      <c r="M4" s="266"/>
      <c r="N4" s="235">
        <v>43489</v>
      </c>
      <c r="O4" s="236"/>
      <c r="P4" s="236"/>
      <c r="Q4" s="237"/>
      <c r="R4" s="235">
        <v>43482</v>
      </c>
      <c r="S4" s="236"/>
      <c r="T4" s="236"/>
      <c r="U4" s="237"/>
      <c r="V4" s="264">
        <v>43446</v>
      </c>
      <c r="W4" s="265"/>
      <c r="X4" s="265"/>
      <c r="Y4" s="266"/>
      <c r="Z4" s="264">
        <v>43444</v>
      </c>
      <c r="AA4" s="265"/>
      <c r="AB4" s="265"/>
      <c r="AC4" s="266"/>
      <c r="AD4" s="264">
        <v>43438</v>
      </c>
      <c r="AE4" s="265"/>
      <c r="AF4" s="265"/>
      <c r="AG4" s="266"/>
      <c r="AH4" s="264">
        <v>43438</v>
      </c>
      <c r="AI4" s="265"/>
      <c r="AJ4" s="265"/>
      <c r="AK4" s="266"/>
      <c r="AL4" s="235">
        <v>43433</v>
      </c>
      <c r="AM4" s="236"/>
      <c r="AN4" s="236"/>
      <c r="AO4" s="237"/>
      <c r="AP4" s="235">
        <v>43432</v>
      </c>
      <c r="AQ4" s="236"/>
      <c r="AR4" s="236"/>
      <c r="AS4" s="237"/>
      <c r="AT4" s="235">
        <v>43432</v>
      </c>
      <c r="AU4" s="236"/>
      <c r="AV4" s="236"/>
      <c r="AW4" s="237"/>
      <c r="AX4" s="235"/>
      <c r="AY4" s="236"/>
      <c r="AZ4" s="236"/>
      <c r="BA4" s="237"/>
      <c r="BB4" s="235"/>
      <c r="BC4" s="236"/>
      <c r="BD4" s="236"/>
      <c r="BE4" s="237"/>
      <c r="BF4" s="235"/>
      <c r="BG4" s="236"/>
      <c r="BH4" s="236"/>
      <c r="BI4" s="237"/>
      <c r="BJ4" s="235"/>
      <c r="BK4" s="236"/>
      <c r="BL4" s="236"/>
      <c r="BM4" s="237"/>
      <c r="BN4" s="235"/>
      <c r="BO4" s="236"/>
      <c r="BP4" s="236"/>
      <c r="BQ4" s="237"/>
      <c r="BR4" s="235"/>
      <c r="BS4" s="236"/>
      <c r="BT4" s="236"/>
      <c r="BU4" s="237"/>
      <c r="BV4" s="235"/>
      <c r="BW4" s="236"/>
      <c r="BX4" s="236"/>
      <c r="BY4" s="237"/>
      <c r="BZ4" s="235"/>
      <c r="CA4" s="236"/>
      <c r="CB4" s="236"/>
      <c r="CC4" s="237"/>
      <c r="CD4" s="235"/>
      <c r="CE4" s="236"/>
      <c r="CF4" s="236"/>
      <c r="CG4" s="237"/>
      <c r="CH4" s="235">
        <v>43419</v>
      </c>
      <c r="CI4" s="236"/>
      <c r="CJ4" s="236"/>
      <c r="CK4" s="237"/>
      <c r="CL4" s="235">
        <v>43418</v>
      </c>
      <c r="CM4" s="236"/>
      <c r="CN4" s="236"/>
      <c r="CO4" s="237"/>
      <c r="CP4" s="235">
        <v>43776</v>
      </c>
      <c r="CQ4" s="236"/>
      <c r="CR4" s="236"/>
      <c r="CS4" s="237"/>
    </row>
    <row r="5" spans="1:97" ht="15.6" customHeight="1" x14ac:dyDescent="0.25">
      <c r="A5" s="3" t="s">
        <v>2</v>
      </c>
      <c r="B5" s="232" t="s">
        <v>53</v>
      </c>
      <c r="C5" s="233"/>
      <c r="D5" s="233"/>
      <c r="E5" s="234"/>
      <c r="F5" s="232" t="s">
        <v>53</v>
      </c>
      <c r="G5" s="233"/>
      <c r="H5" s="233"/>
      <c r="I5" s="234"/>
      <c r="J5" s="267">
        <v>114215000</v>
      </c>
      <c r="K5" s="268"/>
      <c r="L5" s="268"/>
      <c r="M5" s="269"/>
      <c r="N5" s="232">
        <v>48605000</v>
      </c>
      <c r="O5" s="233"/>
      <c r="P5" s="233"/>
      <c r="Q5" s="234"/>
      <c r="R5" s="232">
        <v>345845000</v>
      </c>
      <c r="S5" s="233"/>
      <c r="T5" s="233"/>
      <c r="U5" s="234"/>
      <c r="V5" s="267">
        <v>243180000</v>
      </c>
      <c r="W5" s="268"/>
      <c r="X5" s="268"/>
      <c r="Y5" s="269"/>
      <c r="Z5" s="267">
        <v>391200000</v>
      </c>
      <c r="AA5" s="268"/>
      <c r="AB5" s="268"/>
      <c r="AC5" s="269"/>
      <c r="AD5" s="267">
        <v>8910000</v>
      </c>
      <c r="AE5" s="268"/>
      <c r="AF5" s="268"/>
      <c r="AG5" s="269"/>
      <c r="AH5" s="267">
        <v>14720000</v>
      </c>
      <c r="AI5" s="268"/>
      <c r="AJ5" s="268"/>
      <c r="AK5" s="269"/>
      <c r="AL5" s="232">
        <v>65785000</v>
      </c>
      <c r="AM5" s="233"/>
      <c r="AN5" s="233"/>
      <c r="AO5" s="234"/>
      <c r="AP5" s="232">
        <v>48800000</v>
      </c>
      <c r="AQ5" s="233"/>
      <c r="AR5" s="233"/>
      <c r="AS5" s="234"/>
      <c r="AT5" s="232">
        <v>137485000</v>
      </c>
      <c r="AU5" s="233"/>
      <c r="AV5" s="233"/>
      <c r="AW5" s="234"/>
      <c r="AX5" s="232"/>
      <c r="AY5" s="233"/>
      <c r="AZ5" s="233"/>
      <c r="BA5" s="234"/>
      <c r="BB5" s="232"/>
      <c r="BC5" s="233"/>
      <c r="BD5" s="233"/>
      <c r="BE5" s="234"/>
      <c r="BF5" s="232"/>
      <c r="BG5" s="233"/>
      <c r="BH5" s="233"/>
      <c r="BI5" s="234"/>
      <c r="BJ5" s="232"/>
      <c r="BK5" s="233"/>
      <c r="BL5" s="233"/>
      <c r="BM5" s="234"/>
      <c r="BN5" s="232"/>
      <c r="BO5" s="233"/>
      <c r="BP5" s="233"/>
      <c r="BQ5" s="234"/>
      <c r="BR5" s="232"/>
      <c r="BS5" s="233"/>
      <c r="BT5" s="233"/>
      <c r="BU5" s="234"/>
      <c r="BV5" s="232"/>
      <c r="BW5" s="233"/>
      <c r="BX5" s="233"/>
      <c r="BY5" s="234"/>
      <c r="BZ5" s="232"/>
      <c r="CA5" s="233"/>
      <c r="CB5" s="233"/>
      <c r="CC5" s="234"/>
      <c r="CD5" s="232"/>
      <c r="CE5" s="233"/>
      <c r="CF5" s="233"/>
      <c r="CG5" s="234"/>
      <c r="CH5" s="232">
        <v>426330000</v>
      </c>
      <c r="CI5" s="233"/>
      <c r="CJ5" s="233"/>
      <c r="CK5" s="234"/>
      <c r="CL5" s="232">
        <v>8130000</v>
      </c>
      <c r="CM5" s="233"/>
      <c r="CN5" s="233"/>
      <c r="CO5" s="234"/>
      <c r="CP5" s="232">
        <v>11555000</v>
      </c>
      <c r="CQ5" s="233"/>
      <c r="CR5" s="233"/>
      <c r="CS5" s="234"/>
    </row>
    <row r="6" spans="1:97" ht="15.75" customHeight="1" x14ac:dyDescent="0.25">
      <c r="A6" s="4" t="s">
        <v>22</v>
      </c>
      <c r="B6" s="229" t="s">
        <v>10</v>
      </c>
      <c r="C6" s="230"/>
      <c r="D6" s="230"/>
      <c r="E6" s="231"/>
      <c r="F6" s="229" t="s">
        <v>10</v>
      </c>
      <c r="G6" s="230"/>
      <c r="H6" s="230"/>
      <c r="I6" s="231"/>
      <c r="J6" s="270" t="s">
        <v>10</v>
      </c>
      <c r="K6" s="271"/>
      <c r="L6" s="271"/>
      <c r="M6" s="272"/>
      <c r="N6" s="229" t="s">
        <v>10</v>
      </c>
      <c r="O6" s="230"/>
      <c r="P6" s="230"/>
      <c r="Q6" s="231"/>
      <c r="R6" s="229" t="s">
        <v>10</v>
      </c>
      <c r="S6" s="230"/>
      <c r="T6" s="230"/>
      <c r="U6" s="231"/>
      <c r="V6" s="270" t="s">
        <v>10</v>
      </c>
      <c r="W6" s="271"/>
      <c r="X6" s="271"/>
      <c r="Y6" s="272"/>
      <c r="Z6" s="270" t="s">
        <v>10</v>
      </c>
      <c r="AA6" s="271"/>
      <c r="AB6" s="271"/>
      <c r="AC6" s="272"/>
      <c r="AD6" s="270" t="s">
        <v>10</v>
      </c>
      <c r="AE6" s="271"/>
      <c r="AF6" s="271"/>
      <c r="AG6" s="272"/>
      <c r="AH6" s="270" t="s">
        <v>10</v>
      </c>
      <c r="AI6" s="271"/>
      <c r="AJ6" s="271"/>
      <c r="AK6" s="272"/>
      <c r="AL6" s="229" t="s">
        <v>10</v>
      </c>
      <c r="AM6" s="230"/>
      <c r="AN6" s="230"/>
      <c r="AO6" s="231"/>
      <c r="AP6" s="229" t="s">
        <v>10</v>
      </c>
      <c r="AQ6" s="230"/>
      <c r="AR6" s="230"/>
      <c r="AS6" s="231"/>
      <c r="AT6" s="229" t="s">
        <v>10</v>
      </c>
      <c r="AU6" s="230"/>
      <c r="AV6" s="230"/>
      <c r="AW6" s="231"/>
      <c r="AX6" s="229"/>
      <c r="AY6" s="230"/>
      <c r="AZ6" s="230"/>
      <c r="BA6" s="231"/>
      <c r="BB6" s="229"/>
      <c r="BC6" s="230"/>
      <c r="BD6" s="230"/>
      <c r="BE6" s="231"/>
      <c r="BF6" s="229"/>
      <c r="BG6" s="230"/>
      <c r="BH6" s="230"/>
      <c r="BI6" s="231"/>
      <c r="BJ6" s="229"/>
      <c r="BK6" s="230"/>
      <c r="BL6" s="230"/>
      <c r="BM6" s="231"/>
      <c r="BN6" s="229"/>
      <c r="BO6" s="230"/>
      <c r="BP6" s="230"/>
      <c r="BQ6" s="231"/>
      <c r="BR6" s="229"/>
      <c r="BS6" s="230"/>
      <c r="BT6" s="230"/>
      <c r="BU6" s="231"/>
      <c r="BV6" s="229"/>
      <c r="BW6" s="230"/>
      <c r="BX6" s="230"/>
      <c r="BY6" s="231"/>
      <c r="BZ6" s="229"/>
      <c r="CA6" s="230"/>
      <c r="CB6" s="230"/>
      <c r="CC6" s="231"/>
      <c r="CD6" s="229"/>
      <c r="CE6" s="230"/>
      <c r="CF6" s="230"/>
      <c r="CG6" s="231"/>
      <c r="CH6" s="229" t="s">
        <v>10</v>
      </c>
      <c r="CI6" s="230"/>
      <c r="CJ6" s="230"/>
      <c r="CK6" s="231"/>
      <c r="CL6" s="229" t="s">
        <v>10</v>
      </c>
      <c r="CM6" s="230"/>
      <c r="CN6" s="230"/>
      <c r="CO6" s="231"/>
      <c r="CP6" s="229" t="s">
        <v>10</v>
      </c>
      <c r="CQ6" s="230"/>
      <c r="CR6" s="230"/>
      <c r="CS6" s="231"/>
    </row>
    <row r="7" spans="1:97" ht="15.75" customHeight="1" x14ac:dyDescent="0.25">
      <c r="A7" s="4" t="s">
        <v>8</v>
      </c>
      <c r="B7" s="229" t="s">
        <v>54</v>
      </c>
      <c r="C7" s="230"/>
      <c r="D7" s="230"/>
      <c r="E7" s="231"/>
      <c r="F7" s="229" t="s">
        <v>54</v>
      </c>
      <c r="G7" s="230"/>
      <c r="H7" s="230"/>
      <c r="I7" s="231"/>
      <c r="J7" s="270" t="s">
        <v>109</v>
      </c>
      <c r="K7" s="271"/>
      <c r="L7" s="271"/>
      <c r="M7" s="272"/>
      <c r="N7" s="229" t="s">
        <v>54</v>
      </c>
      <c r="O7" s="230"/>
      <c r="P7" s="230"/>
      <c r="Q7" s="231"/>
      <c r="R7" s="229" t="s">
        <v>23</v>
      </c>
      <c r="S7" s="230"/>
      <c r="T7" s="230"/>
      <c r="U7" s="231"/>
      <c r="V7" s="270" t="s">
        <v>66</v>
      </c>
      <c r="W7" s="271"/>
      <c r="X7" s="271"/>
      <c r="Y7" s="272"/>
      <c r="Z7" s="270" t="s">
        <v>23</v>
      </c>
      <c r="AA7" s="271"/>
      <c r="AB7" s="271"/>
      <c r="AC7" s="272"/>
      <c r="AD7" s="270" t="s">
        <v>71</v>
      </c>
      <c r="AE7" s="271"/>
      <c r="AF7" s="271"/>
      <c r="AG7" s="272"/>
      <c r="AH7" s="270" t="s">
        <v>71</v>
      </c>
      <c r="AI7" s="271"/>
      <c r="AJ7" s="271"/>
      <c r="AK7" s="272"/>
      <c r="AL7" s="229" t="s">
        <v>23</v>
      </c>
      <c r="AM7" s="230"/>
      <c r="AN7" s="230"/>
      <c r="AO7" s="231"/>
      <c r="AP7" s="229" t="s">
        <v>98</v>
      </c>
      <c r="AQ7" s="230"/>
      <c r="AR7" s="230"/>
      <c r="AS7" s="231"/>
      <c r="AT7" s="229" t="s">
        <v>23</v>
      </c>
      <c r="AU7" s="230"/>
      <c r="AV7" s="230"/>
      <c r="AW7" s="231"/>
      <c r="AX7" s="229"/>
      <c r="AY7" s="230"/>
      <c r="AZ7" s="230"/>
      <c r="BA7" s="231"/>
      <c r="BB7" s="229"/>
      <c r="BC7" s="230"/>
      <c r="BD7" s="230"/>
      <c r="BE7" s="231"/>
      <c r="BF7" s="229"/>
      <c r="BG7" s="230"/>
      <c r="BH7" s="230"/>
      <c r="BI7" s="231"/>
      <c r="BJ7" s="229"/>
      <c r="BK7" s="230"/>
      <c r="BL7" s="230"/>
      <c r="BM7" s="231"/>
      <c r="BN7" s="229"/>
      <c r="BO7" s="230"/>
      <c r="BP7" s="230"/>
      <c r="BQ7" s="231"/>
      <c r="BR7" s="229"/>
      <c r="BS7" s="230"/>
      <c r="BT7" s="230"/>
      <c r="BU7" s="231"/>
      <c r="BV7" s="229"/>
      <c r="BW7" s="230"/>
      <c r="BX7" s="230"/>
      <c r="BY7" s="231"/>
      <c r="BZ7" s="229"/>
      <c r="CA7" s="230"/>
      <c r="CB7" s="230"/>
      <c r="CC7" s="231"/>
      <c r="CD7" s="229"/>
      <c r="CE7" s="230"/>
      <c r="CF7" s="230"/>
      <c r="CG7" s="231"/>
      <c r="CH7" s="229" t="s">
        <v>23</v>
      </c>
      <c r="CI7" s="230"/>
      <c r="CJ7" s="230"/>
      <c r="CK7" s="231"/>
      <c r="CL7" s="220" t="s">
        <v>103</v>
      </c>
      <c r="CM7" s="230"/>
      <c r="CN7" s="230"/>
      <c r="CO7" s="231"/>
      <c r="CP7" s="229" t="s">
        <v>48</v>
      </c>
      <c r="CQ7" s="230"/>
      <c r="CR7" s="230"/>
      <c r="CS7" s="231"/>
    </row>
    <row r="8" spans="1:97" ht="31.5" customHeight="1" x14ac:dyDescent="0.25">
      <c r="A8" s="5" t="s">
        <v>9</v>
      </c>
      <c r="B8" s="226" t="s">
        <v>55</v>
      </c>
      <c r="C8" s="227"/>
      <c r="D8" s="227"/>
      <c r="E8" s="228"/>
      <c r="F8" s="226" t="s">
        <v>55</v>
      </c>
      <c r="G8" s="227"/>
      <c r="H8" s="227"/>
      <c r="I8" s="228"/>
      <c r="J8" s="273" t="s">
        <v>75</v>
      </c>
      <c r="K8" s="274"/>
      <c r="L8" s="274"/>
      <c r="M8" s="274"/>
      <c r="N8" s="226" t="s">
        <v>56</v>
      </c>
      <c r="O8" s="227"/>
      <c r="P8" s="227"/>
      <c r="Q8" s="228"/>
      <c r="R8" s="226" t="s">
        <v>33</v>
      </c>
      <c r="S8" s="227"/>
      <c r="T8" s="227"/>
      <c r="U8" s="228"/>
      <c r="V8" s="273" t="s">
        <v>67</v>
      </c>
      <c r="W8" s="274"/>
      <c r="X8" s="274"/>
      <c r="Y8" s="274"/>
      <c r="Z8" s="273" t="s">
        <v>33</v>
      </c>
      <c r="AA8" s="274"/>
      <c r="AB8" s="274"/>
      <c r="AC8" s="274"/>
      <c r="AD8" s="273" t="s">
        <v>72</v>
      </c>
      <c r="AE8" s="274"/>
      <c r="AF8" s="274"/>
      <c r="AG8" s="295"/>
      <c r="AH8" s="273" t="s">
        <v>15</v>
      </c>
      <c r="AI8" s="274"/>
      <c r="AJ8" s="274"/>
      <c r="AK8" s="295"/>
      <c r="AL8" s="250" t="s">
        <v>55</v>
      </c>
      <c r="AM8" s="251"/>
      <c r="AN8" s="251"/>
      <c r="AO8" s="252"/>
      <c r="AP8" s="250" t="s">
        <v>99</v>
      </c>
      <c r="AQ8" s="251"/>
      <c r="AR8" s="251"/>
      <c r="AS8" s="252"/>
      <c r="AT8" s="250" t="s">
        <v>75</v>
      </c>
      <c r="AU8" s="251"/>
      <c r="AV8" s="251"/>
      <c r="AW8" s="252"/>
      <c r="AX8" s="250"/>
      <c r="AY8" s="251"/>
      <c r="AZ8" s="251"/>
      <c r="BA8" s="252"/>
      <c r="BB8" s="250"/>
      <c r="BC8" s="251"/>
      <c r="BD8" s="251"/>
      <c r="BE8" s="252"/>
      <c r="BF8" s="250"/>
      <c r="BG8" s="251"/>
      <c r="BH8" s="251"/>
      <c r="BI8" s="252"/>
      <c r="BJ8" s="250"/>
      <c r="BK8" s="251"/>
      <c r="BL8" s="251"/>
      <c r="BM8" s="252"/>
      <c r="BN8" s="250"/>
      <c r="BO8" s="251"/>
      <c r="BP8" s="251"/>
      <c r="BQ8" s="252"/>
      <c r="BR8" s="220"/>
      <c r="BS8" s="221"/>
      <c r="BT8" s="221"/>
      <c r="BU8" s="222"/>
      <c r="BV8" s="250"/>
      <c r="BW8" s="251"/>
      <c r="BX8" s="251"/>
      <c r="BY8" s="252"/>
      <c r="BZ8" s="250"/>
      <c r="CA8" s="251"/>
      <c r="CB8" s="251"/>
      <c r="CC8" s="252"/>
      <c r="CD8" s="250"/>
      <c r="CE8" s="251"/>
      <c r="CF8" s="251"/>
      <c r="CG8" s="252"/>
      <c r="CH8" s="250" t="s">
        <v>79</v>
      </c>
      <c r="CI8" s="251"/>
      <c r="CJ8" s="251"/>
      <c r="CK8" s="252"/>
      <c r="CL8" s="250" t="s">
        <v>104</v>
      </c>
      <c r="CM8" s="251"/>
      <c r="CN8" s="251"/>
      <c r="CO8" s="252"/>
      <c r="CP8" s="250" t="s">
        <v>16</v>
      </c>
      <c r="CQ8" s="251"/>
      <c r="CR8" s="251"/>
      <c r="CS8" s="252"/>
    </row>
    <row r="9" spans="1:97" ht="15.75" customHeight="1" x14ac:dyDescent="0.25">
      <c r="A9" s="5" t="s">
        <v>24</v>
      </c>
      <c r="B9" s="220" t="s">
        <v>13</v>
      </c>
      <c r="C9" s="221"/>
      <c r="D9" s="221"/>
      <c r="E9" s="222"/>
      <c r="F9" s="220" t="s">
        <v>13</v>
      </c>
      <c r="G9" s="221"/>
      <c r="H9" s="221"/>
      <c r="I9" s="222"/>
      <c r="J9" s="275" t="s">
        <v>13</v>
      </c>
      <c r="K9" s="276"/>
      <c r="L9" s="276"/>
      <c r="M9" s="277"/>
      <c r="N9" s="220" t="s">
        <v>13</v>
      </c>
      <c r="O9" s="221"/>
      <c r="P9" s="221"/>
      <c r="Q9" s="222"/>
      <c r="R9" s="220" t="s">
        <v>13</v>
      </c>
      <c r="S9" s="221"/>
      <c r="T9" s="221"/>
      <c r="U9" s="222"/>
      <c r="V9" s="275" t="s">
        <v>13</v>
      </c>
      <c r="W9" s="276"/>
      <c r="X9" s="276"/>
      <c r="Y9" s="277"/>
      <c r="Z9" s="275" t="s">
        <v>13</v>
      </c>
      <c r="AA9" s="276"/>
      <c r="AB9" s="276"/>
      <c r="AC9" s="277"/>
      <c r="AD9" s="275" t="s">
        <v>13</v>
      </c>
      <c r="AE9" s="276"/>
      <c r="AF9" s="276"/>
      <c r="AG9" s="277"/>
      <c r="AH9" s="275" t="s">
        <v>13</v>
      </c>
      <c r="AI9" s="276"/>
      <c r="AJ9" s="276"/>
      <c r="AK9" s="277"/>
      <c r="AL9" s="250" t="s">
        <v>13</v>
      </c>
      <c r="AM9" s="251"/>
      <c r="AN9" s="251"/>
      <c r="AO9" s="252"/>
      <c r="AP9" s="250" t="s">
        <v>13</v>
      </c>
      <c r="AQ9" s="251"/>
      <c r="AR9" s="251"/>
      <c r="AS9" s="252"/>
      <c r="AT9" s="250" t="s">
        <v>13</v>
      </c>
      <c r="AU9" s="251"/>
      <c r="AV9" s="251"/>
      <c r="AW9" s="252"/>
      <c r="AX9" s="250"/>
      <c r="AY9" s="251"/>
      <c r="AZ9" s="251"/>
      <c r="BA9" s="252"/>
      <c r="BB9" s="250"/>
      <c r="BC9" s="251"/>
      <c r="BD9" s="251"/>
      <c r="BE9" s="252"/>
      <c r="BF9" s="250"/>
      <c r="BG9" s="251"/>
      <c r="BH9" s="251"/>
      <c r="BI9" s="252"/>
      <c r="BJ9" s="250"/>
      <c r="BK9" s="251"/>
      <c r="BL9" s="251"/>
      <c r="BM9" s="252"/>
      <c r="BN9" s="250"/>
      <c r="BO9" s="251"/>
      <c r="BP9" s="251"/>
      <c r="BQ9" s="252"/>
      <c r="BR9" s="220"/>
      <c r="BS9" s="221"/>
      <c r="BT9" s="221"/>
      <c r="BU9" s="222"/>
      <c r="BV9" s="250"/>
      <c r="BW9" s="251"/>
      <c r="BX9" s="251"/>
      <c r="BY9" s="252"/>
      <c r="BZ9" s="250"/>
      <c r="CA9" s="251"/>
      <c r="CB9" s="251"/>
      <c r="CC9" s="252"/>
      <c r="CD9" s="250"/>
      <c r="CE9" s="251"/>
      <c r="CF9" s="251"/>
      <c r="CG9" s="252"/>
      <c r="CH9" s="250" t="s">
        <v>13</v>
      </c>
      <c r="CI9" s="251"/>
      <c r="CJ9" s="251"/>
      <c r="CK9" s="252"/>
      <c r="CL9" s="250" t="s">
        <v>13</v>
      </c>
      <c r="CM9" s="251"/>
      <c r="CN9" s="251"/>
      <c r="CO9" s="252"/>
      <c r="CP9" s="250" t="s">
        <v>13</v>
      </c>
      <c r="CQ9" s="251"/>
      <c r="CR9" s="251"/>
      <c r="CS9" s="252"/>
    </row>
    <row r="10" spans="1:97" ht="15.75" customHeight="1" x14ac:dyDescent="0.25">
      <c r="A10" s="5" t="s">
        <v>25</v>
      </c>
      <c r="B10" s="220" t="s">
        <v>13</v>
      </c>
      <c r="C10" s="221"/>
      <c r="D10" s="221"/>
      <c r="E10" s="222"/>
      <c r="F10" s="220" t="s">
        <v>13</v>
      </c>
      <c r="G10" s="221"/>
      <c r="H10" s="221"/>
      <c r="I10" s="222"/>
      <c r="J10" s="275" t="s">
        <v>13</v>
      </c>
      <c r="K10" s="276"/>
      <c r="L10" s="276"/>
      <c r="M10" s="277"/>
      <c r="N10" s="220" t="s">
        <v>13</v>
      </c>
      <c r="O10" s="221"/>
      <c r="P10" s="221"/>
      <c r="Q10" s="222"/>
      <c r="R10" s="220" t="s">
        <v>13</v>
      </c>
      <c r="S10" s="221"/>
      <c r="T10" s="221"/>
      <c r="U10" s="222"/>
      <c r="V10" s="275" t="s">
        <v>13</v>
      </c>
      <c r="W10" s="276"/>
      <c r="X10" s="276"/>
      <c r="Y10" s="277"/>
      <c r="Z10" s="275" t="s">
        <v>13</v>
      </c>
      <c r="AA10" s="276"/>
      <c r="AB10" s="276"/>
      <c r="AC10" s="277"/>
      <c r="AD10" s="275" t="s">
        <v>13</v>
      </c>
      <c r="AE10" s="276"/>
      <c r="AF10" s="276"/>
      <c r="AG10" s="277"/>
      <c r="AH10" s="275" t="s">
        <v>13</v>
      </c>
      <c r="AI10" s="276"/>
      <c r="AJ10" s="276"/>
      <c r="AK10" s="277"/>
      <c r="AL10" s="250" t="s">
        <v>13</v>
      </c>
      <c r="AM10" s="251"/>
      <c r="AN10" s="251"/>
      <c r="AO10" s="252"/>
      <c r="AP10" s="250" t="s">
        <v>13</v>
      </c>
      <c r="AQ10" s="251"/>
      <c r="AR10" s="251"/>
      <c r="AS10" s="252"/>
      <c r="AT10" s="250" t="s">
        <v>13</v>
      </c>
      <c r="AU10" s="251"/>
      <c r="AV10" s="251"/>
      <c r="AW10" s="252"/>
      <c r="AX10" s="250"/>
      <c r="AY10" s="251"/>
      <c r="AZ10" s="251"/>
      <c r="BA10" s="252"/>
      <c r="BB10" s="250"/>
      <c r="BC10" s="251"/>
      <c r="BD10" s="251"/>
      <c r="BE10" s="252"/>
      <c r="BF10" s="250"/>
      <c r="BG10" s="251"/>
      <c r="BH10" s="251"/>
      <c r="BI10" s="252"/>
      <c r="BJ10" s="250"/>
      <c r="BK10" s="251"/>
      <c r="BL10" s="251"/>
      <c r="BM10" s="252"/>
      <c r="BN10" s="250"/>
      <c r="BO10" s="251"/>
      <c r="BP10" s="251"/>
      <c r="BQ10" s="252"/>
      <c r="BR10" s="220"/>
      <c r="BS10" s="221"/>
      <c r="BT10" s="221"/>
      <c r="BU10" s="222"/>
      <c r="BV10" s="250"/>
      <c r="BW10" s="251"/>
      <c r="BX10" s="251"/>
      <c r="BY10" s="252"/>
      <c r="BZ10" s="250"/>
      <c r="CA10" s="251"/>
      <c r="CB10" s="251"/>
      <c r="CC10" s="252"/>
      <c r="CD10" s="250"/>
      <c r="CE10" s="251"/>
      <c r="CF10" s="251"/>
      <c r="CG10" s="252"/>
      <c r="CH10" s="250" t="s">
        <v>13</v>
      </c>
      <c r="CI10" s="251"/>
      <c r="CJ10" s="251"/>
      <c r="CK10" s="252"/>
      <c r="CL10" s="250" t="s">
        <v>13</v>
      </c>
      <c r="CM10" s="251"/>
      <c r="CN10" s="251"/>
      <c r="CO10" s="252"/>
      <c r="CP10" s="250" t="s">
        <v>13</v>
      </c>
      <c r="CQ10" s="251"/>
      <c r="CR10" s="251"/>
      <c r="CS10" s="252"/>
    </row>
    <row r="11" spans="1:97" ht="16.149999999999999" customHeight="1" thickBot="1" x14ac:dyDescent="0.3">
      <c r="A11" s="3" t="s">
        <v>3</v>
      </c>
      <c r="B11" s="244" t="s">
        <v>17</v>
      </c>
      <c r="C11" s="245"/>
      <c r="D11" s="245"/>
      <c r="E11" s="246"/>
      <c r="F11" s="244" t="s">
        <v>51</v>
      </c>
      <c r="G11" s="245"/>
      <c r="H11" s="245"/>
      <c r="I11" s="246"/>
      <c r="J11" s="292" t="s">
        <v>12</v>
      </c>
      <c r="K11" s="293"/>
      <c r="L11" s="293"/>
      <c r="M11" s="294"/>
      <c r="N11" s="247" t="s">
        <v>12</v>
      </c>
      <c r="O11" s="248"/>
      <c r="P11" s="248"/>
      <c r="Q11" s="249"/>
      <c r="R11" s="247" t="s">
        <v>12</v>
      </c>
      <c r="S11" s="248"/>
      <c r="T11" s="248"/>
      <c r="U11" s="249"/>
      <c r="V11" s="292" t="s">
        <v>12</v>
      </c>
      <c r="W11" s="293"/>
      <c r="X11" s="293"/>
      <c r="Y11" s="294"/>
      <c r="Z11" s="292" t="s">
        <v>12</v>
      </c>
      <c r="AA11" s="293"/>
      <c r="AB11" s="293"/>
      <c r="AC11" s="294"/>
      <c r="AD11" s="292" t="s">
        <v>12</v>
      </c>
      <c r="AE11" s="293"/>
      <c r="AF11" s="293"/>
      <c r="AG11" s="294"/>
      <c r="AH11" s="292" t="s">
        <v>12</v>
      </c>
      <c r="AI11" s="293"/>
      <c r="AJ11" s="293"/>
      <c r="AK11" s="294"/>
      <c r="AL11" s="247" t="s">
        <v>12</v>
      </c>
      <c r="AM11" s="248"/>
      <c r="AN11" s="248"/>
      <c r="AO11" s="249"/>
      <c r="AP11" s="247" t="s">
        <v>12</v>
      </c>
      <c r="AQ11" s="248"/>
      <c r="AR11" s="248"/>
      <c r="AS11" s="249"/>
      <c r="AT11" s="247" t="s">
        <v>12</v>
      </c>
      <c r="AU11" s="248"/>
      <c r="AV11" s="248"/>
      <c r="AW11" s="249"/>
      <c r="AX11" s="247"/>
      <c r="AY11" s="248"/>
      <c r="AZ11" s="248"/>
      <c r="BA11" s="249"/>
      <c r="BB11" s="247"/>
      <c r="BC11" s="248"/>
      <c r="BD11" s="248"/>
      <c r="BE11" s="249"/>
      <c r="BF11" s="247"/>
      <c r="BG11" s="248"/>
      <c r="BH11" s="248"/>
      <c r="BI11" s="249"/>
      <c r="BJ11" s="247"/>
      <c r="BK11" s="248"/>
      <c r="BL11" s="248"/>
      <c r="BM11" s="249"/>
      <c r="BN11" s="247"/>
      <c r="BO11" s="248"/>
      <c r="BP11" s="248"/>
      <c r="BQ11" s="249"/>
      <c r="BR11" s="247"/>
      <c r="BS11" s="248"/>
      <c r="BT11" s="248"/>
      <c r="BU11" s="249"/>
      <c r="BV11" s="247"/>
      <c r="BW11" s="248"/>
      <c r="BX11" s="248"/>
      <c r="BY11" s="249"/>
      <c r="BZ11" s="247"/>
      <c r="CA11" s="248"/>
      <c r="CB11" s="248"/>
      <c r="CC11" s="249"/>
      <c r="CD11" s="247"/>
      <c r="CE11" s="248"/>
      <c r="CF11" s="248"/>
      <c r="CG11" s="249"/>
      <c r="CH11" s="247" t="s">
        <v>12</v>
      </c>
      <c r="CI11" s="248"/>
      <c r="CJ11" s="248"/>
      <c r="CK11" s="249"/>
      <c r="CL11" s="247" t="s">
        <v>12</v>
      </c>
      <c r="CM11" s="248"/>
      <c r="CN11" s="248"/>
      <c r="CO11" s="249"/>
      <c r="CP11" s="247" t="s">
        <v>12</v>
      </c>
      <c r="CQ11" s="248"/>
      <c r="CR11" s="248"/>
      <c r="CS11" s="249"/>
    </row>
    <row r="12" spans="1:97" s="26" customFormat="1" ht="31.5" customHeight="1" thickBot="1" x14ac:dyDescent="0.25">
      <c r="A12" s="25" t="s">
        <v>4</v>
      </c>
      <c r="B12" s="37" t="s">
        <v>6</v>
      </c>
      <c r="C12" s="25" t="s">
        <v>14</v>
      </c>
      <c r="D12" s="25" t="s">
        <v>26</v>
      </c>
      <c r="E12" s="25" t="s">
        <v>5</v>
      </c>
      <c r="F12" s="37" t="s">
        <v>6</v>
      </c>
      <c r="G12" s="25" t="s">
        <v>14</v>
      </c>
      <c r="H12" s="25" t="s">
        <v>26</v>
      </c>
      <c r="I12" s="25" t="s">
        <v>5</v>
      </c>
      <c r="J12" s="95" t="s">
        <v>6</v>
      </c>
      <c r="K12" s="96" t="s">
        <v>14</v>
      </c>
      <c r="L12" s="96" t="s">
        <v>26</v>
      </c>
      <c r="M12" s="96" t="s">
        <v>5</v>
      </c>
      <c r="N12" s="37" t="s">
        <v>6</v>
      </c>
      <c r="O12" s="25" t="s">
        <v>14</v>
      </c>
      <c r="P12" s="25" t="s">
        <v>26</v>
      </c>
      <c r="Q12" s="25" t="s">
        <v>5</v>
      </c>
      <c r="R12" s="37" t="s">
        <v>6</v>
      </c>
      <c r="S12" s="25" t="s">
        <v>14</v>
      </c>
      <c r="T12" s="25" t="s">
        <v>26</v>
      </c>
      <c r="U12" s="25" t="s">
        <v>5</v>
      </c>
      <c r="V12" s="95" t="s">
        <v>6</v>
      </c>
      <c r="W12" s="96" t="s">
        <v>14</v>
      </c>
      <c r="X12" s="96" t="s">
        <v>26</v>
      </c>
      <c r="Y12" s="96" t="s">
        <v>5</v>
      </c>
      <c r="Z12" s="95" t="s">
        <v>6</v>
      </c>
      <c r="AA12" s="96" t="s">
        <v>14</v>
      </c>
      <c r="AB12" s="96" t="s">
        <v>26</v>
      </c>
      <c r="AC12" s="96" t="s">
        <v>5</v>
      </c>
      <c r="AD12" s="95" t="s">
        <v>6</v>
      </c>
      <c r="AE12" s="96" t="s">
        <v>14</v>
      </c>
      <c r="AF12" s="96" t="s">
        <v>26</v>
      </c>
      <c r="AG12" s="96" t="s">
        <v>5</v>
      </c>
      <c r="AH12" s="95" t="s">
        <v>6</v>
      </c>
      <c r="AI12" s="96" t="s">
        <v>14</v>
      </c>
      <c r="AJ12" s="96" t="s">
        <v>26</v>
      </c>
      <c r="AK12" s="96" t="s">
        <v>5</v>
      </c>
      <c r="AL12" s="37" t="s">
        <v>6</v>
      </c>
      <c r="AM12" s="25" t="s">
        <v>14</v>
      </c>
      <c r="AN12" s="25" t="s">
        <v>26</v>
      </c>
      <c r="AO12" s="25" t="s">
        <v>5</v>
      </c>
      <c r="AP12" s="37" t="s">
        <v>6</v>
      </c>
      <c r="AQ12" s="25" t="s">
        <v>14</v>
      </c>
      <c r="AR12" s="25" t="s">
        <v>26</v>
      </c>
      <c r="AS12" s="25" t="s">
        <v>5</v>
      </c>
      <c r="AT12" s="37" t="s">
        <v>6</v>
      </c>
      <c r="AU12" s="25" t="s">
        <v>14</v>
      </c>
      <c r="AV12" s="25" t="s">
        <v>26</v>
      </c>
      <c r="AW12" s="25" t="s">
        <v>5</v>
      </c>
      <c r="AX12" s="37" t="s">
        <v>6</v>
      </c>
      <c r="AY12" s="25" t="s">
        <v>14</v>
      </c>
      <c r="AZ12" s="25" t="s">
        <v>26</v>
      </c>
      <c r="BA12" s="25" t="s">
        <v>5</v>
      </c>
      <c r="BB12" s="37" t="s">
        <v>6</v>
      </c>
      <c r="BC12" s="25" t="s">
        <v>14</v>
      </c>
      <c r="BD12" s="25" t="s">
        <v>26</v>
      </c>
      <c r="BE12" s="25" t="s">
        <v>5</v>
      </c>
      <c r="BF12" s="37" t="s">
        <v>6</v>
      </c>
      <c r="BG12" s="25" t="s">
        <v>14</v>
      </c>
      <c r="BH12" s="25" t="s">
        <v>26</v>
      </c>
      <c r="BI12" s="25" t="s">
        <v>5</v>
      </c>
      <c r="BJ12" s="37" t="s">
        <v>6</v>
      </c>
      <c r="BK12" s="25" t="s">
        <v>14</v>
      </c>
      <c r="BL12" s="25" t="s">
        <v>26</v>
      </c>
      <c r="BM12" s="25" t="s">
        <v>5</v>
      </c>
      <c r="BN12" s="37" t="s">
        <v>6</v>
      </c>
      <c r="BO12" s="25" t="s">
        <v>14</v>
      </c>
      <c r="BP12" s="25" t="s">
        <v>26</v>
      </c>
      <c r="BQ12" s="25" t="s">
        <v>5</v>
      </c>
      <c r="BR12" s="37" t="s">
        <v>6</v>
      </c>
      <c r="BS12" s="25" t="s">
        <v>14</v>
      </c>
      <c r="BT12" s="25" t="s">
        <v>26</v>
      </c>
      <c r="BU12" s="25" t="s">
        <v>5</v>
      </c>
      <c r="BV12" s="37" t="s">
        <v>6</v>
      </c>
      <c r="BW12" s="25" t="s">
        <v>14</v>
      </c>
      <c r="BX12" s="25" t="s">
        <v>26</v>
      </c>
      <c r="BY12" s="25" t="s">
        <v>5</v>
      </c>
      <c r="BZ12" s="37" t="s">
        <v>6</v>
      </c>
      <c r="CA12" s="25" t="s">
        <v>14</v>
      </c>
      <c r="CB12" s="25" t="s">
        <v>26</v>
      </c>
      <c r="CC12" s="25" t="s">
        <v>5</v>
      </c>
      <c r="CD12" s="37" t="s">
        <v>6</v>
      </c>
      <c r="CE12" s="25" t="s">
        <v>14</v>
      </c>
      <c r="CF12" s="25" t="s">
        <v>26</v>
      </c>
      <c r="CG12" s="25" t="s">
        <v>5</v>
      </c>
      <c r="CH12" s="37" t="s">
        <v>6</v>
      </c>
      <c r="CI12" s="25" t="s">
        <v>14</v>
      </c>
      <c r="CJ12" s="25" t="s">
        <v>26</v>
      </c>
      <c r="CK12" s="25" t="s">
        <v>5</v>
      </c>
      <c r="CL12" s="37" t="s">
        <v>6</v>
      </c>
      <c r="CM12" s="25" t="s">
        <v>14</v>
      </c>
      <c r="CN12" s="25" t="s">
        <v>26</v>
      </c>
      <c r="CO12" s="25" t="s">
        <v>5</v>
      </c>
      <c r="CP12" s="37" t="s">
        <v>6</v>
      </c>
      <c r="CQ12" s="25" t="s">
        <v>14</v>
      </c>
      <c r="CR12" s="25" t="s">
        <v>26</v>
      </c>
      <c r="CS12" s="25" t="s">
        <v>5</v>
      </c>
    </row>
    <row r="13" spans="1:97" ht="15.6" customHeight="1" x14ac:dyDescent="0.25">
      <c r="A13" s="14">
        <v>2019</v>
      </c>
      <c r="B13" s="62"/>
      <c r="C13" s="29"/>
      <c r="D13" s="16"/>
      <c r="E13" s="17" t="str">
        <f>IF(C13=0," ",(C13-D13)*100)</f>
        <v xml:space="preserve"> </v>
      </c>
      <c r="F13" s="38"/>
      <c r="G13" s="39"/>
      <c r="H13" s="16"/>
      <c r="I13" s="17" t="str">
        <f>IF(G13=0," ",(G13-H13)*100)</f>
        <v xml:space="preserve"> </v>
      </c>
      <c r="J13" s="97">
        <v>5</v>
      </c>
      <c r="K13" s="98">
        <v>1.38</v>
      </c>
      <c r="L13" s="99">
        <v>1.67</v>
      </c>
      <c r="M13" s="100">
        <f>IF(K13=0," ",(K13-L13)*100)</f>
        <v>-29.000000000000004</v>
      </c>
      <c r="N13" s="62"/>
      <c r="O13" s="29"/>
      <c r="P13" s="16"/>
      <c r="Q13" s="40" t="str">
        <f>IF(O13=0," ",(O13-P13)*100)</f>
        <v xml:space="preserve"> </v>
      </c>
      <c r="R13" s="38"/>
      <c r="S13" s="39"/>
      <c r="T13" s="16"/>
      <c r="U13" s="17" t="str">
        <f>IF(S13=0," ",(S13-T13)*100)</f>
        <v xml:space="preserve"> </v>
      </c>
      <c r="V13" s="97">
        <v>5</v>
      </c>
      <c r="W13" s="98">
        <v>1.49</v>
      </c>
      <c r="X13" s="99">
        <v>1.73</v>
      </c>
      <c r="Y13" s="100">
        <f>IF(W13=0," ",(W13-X13)*100)</f>
        <v>-24</v>
      </c>
      <c r="Z13" s="115">
        <v>5</v>
      </c>
      <c r="AA13" s="116">
        <v>1.45</v>
      </c>
      <c r="AB13" s="99">
        <v>1.72</v>
      </c>
      <c r="AC13" s="109">
        <f>IF(AA13=0," ",(AA13-AB13)*100)</f>
        <v>-27</v>
      </c>
      <c r="AD13" s="97">
        <v>5</v>
      </c>
      <c r="AE13" s="98">
        <v>1.59</v>
      </c>
      <c r="AF13" s="99">
        <v>1.79</v>
      </c>
      <c r="AG13" s="100">
        <f>IF(AE13=0," ",(AE13-AF13)*100)</f>
        <v>-19.999999999999996</v>
      </c>
      <c r="AH13" s="97">
        <v>5</v>
      </c>
      <c r="AI13" s="98">
        <v>1.58</v>
      </c>
      <c r="AJ13" s="99">
        <v>1.79</v>
      </c>
      <c r="AK13" s="100">
        <f>IF(AI13=0," ",(AI13-AJ13)*100)</f>
        <v>-20.999999999999996</v>
      </c>
      <c r="AL13" s="38"/>
      <c r="AM13" s="39"/>
      <c r="AN13" s="16"/>
      <c r="AO13" s="40" t="str">
        <f t="shared" ref="AO13:AO42" si="0">IF(AM13=0," ",(AM13-AN13)*100)</f>
        <v xml:space="preserve"> </v>
      </c>
      <c r="AP13" s="38">
        <v>5</v>
      </c>
      <c r="AQ13" s="39">
        <v>1.65</v>
      </c>
      <c r="AR13" s="16">
        <v>1.85</v>
      </c>
      <c r="AS13" s="40">
        <f t="shared" ref="AS13:AS42" si="1">IF(AQ13=0," ",(AQ13-AR13)*100)</f>
        <v>-20.000000000000018</v>
      </c>
      <c r="AT13" s="38"/>
      <c r="AU13" s="39"/>
      <c r="AV13" s="16"/>
      <c r="AW13" s="40" t="str">
        <f t="shared" ref="AW13:AW42" si="2">IF(AU13=0," ",(AU13-AV13)*100)</f>
        <v xml:space="preserve"> </v>
      </c>
      <c r="AX13" s="38"/>
      <c r="AY13" s="39"/>
      <c r="AZ13" s="16"/>
      <c r="BA13" s="40"/>
      <c r="BB13" s="38"/>
      <c r="BC13" s="39"/>
      <c r="BD13" s="16"/>
      <c r="BE13" s="40"/>
      <c r="BF13" s="38"/>
      <c r="BG13" s="39"/>
      <c r="BH13" s="16"/>
      <c r="BI13" s="40"/>
      <c r="BJ13" s="38"/>
      <c r="BK13" s="39"/>
      <c r="BL13" s="16"/>
      <c r="BM13" s="40"/>
      <c r="BN13" s="38">
        <v>5</v>
      </c>
      <c r="BO13" s="39">
        <v>1.43</v>
      </c>
      <c r="BP13" s="16">
        <v>1.42</v>
      </c>
      <c r="BQ13" s="40">
        <f t="shared" ref="BQ13:BQ42" si="3">IF(BO13=0," ",(BO13-BP13)*100)</f>
        <v>1.0000000000000009</v>
      </c>
      <c r="BR13" s="38"/>
      <c r="BS13" s="39"/>
      <c r="BT13" s="16"/>
      <c r="BU13" s="17" t="str">
        <f>IF(BS13=0," ",(BS13-BT13)*100)</f>
        <v xml:space="preserve"> </v>
      </c>
      <c r="BV13" s="38"/>
      <c r="BW13" s="39"/>
      <c r="BX13" s="16"/>
      <c r="BY13" s="40" t="str">
        <f t="shared" ref="BY13:BY42" si="4">IF(BW13=0," ",(BW13-BX13)*100)</f>
        <v xml:space="preserve"> </v>
      </c>
      <c r="BZ13" s="38"/>
      <c r="CA13" s="39"/>
      <c r="CB13" s="16"/>
      <c r="CC13" s="40" t="str">
        <f t="shared" ref="CC13:CC42" si="5">IF(CA13=0," ",(CA13-CB13)*100)</f>
        <v xml:space="preserve"> </v>
      </c>
      <c r="CD13" s="38"/>
      <c r="CE13" s="39"/>
      <c r="CF13" s="16"/>
      <c r="CG13" s="40" t="str">
        <f t="shared" ref="CG13:CG42" si="6">IF(CE13=0," ",(CE13-CF13)*100)</f>
        <v xml:space="preserve"> </v>
      </c>
      <c r="CH13" s="38">
        <v>3</v>
      </c>
      <c r="CI13" s="39">
        <v>1.63</v>
      </c>
      <c r="CJ13" s="16">
        <v>1.87</v>
      </c>
      <c r="CK13" s="40">
        <f t="shared" ref="CK13:CK43" si="7">IF(CI13=0," ",(CI13-CJ13)*100)</f>
        <v>-24.000000000000021</v>
      </c>
      <c r="CL13" s="38">
        <v>4</v>
      </c>
      <c r="CM13" s="39">
        <v>1.7</v>
      </c>
      <c r="CN13" s="16">
        <v>1.88</v>
      </c>
      <c r="CO13" s="40">
        <f t="shared" ref="CO13:CO42" si="8">IF(CM13=0," ",(CM13-CN13)*100)</f>
        <v>-17.999999999999993</v>
      </c>
      <c r="CP13" s="38"/>
      <c r="CQ13" s="39"/>
      <c r="CR13" s="16"/>
      <c r="CS13" s="40" t="str">
        <f t="shared" ref="CS13:CS42" si="9">IF(CQ13=0," ",(CQ13-CR13)*100)</f>
        <v xml:space="preserve"> </v>
      </c>
    </row>
    <row r="14" spans="1:97" ht="15.6" customHeight="1" x14ac:dyDescent="0.25">
      <c r="A14" s="6">
        <v>2020</v>
      </c>
      <c r="B14" s="63"/>
      <c r="C14" s="35"/>
      <c r="D14" s="9"/>
      <c r="E14" s="74" t="str">
        <f t="shared" ref="E14:E42" si="10">IF(C14=0," ",(C14-D14)*100)</f>
        <v xml:space="preserve"> </v>
      </c>
      <c r="F14" s="63"/>
      <c r="G14" s="30"/>
      <c r="H14" s="9"/>
      <c r="I14" s="43" t="str">
        <f t="shared" ref="I14:I17" si="11">IF(G14=0," ",(G14-H14)*100)</f>
        <v xml:space="preserve"> </v>
      </c>
      <c r="J14" s="97">
        <v>5</v>
      </c>
      <c r="K14" s="98">
        <v>1.39</v>
      </c>
      <c r="L14" s="99">
        <v>1.61</v>
      </c>
      <c r="M14" s="100">
        <f t="shared" ref="M14:M17" si="12">IF(K14=0," ",(K14-L14)*100)</f>
        <v>-22.000000000000021</v>
      </c>
      <c r="N14" s="63"/>
      <c r="O14" s="30"/>
      <c r="P14" s="9"/>
      <c r="Q14" s="43" t="str">
        <f t="shared" ref="Q14:Q17" si="13">IF(O14=0," ",(O14-P14)*100)</f>
        <v xml:space="preserve"> </v>
      </c>
      <c r="R14" s="63"/>
      <c r="S14" s="30"/>
      <c r="T14" s="9"/>
      <c r="U14" s="43" t="str">
        <f t="shared" ref="U14:U17" si="14">IF(S14=0," ",(S14-T14)*100)</f>
        <v xml:space="preserve"> </v>
      </c>
      <c r="V14" s="97">
        <v>5</v>
      </c>
      <c r="W14" s="98">
        <v>1.58</v>
      </c>
      <c r="X14" s="99">
        <v>1.81</v>
      </c>
      <c r="Y14" s="100">
        <f t="shared" ref="Y14:Y17" si="15">IF(W14=0," ",(W14-X14)*100)</f>
        <v>-23</v>
      </c>
      <c r="Z14" s="97">
        <v>5</v>
      </c>
      <c r="AA14" s="98">
        <v>1.53</v>
      </c>
      <c r="AB14" s="99">
        <v>1.81</v>
      </c>
      <c r="AC14" s="100">
        <f t="shared" ref="AC14:AC17" si="16">IF(AA14=0," ",(AA14-AB14)*100)</f>
        <v>-28.000000000000004</v>
      </c>
      <c r="AD14" s="97">
        <v>5</v>
      </c>
      <c r="AE14" s="98">
        <v>1.67</v>
      </c>
      <c r="AF14" s="99">
        <v>1.87</v>
      </c>
      <c r="AG14" s="100">
        <f t="shared" ref="AG14:AG17" si="17">IF(AE14=0," ",(AE14-AF14)*100)</f>
        <v>-20.000000000000018</v>
      </c>
      <c r="AH14" s="97">
        <v>5</v>
      </c>
      <c r="AI14" s="98">
        <v>1.66</v>
      </c>
      <c r="AJ14" s="99">
        <v>1.87</v>
      </c>
      <c r="AK14" s="100">
        <f t="shared" ref="AK14:AK17" si="18">IF(AI14=0," ",(AI14-AJ14)*100)</f>
        <v>-21.000000000000018</v>
      </c>
      <c r="AL14" s="41">
        <v>5</v>
      </c>
      <c r="AM14" s="42">
        <v>1.66</v>
      </c>
      <c r="AN14" s="9">
        <v>1.93</v>
      </c>
      <c r="AO14" s="43">
        <f t="shared" si="0"/>
        <v>-27</v>
      </c>
      <c r="AP14" s="41">
        <v>5</v>
      </c>
      <c r="AQ14" s="42">
        <v>1.76</v>
      </c>
      <c r="AR14" s="9">
        <v>1.96</v>
      </c>
      <c r="AS14" s="43">
        <f t="shared" si="1"/>
        <v>-19.999999999999996</v>
      </c>
      <c r="AT14" s="41">
        <v>5</v>
      </c>
      <c r="AU14" s="42">
        <v>1.61</v>
      </c>
      <c r="AV14" s="9">
        <v>1.9</v>
      </c>
      <c r="AW14" s="43">
        <f t="shared" si="2"/>
        <v>-28.999999999999982</v>
      </c>
      <c r="AX14" s="41">
        <v>5</v>
      </c>
      <c r="AY14" s="42">
        <v>1.47</v>
      </c>
      <c r="AZ14" s="9">
        <v>1.59</v>
      </c>
      <c r="BA14" s="43">
        <f t="shared" ref="BA14:BA43" si="19">IF(AY14=0," ",(AY14-AZ14)*100)</f>
        <v>-12.000000000000011</v>
      </c>
      <c r="BB14" s="41">
        <v>4</v>
      </c>
      <c r="BC14" s="42">
        <v>1.49</v>
      </c>
      <c r="BD14" s="9">
        <v>1.59</v>
      </c>
      <c r="BE14" s="43">
        <f t="shared" ref="BE14:BE42" si="20">IF(BC14=0," ",(BC14-BD14)*100)</f>
        <v>-10.000000000000009</v>
      </c>
      <c r="BF14" s="41"/>
      <c r="BG14" s="42"/>
      <c r="BH14" s="9"/>
      <c r="BI14" s="43" t="str">
        <f t="shared" ref="BI14:BI42" si="21">IF(BG14=0," ",(BG14-BH14)*100)</f>
        <v xml:space="preserve"> </v>
      </c>
      <c r="BJ14" s="41">
        <v>6</v>
      </c>
      <c r="BK14" s="42">
        <v>1.4</v>
      </c>
      <c r="BL14" s="9">
        <v>1.54</v>
      </c>
      <c r="BM14" s="43">
        <f t="shared" ref="BM14:BM42" si="22">IF(BK14=0," ",(BK14-BL14)*100)</f>
        <v>-14.000000000000012</v>
      </c>
      <c r="BN14" s="41">
        <v>5</v>
      </c>
      <c r="BO14" s="42">
        <v>1.53</v>
      </c>
      <c r="BP14" s="9">
        <v>1.57</v>
      </c>
      <c r="BQ14" s="43">
        <f t="shared" si="3"/>
        <v>-4.0000000000000036</v>
      </c>
      <c r="BR14" s="41">
        <v>2</v>
      </c>
      <c r="BS14" s="42">
        <v>1.25</v>
      </c>
      <c r="BT14" s="9">
        <v>1.36</v>
      </c>
      <c r="BU14" s="43">
        <f t="shared" ref="BU14:BU17" si="23">IF(BS14=0," ",(BS14-BT14)*100)</f>
        <v>-11.000000000000011</v>
      </c>
      <c r="BV14" s="41">
        <v>4</v>
      </c>
      <c r="BW14" s="42">
        <v>1.31</v>
      </c>
      <c r="BX14" s="9">
        <v>1.38</v>
      </c>
      <c r="BY14" s="43">
        <f t="shared" si="4"/>
        <v>-6.999999999999984</v>
      </c>
      <c r="BZ14" s="41">
        <v>4</v>
      </c>
      <c r="CA14" s="42">
        <v>1.36</v>
      </c>
      <c r="CB14" s="9">
        <v>1.34</v>
      </c>
      <c r="CC14" s="43">
        <f t="shared" si="5"/>
        <v>2.0000000000000018</v>
      </c>
      <c r="CD14" s="41">
        <v>2</v>
      </c>
      <c r="CE14" s="42">
        <v>1.39</v>
      </c>
      <c r="CF14" s="9">
        <v>1.34</v>
      </c>
      <c r="CG14" s="43">
        <f t="shared" si="6"/>
        <v>4.9999999999999822</v>
      </c>
      <c r="CH14" s="41">
        <v>4</v>
      </c>
      <c r="CI14" s="42">
        <v>1.76</v>
      </c>
      <c r="CJ14" s="9">
        <v>2.02</v>
      </c>
      <c r="CK14" s="43">
        <f t="shared" si="7"/>
        <v>-26</v>
      </c>
      <c r="CL14" s="41"/>
      <c r="CM14" s="42"/>
      <c r="CN14" s="9"/>
      <c r="CO14" s="43" t="str">
        <f t="shared" si="8"/>
        <v xml:space="preserve"> </v>
      </c>
      <c r="CP14" s="41"/>
      <c r="CQ14" s="42"/>
      <c r="CR14" s="9"/>
      <c r="CS14" s="43" t="str">
        <f t="shared" si="9"/>
        <v xml:space="preserve"> </v>
      </c>
    </row>
    <row r="15" spans="1:97" ht="15.6" customHeight="1" x14ac:dyDescent="0.25">
      <c r="A15" s="14">
        <v>2021</v>
      </c>
      <c r="B15" s="62"/>
      <c r="C15" s="29"/>
      <c r="D15" s="16"/>
      <c r="E15" s="40" t="str">
        <f t="shared" si="10"/>
        <v xml:space="preserve"> </v>
      </c>
      <c r="F15" s="62"/>
      <c r="G15" s="29"/>
      <c r="H15" s="16"/>
      <c r="I15" s="40" t="str">
        <f t="shared" si="11"/>
        <v xml:space="preserve"> </v>
      </c>
      <c r="J15" s="97">
        <v>5</v>
      </c>
      <c r="K15" s="98">
        <v>1.42</v>
      </c>
      <c r="L15" s="99">
        <v>1.64</v>
      </c>
      <c r="M15" s="100">
        <f t="shared" si="12"/>
        <v>-21.999999999999996</v>
      </c>
      <c r="N15" s="62"/>
      <c r="O15" s="29"/>
      <c r="P15" s="16"/>
      <c r="Q15" s="40" t="str">
        <f t="shared" si="13"/>
        <v xml:space="preserve"> </v>
      </c>
      <c r="R15" s="62"/>
      <c r="S15" s="29"/>
      <c r="T15" s="16"/>
      <c r="U15" s="40" t="str">
        <f t="shared" si="14"/>
        <v xml:space="preserve"> </v>
      </c>
      <c r="V15" s="97">
        <v>5</v>
      </c>
      <c r="W15" s="98">
        <v>1.62</v>
      </c>
      <c r="X15" s="99">
        <v>1.86</v>
      </c>
      <c r="Y15" s="100">
        <f t="shared" si="15"/>
        <v>-24</v>
      </c>
      <c r="Z15" s="97">
        <v>5</v>
      </c>
      <c r="AA15" s="98">
        <v>1.58</v>
      </c>
      <c r="AB15" s="99">
        <v>1.86</v>
      </c>
      <c r="AC15" s="100">
        <f t="shared" si="16"/>
        <v>-28.000000000000004</v>
      </c>
      <c r="AD15" s="97">
        <v>5</v>
      </c>
      <c r="AE15" s="98">
        <v>1.75</v>
      </c>
      <c r="AF15" s="99">
        <v>1.92</v>
      </c>
      <c r="AG15" s="100">
        <f t="shared" si="17"/>
        <v>-16.999999999999993</v>
      </c>
      <c r="AH15" s="97">
        <v>5</v>
      </c>
      <c r="AI15" s="98">
        <v>1.74</v>
      </c>
      <c r="AJ15" s="99">
        <v>1.92</v>
      </c>
      <c r="AK15" s="100">
        <f t="shared" si="18"/>
        <v>-17.999999999999993</v>
      </c>
      <c r="AL15" s="38">
        <v>5</v>
      </c>
      <c r="AM15" s="39">
        <v>1.72</v>
      </c>
      <c r="AN15" s="16">
        <v>2</v>
      </c>
      <c r="AO15" s="40">
        <f t="shared" si="0"/>
        <v>-28.000000000000004</v>
      </c>
      <c r="AP15" s="38">
        <v>5</v>
      </c>
      <c r="AQ15" s="39">
        <v>1.83</v>
      </c>
      <c r="AR15" s="16">
        <v>2.0299999999999998</v>
      </c>
      <c r="AS15" s="40">
        <f t="shared" si="1"/>
        <v>-19.999999999999972</v>
      </c>
      <c r="AT15" s="38">
        <v>5</v>
      </c>
      <c r="AU15" s="39">
        <v>1.68</v>
      </c>
      <c r="AV15" s="16">
        <v>1.99</v>
      </c>
      <c r="AW15" s="40">
        <f t="shared" si="2"/>
        <v>-31.000000000000007</v>
      </c>
      <c r="AX15" s="38">
        <v>5</v>
      </c>
      <c r="AY15" s="39">
        <v>1.55</v>
      </c>
      <c r="AZ15" s="16">
        <v>1.67</v>
      </c>
      <c r="BA15" s="40">
        <f t="shared" si="19"/>
        <v>-11.999999999999989</v>
      </c>
      <c r="BB15" s="38">
        <v>5</v>
      </c>
      <c r="BC15" s="39">
        <v>1.57</v>
      </c>
      <c r="BD15" s="16">
        <v>1.67</v>
      </c>
      <c r="BE15" s="40">
        <f t="shared" si="20"/>
        <v>-9.9999999999999858</v>
      </c>
      <c r="BF15" s="38"/>
      <c r="BG15" s="39"/>
      <c r="BH15" s="16"/>
      <c r="BI15" s="40" t="str">
        <f t="shared" si="21"/>
        <v xml:space="preserve"> </v>
      </c>
      <c r="BJ15" s="38">
        <v>6</v>
      </c>
      <c r="BK15" s="39">
        <v>1.49</v>
      </c>
      <c r="BL15" s="16">
        <v>1.63</v>
      </c>
      <c r="BM15" s="40">
        <f t="shared" si="22"/>
        <v>-13.999999999999989</v>
      </c>
      <c r="BN15" s="38">
        <v>5</v>
      </c>
      <c r="BO15" s="39">
        <v>1.61</v>
      </c>
      <c r="BP15" s="16">
        <v>1.65</v>
      </c>
      <c r="BQ15" s="40">
        <f t="shared" si="3"/>
        <v>-3.9999999999999813</v>
      </c>
      <c r="BR15" s="38">
        <v>4</v>
      </c>
      <c r="BS15" s="39">
        <v>1.45</v>
      </c>
      <c r="BT15" s="16">
        <v>1.52</v>
      </c>
      <c r="BU15" s="40">
        <f t="shared" si="23"/>
        <v>-7.0000000000000062</v>
      </c>
      <c r="BV15" s="38">
        <v>5</v>
      </c>
      <c r="BW15" s="39">
        <v>1.48</v>
      </c>
      <c r="BX15" s="16">
        <v>1.54</v>
      </c>
      <c r="BY15" s="40">
        <f t="shared" si="4"/>
        <v>-6.0000000000000053</v>
      </c>
      <c r="BZ15" s="38">
        <v>4</v>
      </c>
      <c r="CA15" s="39">
        <v>1.57</v>
      </c>
      <c r="CB15" s="16">
        <v>1.53</v>
      </c>
      <c r="CC15" s="40">
        <f t="shared" si="5"/>
        <v>4.0000000000000036</v>
      </c>
      <c r="CD15" s="38">
        <v>2</v>
      </c>
      <c r="CE15" s="39">
        <v>1.61</v>
      </c>
      <c r="CF15" s="16">
        <v>1.53</v>
      </c>
      <c r="CG15" s="40">
        <f t="shared" si="6"/>
        <v>8.0000000000000071</v>
      </c>
      <c r="CH15" s="38">
        <v>4</v>
      </c>
      <c r="CI15" s="39">
        <v>1.84</v>
      </c>
      <c r="CJ15" s="16">
        <v>2.09</v>
      </c>
      <c r="CK15" s="40">
        <f t="shared" si="7"/>
        <v>-24.999999999999979</v>
      </c>
      <c r="CL15" s="38"/>
      <c r="CM15" s="39"/>
      <c r="CN15" s="16"/>
      <c r="CO15" s="40" t="str">
        <f t="shared" si="8"/>
        <v xml:space="preserve"> </v>
      </c>
      <c r="CP15" s="38"/>
      <c r="CQ15" s="39"/>
      <c r="CR15" s="16"/>
      <c r="CS15" s="40" t="str">
        <f t="shared" si="9"/>
        <v xml:space="preserve"> </v>
      </c>
    </row>
    <row r="16" spans="1:97" s="79" customFormat="1" ht="15.6" customHeight="1" x14ac:dyDescent="0.25">
      <c r="A16" s="6">
        <v>2022</v>
      </c>
      <c r="B16" s="65"/>
      <c r="C16" s="78"/>
      <c r="D16" s="9"/>
      <c r="E16" s="74" t="str">
        <f t="shared" si="10"/>
        <v xml:space="preserve"> </v>
      </c>
      <c r="F16" s="65"/>
      <c r="G16" s="68"/>
      <c r="H16" s="9"/>
      <c r="I16" s="43" t="str">
        <f t="shared" si="11"/>
        <v xml:space="preserve"> </v>
      </c>
      <c r="J16" s="101">
        <v>5</v>
      </c>
      <c r="K16" s="102">
        <v>1.47</v>
      </c>
      <c r="L16" s="99">
        <v>1.67</v>
      </c>
      <c r="M16" s="100">
        <f t="shared" si="12"/>
        <v>-19.999999999999996</v>
      </c>
      <c r="N16" s="65"/>
      <c r="O16" s="68"/>
      <c r="P16" s="9"/>
      <c r="Q16" s="43" t="str">
        <f t="shared" si="13"/>
        <v xml:space="preserve"> </v>
      </c>
      <c r="R16" s="65"/>
      <c r="S16" s="68"/>
      <c r="T16" s="9"/>
      <c r="U16" s="43" t="str">
        <f t="shared" si="14"/>
        <v xml:space="preserve"> </v>
      </c>
      <c r="V16" s="101">
        <v>5</v>
      </c>
      <c r="W16" s="102">
        <v>1.69</v>
      </c>
      <c r="X16" s="99">
        <v>1.93</v>
      </c>
      <c r="Y16" s="100">
        <f t="shared" si="15"/>
        <v>-24</v>
      </c>
      <c r="Z16" s="101">
        <v>5</v>
      </c>
      <c r="AA16" s="102">
        <v>1.66</v>
      </c>
      <c r="AB16" s="99">
        <v>1.92</v>
      </c>
      <c r="AC16" s="100">
        <f t="shared" si="16"/>
        <v>-26</v>
      </c>
      <c r="AD16" s="101">
        <v>5</v>
      </c>
      <c r="AE16" s="102">
        <v>1.82</v>
      </c>
      <c r="AF16" s="99">
        <v>1.99</v>
      </c>
      <c r="AG16" s="100">
        <f t="shared" si="17"/>
        <v>-16.999999999999993</v>
      </c>
      <c r="AH16" s="101">
        <v>5</v>
      </c>
      <c r="AI16" s="102">
        <v>1.8</v>
      </c>
      <c r="AJ16" s="99">
        <v>1.99</v>
      </c>
      <c r="AK16" s="100">
        <f t="shared" si="18"/>
        <v>-18.999999999999993</v>
      </c>
      <c r="AL16" s="49">
        <v>5</v>
      </c>
      <c r="AM16" s="50">
        <v>1.79</v>
      </c>
      <c r="AN16" s="9">
        <v>2.0699999999999998</v>
      </c>
      <c r="AO16" s="43">
        <f t="shared" si="0"/>
        <v>-27.999999999999979</v>
      </c>
      <c r="AP16" s="49">
        <v>5</v>
      </c>
      <c r="AQ16" s="50">
        <v>1.9</v>
      </c>
      <c r="AR16" s="9">
        <v>2.1</v>
      </c>
      <c r="AS16" s="43">
        <f t="shared" si="1"/>
        <v>-20.000000000000018</v>
      </c>
      <c r="AT16" s="49">
        <v>5</v>
      </c>
      <c r="AU16" s="50">
        <v>1.76</v>
      </c>
      <c r="AV16" s="9">
        <v>2.0699999999999998</v>
      </c>
      <c r="AW16" s="43">
        <f t="shared" si="2"/>
        <v>-30.999999999999982</v>
      </c>
      <c r="AX16" s="49">
        <v>5</v>
      </c>
      <c r="AY16" s="50">
        <v>1.65</v>
      </c>
      <c r="AZ16" s="9">
        <v>1.78</v>
      </c>
      <c r="BA16" s="43">
        <f t="shared" si="19"/>
        <v>-13.000000000000011</v>
      </c>
      <c r="BB16" s="49">
        <v>5</v>
      </c>
      <c r="BC16" s="50">
        <v>1.69</v>
      </c>
      <c r="BD16" s="9">
        <v>1.78</v>
      </c>
      <c r="BE16" s="43">
        <f t="shared" si="20"/>
        <v>-9.0000000000000071</v>
      </c>
      <c r="BF16" s="49"/>
      <c r="BG16" s="50"/>
      <c r="BH16" s="9"/>
      <c r="BI16" s="43" t="str">
        <f t="shared" si="21"/>
        <v xml:space="preserve"> </v>
      </c>
      <c r="BJ16" s="49">
        <v>5</v>
      </c>
      <c r="BK16" s="50">
        <v>1.58</v>
      </c>
      <c r="BL16" s="9">
        <v>1.75</v>
      </c>
      <c r="BM16" s="43">
        <f t="shared" si="22"/>
        <v>-16.999999999999993</v>
      </c>
      <c r="BN16" s="49">
        <v>5</v>
      </c>
      <c r="BO16" s="50">
        <v>1.73</v>
      </c>
      <c r="BP16" s="9">
        <v>1.77</v>
      </c>
      <c r="BQ16" s="43">
        <f t="shared" si="3"/>
        <v>-4.0000000000000036</v>
      </c>
      <c r="BR16" s="49">
        <v>4</v>
      </c>
      <c r="BS16" s="50">
        <v>1.6</v>
      </c>
      <c r="BT16" s="9">
        <v>1.67</v>
      </c>
      <c r="BU16" s="43">
        <f t="shared" si="23"/>
        <v>-6.999999999999984</v>
      </c>
      <c r="BV16" s="49">
        <v>5</v>
      </c>
      <c r="BW16" s="50">
        <v>1.65</v>
      </c>
      <c r="BX16" s="9">
        <v>1.69</v>
      </c>
      <c r="BY16" s="43">
        <f t="shared" si="4"/>
        <v>-4.0000000000000036</v>
      </c>
      <c r="BZ16" s="49">
        <v>4</v>
      </c>
      <c r="CA16" s="50">
        <v>1.72</v>
      </c>
      <c r="CB16" s="9">
        <v>1.66</v>
      </c>
      <c r="CC16" s="43">
        <f t="shared" si="5"/>
        <v>6.0000000000000053</v>
      </c>
      <c r="CD16" s="49">
        <v>4</v>
      </c>
      <c r="CE16" s="50">
        <v>1.79</v>
      </c>
      <c r="CF16" s="9">
        <v>1.66</v>
      </c>
      <c r="CG16" s="43">
        <f t="shared" si="6"/>
        <v>13.000000000000011</v>
      </c>
      <c r="CH16" s="49">
        <v>5</v>
      </c>
      <c r="CI16" s="50">
        <v>1.9</v>
      </c>
      <c r="CJ16" s="9">
        <v>2.16</v>
      </c>
      <c r="CK16" s="43">
        <f t="shared" si="7"/>
        <v>-26.000000000000021</v>
      </c>
      <c r="CL16" s="49"/>
      <c r="CM16" s="50"/>
      <c r="CN16" s="9"/>
      <c r="CO16" s="43" t="str">
        <f t="shared" si="8"/>
        <v xml:space="preserve"> </v>
      </c>
      <c r="CP16" s="49"/>
      <c r="CQ16" s="50"/>
      <c r="CR16" s="9"/>
      <c r="CS16" s="43" t="str">
        <f t="shared" si="9"/>
        <v xml:space="preserve"> </v>
      </c>
    </row>
    <row r="17" spans="1:97" s="28" customFormat="1" ht="15.6" customHeight="1" x14ac:dyDescent="0.25">
      <c r="A17" s="12">
        <v>2023</v>
      </c>
      <c r="B17" s="80"/>
      <c r="C17" s="81"/>
      <c r="D17" s="13"/>
      <c r="E17" s="76" t="str">
        <f t="shared" si="10"/>
        <v xml:space="preserve"> </v>
      </c>
      <c r="F17" s="80"/>
      <c r="G17" s="82"/>
      <c r="H17" s="13"/>
      <c r="I17" s="48" t="str">
        <f t="shared" si="11"/>
        <v xml:space="preserve"> </v>
      </c>
      <c r="J17" s="103">
        <v>5</v>
      </c>
      <c r="K17" s="104">
        <v>1.52</v>
      </c>
      <c r="L17" s="105">
        <v>1.7</v>
      </c>
      <c r="M17" s="106">
        <f t="shared" si="12"/>
        <v>-17.999999999999993</v>
      </c>
      <c r="N17" s="80"/>
      <c r="O17" s="82"/>
      <c r="P17" s="13"/>
      <c r="Q17" s="48" t="str">
        <f t="shared" si="13"/>
        <v xml:space="preserve"> </v>
      </c>
      <c r="R17" s="80"/>
      <c r="S17" s="82"/>
      <c r="T17" s="13"/>
      <c r="U17" s="48" t="str">
        <f t="shared" si="14"/>
        <v xml:space="preserve"> </v>
      </c>
      <c r="V17" s="103">
        <v>5</v>
      </c>
      <c r="W17" s="104">
        <v>1.76</v>
      </c>
      <c r="X17" s="105">
        <v>2</v>
      </c>
      <c r="Y17" s="106">
        <f t="shared" si="15"/>
        <v>-24</v>
      </c>
      <c r="Z17" s="103">
        <v>5</v>
      </c>
      <c r="AA17" s="104">
        <v>1.73</v>
      </c>
      <c r="AB17" s="105">
        <v>1.99</v>
      </c>
      <c r="AC17" s="106">
        <f t="shared" si="16"/>
        <v>-26</v>
      </c>
      <c r="AD17" s="103">
        <v>5</v>
      </c>
      <c r="AE17" s="104">
        <v>1.89</v>
      </c>
      <c r="AF17" s="105">
        <v>2.06</v>
      </c>
      <c r="AG17" s="106">
        <f t="shared" si="17"/>
        <v>-17.000000000000014</v>
      </c>
      <c r="AH17" s="103">
        <v>5</v>
      </c>
      <c r="AI17" s="104">
        <v>1.9</v>
      </c>
      <c r="AJ17" s="105">
        <v>2.06</v>
      </c>
      <c r="AK17" s="106">
        <f t="shared" si="18"/>
        <v>-16.000000000000014</v>
      </c>
      <c r="AL17" s="83">
        <v>5</v>
      </c>
      <c r="AM17" s="84">
        <v>1.88</v>
      </c>
      <c r="AN17" s="13">
        <v>2.14</v>
      </c>
      <c r="AO17" s="48">
        <f t="shared" si="0"/>
        <v>-26.000000000000021</v>
      </c>
      <c r="AP17" s="83">
        <v>5</v>
      </c>
      <c r="AQ17" s="84">
        <v>1.97</v>
      </c>
      <c r="AR17" s="13">
        <v>2.17</v>
      </c>
      <c r="AS17" s="48">
        <f t="shared" si="1"/>
        <v>-19.999999999999996</v>
      </c>
      <c r="AT17" s="83">
        <v>5</v>
      </c>
      <c r="AU17" s="84">
        <v>1.84</v>
      </c>
      <c r="AV17" s="13">
        <v>2.14</v>
      </c>
      <c r="AW17" s="48">
        <f t="shared" si="2"/>
        <v>-30.000000000000004</v>
      </c>
      <c r="AX17" s="83">
        <v>5</v>
      </c>
      <c r="AY17" s="84">
        <v>1.79</v>
      </c>
      <c r="AZ17" s="13">
        <v>1.93</v>
      </c>
      <c r="BA17" s="48">
        <f t="shared" si="19"/>
        <v>-13.999999999999989</v>
      </c>
      <c r="BB17" s="83">
        <v>5</v>
      </c>
      <c r="BC17" s="84">
        <v>1.82</v>
      </c>
      <c r="BD17" s="13">
        <v>1.93</v>
      </c>
      <c r="BE17" s="48">
        <f t="shared" si="20"/>
        <v>-10.999999999999988</v>
      </c>
      <c r="BF17" s="83"/>
      <c r="BG17" s="84"/>
      <c r="BH17" s="13"/>
      <c r="BI17" s="48" t="str">
        <f t="shared" si="21"/>
        <v xml:space="preserve"> </v>
      </c>
      <c r="BJ17" s="83">
        <v>5</v>
      </c>
      <c r="BK17" s="84">
        <v>1.75</v>
      </c>
      <c r="BL17" s="13">
        <v>1.91</v>
      </c>
      <c r="BM17" s="48">
        <f t="shared" si="22"/>
        <v>-15.999999999999993</v>
      </c>
      <c r="BN17" s="83">
        <v>5</v>
      </c>
      <c r="BO17" s="84">
        <v>1.9</v>
      </c>
      <c r="BP17" s="13">
        <v>1.94</v>
      </c>
      <c r="BQ17" s="48">
        <f t="shared" si="3"/>
        <v>-4.0000000000000036</v>
      </c>
      <c r="BR17" s="83">
        <v>5</v>
      </c>
      <c r="BS17" s="84">
        <v>1.74</v>
      </c>
      <c r="BT17" s="13">
        <v>1.82</v>
      </c>
      <c r="BU17" s="48">
        <f t="shared" si="23"/>
        <v>-8.0000000000000071</v>
      </c>
      <c r="BV17" s="83">
        <v>5</v>
      </c>
      <c r="BW17" s="84">
        <v>1.8</v>
      </c>
      <c r="BX17" s="13">
        <v>1.84</v>
      </c>
      <c r="BY17" s="48">
        <f t="shared" si="4"/>
        <v>-4.0000000000000036</v>
      </c>
      <c r="BZ17" s="83">
        <v>4</v>
      </c>
      <c r="CA17" s="84">
        <v>1.87</v>
      </c>
      <c r="CB17" s="13">
        <v>1.79</v>
      </c>
      <c r="CC17" s="48">
        <f t="shared" si="5"/>
        <v>8.0000000000000071</v>
      </c>
      <c r="CD17" s="83">
        <v>4</v>
      </c>
      <c r="CE17" s="84">
        <v>1.94</v>
      </c>
      <c r="CF17" s="13">
        <v>1.79</v>
      </c>
      <c r="CG17" s="48">
        <f t="shared" si="6"/>
        <v>14.999999999999991</v>
      </c>
      <c r="CH17" s="83" t="s">
        <v>29</v>
      </c>
      <c r="CI17" s="84">
        <v>1.99</v>
      </c>
      <c r="CJ17" s="13">
        <v>2.23</v>
      </c>
      <c r="CK17" s="48" t="s">
        <v>80</v>
      </c>
      <c r="CL17" s="83"/>
      <c r="CM17" s="84"/>
      <c r="CN17" s="13"/>
      <c r="CO17" s="48" t="str">
        <f t="shared" si="8"/>
        <v xml:space="preserve"> </v>
      </c>
      <c r="CP17" s="83"/>
      <c r="CQ17" s="84"/>
      <c r="CR17" s="13"/>
      <c r="CS17" s="48" t="str">
        <f t="shared" si="9"/>
        <v xml:space="preserve"> </v>
      </c>
    </row>
    <row r="18" spans="1:97" ht="15.6" customHeight="1" x14ac:dyDescent="0.25">
      <c r="A18" s="6">
        <v>2024</v>
      </c>
      <c r="B18" s="63"/>
      <c r="C18" s="35"/>
      <c r="D18" s="9"/>
      <c r="E18" s="74" t="str">
        <f t="shared" si="10"/>
        <v xml:space="preserve"> </v>
      </c>
      <c r="F18" s="63"/>
      <c r="G18" s="30"/>
      <c r="H18" s="9"/>
      <c r="I18" s="43" t="str">
        <f>IF(G18=0," ",(G18-H18)*100)</f>
        <v xml:space="preserve"> </v>
      </c>
      <c r="J18" s="97">
        <v>5</v>
      </c>
      <c r="K18" s="98">
        <v>1.57</v>
      </c>
      <c r="L18" s="99">
        <v>1.75</v>
      </c>
      <c r="M18" s="100">
        <f>IF(K18=0," ",(K18-L18)*100)</f>
        <v>-17.999999999999993</v>
      </c>
      <c r="N18" s="63">
        <v>5</v>
      </c>
      <c r="O18" s="30">
        <v>1.59</v>
      </c>
      <c r="P18" s="9">
        <v>1.85</v>
      </c>
      <c r="Q18" s="43">
        <f>IF(O18=0," ",(O18-P18)*100)</f>
        <v>-26</v>
      </c>
      <c r="R18" s="63"/>
      <c r="S18" s="30"/>
      <c r="T18" s="9"/>
      <c r="U18" s="43" t="str">
        <f>IF(S18=0," ",(S18-T18)*100)</f>
        <v xml:space="preserve"> </v>
      </c>
      <c r="V18" s="97">
        <v>5</v>
      </c>
      <c r="W18" s="98">
        <v>1.84</v>
      </c>
      <c r="X18" s="99">
        <v>2.0699999999999998</v>
      </c>
      <c r="Y18" s="100">
        <f>IF(W18=0," ",(W18-X18)*100)</f>
        <v>-22.999999999999975</v>
      </c>
      <c r="Z18" s="97">
        <v>5</v>
      </c>
      <c r="AA18" s="98">
        <v>1.8</v>
      </c>
      <c r="AB18" s="99">
        <v>2.06</v>
      </c>
      <c r="AC18" s="100">
        <f>IF(AA18=0," ",(AA18-AB18)*100)</f>
        <v>-26</v>
      </c>
      <c r="AD18" s="97">
        <v>5</v>
      </c>
      <c r="AE18" s="98">
        <v>1.99</v>
      </c>
      <c r="AF18" s="99">
        <v>2.13</v>
      </c>
      <c r="AG18" s="100">
        <f>IF(AE18=0," ",(AE18-AF18)*100)</f>
        <v>-13.999999999999989</v>
      </c>
      <c r="AH18" s="97">
        <v>5</v>
      </c>
      <c r="AI18" s="98">
        <v>2</v>
      </c>
      <c r="AJ18" s="99">
        <v>2.13</v>
      </c>
      <c r="AK18" s="100">
        <f>IF(AI18=0," ",(AI18-AJ18)*100)</f>
        <v>-12.999999999999989</v>
      </c>
      <c r="AL18" s="41">
        <v>5</v>
      </c>
      <c r="AM18" s="42">
        <v>1.98</v>
      </c>
      <c r="AN18" s="9">
        <v>2.21</v>
      </c>
      <c r="AO18" s="43">
        <f t="shared" si="0"/>
        <v>-23</v>
      </c>
      <c r="AP18" s="41">
        <v>5</v>
      </c>
      <c r="AQ18" s="42">
        <v>2.04</v>
      </c>
      <c r="AR18" s="9">
        <v>2.2400000000000002</v>
      </c>
      <c r="AS18" s="43">
        <f t="shared" si="1"/>
        <v>-20.000000000000018</v>
      </c>
      <c r="AT18" s="41">
        <v>5</v>
      </c>
      <c r="AU18" s="42">
        <v>1.94</v>
      </c>
      <c r="AV18" s="9">
        <v>2.21</v>
      </c>
      <c r="AW18" s="43">
        <f t="shared" si="2"/>
        <v>-27</v>
      </c>
      <c r="AX18" s="41">
        <v>5</v>
      </c>
      <c r="AY18" s="42">
        <v>1.91</v>
      </c>
      <c r="AZ18" s="9">
        <v>2.06</v>
      </c>
      <c r="BA18" s="43">
        <f t="shared" si="19"/>
        <v>-15.000000000000014</v>
      </c>
      <c r="BB18" s="41">
        <v>5</v>
      </c>
      <c r="BC18" s="42">
        <v>1.94</v>
      </c>
      <c r="BD18" s="9">
        <v>2.06</v>
      </c>
      <c r="BE18" s="43">
        <f t="shared" si="20"/>
        <v>-12.000000000000011</v>
      </c>
      <c r="BF18" s="41"/>
      <c r="BG18" s="42"/>
      <c r="BH18" s="9"/>
      <c r="BI18" s="43" t="str">
        <f t="shared" si="21"/>
        <v xml:space="preserve"> </v>
      </c>
      <c r="BJ18" s="41">
        <v>5</v>
      </c>
      <c r="BK18" s="42">
        <v>1.89</v>
      </c>
      <c r="BL18" s="9">
        <v>2.0499999999999998</v>
      </c>
      <c r="BM18" s="43">
        <f t="shared" si="22"/>
        <v>-15.999999999999993</v>
      </c>
      <c r="BN18" s="41">
        <v>5</v>
      </c>
      <c r="BO18" s="42">
        <v>2.0099999999999998</v>
      </c>
      <c r="BP18" s="9">
        <v>2.0699999999999998</v>
      </c>
      <c r="BQ18" s="43">
        <f t="shared" si="3"/>
        <v>-6.0000000000000053</v>
      </c>
      <c r="BR18" s="41">
        <v>5</v>
      </c>
      <c r="BS18" s="42">
        <v>1.91</v>
      </c>
      <c r="BT18" s="9">
        <v>1.97</v>
      </c>
      <c r="BU18" s="43">
        <f>IF(BS18=0," ",(BS18-BT18)*100)</f>
        <v>-6.0000000000000053</v>
      </c>
      <c r="BV18" s="41">
        <v>5</v>
      </c>
      <c r="BW18" s="42">
        <v>1.97</v>
      </c>
      <c r="BX18" s="9">
        <v>1.99</v>
      </c>
      <c r="BY18" s="43">
        <f t="shared" si="4"/>
        <v>-2.0000000000000018</v>
      </c>
      <c r="BZ18" s="41">
        <v>4</v>
      </c>
      <c r="CA18" s="42">
        <v>2.0299999999999998</v>
      </c>
      <c r="CB18" s="9">
        <v>1.94</v>
      </c>
      <c r="CC18" s="43">
        <f t="shared" si="5"/>
        <v>8.9999999999999858</v>
      </c>
      <c r="CD18" s="41">
        <v>4</v>
      </c>
      <c r="CE18" s="42">
        <v>2.11</v>
      </c>
      <c r="CF18" s="9">
        <v>1.94</v>
      </c>
      <c r="CG18" s="43">
        <f t="shared" si="6"/>
        <v>16.999999999999993</v>
      </c>
      <c r="CH18" s="41" t="s">
        <v>81</v>
      </c>
      <c r="CI18" s="42">
        <v>2.1</v>
      </c>
      <c r="CJ18" s="9">
        <v>2.2999999999999998</v>
      </c>
      <c r="CK18" s="43" t="s">
        <v>82</v>
      </c>
      <c r="CL18" s="41"/>
      <c r="CM18" s="42"/>
      <c r="CN18" s="9"/>
      <c r="CO18" s="43" t="str">
        <f t="shared" si="8"/>
        <v xml:space="preserve"> </v>
      </c>
      <c r="CP18" s="41"/>
      <c r="CQ18" s="42"/>
      <c r="CR18" s="9"/>
      <c r="CS18" s="43" t="str">
        <f t="shared" si="9"/>
        <v xml:space="preserve"> </v>
      </c>
    </row>
    <row r="19" spans="1:97" ht="15.6" customHeight="1" x14ac:dyDescent="0.25">
      <c r="A19" s="14">
        <v>2025</v>
      </c>
      <c r="B19" s="62"/>
      <c r="C19" s="34"/>
      <c r="D19" s="16"/>
      <c r="E19" s="75" t="str">
        <f t="shared" si="10"/>
        <v xml:space="preserve"> </v>
      </c>
      <c r="F19" s="62"/>
      <c r="G19" s="29"/>
      <c r="H19" s="16"/>
      <c r="I19" s="40" t="str">
        <f>IF(G19=0," ",(G19-H19)*100)</f>
        <v xml:space="preserve"> </v>
      </c>
      <c r="J19" s="97">
        <v>5</v>
      </c>
      <c r="K19" s="98">
        <v>1.65</v>
      </c>
      <c r="L19" s="99">
        <v>1.82</v>
      </c>
      <c r="M19" s="100">
        <f>IF(K19=0," ",(K19-L19)*100)</f>
        <v>-17.000000000000014</v>
      </c>
      <c r="N19" s="62">
        <v>5</v>
      </c>
      <c r="O19" s="29">
        <v>1.67</v>
      </c>
      <c r="P19" s="16">
        <v>1.92</v>
      </c>
      <c r="Q19" s="40">
        <f>IF(O19=0," ",(O19-P19)*100)</f>
        <v>-25</v>
      </c>
      <c r="R19" s="62"/>
      <c r="S19" s="29"/>
      <c r="T19" s="16"/>
      <c r="U19" s="40" t="str">
        <f>IF(S19=0," ",(S19-T19)*100)</f>
        <v xml:space="preserve"> </v>
      </c>
      <c r="V19" s="97">
        <v>5</v>
      </c>
      <c r="W19" s="98">
        <v>1.96</v>
      </c>
      <c r="X19" s="99">
        <v>2.15</v>
      </c>
      <c r="Y19" s="100">
        <f>IF(W19=0," ",(W19-X19)*100)</f>
        <v>-18.999999999999993</v>
      </c>
      <c r="Z19" s="97">
        <v>5</v>
      </c>
      <c r="AA19" s="98">
        <v>1.89</v>
      </c>
      <c r="AB19" s="99">
        <v>2.13</v>
      </c>
      <c r="AC19" s="100">
        <f>IF(AA19=0," ",(AA19-AB19)*100)</f>
        <v>-24</v>
      </c>
      <c r="AD19" s="97">
        <v>5</v>
      </c>
      <c r="AE19" s="98">
        <v>2.1</v>
      </c>
      <c r="AF19" s="99">
        <v>2.2000000000000002</v>
      </c>
      <c r="AG19" s="100">
        <f>IF(AE19=0," ",(AE19-AF19)*100)</f>
        <v>-10.000000000000009</v>
      </c>
      <c r="AH19" s="97">
        <v>5</v>
      </c>
      <c r="AI19" s="98">
        <v>2.09</v>
      </c>
      <c r="AJ19" s="99">
        <v>2.2000000000000002</v>
      </c>
      <c r="AK19" s="100">
        <f>IF(AI19=0," ",(AI19-AJ19)*100)</f>
        <v>-11.000000000000032</v>
      </c>
      <c r="AL19" s="38">
        <v>5</v>
      </c>
      <c r="AM19" s="39">
        <v>2.0699999999999998</v>
      </c>
      <c r="AN19" s="16">
        <v>2.2799999999999998</v>
      </c>
      <c r="AO19" s="40">
        <f t="shared" si="0"/>
        <v>-20.999999999999996</v>
      </c>
      <c r="AP19" s="38">
        <v>5</v>
      </c>
      <c r="AQ19" s="39">
        <v>2.15</v>
      </c>
      <c r="AR19" s="16">
        <v>2.31</v>
      </c>
      <c r="AS19" s="40">
        <f t="shared" si="1"/>
        <v>-16.000000000000014</v>
      </c>
      <c r="AT19" s="38">
        <v>5</v>
      </c>
      <c r="AU19" s="39">
        <v>2.0099999999999998</v>
      </c>
      <c r="AV19" s="16">
        <v>2.2799999999999998</v>
      </c>
      <c r="AW19" s="40">
        <f t="shared" si="2"/>
        <v>-27</v>
      </c>
      <c r="AX19" s="38">
        <v>5</v>
      </c>
      <c r="AY19" s="39">
        <v>2</v>
      </c>
      <c r="AZ19" s="16">
        <v>2.14</v>
      </c>
      <c r="BA19" s="40">
        <f t="shared" si="19"/>
        <v>-14.000000000000012</v>
      </c>
      <c r="BB19" s="38">
        <v>5</v>
      </c>
      <c r="BC19" s="39">
        <v>2.02</v>
      </c>
      <c r="BD19" s="16">
        <v>2.14</v>
      </c>
      <c r="BE19" s="40">
        <f t="shared" si="20"/>
        <v>-12.000000000000011</v>
      </c>
      <c r="BF19" s="38"/>
      <c r="BG19" s="39"/>
      <c r="BH19" s="16"/>
      <c r="BI19" s="40" t="str">
        <f t="shared" si="21"/>
        <v xml:space="preserve"> </v>
      </c>
      <c r="BJ19" s="38">
        <v>5</v>
      </c>
      <c r="BK19" s="39">
        <v>1.98</v>
      </c>
      <c r="BL19" s="16">
        <v>2.14</v>
      </c>
      <c r="BM19" s="40">
        <f t="shared" si="22"/>
        <v>-16.000000000000014</v>
      </c>
      <c r="BN19" s="38">
        <v>5</v>
      </c>
      <c r="BO19" s="39">
        <v>2.14</v>
      </c>
      <c r="BP19" s="16">
        <v>2.16</v>
      </c>
      <c r="BQ19" s="40">
        <f t="shared" si="3"/>
        <v>-2.0000000000000018</v>
      </c>
      <c r="BR19" s="38">
        <v>5</v>
      </c>
      <c r="BS19" s="39">
        <v>2</v>
      </c>
      <c r="BT19" s="16">
        <v>2.08</v>
      </c>
      <c r="BU19" s="40">
        <f>IF(BS19=0," ",(BS19-BT19)*100)</f>
        <v>-8.0000000000000071</v>
      </c>
      <c r="BV19" s="38">
        <v>5</v>
      </c>
      <c r="BW19" s="39">
        <v>2.09</v>
      </c>
      <c r="BX19" s="16">
        <v>2.09</v>
      </c>
      <c r="BY19" s="40">
        <f t="shared" si="4"/>
        <v>0</v>
      </c>
      <c r="BZ19" s="38">
        <v>5</v>
      </c>
      <c r="CA19" s="39">
        <v>2.16</v>
      </c>
      <c r="CB19" s="16">
        <v>2.04</v>
      </c>
      <c r="CC19" s="40">
        <f t="shared" si="5"/>
        <v>12.000000000000011</v>
      </c>
      <c r="CD19" s="38">
        <v>5</v>
      </c>
      <c r="CE19" s="39">
        <v>2.2400000000000002</v>
      </c>
      <c r="CF19" s="16">
        <v>2.04</v>
      </c>
      <c r="CG19" s="40">
        <f t="shared" si="6"/>
        <v>20.000000000000018</v>
      </c>
      <c r="CH19" s="38" t="s">
        <v>29</v>
      </c>
      <c r="CI19" s="39">
        <v>2.19</v>
      </c>
      <c r="CJ19" s="16">
        <v>2.38</v>
      </c>
      <c r="CK19" s="40" t="s">
        <v>83</v>
      </c>
      <c r="CL19" s="38"/>
      <c r="CM19" s="39"/>
      <c r="CN19" s="16"/>
      <c r="CO19" s="40" t="str">
        <f t="shared" si="8"/>
        <v xml:space="preserve"> </v>
      </c>
      <c r="CP19" s="38"/>
      <c r="CQ19" s="39"/>
      <c r="CR19" s="16"/>
      <c r="CS19" s="40" t="str">
        <f t="shared" si="9"/>
        <v xml:space="preserve"> </v>
      </c>
    </row>
    <row r="20" spans="1:97" ht="15.6" customHeight="1" x14ac:dyDescent="0.25">
      <c r="A20" s="6">
        <v>2026</v>
      </c>
      <c r="B20" s="63"/>
      <c r="C20" s="35"/>
      <c r="D20" s="9"/>
      <c r="E20" s="74" t="str">
        <f t="shared" si="10"/>
        <v xml:space="preserve"> </v>
      </c>
      <c r="F20" s="63"/>
      <c r="G20" s="30"/>
      <c r="H20" s="9"/>
      <c r="I20" s="43" t="str">
        <f t="shared" ref="I20:I22" si="24">IF(G20=0," ",(G20-H20)*100)</f>
        <v xml:space="preserve"> </v>
      </c>
      <c r="J20" s="97">
        <v>5</v>
      </c>
      <c r="K20" s="98">
        <v>1.74</v>
      </c>
      <c r="L20" s="99">
        <v>1.9</v>
      </c>
      <c r="M20" s="100">
        <f t="shared" ref="M20:M22" si="25">IF(K20=0," ",(K20-L20)*100)</f>
        <v>-15.999999999999993</v>
      </c>
      <c r="N20" s="63">
        <v>5</v>
      </c>
      <c r="O20" s="30">
        <v>1.77</v>
      </c>
      <c r="P20" s="9">
        <v>2</v>
      </c>
      <c r="Q20" s="43">
        <f t="shared" ref="Q20:Q22" si="26">IF(O20=0," ",(O20-P20)*100)</f>
        <v>-23</v>
      </c>
      <c r="R20" s="63"/>
      <c r="S20" s="30"/>
      <c r="T20" s="9"/>
      <c r="U20" s="43" t="str">
        <f t="shared" ref="U20:U22" si="27">IF(S20=0," ",(S20-T20)*100)</f>
        <v xml:space="preserve"> </v>
      </c>
      <c r="V20" s="97">
        <v>5</v>
      </c>
      <c r="W20" s="98">
        <v>2.1</v>
      </c>
      <c r="X20" s="99">
        <v>2.2400000000000002</v>
      </c>
      <c r="Y20" s="100">
        <f t="shared" ref="Y20:Y22" si="28">IF(W20=0," ",(W20-X20)*100)</f>
        <v>-14.000000000000012</v>
      </c>
      <c r="Z20" s="97">
        <v>5</v>
      </c>
      <c r="AA20" s="98">
        <v>2</v>
      </c>
      <c r="AB20" s="99">
        <v>2.2200000000000002</v>
      </c>
      <c r="AC20" s="100">
        <f t="shared" ref="AC20:AC22" si="29">IF(AA20=0," ",(AA20-AB20)*100)</f>
        <v>-22.000000000000021</v>
      </c>
      <c r="AD20" s="97">
        <v>5</v>
      </c>
      <c r="AE20" s="98">
        <v>2.21</v>
      </c>
      <c r="AF20" s="99">
        <v>2.2799999999999998</v>
      </c>
      <c r="AG20" s="100">
        <f t="shared" ref="AG20:AG22" si="30">IF(AE20=0," ",(AE20-AF20)*100)</f>
        <v>-6.999999999999984</v>
      </c>
      <c r="AH20" s="97">
        <v>5</v>
      </c>
      <c r="AI20" s="98">
        <v>2.21</v>
      </c>
      <c r="AJ20" s="99">
        <v>2.2799999999999998</v>
      </c>
      <c r="AK20" s="100">
        <f t="shared" ref="AK20:AK22" si="31">IF(AI20=0," ",(AI20-AJ20)*100)</f>
        <v>-6.999999999999984</v>
      </c>
      <c r="AL20" s="41">
        <v>5</v>
      </c>
      <c r="AM20" s="42">
        <v>2.17</v>
      </c>
      <c r="AN20" s="9">
        <v>2.36</v>
      </c>
      <c r="AO20" s="43">
        <f t="shared" si="0"/>
        <v>-18.999999999999993</v>
      </c>
      <c r="AP20" s="41">
        <v>5</v>
      </c>
      <c r="AQ20" s="42">
        <v>2.27</v>
      </c>
      <c r="AR20" s="9">
        <v>2.4</v>
      </c>
      <c r="AS20" s="43">
        <f t="shared" si="1"/>
        <v>-12.999999999999989</v>
      </c>
      <c r="AT20" s="41">
        <v>5</v>
      </c>
      <c r="AU20" s="42">
        <v>2.15</v>
      </c>
      <c r="AV20" s="9">
        <v>2.36</v>
      </c>
      <c r="AW20" s="43">
        <f t="shared" si="2"/>
        <v>-20.999999999999996</v>
      </c>
      <c r="AX20" s="41">
        <v>5</v>
      </c>
      <c r="AY20" s="42">
        <v>2.09</v>
      </c>
      <c r="AZ20" s="9">
        <v>2.23</v>
      </c>
      <c r="BA20" s="43">
        <f t="shared" si="19"/>
        <v>-14.000000000000012</v>
      </c>
      <c r="BB20" s="41">
        <v>5</v>
      </c>
      <c r="BC20" s="42">
        <v>2.15</v>
      </c>
      <c r="BD20" s="9">
        <v>2.23</v>
      </c>
      <c r="BE20" s="43">
        <f t="shared" si="20"/>
        <v>-8.0000000000000071</v>
      </c>
      <c r="BF20" s="41">
        <v>5</v>
      </c>
      <c r="BG20" s="42">
        <v>2.17</v>
      </c>
      <c r="BH20" s="9">
        <v>2.37</v>
      </c>
      <c r="BI20" s="43">
        <f t="shared" si="21"/>
        <v>-20.000000000000018</v>
      </c>
      <c r="BJ20" s="41">
        <v>5</v>
      </c>
      <c r="BK20" s="42">
        <v>2.09</v>
      </c>
      <c r="BL20" s="9">
        <v>2.2400000000000002</v>
      </c>
      <c r="BM20" s="43">
        <f t="shared" si="22"/>
        <v>-15.000000000000036</v>
      </c>
      <c r="BN20" s="41">
        <v>5</v>
      </c>
      <c r="BO20" s="42">
        <v>2.2599999999999998</v>
      </c>
      <c r="BP20" s="9">
        <v>2.27</v>
      </c>
      <c r="BQ20" s="43">
        <f t="shared" si="3"/>
        <v>-1.0000000000000231</v>
      </c>
      <c r="BR20" s="41">
        <v>5</v>
      </c>
      <c r="BS20" s="42">
        <v>2.14</v>
      </c>
      <c r="BT20" s="9">
        <v>2.2000000000000002</v>
      </c>
      <c r="BU20" s="43">
        <f t="shared" ref="BU20:BU22" si="32">IF(BS20=0," ",(BS20-BT20)*100)</f>
        <v>-6.0000000000000053</v>
      </c>
      <c r="BV20" s="41">
        <v>5</v>
      </c>
      <c r="BW20" s="42">
        <v>2.2400000000000002</v>
      </c>
      <c r="BX20" s="9">
        <v>2.21</v>
      </c>
      <c r="BY20" s="43">
        <f t="shared" si="4"/>
        <v>3.0000000000000249</v>
      </c>
      <c r="BZ20" s="41">
        <v>5</v>
      </c>
      <c r="CA20" s="42">
        <v>2.34</v>
      </c>
      <c r="CB20" s="9">
        <v>2.16</v>
      </c>
      <c r="CC20" s="43">
        <f t="shared" si="5"/>
        <v>17.999999999999972</v>
      </c>
      <c r="CD20" s="41">
        <v>5</v>
      </c>
      <c r="CE20" s="42">
        <v>2.4</v>
      </c>
      <c r="CF20" s="9">
        <v>2.16</v>
      </c>
      <c r="CG20" s="43">
        <f t="shared" si="6"/>
        <v>23.999999999999979</v>
      </c>
      <c r="CH20" s="41" t="s">
        <v>81</v>
      </c>
      <c r="CI20" s="42">
        <v>2.3199999999999998</v>
      </c>
      <c r="CJ20" s="9">
        <v>2.4900000000000002</v>
      </c>
      <c r="CK20" s="43" t="s">
        <v>84</v>
      </c>
      <c r="CL20" s="41"/>
      <c r="CM20" s="42"/>
      <c r="CN20" s="9"/>
      <c r="CO20" s="43" t="str">
        <f t="shared" si="8"/>
        <v xml:space="preserve"> </v>
      </c>
      <c r="CP20" s="41"/>
      <c r="CQ20" s="42"/>
      <c r="CR20" s="9"/>
      <c r="CS20" s="43" t="str">
        <f t="shared" si="9"/>
        <v xml:space="preserve"> </v>
      </c>
    </row>
    <row r="21" spans="1:97" s="79" customFormat="1" ht="15.6" customHeight="1" x14ac:dyDescent="0.25">
      <c r="A21" s="14">
        <v>2027</v>
      </c>
      <c r="B21" s="66"/>
      <c r="C21" s="85"/>
      <c r="D21" s="16"/>
      <c r="E21" s="75" t="str">
        <f t="shared" si="10"/>
        <v xml:space="preserve"> </v>
      </c>
      <c r="F21" s="66"/>
      <c r="G21" s="67"/>
      <c r="H21" s="16"/>
      <c r="I21" s="40" t="str">
        <f t="shared" si="24"/>
        <v xml:space="preserve"> </v>
      </c>
      <c r="J21" s="101">
        <v>5</v>
      </c>
      <c r="K21" s="102">
        <v>1.84</v>
      </c>
      <c r="L21" s="99">
        <v>2</v>
      </c>
      <c r="M21" s="100">
        <f t="shared" si="25"/>
        <v>-15.999999999999993</v>
      </c>
      <c r="N21" s="66">
        <v>5</v>
      </c>
      <c r="O21" s="67">
        <v>1.86</v>
      </c>
      <c r="P21" s="16">
        <v>2.08</v>
      </c>
      <c r="Q21" s="40">
        <f t="shared" si="26"/>
        <v>-21.999999999999996</v>
      </c>
      <c r="R21" s="66">
        <v>5</v>
      </c>
      <c r="S21" s="67">
        <v>1.86</v>
      </c>
      <c r="T21" s="16">
        <v>2.0499999999999998</v>
      </c>
      <c r="U21" s="40">
        <f t="shared" si="27"/>
        <v>-18.999999999999972</v>
      </c>
      <c r="V21" s="101">
        <v>5</v>
      </c>
      <c r="W21" s="102">
        <v>2.21</v>
      </c>
      <c r="X21" s="99">
        <v>2.3199999999999998</v>
      </c>
      <c r="Y21" s="100">
        <f t="shared" si="28"/>
        <v>-10.999999999999988</v>
      </c>
      <c r="Z21" s="101">
        <v>5</v>
      </c>
      <c r="AA21" s="102">
        <v>2.15</v>
      </c>
      <c r="AB21" s="99">
        <v>2.29</v>
      </c>
      <c r="AC21" s="100">
        <f t="shared" si="29"/>
        <v>-14.000000000000012</v>
      </c>
      <c r="AD21" s="101">
        <v>5</v>
      </c>
      <c r="AE21" s="102">
        <v>2.31</v>
      </c>
      <c r="AF21" s="99">
        <v>2.35</v>
      </c>
      <c r="AG21" s="100">
        <f t="shared" si="30"/>
        <v>-4.0000000000000036</v>
      </c>
      <c r="AH21" s="101">
        <v>5</v>
      </c>
      <c r="AI21" s="102">
        <v>2.31</v>
      </c>
      <c r="AJ21" s="99">
        <v>2.35</v>
      </c>
      <c r="AK21" s="100">
        <f t="shared" si="31"/>
        <v>-4.0000000000000036</v>
      </c>
      <c r="AL21" s="86">
        <v>5</v>
      </c>
      <c r="AM21" s="87">
        <v>2.29</v>
      </c>
      <c r="AN21" s="16">
        <v>2.4500000000000002</v>
      </c>
      <c r="AO21" s="40">
        <f t="shared" si="0"/>
        <v>-16.000000000000014</v>
      </c>
      <c r="AP21" s="86">
        <v>5</v>
      </c>
      <c r="AQ21" s="87">
        <v>2.34</v>
      </c>
      <c r="AR21" s="16">
        <v>2.48</v>
      </c>
      <c r="AS21" s="40">
        <f t="shared" si="1"/>
        <v>-14.000000000000012</v>
      </c>
      <c r="AT21" s="86">
        <v>5</v>
      </c>
      <c r="AU21" s="87">
        <v>2.2599999999999998</v>
      </c>
      <c r="AV21" s="16">
        <v>2.4500000000000002</v>
      </c>
      <c r="AW21" s="40">
        <f t="shared" si="2"/>
        <v>-19.000000000000039</v>
      </c>
      <c r="AX21" s="86">
        <v>5</v>
      </c>
      <c r="AY21" s="87">
        <v>2.2000000000000002</v>
      </c>
      <c r="AZ21" s="16">
        <v>2.31</v>
      </c>
      <c r="BA21" s="40">
        <f t="shared" si="19"/>
        <v>-10.999999999999988</v>
      </c>
      <c r="BB21" s="86">
        <v>5</v>
      </c>
      <c r="BC21" s="87">
        <v>2.27</v>
      </c>
      <c r="BD21" s="16">
        <v>2.3199999999999998</v>
      </c>
      <c r="BE21" s="40">
        <f t="shared" si="20"/>
        <v>-4.9999999999999822</v>
      </c>
      <c r="BF21" s="86">
        <v>5</v>
      </c>
      <c r="BG21" s="87">
        <v>2.33</v>
      </c>
      <c r="BH21" s="16">
        <v>2.48</v>
      </c>
      <c r="BI21" s="40">
        <f t="shared" si="21"/>
        <v>-14.999999999999991</v>
      </c>
      <c r="BJ21" s="86">
        <v>5</v>
      </c>
      <c r="BK21" s="87">
        <v>2.2000000000000002</v>
      </c>
      <c r="BL21" s="16">
        <v>2.35</v>
      </c>
      <c r="BM21" s="40">
        <f t="shared" si="22"/>
        <v>-14.999999999999991</v>
      </c>
      <c r="BN21" s="86">
        <v>5</v>
      </c>
      <c r="BO21" s="87">
        <v>2.38</v>
      </c>
      <c r="BP21" s="16">
        <v>2.38</v>
      </c>
      <c r="BQ21" s="40">
        <f t="shared" si="3"/>
        <v>0</v>
      </c>
      <c r="BR21" s="86">
        <v>5</v>
      </c>
      <c r="BS21" s="87">
        <v>2.3199999999999998</v>
      </c>
      <c r="BT21" s="16">
        <v>2.3199999999999998</v>
      </c>
      <c r="BU21" s="40">
        <f t="shared" si="32"/>
        <v>0</v>
      </c>
      <c r="BV21" s="86">
        <v>5</v>
      </c>
      <c r="BW21" s="87">
        <v>2.39</v>
      </c>
      <c r="BX21" s="16">
        <v>2.33</v>
      </c>
      <c r="BY21" s="40">
        <f t="shared" si="4"/>
        <v>6.0000000000000053</v>
      </c>
      <c r="BZ21" s="86">
        <v>5</v>
      </c>
      <c r="CA21" s="87">
        <v>2.46</v>
      </c>
      <c r="CB21" s="16">
        <v>2.27</v>
      </c>
      <c r="CC21" s="40">
        <f t="shared" si="5"/>
        <v>18.999999999999993</v>
      </c>
      <c r="CD21" s="86">
        <v>5</v>
      </c>
      <c r="CE21" s="87">
        <v>2.5299999999999998</v>
      </c>
      <c r="CF21" s="16">
        <v>2.27</v>
      </c>
      <c r="CG21" s="40">
        <f t="shared" si="6"/>
        <v>25.999999999999979</v>
      </c>
      <c r="CH21" s="86" t="s">
        <v>81</v>
      </c>
      <c r="CI21" s="87">
        <v>2.44</v>
      </c>
      <c r="CJ21" s="16">
        <v>2.57</v>
      </c>
      <c r="CK21" s="40" t="s">
        <v>85</v>
      </c>
      <c r="CL21" s="86"/>
      <c r="CM21" s="87"/>
      <c r="CN21" s="16"/>
      <c r="CO21" s="40" t="str">
        <f t="shared" si="8"/>
        <v xml:space="preserve"> </v>
      </c>
      <c r="CP21" s="86"/>
      <c r="CQ21" s="87"/>
      <c r="CR21" s="16"/>
      <c r="CS21" s="40" t="str">
        <f t="shared" si="9"/>
        <v xml:space="preserve"> </v>
      </c>
    </row>
    <row r="22" spans="1:97" s="28" customFormat="1" ht="15.6" customHeight="1" x14ac:dyDescent="0.25">
      <c r="A22" s="20">
        <v>2028</v>
      </c>
      <c r="B22" s="88"/>
      <c r="C22" s="89"/>
      <c r="D22" s="22"/>
      <c r="E22" s="77" t="str">
        <f t="shared" si="10"/>
        <v xml:space="preserve"> </v>
      </c>
      <c r="F22" s="88"/>
      <c r="G22" s="90"/>
      <c r="H22" s="22"/>
      <c r="I22" s="46" t="str">
        <f t="shared" si="24"/>
        <v xml:space="preserve"> </v>
      </c>
      <c r="J22" s="103">
        <v>5</v>
      </c>
      <c r="K22" s="104">
        <v>1.95</v>
      </c>
      <c r="L22" s="105">
        <v>2.09</v>
      </c>
      <c r="M22" s="106">
        <f t="shared" si="25"/>
        <v>-13.999999999999989</v>
      </c>
      <c r="N22" s="88">
        <v>5</v>
      </c>
      <c r="O22" s="90">
        <v>1.97</v>
      </c>
      <c r="P22" s="22">
        <v>2.17</v>
      </c>
      <c r="Q22" s="46">
        <f t="shared" si="26"/>
        <v>-19.999999999999996</v>
      </c>
      <c r="R22" s="88">
        <v>5</v>
      </c>
      <c r="S22" s="90">
        <v>1.98</v>
      </c>
      <c r="T22" s="22">
        <v>2.14</v>
      </c>
      <c r="U22" s="46">
        <f t="shared" si="27"/>
        <v>-16.000000000000014</v>
      </c>
      <c r="V22" s="103">
        <v>5</v>
      </c>
      <c r="W22" s="104">
        <v>2.25</v>
      </c>
      <c r="X22" s="105">
        <v>2.39</v>
      </c>
      <c r="Y22" s="106">
        <f t="shared" si="28"/>
        <v>-14.000000000000012</v>
      </c>
      <c r="Z22" s="103">
        <v>5</v>
      </c>
      <c r="AA22" s="104">
        <v>2.2200000000000002</v>
      </c>
      <c r="AB22" s="105">
        <v>2.36</v>
      </c>
      <c r="AC22" s="106">
        <f t="shared" si="29"/>
        <v>-13.999999999999968</v>
      </c>
      <c r="AD22" s="103">
        <v>5</v>
      </c>
      <c r="AE22" s="104">
        <v>2.42</v>
      </c>
      <c r="AF22" s="105">
        <v>2.42</v>
      </c>
      <c r="AG22" s="106">
        <f t="shared" si="30"/>
        <v>0</v>
      </c>
      <c r="AH22" s="103">
        <v>5</v>
      </c>
      <c r="AI22" s="104">
        <v>2.41</v>
      </c>
      <c r="AJ22" s="105">
        <v>2.42</v>
      </c>
      <c r="AK22" s="106">
        <f t="shared" si="31"/>
        <v>-0.99999999999997868</v>
      </c>
      <c r="AL22" s="91">
        <v>5</v>
      </c>
      <c r="AM22" s="92">
        <v>2.39</v>
      </c>
      <c r="AN22" s="22">
        <v>2.5299999999999998</v>
      </c>
      <c r="AO22" s="46">
        <f t="shared" si="0"/>
        <v>-13.999999999999968</v>
      </c>
      <c r="AP22" s="91"/>
      <c r="AQ22" s="92"/>
      <c r="AR22" s="22"/>
      <c r="AS22" s="46" t="str">
        <f t="shared" si="1"/>
        <v xml:space="preserve"> </v>
      </c>
      <c r="AT22" s="91">
        <v>5</v>
      </c>
      <c r="AU22" s="92">
        <v>2.35</v>
      </c>
      <c r="AV22" s="22">
        <v>2.54</v>
      </c>
      <c r="AW22" s="46">
        <f t="shared" si="2"/>
        <v>-18.999999999999993</v>
      </c>
      <c r="AX22" s="91">
        <v>5</v>
      </c>
      <c r="AY22" s="92">
        <v>2.31</v>
      </c>
      <c r="AZ22" s="22">
        <v>2.39</v>
      </c>
      <c r="BA22" s="46">
        <f t="shared" si="19"/>
        <v>-8.0000000000000071</v>
      </c>
      <c r="BB22" s="91">
        <v>5</v>
      </c>
      <c r="BC22" s="92">
        <v>2.38</v>
      </c>
      <c r="BD22" s="22">
        <v>2.41</v>
      </c>
      <c r="BE22" s="46">
        <f t="shared" si="20"/>
        <v>-3.0000000000000249</v>
      </c>
      <c r="BF22" s="91">
        <v>5</v>
      </c>
      <c r="BG22" s="92">
        <v>2.46</v>
      </c>
      <c r="BH22" s="22">
        <v>2.54</v>
      </c>
      <c r="BI22" s="46">
        <f t="shared" si="21"/>
        <v>-8.0000000000000071</v>
      </c>
      <c r="BJ22" s="91">
        <v>5</v>
      </c>
      <c r="BK22" s="92">
        <v>2.33</v>
      </c>
      <c r="BL22" s="22">
        <v>2.46</v>
      </c>
      <c r="BM22" s="46">
        <f t="shared" si="22"/>
        <v>-12.999999999999989</v>
      </c>
      <c r="BN22" s="91">
        <v>5</v>
      </c>
      <c r="BO22" s="92">
        <v>2.4900000000000002</v>
      </c>
      <c r="BP22" s="22">
        <v>2.4900000000000002</v>
      </c>
      <c r="BQ22" s="46">
        <f t="shared" si="3"/>
        <v>0</v>
      </c>
      <c r="BR22" s="91">
        <v>5</v>
      </c>
      <c r="BS22" s="92">
        <v>2.44</v>
      </c>
      <c r="BT22" s="22">
        <v>2.41</v>
      </c>
      <c r="BU22" s="46">
        <f t="shared" si="32"/>
        <v>2.9999999999999805</v>
      </c>
      <c r="BV22" s="91">
        <v>5</v>
      </c>
      <c r="BW22" s="92">
        <v>2.5099999999999998</v>
      </c>
      <c r="BX22" s="22">
        <v>2.42</v>
      </c>
      <c r="BY22" s="46">
        <f t="shared" si="4"/>
        <v>8.9999999999999858</v>
      </c>
      <c r="BZ22" s="91">
        <v>5</v>
      </c>
      <c r="CA22" s="92">
        <v>2.6</v>
      </c>
      <c r="CB22" s="22">
        <v>2.36</v>
      </c>
      <c r="CC22" s="46">
        <f t="shared" si="5"/>
        <v>24.000000000000021</v>
      </c>
      <c r="CD22" s="91">
        <v>5</v>
      </c>
      <c r="CE22" s="92">
        <v>2.65</v>
      </c>
      <c r="CF22" s="22">
        <v>2.36</v>
      </c>
      <c r="CG22" s="46">
        <f t="shared" si="6"/>
        <v>29.000000000000004</v>
      </c>
      <c r="CH22" s="91">
        <v>5</v>
      </c>
      <c r="CI22" s="92">
        <v>2.54</v>
      </c>
      <c r="CJ22" s="22">
        <v>2.66</v>
      </c>
      <c r="CK22" s="46">
        <f t="shared" si="7"/>
        <v>-12.000000000000011</v>
      </c>
      <c r="CL22" s="91"/>
      <c r="CM22" s="92"/>
      <c r="CN22" s="22"/>
      <c r="CO22" s="46" t="str">
        <f t="shared" si="8"/>
        <v xml:space="preserve"> </v>
      </c>
      <c r="CP22" s="91"/>
      <c r="CQ22" s="92"/>
      <c r="CR22" s="22"/>
      <c r="CS22" s="46" t="str">
        <f t="shared" si="9"/>
        <v xml:space="preserve"> </v>
      </c>
    </row>
    <row r="23" spans="1:97" ht="15.6" customHeight="1" x14ac:dyDescent="0.25">
      <c r="A23" s="14">
        <v>2029</v>
      </c>
      <c r="B23" s="62"/>
      <c r="C23" s="34"/>
      <c r="D23" s="16"/>
      <c r="E23" s="75" t="str">
        <f t="shared" si="10"/>
        <v xml:space="preserve"> </v>
      </c>
      <c r="F23" s="62"/>
      <c r="G23" s="29"/>
      <c r="H23" s="16"/>
      <c r="I23" s="40" t="str">
        <f>IF(G23=0," ",(G23-H23)*100)</f>
        <v xml:space="preserve"> </v>
      </c>
      <c r="J23" s="97">
        <v>5</v>
      </c>
      <c r="K23" s="98">
        <v>2.09</v>
      </c>
      <c r="L23" s="99">
        <v>2.19</v>
      </c>
      <c r="M23" s="100">
        <f>IF(K23=0," ",(K23-L23)*100)</f>
        <v>-10.000000000000009</v>
      </c>
      <c r="N23" s="62">
        <v>5</v>
      </c>
      <c r="O23" s="29">
        <v>2.08</v>
      </c>
      <c r="P23" s="16">
        <v>2.27</v>
      </c>
      <c r="Q23" s="40">
        <f>IF(O23=0," ",(O23-P23)*100)</f>
        <v>-18.999999999999993</v>
      </c>
      <c r="R23" s="62">
        <v>5</v>
      </c>
      <c r="S23" s="29">
        <v>2.12</v>
      </c>
      <c r="T23" s="16">
        <v>2.23</v>
      </c>
      <c r="U23" s="40">
        <f>IF(S23=0," ",(S23-T23)*100)</f>
        <v>-10.999999999999988</v>
      </c>
      <c r="V23" s="97">
        <v>5</v>
      </c>
      <c r="W23" s="98">
        <v>2.42</v>
      </c>
      <c r="X23" s="99">
        <v>2.4700000000000002</v>
      </c>
      <c r="Y23" s="100">
        <f>IF(W23=0," ",(W23-X23)*100)</f>
        <v>-5.0000000000000266</v>
      </c>
      <c r="Z23" s="97">
        <v>5</v>
      </c>
      <c r="AA23" s="98">
        <v>2.36</v>
      </c>
      <c r="AB23" s="99">
        <v>2.4300000000000002</v>
      </c>
      <c r="AC23" s="100">
        <f>IF(AA23=0," ",(AA23-AB23)*100)</f>
        <v>-7.0000000000000284</v>
      </c>
      <c r="AD23" s="97">
        <v>5</v>
      </c>
      <c r="AE23" s="98">
        <v>2.5499999999999998</v>
      </c>
      <c r="AF23" s="99">
        <v>2.4900000000000002</v>
      </c>
      <c r="AG23" s="100">
        <f>IF(AE23=0," ",(AE23-AF23)*100)</f>
        <v>5.9999999999999609</v>
      </c>
      <c r="AH23" s="97"/>
      <c r="AI23" s="98"/>
      <c r="AJ23" s="99"/>
      <c r="AK23" s="100" t="str">
        <f>IF(AI23=0," ",(AI23-AJ23)*100)</f>
        <v xml:space="preserve"> </v>
      </c>
      <c r="AL23" s="38">
        <v>5</v>
      </c>
      <c r="AM23" s="39">
        <v>2.5</v>
      </c>
      <c r="AN23" s="16">
        <v>2.6</v>
      </c>
      <c r="AO23" s="40">
        <f t="shared" si="0"/>
        <v>-10.000000000000009</v>
      </c>
      <c r="AP23" s="38"/>
      <c r="AQ23" s="39"/>
      <c r="AR23" s="16"/>
      <c r="AS23" s="40" t="str">
        <f t="shared" si="1"/>
        <v xml:space="preserve"> </v>
      </c>
      <c r="AT23" s="38">
        <v>5</v>
      </c>
      <c r="AU23" s="39">
        <v>2.4700000000000002</v>
      </c>
      <c r="AV23" s="16">
        <v>2.61</v>
      </c>
      <c r="AW23" s="40">
        <f t="shared" si="2"/>
        <v>-13.999999999999968</v>
      </c>
      <c r="AX23" s="38">
        <v>5</v>
      </c>
      <c r="AY23" s="39">
        <v>2.4</v>
      </c>
      <c r="AZ23" s="16">
        <v>2.4500000000000002</v>
      </c>
      <c r="BA23" s="40">
        <f t="shared" si="19"/>
        <v>-5.0000000000000266</v>
      </c>
      <c r="BB23" s="38">
        <v>5</v>
      </c>
      <c r="BC23" s="39">
        <v>2.4500000000000002</v>
      </c>
      <c r="BD23" s="16">
        <v>2.4700000000000002</v>
      </c>
      <c r="BE23" s="40">
        <f t="shared" si="20"/>
        <v>-2.0000000000000018</v>
      </c>
      <c r="BF23" s="38">
        <v>5</v>
      </c>
      <c r="BG23" s="39">
        <v>2.5499999999999998</v>
      </c>
      <c r="BH23" s="16">
        <v>2.59</v>
      </c>
      <c r="BI23" s="40">
        <f t="shared" si="21"/>
        <v>-4.0000000000000036</v>
      </c>
      <c r="BJ23" s="38">
        <v>5</v>
      </c>
      <c r="BK23" s="39">
        <v>2.41</v>
      </c>
      <c r="BL23" s="16">
        <v>2.52</v>
      </c>
      <c r="BM23" s="40">
        <f t="shared" si="22"/>
        <v>-10.999999999999988</v>
      </c>
      <c r="BN23" s="38">
        <v>5</v>
      </c>
      <c r="BO23" s="39">
        <v>2.56</v>
      </c>
      <c r="BP23" s="16">
        <v>2.5499999999999998</v>
      </c>
      <c r="BQ23" s="40">
        <f t="shared" si="3"/>
        <v>1.0000000000000231</v>
      </c>
      <c r="BR23" s="38">
        <v>5</v>
      </c>
      <c r="BS23" s="39">
        <v>2.5499999999999998</v>
      </c>
      <c r="BT23" s="16">
        <v>2.48</v>
      </c>
      <c r="BU23" s="40">
        <f>IF(BS23=0," ",(BS23-BT23)*100)</f>
        <v>6.999999999999984</v>
      </c>
      <c r="BV23" s="38">
        <v>5</v>
      </c>
      <c r="BW23" s="39">
        <v>2.61</v>
      </c>
      <c r="BX23" s="16">
        <v>2.4900000000000002</v>
      </c>
      <c r="BY23" s="40">
        <f t="shared" si="4"/>
        <v>11.999999999999966</v>
      </c>
      <c r="BZ23" s="38">
        <v>5</v>
      </c>
      <c r="CA23" s="39">
        <v>2.69</v>
      </c>
      <c r="CB23" s="16">
        <v>2.4300000000000002</v>
      </c>
      <c r="CC23" s="40">
        <f t="shared" si="5"/>
        <v>25.999999999999979</v>
      </c>
      <c r="CD23" s="38">
        <v>5</v>
      </c>
      <c r="CE23" s="39">
        <v>2.74</v>
      </c>
      <c r="CF23" s="16">
        <v>2.4300000000000002</v>
      </c>
      <c r="CG23" s="40">
        <f t="shared" si="6"/>
        <v>31.000000000000007</v>
      </c>
      <c r="CH23" s="38">
        <v>5</v>
      </c>
      <c r="CI23" s="39">
        <v>2.64</v>
      </c>
      <c r="CJ23" s="16">
        <v>2.73</v>
      </c>
      <c r="CK23" s="40">
        <f t="shared" si="7"/>
        <v>-8.9999999999999858</v>
      </c>
      <c r="CL23" s="38"/>
      <c r="CM23" s="39"/>
      <c r="CN23" s="16"/>
      <c r="CO23" s="40" t="str">
        <f t="shared" si="8"/>
        <v xml:space="preserve"> </v>
      </c>
      <c r="CP23" s="38"/>
      <c r="CQ23" s="39"/>
      <c r="CR23" s="16"/>
      <c r="CS23" s="40" t="str">
        <f t="shared" si="9"/>
        <v xml:space="preserve"> </v>
      </c>
    </row>
    <row r="24" spans="1:97" ht="15.6" customHeight="1" x14ac:dyDescent="0.25">
      <c r="A24" s="6">
        <v>2030</v>
      </c>
      <c r="B24" s="63">
        <v>5</v>
      </c>
      <c r="C24" s="30">
        <v>2.19</v>
      </c>
      <c r="D24" s="9">
        <v>2.2999999999999998</v>
      </c>
      <c r="E24" s="43">
        <f t="shared" si="10"/>
        <v>-10.999999999999988</v>
      </c>
      <c r="F24" s="63">
        <v>5</v>
      </c>
      <c r="G24" s="30">
        <v>2.2200000000000002</v>
      </c>
      <c r="H24" s="9">
        <v>2.2999999999999998</v>
      </c>
      <c r="I24" s="43">
        <f t="shared" ref="I24:I43" si="33">IF(G24=0," ",(G24-H24)*100)</f>
        <v>-7.9999999999999627</v>
      </c>
      <c r="J24" s="97">
        <v>5</v>
      </c>
      <c r="K24" s="98">
        <v>2.23</v>
      </c>
      <c r="L24" s="99">
        <v>2.2999999999999998</v>
      </c>
      <c r="M24" s="100">
        <f t="shared" ref="M24:M43" si="34">IF(K24=0," ",(K24-L24)*100)</f>
        <v>-6.999999999999984</v>
      </c>
      <c r="N24" s="63">
        <v>5</v>
      </c>
      <c r="O24" s="30">
        <v>2.25</v>
      </c>
      <c r="P24" s="9">
        <v>2.38</v>
      </c>
      <c r="Q24" s="43">
        <f t="shared" ref="Q24:Q43" si="35">IF(O24=0," ",(O24-P24)*100)</f>
        <v>-12.999999999999989</v>
      </c>
      <c r="R24" s="63">
        <v>5</v>
      </c>
      <c r="S24" s="30">
        <v>2.2799999999999998</v>
      </c>
      <c r="T24" s="9">
        <v>2.31</v>
      </c>
      <c r="U24" s="43">
        <f t="shared" ref="U24:U42" si="36">IF(S24=0," ",(S24-T24)*100)</f>
        <v>-3.0000000000000249</v>
      </c>
      <c r="V24" s="97">
        <v>5</v>
      </c>
      <c r="W24" s="98">
        <v>2.5499999999999998</v>
      </c>
      <c r="X24" s="99">
        <v>2.5299999999999998</v>
      </c>
      <c r="Y24" s="100">
        <f t="shared" ref="Y24:Y42" si="37">IF(W24=0," ",(W24-X24)*100)</f>
        <v>2.0000000000000018</v>
      </c>
      <c r="Z24" s="97">
        <v>5</v>
      </c>
      <c r="AA24" s="98">
        <v>2.4700000000000002</v>
      </c>
      <c r="AB24" s="99">
        <v>2.4900000000000002</v>
      </c>
      <c r="AC24" s="100">
        <f t="shared" ref="AC24:AC43" si="38">IF(AA24=0," ",(AA24-AB24)*100)</f>
        <v>-2.0000000000000018</v>
      </c>
      <c r="AD24" s="97">
        <v>5</v>
      </c>
      <c r="AE24" s="98">
        <v>2.68</v>
      </c>
      <c r="AF24" s="99">
        <v>2.5499999999999998</v>
      </c>
      <c r="AG24" s="100">
        <f t="shared" ref="AG24:AG42" si="39">IF(AE24=0," ",(AE24-AF24)*100)</f>
        <v>13.000000000000034</v>
      </c>
      <c r="AH24" s="97">
        <v>5</v>
      </c>
      <c r="AI24" s="98">
        <v>2.68</v>
      </c>
      <c r="AJ24" s="99">
        <v>2.5499999999999998</v>
      </c>
      <c r="AK24" s="100">
        <f t="shared" ref="AK24:AK42" si="40">IF(AI24=0," ",(AI24-AJ24)*100)</f>
        <v>13.000000000000034</v>
      </c>
      <c r="AL24" s="41">
        <v>5</v>
      </c>
      <c r="AM24" s="42">
        <v>2.61</v>
      </c>
      <c r="AN24" s="9">
        <v>2.66</v>
      </c>
      <c r="AO24" s="43">
        <f t="shared" si="0"/>
        <v>-5.0000000000000266</v>
      </c>
      <c r="AP24" s="41"/>
      <c r="AQ24" s="42"/>
      <c r="AR24" s="9"/>
      <c r="AS24" s="43" t="str">
        <f t="shared" si="1"/>
        <v xml:space="preserve"> </v>
      </c>
      <c r="AT24" s="41">
        <v>5</v>
      </c>
      <c r="AU24" s="42">
        <v>2.58</v>
      </c>
      <c r="AV24" s="9">
        <v>2.67</v>
      </c>
      <c r="AW24" s="43">
        <f t="shared" si="2"/>
        <v>-8.9999999999999858</v>
      </c>
      <c r="AX24" s="41">
        <v>5</v>
      </c>
      <c r="AY24" s="42">
        <v>2.5</v>
      </c>
      <c r="AZ24" s="9">
        <v>2.5</v>
      </c>
      <c r="BA24" s="43">
        <f t="shared" si="19"/>
        <v>0</v>
      </c>
      <c r="BB24" s="41">
        <v>5</v>
      </c>
      <c r="BC24" s="42">
        <v>2.54</v>
      </c>
      <c r="BD24" s="9">
        <v>2.52</v>
      </c>
      <c r="BE24" s="43">
        <f t="shared" si="20"/>
        <v>2.0000000000000018</v>
      </c>
      <c r="BF24" s="41">
        <v>5</v>
      </c>
      <c r="BG24" s="42">
        <v>2.63</v>
      </c>
      <c r="BH24" s="9">
        <v>2.64</v>
      </c>
      <c r="BI24" s="43">
        <f t="shared" si="21"/>
        <v>-1.0000000000000231</v>
      </c>
      <c r="BJ24" s="41">
        <v>4</v>
      </c>
      <c r="BK24" s="42">
        <v>2.5</v>
      </c>
      <c r="BL24" s="9">
        <v>2.57</v>
      </c>
      <c r="BM24" s="43">
        <f t="shared" si="22"/>
        <v>-6.999999999999984</v>
      </c>
      <c r="BN24" s="41">
        <v>5</v>
      </c>
      <c r="BO24" s="42">
        <v>2.61</v>
      </c>
      <c r="BP24" s="9">
        <v>2.6</v>
      </c>
      <c r="BQ24" s="43">
        <f t="shared" si="3"/>
        <v>0.99999999999997868</v>
      </c>
      <c r="BR24" s="41">
        <v>4</v>
      </c>
      <c r="BS24" s="42">
        <v>2.67</v>
      </c>
      <c r="BT24" s="9">
        <v>2.5499999999999998</v>
      </c>
      <c r="BU24" s="43">
        <f t="shared" ref="BU24:BU42" si="41">IF(BS24=0," ",(BS24-BT24)*100)</f>
        <v>12.000000000000011</v>
      </c>
      <c r="BV24" s="41">
        <v>5</v>
      </c>
      <c r="BW24" s="42">
        <v>2.74</v>
      </c>
      <c r="BX24" s="9">
        <v>2.56</v>
      </c>
      <c r="BY24" s="43">
        <f t="shared" si="4"/>
        <v>18.000000000000014</v>
      </c>
      <c r="BZ24" s="41">
        <v>5</v>
      </c>
      <c r="CA24" s="42">
        <v>2.8</v>
      </c>
      <c r="CB24" s="9">
        <v>2.5</v>
      </c>
      <c r="CC24" s="43">
        <f t="shared" si="5"/>
        <v>29.999999999999982</v>
      </c>
      <c r="CD24" s="41">
        <v>5</v>
      </c>
      <c r="CE24" s="42">
        <v>2.85</v>
      </c>
      <c r="CF24" s="9">
        <v>2.5</v>
      </c>
      <c r="CG24" s="43">
        <f t="shared" si="6"/>
        <v>35.000000000000007</v>
      </c>
      <c r="CH24" s="41">
        <v>5</v>
      </c>
      <c r="CI24" s="42">
        <v>2.8</v>
      </c>
      <c r="CJ24" s="9">
        <v>2.8</v>
      </c>
      <c r="CK24" s="43">
        <f t="shared" si="7"/>
        <v>0</v>
      </c>
      <c r="CL24" s="41"/>
      <c r="CM24" s="42"/>
      <c r="CN24" s="9"/>
      <c r="CO24" s="43" t="str">
        <f t="shared" si="8"/>
        <v xml:space="preserve"> </v>
      </c>
      <c r="CP24" s="41"/>
      <c r="CQ24" s="42"/>
      <c r="CR24" s="9"/>
      <c r="CS24" s="43" t="str">
        <f t="shared" si="9"/>
        <v xml:space="preserve"> </v>
      </c>
    </row>
    <row r="25" spans="1:97" ht="15.6" customHeight="1" x14ac:dyDescent="0.25">
      <c r="A25" s="14">
        <v>2031</v>
      </c>
      <c r="B25" s="62">
        <v>5</v>
      </c>
      <c r="C25" s="29">
        <v>2.33</v>
      </c>
      <c r="D25" s="16">
        <v>2.41</v>
      </c>
      <c r="E25" s="40">
        <f t="shared" si="10"/>
        <v>-8.0000000000000071</v>
      </c>
      <c r="F25" s="62">
        <v>5</v>
      </c>
      <c r="G25" s="29">
        <v>2.36</v>
      </c>
      <c r="H25" s="16">
        <v>2.41</v>
      </c>
      <c r="I25" s="40">
        <f t="shared" si="33"/>
        <v>-5.0000000000000266</v>
      </c>
      <c r="J25" s="97">
        <v>5</v>
      </c>
      <c r="K25" s="98">
        <v>2.36</v>
      </c>
      <c r="L25" s="99">
        <v>2.41</v>
      </c>
      <c r="M25" s="100">
        <f t="shared" si="34"/>
        <v>-5.0000000000000266</v>
      </c>
      <c r="N25" s="62">
        <v>5</v>
      </c>
      <c r="O25" s="29">
        <v>2.37</v>
      </c>
      <c r="P25" s="16">
        <v>2.4700000000000002</v>
      </c>
      <c r="Q25" s="40">
        <f t="shared" si="35"/>
        <v>-10.000000000000009</v>
      </c>
      <c r="R25" s="62">
        <v>5</v>
      </c>
      <c r="S25" s="29">
        <v>2.4</v>
      </c>
      <c r="T25" s="16">
        <v>2.4</v>
      </c>
      <c r="U25" s="40">
        <f t="shared" si="36"/>
        <v>0</v>
      </c>
      <c r="V25" s="97">
        <v>5</v>
      </c>
      <c r="W25" s="98">
        <v>2.66</v>
      </c>
      <c r="X25" s="99">
        <v>2.59</v>
      </c>
      <c r="Y25" s="100">
        <f t="shared" si="37"/>
        <v>7.0000000000000284</v>
      </c>
      <c r="Z25" s="97">
        <v>5</v>
      </c>
      <c r="AA25" s="98">
        <v>2.57</v>
      </c>
      <c r="AB25" s="99">
        <v>2.5499999999999998</v>
      </c>
      <c r="AC25" s="100">
        <f t="shared" si="38"/>
        <v>2.0000000000000018</v>
      </c>
      <c r="AD25" s="97">
        <v>5</v>
      </c>
      <c r="AE25" s="98">
        <v>2.76</v>
      </c>
      <c r="AF25" s="99">
        <v>2.61</v>
      </c>
      <c r="AG25" s="100">
        <f t="shared" si="39"/>
        <v>14.999999999999991</v>
      </c>
      <c r="AH25" s="97"/>
      <c r="AI25" s="98"/>
      <c r="AJ25" s="99"/>
      <c r="AK25" s="100" t="str">
        <f t="shared" si="40"/>
        <v xml:space="preserve"> </v>
      </c>
      <c r="AL25" s="38">
        <v>5</v>
      </c>
      <c r="AM25" s="39">
        <v>2.71</v>
      </c>
      <c r="AN25" s="16">
        <v>2.71</v>
      </c>
      <c r="AO25" s="40">
        <f t="shared" si="0"/>
        <v>0</v>
      </c>
      <c r="AP25" s="38"/>
      <c r="AQ25" s="39"/>
      <c r="AR25" s="16"/>
      <c r="AS25" s="40" t="str">
        <f t="shared" si="1"/>
        <v xml:space="preserve"> </v>
      </c>
      <c r="AT25" s="38">
        <v>5</v>
      </c>
      <c r="AU25" s="39">
        <v>2.68</v>
      </c>
      <c r="AV25" s="16">
        <v>2.73</v>
      </c>
      <c r="AW25" s="40">
        <f t="shared" si="2"/>
        <v>-4.9999999999999822</v>
      </c>
      <c r="AX25" s="38">
        <v>5</v>
      </c>
      <c r="AY25" s="39">
        <v>2.6</v>
      </c>
      <c r="AZ25" s="16">
        <v>2.5499999999999998</v>
      </c>
      <c r="BA25" s="40">
        <f t="shared" si="19"/>
        <v>5.0000000000000266</v>
      </c>
      <c r="BB25" s="38">
        <v>5</v>
      </c>
      <c r="BC25" s="39">
        <v>2.62</v>
      </c>
      <c r="BD25" s="16">
        <v>2.57</v>
      </c>
      <c r="BE25" s="40">
        <f t="shared" si="20"/>
        <v>5.0000000000000266</v>
      </c>
      <c r="BF25" s="38">
        <v>5</v>
      </c>
      <c r="BG25" s="39">
        <v>2.73</v>
      </c>
      <c r="BH25" s="16">
        <v>2.68</v>
      </c>
      <c r="BI25" s="40">
        <f t="shared" si="21"/>
        <v>4.9999999999999822</v>
      </c>
      <c r="BJ25" s="38"/>
      <c r="BK25" s="39"/>
      <c r="BL25" s="16"/>
      <c r="BM25" s="40" t="str">
        <f t="shared" si="22"/>
        <v xml:space="preserve"> </v>
      </c>
      <c r="BN25" s="38">
        <v>5</v>
      </c>
      <c r="BO25" s="39">
        <v>2.68</v>
      </c>
      <c r="BP25" s="16">
        <v>2.66</v>
      </c>
      <c r="BQ25" s="40">
        <f t="shared" si="3"/>
        <v>2.0000000000000018</v>
      </c>
      <c r="BR25" s="38">
        <v>5</v>
      </c>
      <c r="BS25" s="39">
        <v>2.73</v>
      </c>
      <c r="BT25" s="16">
        <v>2.61</v>
      </c>
      <c r="BU25" s="40">
        <f t="shared" si="41"/>
        <v>12.000000000000011</v>
      </c>
      <c r="BV25" s="38">
        <v>5</v>
      </c>
      <c r="BW25" s="39">
        <v>2.82</v>
      </c>
      <c r="BX25" s="16">
        <v>2.63</v>
      </c>
      <c r="BY25" s="40">
        <f t="shared" si="4"/>
        <v>18.999999999999993</v>
      </c>
      <c r="BZ25" s="38">
        <v>5</v>
      </c>
      <c r="CA25" s="39">
        <v>2.86</v>
      </c>
      <c r="CB25" s="16">
        <v>2.56</v>
      </c>
      <c r="CC25" s="40">
        <f t="shared" si="5"/>
        <v>29.999999999999982</v>
      </c>
      <c r="CD25" s="38">
        <v>5</v>
      </c>
      <c r="CE25" s="39">
        <v>2.91</v>
      </c>
      <c r="CF25" s="16">
        <v>2.56</v>
      </c>
      <c r="CG25" s="40">
        <f t="shared" si="6"/>
        <v>35.000000000000007</v>
      </c>
      <c r="CH25" s="38">
        <v>5</v>
      </c>
      <c r="CI25" s="39">
        <v>2.89</v>
      </c>
      <c r="CJ25" s="16">
        <v>2.86</v>
      </c>
      <c r="CK25" s="40">
        <f t="shared" si="7"/>
        <v>3.0000000000000249</v>
      </c>
      <c r="CL25" s="38"/>
      <c r="CM25" s="39"/>
      <c r="CN25" s="16"/>
      <c r="CO25" s="40" t="str">
        <f t="shared" si="8"/>
        <v xml:space="preserve"> </v>
      </c>
      <c r="CP25" s="38">
        <v>5</v>
      </c>
      <c r="CQ25" s="39">
        <v>3.06</v>
      </c>
      <c r="CR25" s="16">
        <v>2.94</v>
      </c>
      <c r="CS25" s="40">
        <f t="shared" si="9"/>
        <v>12.000000000000011</v>
      </c>
    </row>
    <row r="26" spans="1:97" s="79" customFormat="1" ht="15.6" customHeight="1" x14ac:dyDescent="0.25">
      <c r="A26" s="6">
        <v>2032</v>
      </c>
      <c r="B26" s="65">
        <v>5</v>
      </c>
      <c r="C26" s="68">
        <v>2.44</v>
      </c>
      <c r="D26" s="9">
        <v>2.48</v>
      </c>
      <c r="E26" s="43">
        <f t="shared" si="10"/>
        <v>-4.0000000000000036</v>
      </c>
      <c r="F26" s="65">
        <v>5</v>
      </c>
      <c r="G26" s="68">
        <v>2.46</v>
      </c>
      <c r="H26" s="9">
        <v>2.48</v>
      </c>
      <c r="I26" s="43">
        <f t="shared" si="33"/>
        <v>-2.0000000000000018</v>
      </c>
      <c r="J26" s="101">
        <v>5</v>
      </c>
      <c r="K26" s="102">
        <v>2.5</v>
      </c>
      <c r="L26" s="99">
        <v>2.48</v>
      </c>
      <c r="M26" s="100">
        <f t="shared" si="34"/>
        <v>2.0000000000000018</v>
      </c>
      <c r="N26" s="65">
        <v>5</v>
      </c>
      <c r="O26" s="68">
        <v>2.46</v>
      </c>
      <c r="P26" s="9">
        <v>2.5299999999999998</v>
      </c>
      <c r="Q26" s="43">
        <f t="shared" si="35"/>
        <v>-6.999999999999984</v>
      </c>
      <c r="R26" s="65">
        <v>5</v>
      </c>
      <c r="S26" s="68">
        <v>2.5099999999999998</v>
      </c>
      <c r="T26" s="9">
        <v>2.46</v>
      </c>
      <c r="U26" s="43">
        <f t="shared" si="36"/>
        <v>4.9999999999999822</v>
      </c>
      <c r="V26" s="101">
        <v>5</v>
      </c>
      <c r="W26" s="102">
        <v>2.76</v>
      </c>
      <c r="X26" s="99">
        <v>2.64</v>
      </c>
      <c r="Y26" s="100">
        <f t="shared" si="37"/>
        <v>11.999999999999966</v>
      </c>
      <c r="Z26" s="101">
        <v>5</v>
      </c>
      <c r="AA26" s="102">
        <v>2.67</v>
      </c>
      <c r="AB26" s="99">
        <v>2.6</v>
      </c>
      <c r="AC26" s="100">
        <f t="shared" si="38"/>
        <v>6.999999999999984</v>
      </c>
      <c r="AD26" s="101">
        <v>5</v>
      </c>
      <c r="AE26" s="102">
        <v>2.83</v>
      </c>
      <c r="AF26" s="99">
        <v>2.65</v>
      </c>
      <c r="AG26" s="100">
        <f t="shared" si="39"/>
        <v>18.000000000000014</v>
      </c>
      <c r="AH26" s="101"/>
      <c r="AI26" s="102"/>
      <c r="AJ26" s="99"/>
      <c r="AK26" s="100" t="str">
        <f t="shared" si="40"/>
        <v xml:space="preserve"> </v>
      </c>
      <c r="AL26" s="49">
        <v>5</v>
      </c>
      <c r="AM26" s="50">
        <v>2.81</v>
      </c>
      <c r="AN26" s="9">
        <v>2.76</v>
      </c>
      <c r="AO26" s="43">
        <f t="shared" si="0"/>
        <v>5.0000000000000266</v>
      </c>
      <c r="AP26" s="49"/>
      <c r="AQ26" s="50"/>
      <c r="AR26" s="9"/>
      <c r="AS26" s="43" t="str">
        <f t="shared" si="1"/>
        <v xml:space="preserve"> </v>
      </c>
      <c r="AT26" s="49">
        <v>5</v>
      </c>
      <c r="AU26" s="50">
        <v>2.77</v>
      </c>
      <c r="AV26" s="9">
        <v>2.8</v>
      </c>
      <c r="AW26" s="43">
        <f t="shared" si="2"/>
        <v>-2.9999999999999805</v>
      </c>
      <c r="AX26" s="49">
        <v>5</v>
      </c>
      <c r="AY26" s="50">
        <v>2.68</v>
      </c>
      <c r="AZ26" s="9">
        <v>2.6</v>
      </c>
      <c r="BA26" s="43">
        <f t="shared" si="19"/>
        <v>8.0000000000000071</v>
      </c>
      <c r="BB26" s="49">
        <v>5</v>
      </c>
      <c r="BC26" s="50">
        <v>2.7</v>
      </c>
      <c r="BD26" s="9">
        <v>2.62</v>
      </c>
      <c r="BE26" s="43">
        <f t="shared" si="20"/>
        <v>8.0000000000000071</v>
      </c>
      <c r="BF26" s="49">
        <v>5</v>
      </c>
      <c r="BG26" s="50">
        <v>2.82</v>
      </c>
      <c r="BH26" s="9">
        <v>2.66</v>
      </c>
      <c r="BI26" s="43">
        <f t="shared" si="21"/>
        <v>15.99999999999997</v>
      </c>
      <c r="BJ26" s="49"/>
      <c r="BK26" s="50"/>
      <c r="BL26" s="9"/>
      <c r="BM26" s="43" t="str">
        <f t="shared" si="22"/>
        <v xml:space="preserve"> </v>
      </c>
      <c r="BN26" s="49">
        <v>3</v>
      </c>
      <c r="BO26" s="50">
        <v>3.03</v>
      </c>
      <c r="BP26" s="9">
        <v>2.7</v>
      </c>
      <c r="BQ26" s="43">
        <f t="shared" si="3"/>
        <v>32.999999999999964</v>
      </c>
      <c r="BR26" s="49">
        <v>4</v>
      </c>
      <c r="BS26" s="50">
        <v>2.88</v>
      </c>
      <c r="BT26" s="9">
        <v>2.66</v>
      </c>
      <c r="BU26" s="43">
        <f t="shared" si="41"/>
        <v>21.999999999999975</v>
      </c>
      <c r="BV26" s="49"/>
      <c r="BW26" s="50"/>
      <c r="BX26" s="9"/>
      <c r="BY26" s="43" t="str">
        <f t="shared" si="4"/>
        <v xml:space="preserve"> </v>
      </c>
      <c r="BZ26" s="49">
        <v>3</v>
      </c>
      <c r="CA26" s="50">
        <v>3.24</v>
      </c>
      <c r="CB26" s="9">
        <v>2.61</v>
      </c>
      <c r="CC26" s="43">
        <f t="shared" si="5"/>
        <v>63.000000000000036</v>
      </c>
      <c r="CD26" s="49">
        <v>3</v>
      </c>
      <c r="CE26" s="50">
        <v>3.24</v>
      </c>
      <c r="CF26" s="9">
        <v>2.61</v>
      </c>
      <c r="CG26" s="43">
        <f t="shared" si="6"/>
        <v>63.000000000000036</v>
      </c>
      <c r="CH26" s="49">
        <v>5</v>
      </c>
      <c r="CI26" s="50">
        <v>2.97</v>
      </c>
      <c r="CJ26" s="9">
        <v>2.91</v>
      </c>
      <c r="CK26" s="43">
        <f t="shared" si="7"/>
        <v>6.0000000000000053</v>
      </c>
      <c r="CL26" s="49"/>
      <c r="CM26" s="50"/>
      <c r="CN26" s="9"/>
      <c r="CO26" s="43" t="str">
        <f t="shared" si="8"/>
        <v xml:space="preserve"> </v>
      </c>
      <c r="CP26" s="49">
        <v>5</v>
      </c>
      <c r="CQ26" s="50">
        <v>3.16</v>
      </c>
      <c r="CR26" s="9">
        <v>3</v>
      </c>
      <c r="CS26" s="43">
        <f t="shared" si="9"/>
        <v>16.000000000000014</v>
      </c>
    </row>
    <row r="27" spans="1:97" s="28" customFormat="1" ht="15.6" customHeight="1" x14ac:dyDescent="0.25">
      <c r="A27" s="12">
        <v>2033</v>
      </c>
      <c r="B27" s="80">
        <v>5</v>
      </c>
      <c r="C27" s="82">
        <v>2.5499999999999998</v>
      </c>
      <c r="D27" s="13">
        <v>2.5499999999999998</v>
      </c>
      <c r="E27" s="48">
        <f t="shared" si="10"/>
        <v>0</v>
      </c>
      <c r="F27" s="80">
        <v>5</v>
      </c>
      <c r="G27" s="82">
        <v>2.58</v>
      </c>
      <c r="H27" s="13">
        <v>2.5499999999999998</v>
      </c>
      <c r="I27" s="48">
        <f t="shared" si="33"/>
        <v>3.0000000000000249</v>
      </c>
      <c r="J27" s="103">
        <v>5</v>
      </c>
      <c r="K27" s="104">
        <v>2.58</v>
      </c>
      <c r="L27" s="105">
        <v>2.5499999999999998</v>
      </c>
      <c r="M27" s="106">
        <f t="shared" si="34"/>
        <v>3.0000000000000249</v>
      </c>
      <c r="N27" s="80">
        <v>5</v>
      </c>
      <c r="O27" s="82">
        <v>2.54</v>
      </c>
      <c r="P27" s="13">
        <v>2.58</v>
      </c>
      <c r="Q27" s="48">
        <f t="shared" si="35"/>
        <v>-4.0000000000000036</v>
      </c>
      <c r="R27" s="80">
        <v>5</v>
      </c>
      <c r="S27" s="82">
        <v>2.61</v>
      </c>
      <c r="T27" s="13">
        <v>2.52</v>
      </c>
      <c r="U27" s="48">
        <f t="shared" si="36"/>
        <v>8.9999999999999858</v>
      </c>
      <c r="V27" s="103">
        <v>5</v>
      </c>
      <c r="W27" s="104">
        <v>2.84</v>
      </c>
      <c r="X27" s="105">
        <v>2.7</v>
      </c>
      <c r="Y27" s="106">
        <f t="shared" si="37"/>
        <v>13.999999999999968</v>
      </c>
      <c r="Z27" s="103">
        <v>5</v>
      </c>
      <c r="AA27" s="104">
        <v>2.76</v>
      </c>
      <c r="AB27" s="105">
        <v>2.66</v>
      </c>
      <c r="AC27" s="106">
        <f t="shared" si="38"/>
        <v>9.9999999999999645</v>
      </c>
      <c r="AD27" s="103">
        <v>5</v>
      </c>
      <c r="AE27" s="104">
        <v>2.91</v>
      </c>
      <c r="AF27" s="105">
        <v>2.71</v>
      </c>
      <c r="AG27" s="106">
        <f t="shared" si="39"/>
        <v>20.000000000000018</v>
      </c>
      <c r="AH27" s="103"/>
      <c r="AI27" s="104"/>
      <c r="AJ27" s="105"/>
      <c r="AK27" s="106" t="str">
        <f t="shared" si="40"/>
        <v xml:space="preserve"> </v>
      </c>
      <c r="AL27" s="83">
        <v>5</v>
      </c>
      <c r="AM27" s="84">
        <v>2.9</v>
      </c>
      <c r="AN27" s="13">
        <v>2.82</v>
      </c>
      <c r="AO27" s="48">
        <f t="shared" si="0"/>
        <v>8.0000000000000071</v>
      </c>
      <c r="AP27" s="83"/>
      <c r="AQ27" s="84"/>
      <c r="AR27" s="13"/>
      <c r="AS27" s="48" t="str">
        <f t="shared" si="1"/>
        <v xml:space="preserve"> </v>
      </c>
      <c r="AT27" s="83">
        <v>5</v>
      </c>
      <c r="AU27" s="84">
        <v>2.83</v>
      </c>
      <c r="AV27" s="13">
        <v>2.86</v>
      </c>
      <c r="AW27" s="48">
        <f t="shared" si="2"/>
        <v>-2.9999999999999805</v>
      </c>
      <c r="AX27" s="83" t="s">
        <v>29</v>
      </c>
      <c r="AY27" s="84" t="s">
        <v>32</v>
      </c>
      <c r="AZ27" s="13" t="s">
        <v>30</v>
      </c>
      <c r="BA27" s="48" t="s">
        <v>31</v>
      </c>
      <c r="BB27" s="83">
        <v>5</v>
      </c>
      <c r="BC27" s="84">
        <v>2.76</v>
      </c>
      <c r="BD27" s="13">
        <v>2.66</v>
      </c>
      <c r="BE27" s="48">
        <f t="shared" si="20"/>
        <v>9.9999999999999645</v>
      </c>
      <c r="BF27" s="83">
        <v>5</v>
      </c>
      <c r="BG27" s="84">
        <v>2.9</v>
      </c>
      <c r="BH27" s="13">
        <v>2.71</v>
      </c>
      <c r="BI27" s="48">
        <f t="shared" si="21"/>
        <v>18.999999999999993</v>
      </c>
      <c r="BJ27" s="83"/>
      <c r="BK27" s="84"/>
      <c r="BL27" s="13"/>
      <c r="BM27" s="48" t="str">
        <f t="shared" si="22"/>
        <v xml:space="preserve"> </v>
      </c>
      <c r="BN27" s="83">
        <v>3</v>
      </c>
      <c r="BO27" s="84">
        <v>3.09</v>
      </c>
      <c r="BP27" s="13">
        <v>2.73</v>
      </c>
      <c r="BQ27" s="48">
        <f t="shared" si="3"/>
        <v>35.999999999999986</v>
      </c>
      <c r="BR27" s="83">
        <v>3</v>
      </c>
      <c r="BS27" s="84">
        <v>3.24</v>
      </c>
      <c r="BT27" s="13">
        <v>2.69</v>
      </c>
      <c r="BU27" s="31">
        <f t="shared" si="41"/>
        <v>55.000000000000028</v>
      </c>
      <c r="BV27" s="83"/>
      <c r="BW27" s="84"/>
      <c r="BX27" s="13"/>
      <c r="BY27" s="48" t="str">
        <f t="shared" si="4"/>
        <v xml:space="preserve"> </v>
      </c>
      <c r="BZ27" s="83">
        <v>3.125</v>
      </c>
      <c r="CA27" s="84">
        <v>3.34</v>
      </c>
      <c r="CB27" s="13">
        <v>2.66</v>
      </c>
      <c r="CC27" s="48">
        <f t="shared" si="5"/>
        <v>67.999999999999972</v>
      </c>
      <c r="CD27" s="83">
        <v>3.125</v>
      </c>
      <c r="CE27" s="84">
        <v>3.34</v>
      </c>
      <c r="CF27" s="13">
        <v>2.66</v>
      </c>
      <c r="CG27" s="48">
        <f t="shared" si="6"/>
        <v>67.999999999999972</v>
      </c>
      <c r="CH27" s="83">
        <v>5</v>
      </c>
      <c r="CI27" s="84">
        <v>3.04</v>
      </c>
      <c r="CJ27" s="13">
        <v>2.96</v>
      </c>
      <c r="CK27" s="48">
        <f t="shared" si="7"/>
        <v>8.0000000000000071</v>
      </c>
      <c r="CL27" s="83"/>
      <c r="CM27" s="84"/>
      <c r="CN27" s="13"/>
      <c r="CO27" s="48" t="str">
        <f t="shared" si="8"/>
        <v xml:space="preserve"> </v>
      </c>
      <c r="CP27" s="83">
        <v>5</v>
      </c>
      <c r="CQ27" s="84">
        <v>3.25</v>
      </c>
      <c r="CR27" s="13">
        <v>3.05</v>
      </c>
      <c r="CS27" s="48">
        <f t="shared" si="9"/>
        <v>20.000000000000018</v>
      </c>
    </row>
    <row r="28" spans="1:97" x14ac:dyDescent="0.25">
      <c r="A28" s="6">
        <v>2034</v>
      </c>
      <c r="B28" s="63">
        <v>4</v>
      </c>
      <c r="C28" s="30">
        <v>2.96</v>
      </c>
      <c r="D28" s="9">
        <v>2.6</v>
      </c>
      <c r="E28" s="43">
        <f t="shared" si="10"/>
        <v>35.999999999999986</v>
      </c>
      <c r="F28" s="63">
        <v>4</v>
      </c>
      <c r="G28" s="30">
        <v>2.98</v>
      </c>
      <c r="H28" s="9">
        <v>2.6</v>
      </c>
      <c r="I28" s="43">
        <f t="shared" si="33"/>
        <v>37.999999999999986</v>
      </c>
      <c r="J28" s="97">
        <v>5</v>
      </c>
      <c r="K28" s="98">
        <v>2.64</v>
      </c>
      <c r="L28" s="99">
        <v>2.6</v>
      </c>
      <c r="M28" s="100">
        <f t="shared" si="34"/>
        <v>4.0000000000000036</v>
      </c>
      <c r="N28" s="63">
        <v>5</v>
      </c>
      <c r="O28" s="30">
        <v>2.63</v>
      </c>
      <c r="P28" s="9">
        <v>2.64</v>
      </c>
      <c r="Q28" s="43">
        <f t="shared" si="35"/>
        <v>-1.0000000000000231</v>
      </c>
      <c r="R28" s="63">
        <v>5</v>
      </c>
      <c r="S28" s="30">
        <v>2.7</v>
      </c>
      <c r="T28" s="9">
        <v>2.58</v>
      </c>
      <c r="U28" s="43">
        <f t="shared" si="36"/>
        <v>12.000000000000011</v>
      </c>
      <c r="V28" s="97">
        <v>5</v>
      </c>
      <c r="W28" s="98">
        <v>2.94</v>
      </c>
      <c r="X28" s="99">
        <v>2.76</v>
      </c>
      <c r="Y28" s="100">
        <f t="shared" si="37"/>
        <v>18.000000000000014</v>
      </c>
      <c r="Z28" s="97">
        <v>5</v>
      </c>
      <c r="AA28" s="98">
        <v>2.85</v>
      </c>
      <c r="AB28" s="99">
        <v>2.72</v>
      </c>
      <c r="AC28" s="100">
        <f t="shared" si="38"/>
        <v>12.999999999999989</v>
      </c>
      <c r="AD28" s="97">
        <v>5</v>
      </c>
      <c r="AE28" s="98">
        <v>3</v>
      </c>
      <c r="AF28" s="99">
        <v>2.77</v>
      </c>
      <c r="AG28" s="100">
        <f t="shared" si="39"/>
        <v>23</v>
      </c>
      <c r="AH28" s="97"/>
      <c r="AI28" s="98"/>
      <c r="AJ28" s="99"/>
      <c r="AK28" s="100" t="str">
        <f t="shared" si="40"/>
        <v xml:space="preserve"> </v>
      </c>
      <c r="AL28" s="41">
        <v>5</v>
      </c>
      <c r="AM28" s="42">
        <v>2.99</v>
      </c>
      <c r="AN28" s="9">
        <v>2.88</v>
      </c>
      <c r="AO28" s="43">
        <f t="shared" si="0"/>
        <v>11.000000000000032</v>
      </c>
      <c r="AP28" s="41"/>
      <c r="AQ28" s="42"/>
      <c r="AR28" s="9"/>
      <c r="AS28" s="43" t="str">
        <f t="shared" si="1"/>
        <v xml:space="preserve"> </v>
      </c>
      <c r="AT28" s="41">
        <v>5</v>
      </c>
      <c r="AU28" s="42">
        <v>2.89</v>
      </c>
      <c r="AV28" s="9">
        <v>2.92</v>
      </c>
      <c r="AW28" s="43">
        <f t="shared" si="2"/>
        <v>-2.9999999999999805</v>
      </c>
      <c r="AX28" s="41">
        <v>5</v>
      </c>
      <c r="AY28" s="42">
        <v>2.78</v>
      </c>
      <c r="AZ28" s="9">
        <v>2.69</v>
      </c>
      <c r="BA28" s="43">
        <f t="shared" si="19"/>
        <v>8.9999999999999858</v>
      </c>
      <c r="BB28" s="41">
        <v>5</v>
      </c>
      <c r="BC28" s="42">
        <v>2.81</v>
      </c>
      <c r="BD28" s="9">
        <v>2.71</v>
      </c>
      <c r="BE28" s="43">
        <f t="shared" si="20"/>
        <v>10.000000000000009</v>
      </c>
      <c r="BF28" s="41">
        <v>5</v>
      </c>
      <c r="BG28" s="42">
        <v>2.95</v>
      </c>
      <c r="BH28" s="9">
        <v>2.76</v>
      </c>
      <c r="BI28" s="43">
        <f t="shared" si="21"/>
        <v>19.000000000000039</v>
      </c>
      <c r="BJ28" s="41"/>
      <c r="BK28" s="42"/>
      <c r="BL28" s="9"/>
      <c r="BM28" s="43" t="str">
        <f t="shared" si="22"/>
        <v xml:space="preserve"> </v>
      </c>
      <c r="BN28" s="41">
        <v>3</v>
      </c>
      <c r="BO28" s="42">
        <v>3.2</v>
      </c>
      <c r="BP28" s="9">
        <v>2.78</v>
      </c>
      <c r="BQ28" s="43">
        <f t="shared" si="3"/>
        <v>42.000000000000036</v>
      </c>
      <c r="BR28" s="41"/>
      <c r="BS28" s="35"/>
      <c r="BT28" s="9"/>
      <c r="BU28" s="10" t="str">
        <f t="shared" si="41"/>
        <v xml:space="preserve"> </v>
      </c>
      <c r="BV28" s="41"/>
      <c r="BW28" s="42"/>
      <c r="BX28" s="9"/>
      <c r="BY28" s="43" t="str">
        <f t="shared" si="4"/>
        <v xml:space="preserve"> </v>
      </c>
      <c r="BZ28" s="41">
        <v>3.125</v>
      </c>
      <c r="CA28" s="42">
        <v>3.42</v>
      </c>
      <c r="CB28" s="9">
        <v>2.71</v>
      </c>
      <c r="CC28" s="43">
        <f t="shared" si="5"/>
        <v>71</v>
      </c>
      <c r="CD28" s="41">
        <v>3.125</v>
      </c>
      <c r="CE28" s="42">
        <v>3.42</v>
      </c>
      <c r="CF28" s="9">
        <v>2.71</v>
      </c>
      <c r="CG28" s="43">
        <f t="shared" si="6"/>
        <v>71</v>
      </c>
      <c r="CH28" s="41">
        <v>5</v>
      </c>
      <c r="CI28" s="42">
        <v>3.11</v>
      </c>
      <c r="CJ28" s="9">
        <v>3.01</v>
      </c>
      <c r="CK28" s="43">
        <f t="shared" si="7"/>
        <v>10.000000000000009</v>
      </c>
      <c r="CL28" s="41"/>
      <c r="CM28" s="42"/>
      <c r="CN28" s="9"/>
      <c r="CO28" s="43" t="str">
        <f t="shared" si="8"/>
        <v xml:space="preserve"> </v>
      </c>
      <c r="CP28" s="41">
        <v>5</v>
      </c>
      <c r="CQ28" s="42">
        <v>3.32</v>
      </c>
      <c r="CR28" s="9">
        <v>3.1</v>
      </c>
      <c r="CS28" s="43">
        <f t="shared" si="9"/>
        <v>21.999999999999975</v>
      </c>
    </row>
    <row r="29" spans="1:97" x14ac:dyDescent="0.25">
      <c r="A29" s="14">
        <v>2035</v>
      </c>
      <c r="B29" s="62">
        <v>4</v>
      </c>
      <c r="C29" s="29">
        <v>3.06</v>
      </c>
      <c r="D29" s="16">
        <v>2.66</v>
      </c>
      <c r="E29" s="40">
        <f t="shared" si="10"/>
        <v>39.999999999999993</v>
      </c>
      <c r="F29" s="62">
        <v>4</v>
      </c>
      <c r="G29" s="29">
        <v>3.08</v>
      </c>
      <c r="H29" s="16">
        <v>2.66</v>
      </c>
      <c r="I29" s="40">
        <f t="shared" si="33"/>
        <v>41.999999999999993</v>
      </c>
      <c r="J29" s="97">
        <v>5</v>
      </c>
      <c r="K29" s="98">
        <v>2.73</v>
      </c>
      <c r="L29" s="99">
        <v>2.66</v>
      </c>
      <c r="M29" s="100">
        <f t="shared" si="34"/>
        <v>6.999999999999984</v>
      </c>
      <c r="N29" s="62">
        <v>5</v>
      </c>
      <c r="O29" s="29">
        <v>2.75</v>
      </c>
      <c r="P29" s="16">
        <v>2.71</v>
      </c>
      <c r="Q29" s="40">
        <f t="shared" si="35"/>
        <v>4.0000000000000036</v>
      </c>
      <c r="R29" s="62">
        <v>5</v>
      </c>
      <c r="S29" s="29">
        <v>2.81</v>
      </c>
      <c r="T29" s="16">
        <v>2.65</v>
      </c>
      <c r="U29" s="40">
        <f t="shared" si="36"/>
        <v>16.000000000000014</v>
      </c>
      <c r="V29" s="97">
        <v>5</v>
      </c>
      <c r="W29" s="98">
        <v>3.04</v>
      </c>
      <c r="X29" s="99">
        <v>2.82</v>
      </c>
      <c r="Y29" s="100">
        <f t="shared" si="37"/>
        <v>22.000000000000021</v>
      </c>
      <c r="Z29" s="97">
        <v>5</v>
      </c>
      <c r="AA29" s="98">
        <v>2.91</v>
      </c>
      <c r="AB29" s="99">
        <v>2.78</v>
      </c>
      <c r="AC29" s="100">
        <f t="shared" si="38"/>
        <v>13.000000000000034</v>
      </c>
      <c r="AD29" s="97"/>
      <c r="AE29" s="98"/>
      <c r="AF29" s="99"/>
      <c r="AG29" s="100" t="str">
        <f t="shared" si="39"/>
        <v xml:space="preserve"> </v>
      </c>
      <c r="AH29" s="97"/>
      <c r="AI29" s="98"/>
      <c r="AJ29" s="99"/>
      <c r="AK29" s="100" t="str">
        <f t="shared" si="40"/>
        <v xml:space="preserve"> </v>
      </c>
      <c r="AL29" s="38">
        <v>5</v>
      </c>
      <c r="AM29" s="39">
        <v>3.05</v>
      </c>
      <c r="AN29" s="16">
        <v>2.93</v>
      </c>
      <c r="AO29" s="40">
        <f t="shared" si="0"/>
        <v>11.999999999999966</v>
      </c>
      <c r="AP29" s="38"/>
      <c r="AQ29" s="39"/>
      <c r="AR29" s="16"/>
      <c r="AS29" s="40" t="str">
        <f t="shared" si="1"/>
        <v xml:space="preserve"> </v>
      </c>
      <c r="AT29" s="38">
        <v>5</v>
      </c>
      <c r="AU29" s="39">
        <v>2.95</v>
      </c>
      <c r="AV29" s="16">
        <v>2.97</v>
      </c>
      <c r="AW29" s="40">
        <f t="shared" si="2"/>
        <v>-2.0000000000000018</v>
      </c>
      <c r="AX29" s="38">
        <v>4</v>
      </c>
      <c r="AY29" s="39">
        <v>3.15</v>
      </c>
      <c r="AZ29" s="16">
        <v>2.73</v>
      </c>
      <c r="BA29" s="40">
        <f t="shared" si="19"/>
        <v>41.999999999999993</v>
      </c>
      <c r="BB29" s="38">
        <v>5</v>
      </c>
      <c r="BC29" s="39">
        <v>2.86</v>
      </c>
      <c r="BD29" s="16">
        <v>2.75</v>
      </c>
      <c r="BE29" s="40">
        <f t="shared" si="20"/>
        <v>10.999999999999988</v>
      </c>
      <c r="BF29" s="38">
        <v>5</v>
      </c>
      <c r="BG29" s="39">
        <v>2.99</v>
      </c>
      <c r="BH29" s="16">
        <v>2.8</v>
      </c>
      <c r="BI29" s="40">
        <f t="shared" si="21"/>
        <v>19.000000000000039</v>
      </c>
      <c r="BJ29" s="38"/>
      <c r="BK29" s="39"/>
      <c r="BL29" s="16"/>
      <c r="BM29" s="40" t="str">
        <f t="shared" si="22"/>
        <v xml:space="preserve"> </v>
      </c>
      <c r="BN29" s="38">
        <v>3.125</v>
      </c>
      <c r="BO29" s="39">
        <v>3.25</v>
      </c>
      <c r="BP29" s="16">
        <v>2.83</v>
      </c>
      <c r="BQ29" s="40">
        <f t="shared" si="3"/>
        <v>41.999999999999993</v>
      </c>
      <c r="BR29" s="38"/>
      <c r="BS29" s="34"/>
      <c r="BT29" s="16"/>
      <c r="BU29" s="17" t="str">
        <f t="shared" si="41"/>
        <v xml:space="preserve"> </v>
      </c>
      <c r="BV29" s="38"/>
      <c r="BW29" s="39"/>
      <c r="BX29" s="16"/>
      <c r="BY29" s="40" t="str">
        <f t="shared" si="4"/>
        <v xml:space="preserve"> </v>
      </c>
      <c r="BZ29" s="38">
        <v>3.25</v>
      </c>
      <c r="CA29" s="39">
        <v>3.46</v>
      </c>
      <c r="CB29" s="16">
        <v>2.75</v>
      </c>
      <c r="CC29" s="40">
        <f t="shared" si="5"/>
        <v>71</v>
      </c>
      <c r="CD29" s="38">
        <v>3.25</v>
      </c>
      <c r="CE29" s="39">
        <v>3.46</v>
      </c>
      <c r="CF29" s="16">
        <v>2.75</v>
      </c>
      <c r="CG29" s="40">
        <f t="shared" si="6"/>
        <v>71</v>
      </c>
      <c r="CH29" s="38">
        <v>5</v>
      </c>
      <c r="CI29" s="39">
        <v>3.16</v>
      </c>
      <c r="CJ29" s="16">
        <v>3.06</v>
      </c>
      <c r="CK29" s="40">
        <f t="shared" si="7"/>
        <v>10.000000000000009</v>
      </c>
      <c r="CL29" s="38"/>
      <c r="CM29" s="39"/>
      <c r="CN29" s="16"/>
      <c r="CO29" s="40" t="str">
        <f t="shared" si="8"/>
        <v xml:space="preserve"> </v>
      </c>
      <c r="CP29" s="38" t="s">
        <v>90</v>
      </c>
      <c r="CQ29" s="39" t="s">
        <v>91</v>
      </c>
      <c r="CR29" s="16">
        <v>3.15</v>
      </c>
      <c r="CS29" s="40" t="s">
        <v>92</v>
      </c>
    </row>
    <row r="30" spans="1:97" x14ac:dyDescent="0.25">
      <c r="A30" s="6">
        <v>2036</v>
      </c>
      <c r="B30" s="63">
        <v>4</v>
      </c>
      <c r="C30" s="30">
        <v>3.17</v>
      </c>
      <c r="D30" s="9">
        <v>2.72</v>
      </c>
      <c r="E30" s="43">
        <f t="shared" si="10"/>
        <v>44.999999999999972</v>
      </c>
      <c r="F30" s="63">
        <v>4</v>
      </c>
      <c r="G30" s="30">
        <v>3.19</v>
      </c>
      <c r="H30" s="9">
        <v>2.72</v>
      </c>
      <c r="I30" s="43">
        <f t="shared" si="33"/>
        <v>46.999999999999972</v>
      </c>
      <c r="J30" s="97">
        <v>5</v>
      </c>
      <c r="K30" s="98">
        <v>2.8</v>
      </c>
      <c r="L30" s="99">
        <v>2.72</v>
      </c>
      <c r="M30" s="100">
        <f t="shared" si="34"/>
        <v>7.9999999999999627</v>
      </c>
      <c r="N30" s="63">
        <v>5</v>
      </c>
      <c r="O30" s="30">
        <v>2.85</v>
      </c>
      <c r="P30" s="9">
        <v>2.77</v>
      </c>
      <c r="Q30" s="43">
        <f t="shared" si="35"/>
        <v>8.0000000000000071</v>
      </c>
      <c r="R30" s="63">
        <v>5</v>
      </c>
      <c r="S30" s="30">
        <v>2.85</v>
      </c>
      <c r="T30" s="9">
        <v>2.71</v>
      </c>
      <c r="U30" s="43">
        <f t="shared" si="36"/>
        <v>14.000000000000012</v>
      </c>
      <c r="V30" s="97">
        <v>5</v>
      </c>
      <c r="W30" s="98">
        <v>3.1</v>
      </c>
      <c r="X30" s="99">
        <v>2.87</v>
      </c>
      <c r="Y30" s="100">
        <f t="shared" si="37"/>
        <v>23</v>
      </c>
      <c r="Z30" s="97">
        <v>5</v>
      </c>
      <c r="AA30" s="98">
        <v>2.96</v>
      </c>
      <c r="AB30" s="99">
        <v>2.83</v>
      </c>
      <c r="AC30" s="100">
        <f t="shared" si="38"/>
        <v>12.999999999999989</v>
      </c>
      <c r="AD30" s="97">
        <v>5</v>
      </c>
      <c r="AE30" s="98">
        <v>3.11</v>
      </c>
      <c r="AF30" s="99">
        <v>2.88</v>
      </c>
      <c r="AG30" s="100">
        <f t="shared" si="39"/>
        <v>23</v>
      </c>
      <c r="AH30" s="97"/>
      <c r="AI30" s="98"/>
      <c r="AJ30" s="99"/>
      <c r="AK30" s="100" t="str">
        <f t="shared" si="40"/>
        <v xml:space="preserve"> </v>
      </c>
      <c r="AL30" s="41">
        <v>5</v>
      </c>
      <c r="AM30" s="42">
        <v>3.1</v>
      </c>
      <c r="AN30" s="9">
        <v>2.98</v>
      </c>
      <c r="AO30" s="43">
        <f t="shared" si="0"/>
        <v>12.000000000000011</v>
      </c>
      <c r="AP30" s="41"/>
      <c r="AQ30" s="42"/>
      <c r="AR30" s="9"/>
      <c r="AS30" s="43" t="str">
        <f t="shared" si="1"/>
        <v xml:space="preserve"> </v>
      </c>
      <c r="AT30" s="41">
        <v>5</v>
      </c>
      <c r="AU30" s="42">
        <v>3.01</v>
      </c>
      <c r="AV30" s="9">
        <v>3.02</v>
      </c>
      <c r="AW30" s="43">
        <f t="shared" si="2"/>
        <v>-1.0000000000000231</v>
      </c>
      <c r="AX30" s="41">
        <v>5</v>
      </c>
      <c r="AY30" s="42">
        <v>2.88</v>
      </c>
      <c r="AZ30" s="9">
        <v>2.77</v>
      </c>
      <c r="BA30" s="43">
        <f t="shared" si="19"/>
        <v>10.999999999999988</v>
      </c>
      <c r="BB30" s="41">
        <v>5</v>
      </c>
      <c r="BC30" s="42">
        <v>2.9</v>
      </c>
      <c r="BD30" s="9">
        <v>2.79</v>
      </c>
      <c r="BE30" s="43">
        <f t="shared" si="20"/>
        <v>10.999999999999988</v>
      </c>
      <c r="BF30" s="41">
        <v>4</v>
      </c>
      <c r="BG30" s="42">
        <v>3.25</v>
      </c>
      <c r="BH30" s="9">
        <v>2.84</v>
      </c>
      <c r="BI30" s="43">
        <f t="shared" si="21"/>
        <v>41.000000000000014</v>
      </c>
      <c r="BJ30" s="41"/>
      <c r="BK30" s="42"/>
      <c r="BL30" s="9"/>
      <c r="BM30" s="43" t="str">
        <f t="shared" si="22"/>
        <v xml:space="preserve"> </v>
      </c>
      <c r="BN30" s="41">
        <v>3.25</v>
      </c>
      <c r="BO30" s="42">
        <v>3.3</v>
      </c>
      <c r="BP30" s="9">
        <v>2.87</v>
      </c>
      <c r="BQ30" s="43">
        <f t="shared" si="3"/>
        <v>42.999999999999972</v>
      </c>
      <c r="BR30" s="41"/>
      <c r="BS30" s="35"/>
      <c r="BT30" s="9"/>
      <c r="BU30" s="10" t="str">
        <f t="shared" si="41"/>
        <v xml:space="preserve"> </v>
      </c>
      <c r="BV30" s="41"/>
      <c r="BW30" s="42"/>
      <c r="BX30" s="9"/>
      <c r="BY30" s="43" t="str">
        <f t="shared" si="4"/>
        <v xml:space="preserve"> </v>
      </c>
      <c r="BZ30" s="41">
        <v>3.25</v>
      </c>
      <c r="CA30" s="42">
        <v>3.49</v>
      </c>
      <c r="CB30" s="9">
        <v>2.78</v>
      </c>
      <c r="CC30" s="43">
        <f t="shared" si="5"/>
        <v>71.000000000000043</v>
      </c>
      <c r="CD30" s="41">
        <v>3.25</v>
      </c>
      <c r="CE30" s="42">
        <v>3.49</v>
      </c>
      <c r="CF30" s="9">
        <v>2.78</v>
      </c>
      <c r="CG30" s="43">
        <f t="shared" si="6"/>
        <v>71.000000000000043</v>
      </c>
      <c r="CH30" s="41">
        <v>5</v>
      </c>
      <c r="CI30" s="42">
        <v>3.21</v>
      </c>
      <c r="CJ30" s="9">
        <v>3.11</v>
      </c>
      <c r="CK30" s="43">
        <f t="shared" si="7"/>
        <v>10.000000000000009</v>
      </c>
      <c r="CL30" s="41"/>
      <c r="CM30" s="42"/>
      <c r="CN30" s="9"/>
      <c r="CO30" s="43" t="str">
        <f t="shared" si="8"/>
        <v xml:space="preserve"> </v>
      </c>
      <c r="CP30" s="41">
        <v>5</v>
      </c>
      <c r="CQ30" s="42">
        <v>3.42</v>
      </c>
      <c r="CR30" s="9">
        <v>3.2</v>
      </c>
      <c r="CS30" s="43">
        <f t="shared" si="9"/>
        <v>21.999999999999975</v>
      </c>
    </row>
    <row r="31" spans="1:97" s="79" customFormat="1" x14ac:dyDescent="0.25">
      <c r="A31" s="14">
        <v>2037</v>
      </c>
      <c r="B31" s="66">
        <v>4</v>
      </c>
      <c r="C31" s="67">
        <v>3.26</v>
      </c>
      <c r="D31" s="16">
        <v>2.78</v>
      </c>
      <c r="E31" s="40">
        <f t="shared" si="10"/>
        <v>48</v>
      </c>
      <c r="F31" s="66">
        <v>4</v>
      </c>
      <c r="G31" s="67">
        <v>3.28</v>
      </c>
      <c r="H31" s="16">
        <v>2.78</v>
      </c>
      <c r="I31" s="40">
        <f t="shared" si="33"/>
        <v>50</v>
      </c>
      <c r="J31" s="101">
        <v>5</v>
      </c>
      <c r="K31" s="102">
        <v>2.86</v>
      </c>
      <c r="L31" s="99">
        <v>2.78</v>
      </c>
      <c r="M31" s="100">
        <f t="shared" si="34"/>
        <v>8.0000000000000071</v>
      </c>
      <c r="N31" s="66">
        <v>5</v>
      </c>
      <c r="O31" s="67">
        <v>2.92</v>
      </c>
      <c r="P31" s="16">
        <v>2.83</v>
      </c>
      <c r="Q31" s="40">
        <f t="shared" si="35"/>
        <v>8.9999999999999858</v>
      </c>
      <c r="R31" s="86">
        <v>5</v>
      </c>
      <c r="S31" s="29">
        <v>2.92</v>
      </c>
      <c r="T31" s="16">
        <v>2.77</v>
      </c>
      <c r="U31" s="17">
        <f t="shared" si="36"/>
        <v>14.999999999999991</v>
      </c>
      <c r="V31" s="117">
        <v>5</v>
      </c>
      <c r="W31" s="102">
        <v>3.16</v>
      </c>
      <c r="X31" s="99">
        <v>2.92</v>
      </c>
      <c r="Y31" s="109">
        <f t="shared" si="37"/>
        <v>24.000000000000021</v>
      </c>
      <c r="Z31" s="117">
        <v>5</v>
      </c>
      <c r="AA31" s="98">
        <v>3.01</v>
      </c>
      <c r="AB31" s="99">
        <v>2.88</v>
      </c>
      <c r="AC31" s="109">
        <f t="shared" si="38"/>
        <v>12.999999999999989</v>
      </c>
      <c r="AD31" s="117"/>
      <c r="AE31" s="102"/>
      <c r="AF31" s="99"/>
      <c r="AG31" s="109" t="str">
        <f t="shared" si="39"/>
        <v xml:space="preserve"> </v>
      </c>
      <c r="AH31" s="101"/>
      <c r="AI31" s="102"/>
      <c r="AJ31" s="99"/>
      <c r="AK31" s="100" t="str">
        <f t="shared" si="40"/>
        <v xml:space="preserve"> </v>
      </c>
      <c r="AL31" s="86">
        <v>5</v>
      </c>
      <c r="AM31" s="87">
        <v>3.15</v>
      </c>
      <c r="AN31" s="16">
        <v>3.03</v>
      </c>
      <c r="AO31" s="40">
        <f t="shared" si="0"/>
        <v>12.000000000000011</v>
      </c>
      <c r="AP31" s="86"/>
      <c r="AQ31" s="87"/>
      <c r="AR31" s="16"/>
      <c r="AS31" s="40" t="str">
        <f t="shared" si="1"/>
        <v xml:space="preserve"> </v>
      </c>
      <c r="AT31" s="86">
        <v>5</v>
      </c>
      <c r="AU31" s="87">
        <v>3.06</v>
      </c>
      <c r="AV31" s="16">
        <v>3.07</v>
      </c>
      <c r="AW31" s="40">
        <f t="shared" si="2"/>
        <v>-0.99999999999997868</v>
      </c>
      <c r="AX31" s="86">
        <v>3.25</v>
      </c>
      <c r="AY31" s="87">
        <v>3.42</v>
      </c>
      <c r="AZ31" s="16">
        <v>2.8</v>
      </c>
      <c r="BA31" s="40">
        <f t="shared" si="19"/>
        <v>62.000000000000014</v>
      </c>
      <c r="BB31" s="86">
        <v>5</v>
      </c>
      <c r="BC31" s="87">
        <v>2.93</v>
      </c>
      <c r="BD31" s="16">
        <v>2.82</v>
      </c>
      <c r="BE31" s="40">
        <f t="shared" si="20"/>
        <v>11.000000000000032</v>
      </c>
      <c r="BF31" s="86">
        <v>5</v>
      </c>
      <c r="BG31" s="87">
        <v>3.06</v>
      </c>
      <c r="BH31" s="16">
        <v>2.87</v>
      </c>
      <c r="BI31" s="40">
        <f t="shared" si="21"/>
        <v>18.999999999999993</v>
      </c>
      <c r="BJ31" s="86"/>
      <c r="BK31" s="87"/>
      <c r="BL31" s="16"/>
      <c r="BM31" s="40" t="str">
        <f t="shared" si="22"/>
        <v xml:space="preserve"> </v>
      </c>
      <c r="BN31" s="86">
        <v>3.25</v>
      </c>
      <c r="BO31" s="87">
        <v>3.35</v>
      </c>
      <c r="BP31" s="16">
        <v>2.9</v>
      </c>
      <c r="BQ31" s="40">
        <f t="shared" si="3"/>
        <v>45.000000000000014</v>
      </c>
      <c r="BR31" s="86"/>
      <c r="BS31" s="85"/>
      <c r="BT31" s="16"/>
      <c r="BU31" s="17" t="str">
        <f t="shared" si="41"/>
        <v xml:space="preserve"> </v>
      </c>
      <c r="BV31" s="86"/>
      <c r="BW31" s="87"/>
      <c r="BX31" s="16"/>
      <c r="BY31" s="40" t="str">
        <f t="shared" si="4"/>
        <v xml:space="preserve"> </v>
      </c>
      <c r="BZ31" s="86">
        <v>3.25</v>
      </c>
      <c r="CA31" s="87">
        <v>3.52</v>
      </c>
      <c r="CB31" s="16">
        <v>2.81</v>
      </c>
      <c r="CC31" s="40">
        <f t="shared" si="5"/>
        <v>71</v>
      </c>
      <c r="CD31" s="86">
        <v>3.25</v>
      </c>
      <c r="CE31" s="87">
        <v>3.52</v>
      </c>
      <c r="CF31" s="16">
        <v>2.81</v>
      </c>
      <c r="CG31" s="40">
        <f t="shared" si="6"/>
        <v>71</v>
      </c>
      <c r="CH31" s="86">
        <v>5</v>
      </c>
      <c r="CI31" s="87">
        <v>3.25</v>
      </c>
      <c r="CJ31" s="16">
        <v>3.15</v>
      </c>
      <c r="CK31" s="40">
        <f t="shared" si="7"/>
        <v>10.000000000000009</v>
      </c>
      <c r="CL31" s="86"/>
      <c r="CM31" s="87"/>
      <c r="CN31" s="16"/>
      <c r="CO31" s="40" t="str">
        <f t="shared" si="8"/>
        <v xml:space="preserve"> </v>
      </c>
      <c r="CP31" s="86">
        <v>5</v>
      </c>
      <c r="CQ31" s="87">
        <v>3.46</v>
      </c>
      <c r="CR31" s="16">
        <v>3.24</v>
      </c>
      <c r="CS31" s="40">
        <f t="shared" si="9"/>
        <v>21.999999999999975</v>
      </c>
    </row>
    <row r="32" spans="1:97" s="28" customFormat="1" x14ac:dyDescent="0.25">
      <c r="A32" s="20">
        <v>2038</v>
      </c>
      <c r="B32" s="64">
        <v>4</v>
      </c>
      <c r="C32" s="90">
        <v>3.36</v>
      </c>
      <c r="D32" s="22">
        <v>2.84</v>
      </c>
      <c r="E32" s="46">
        <f t="shared" si="10"/>
        <v>52</v>
      </c>
      <c r="F32" s="64">
        <v>4</v>
      </c>
      <c r="G32" s="90">
        <v>3.39</v>
      </c>
      <c r="H32" s="22">
        <v>2.84</v>
      </c>
      <c r="I32" s="46">
        <f t="shared" si="33"/>
        <v>55.000000000000028</v>
      </c>
      <c r="J32" s="107">
        <v>5</v>
      </c>
      <c r="K32" s="104">
        <v>2.92</v>
      </c>
      <c r="L32" s="105">
        <v>2.84</v>
      </c>
      <c r="M32" s="108">
        <f t="shared" si="34"/>
        <v>8.0000000000000071</v>
      </c>
      <c r="N32" s="64">
        <v>5</v>
      </c>
      <c r="O32" s="90">
        <v>2.98</v>
      </c>
      <c r="P32" s="22">
        <v>2.89</v>
      </c>
      <c r="Q32" s="23">
        <f t="shared" si="35"/>
        <v>8.9999999999999858</v>
      </c>
      <c r="R32" s="21">
        <v>5</v>
      </c>
      <c r="S32" s="90">
        <v>3</v>
      </c>
      <c r="T32" s="22">
        <v>2.83</v>
      </c>
      <c r="U32" s="23">
        <f t="shared" si="36"/>
        <v>16.999999999999993</v>
      </c>
      <c r="V32" s="118">
        <v>5</v>
      </c>
      <c r="W32" s="104">
        <v>3.21</v>
      </c>
      <c r="X32" s="105">
        <v>2.97</v>
      </c>
      <c r="Y32" s="108">
        <f t="shared" si="37"/>
        <v>23.999999999999979</v>
      </c>
      <c r="Z32" s="118">
        <v>5</v>
      </c>
      <c r="AA32" s="104">
        <v>3.06</v>
      </c>
      <c r="AB32" s="105">
        <v>2.93</v>
      </c>
      <c r="AC32" s="108">
        <f t="shared" si="38"/>
        <v>12.999999999999989</v>
      </c>
      <c r="AD32" s="118">
        <v>5</v>
      </c>
      <c r="AE32" s="104">
        <v>3.2</v>
      </c>
      <c r="AF32" s="105">
        <v>2.97</v>
      </c>
      <c r="AG32" s="108">
        <f t="shared" si="39"/>
        <v>23</v>
      </c>
      <c r="AH32" s="107"/>
      <c r="AI32" s="104"/>
      <c r="AJ32" s="105"/>
      <c r="AK32" s="106" t="str">
        <f t="shared" si="40"/>
        <v xml:space="preserve"> </v>
      </c>
      <c r="AL32" s="21">
        <v>5</v>
      </c>
      <c r="AM32" s="90">
        <v>3.18</v>
      </c>
      <c r="AN32" s="22">
        <v>3.07</v>
      </c>
      <c r="AO32" s="46">
        <f t="shared" si="0"/>
        <v>11.000000000000032</v>
      </c>
      <c r="AP32" s="21"/>
      <c r="AQ32" s="90"/>
      <c r="AR32" s="22"/>
      <c r="AS32" s="46" t="str">
        <f t="shared" si="1"/>
        <v xml:space="preserve"> </v>
      </c>
      <c r="AT32" s="21">
        <v>5</v>
      </c>
      <c r="AU32" s="90">
        <v>3.11</v>
      </c>
      <c r="AV32" s="22">
        <v>3.11</v>
      </c>
      <c r="AW32" s="46">
        <f t="shared" si="2"/>
        <v>0</v>
      </c>
      <c r="AX32" s="21">
        <v>4</v>
      </c>
      <c r="AY32" s="90">
        <v>3.37</v>
      </c>
      <c r="AZ32" s="22">
        <v>2.83</v>
      </c>
      <c r="BA32" s="46">
        <f t="shared" si="19"/>
        <v>54</v>
      </c>
      <c r="BB32" s="21">
        <v>5</v>
      </c>
      <c r="BC32" s="90">
        <v>2.95</v>
      </c>
      <c r="BD32" s="22">
        <v>2.85</v>
      </c>
      <c r="BE32" s="46">
        <f t="shared" si="20"/>
        <v>10.000000000000009</v>
      </c>
      <c r="BF32" s="21"/>
      <c r="BG32" s="90"/>
      <c r="BH32" s="22"/>
      <c r="BI32" s="46" t="str">
        <f t="shared" si="21"/>
        <v xml:space="preserve"> </v>
      </c>
      <c r="BJ32" s="21"/>
      <c r="BK32" s="90"/>
      <c r="BL32" s="22"/>
      <c r="BM32" s="46" t="str">
        <f t="shared" si="22"/>
        <v xml:space="preserve"> </v>
      </c>
      <c r="BN32" s="21">
        <v>3.375</v>
      </c>
      <c r="BO32" s="90">
        <v>3.4</v>
      </c>
      <c r="BP32" s="22">
        <v>2.93</v>
      </c>
      <c r="BQ32" s="46">
        <f t="shared" si="3"/>
        <v>46.999999999999972</v>
      </c>
      <c r="BR32" s="21"/>
      <c r="BS32" s="89"/>
      <c r="BT32" s="22"/>
      <c r="BU32" s="23" t="str">
        <f t="shared" si="41"/>
        <v xml:space="preserve"> </v>
      </c>
      <c r="BV32" s="21"/>
      <c r="BW32" s="90"/>
      <c r="BX32" s="22"/>
      <c r="BY32" s="46" t="str">
        <f t="shared" si="4"/>
        <v xml:space="preserve"> </v>
      </c>
      <c r="BZ32" s="21">
        <v>3.375</v>
      </c>
      <c r="CA32" s="90">
        <v>3.57</v>
      </c>
      <c r="CB32" s="22">
        <v>2.84</v>
      </c>
      <c r="CC32" s="46">
        <f t="shared" si="5"/>
        <v>73</v>
      </c>
      <c r="CD32" s="21">
        <v>3.375</v>
      </c>
      <c r="CE32" s="90">
        <v>3.57</v>
      </c>
      <c r="CF32" s="22">
        <v>2.84</v>
      </c>
      <c r="CG32" s="46">
        <f t="shared" si="6"/>
        <v>73</v>
      </c>
      <c r="CH32" s="21">
        <v>5</v>
      </c>
      <c r="CI32" s="90">
        <v>3.29</v>
      </c>
      <c r="CJ32" s="22">
        <v>3.19</v>
      </c>
      <c r="CK32" s="46">
        <f t="shared" si="7"/>
        <v>10.000000000000009</v>
      </c>
      <c r="CL32" s="21">
        <v>5</v>
      </c>
      <c r="CM32" s="90">
        <v>3.46</v>
      </c>
      <c r="CN32" s="22">
        <v>3.22</v>
      </c>
      <c r="CO32" s="46">
        <f t="shared" si="8"/>
        <v>23.999999999999979</v>
      </c>
      <c r="CP32" s="21">
        <v>4</v>
      </c>
      <c r="CQ32" s="90">
        <v>4.05</v>
      </c>
      <c r="CR32" s="22">
        <v>3.28</v>
      </c>
      <c r="CS32" s="46">
        <f t="shared" si="9"/>
        <v>77</v>
      </c>
    </row>
    <row r="33" spans="1:97" x14ac:dyDescent="0.25">
      <c r="A33" s="14">
        <v>2039</v>
      </c>
      <c r="B33" s="62">
        <v>3.5</v>
      </c>
      <c r="C33" s="29">
        <v>3.59</v>
      </c>
      <c r="D33" s="16">
        <v>2.89</v>
      </c>
      <c r="E33" s="40">
        <f t="shared" si="10"/>
        <v>69.999999999999972</v>
      </c>
      <c r="F33" s="62">
        <v>3.5</v>
      </c>
      <c r="G33" s="29">
        <v>3.59</v>
      </c>
      <c r="H33" s="16">
        <v>2.89</v>
      </c>
      <c r="I33" s="40">
        <f t="shared" si="33"/>
        <v>69.999999999999972</v>
      </c>
      <c r="J33" s="97"/>
      <c r="K33" s="98"/>
      <c r="L33" s="99"/>
      <c r="M33" s="109"/>
      <c r="N33" s="62">
        <v>5</v>
      </c>
      <c r="O33" s="29">
        <v>3.03</v>
      </c>
      <c r="P33" s="16">
        <v>2.94</v>
      </c>
      <c r="Q33" s="17">
        <f t="shared" si="35"/>
        <v>8.9999999999999858</v>
      </c>
      <c r="R33" s="15">
        <v>5</v>
      </c>
      <c r="S33" s="29">
        <v>3.05</v>
      </c>
      <c r="T33" s="16">
        <v>2.88</v>
      </c>
      <c r="U33" s="17">
        <f t="shared" si="36"/>
        <v>16.999999999999993</v>
      </c>
      <c r="V33" s="119"/>
      <c r="W33" s="120"/>
      <c r="X33" s="99"/>
      <c r="Y33" s="109" t="str">
        <f t="shared" si="37"/>
        <v xml:space="preserve"> </v>
      </c>
      <c r="Z33" s="119">
        <v>5</v>
      </c>
      <c r="AA33" s="98">
        <v>3.09</v>
      </c>
      <c r="AB33" s="99">
        <v>2.96</v>
      </c>
      <c r="AC33" s="109">
        <f t="shared" si="38"/>
        <v>12.999999999999989</v>
      </c>
      <c r="AD33" s="119"/>
      <c r="AE33" s="120"/>
      <c r="AF33" s="99"/>
      <c r="AG33" s="109" t="str">
        <f t="shared" si="39"/>
        <v xml:space="preserve"> </v>
      </c>
      <c r="AH33" s="97"/>
      <c r="AI33" s="98"/>
      <c r="AJ33" s="99"/>
      <c r="AK33" s="100" t="str">
        <f t="shared" si="40"/>
        <v xml:space="preserve"> </v>
      </c>
      <c r="AL33" s="15"/>
      <c r="AM33" s="29"/>
      <c r="AN33" s="16"/>
      <c r="AO33" s="40" t="str">
        <f t="shared" si="0"/>
        <v xml:space="preserve"> </v>
      </c>
      <c r="AP33" s="15"/>
      <c r="AQ33" s="29"/>
      <c r="AR33" s="16"/>
      <c r="AS33" s="40" t="str">
        <f t="shared" si="1"/>
        <v xml:space="preserve"> </v>
      </c>
      <c r="AT33" s="15">
        <v>5</v>
      </c>
      <c r="AU33" s="29">
        <v>3.14</v>
      </c>
      <c r="AV33" s="16">
        <v>3.14</v>
      </c>
      <c r="AW33" s="40">
        <f t="shared" si="2"/>
        <v>0</v>
      </c>
      <c r="AX33" s="15">
        <v>4</v>
      </c>
      <c r="AY33" s="29">
        <v>3.39</v>
      </c>
      <c r="AZ33" s="16">
        <v>2.85</v>
      </c>
      <c r="BA33" s="40">
        <f t="shared" si="19"/>
        <v>54</v>
      </c>
      <c r="BB33" s="15">
        <v>5</v>
      </c>
      <c r="BC33" s="29">
        <v>2.97</v>
      </c>
      <c r="BD33" s="16">
        <v>2.87</v>
      </c>
      <c r="BE33" s="40">
        <f t="shared" si="20"/>
        <v>10.000000000000009</v>
      </c>
      <c r="BF33" s="15"/>
      <c r="BG33" s="29"/>
      <c r="BH33" s="16"/>
      <c r="BI33" s="40" t="str">
        <f t="shared" si="21"/>
        <v xml:space="preserve"> </v>
      </c>
      <c r="BJ33" s="15"/>
      <c r="BK33" s="29"/>
      <c r="BL33" s="16"/>
      <c r="BM33" s="40" t="str">
        <f t="shared" si="22"/>
        <v xml:space="preserve"> </v>
      </c>
      <c r="BN33" s="15">
        <v>3.375</v>
      </c>
      <c r="BO33" s="29">
        <v>3.45</v>
      </c>
      <c r="BP33" s="16">
        <v>2.95</v>
      </c>
      <c r="BQ33" s="40">
        <f t="shared" si="3"/>
        <v>50</v>
      </c>
      <c r="BR33" s="15"/>
      <c r="BS33" s="34"/>
      <c r="BT33" s="16"/>
      <c r="BU33" s="17" t="str">
        <f t="shared" si="41"/>
        <v xml:space="preserve"> </v>
      </c>
      <c r="BV33" s="15"/>
      <c r="BW33" s="29"/>
      <c r="BX33" s="16"/>
      <c r="BY33" s="40" t="str">
        <f t="shared" si="4"/>
        <v xml:space="preserve"> </v>
      </c>
      <c r="BZ33" s="15"/>
      <c r="CA33" s="29"/>
      <c r="CB33" s="16"/>
      <c r="CC33" s="40" t="str">
        <f t="shared" si="5"/>
        <v xml:space="preserve"> </v>
      </c>
      <c r="CD33" s="15"/>
      <c r="CE33" s="29"/>
      <c r="CF33" s="16"/>
      <c r="CG33" s="40" t="str">
        <f t="shared" si="6"/>
        <v xml:space="preserve"> </v>
      </c>
      <c r="CH33" s="15"/>
      <c r="CI33" s="29"/>
      <c r="CJ33" s="16"/>
      <c r="CK33" s="40" t="str">
        <f t="shared" si="7"/>
        <v xml:space="preserve"> </v>
      </c>
      <c r="CL33" s="15"/>
      <c r="CM33" s="29"/>
      <c r="CN33" s="16"/>
      <c r="CO33" s="40" t="str">
        <f t="shared" si="8"/>
        <v xml:space="preserve"> </v>
      </c>
      <c r="CP33" s="15"/>
      <c r="CQ33" s="29"/>
      <c r="CR33" s="16"/>
      <c r="CS33" s="40" t="str">
        <f t="shared" si="9"/>
        <v xml:space="preserve"> </v>
      </c>
    </row>
    <row r="34" spans="1:97" x14ac:dyDescent="0.25">
      <c r="A34" s="6">
        <v>2040</v>
      </c>
      <c r="B34" s="63">
        <v>3.5</v>
      </c>
      <c r="C34" s="30">
        <v>3.65</v>
      </c>
      <c r="D34" s="9">
        <v>2.93</v>
      </c>
      <c r="E34" s="43">
        <f t="shared" si="10"/>
        <v>71.999999999999972</v>
      </c>
      <c r="F34" s="63">
        <v>3.5</v>
      </c>
      <c r="G34" s="30">
        <v>3.65</v>
      </c>
      <c r="H34" s="9">
        <v>2.93</v>
      </c>
      <c r="I34" s="43">
        <f t="shared" si="33"/>
        <v>71.999999999999972</v>
      </c>
      <c r="J34" s="97"/>
      <c r="K34" s="98"/>
      <c r="L34" s="99"/>
      <c r="M34" s="109"/>
      <c r="N34" s="63"/>
      <c r="O34" s="30"/>
      <c r="P34" s="9"/>
      <c r="Q34" s="10" t="str">
        <f t="shared" si="35"/>
        <v xml:space="preserve"> </v>
      </c>
      <c r="R34" s="41"/>
      <c r="S34" s="35"/>
      <c r="T34" s="9"/>
      <c r="U34" s="10" t="str">
        <f t="shared" si="36"/>
        <v xml:space="preserve"> </v>
      </c>
      <c r="V34" s="115"/>
      <c r="W34" s="120"/>
      <c r="X34" s="99"/>
      <c r="Y34" s="109" t="str">
        <f t="shared" si="37"/>
        <v xml:space="preserve"> </v>
      </c>
      <c r="Z34" s="115"/>
      <c r="AA34" s="120"/>
      <c r="AB34" s="99"/>
      <c r="AC34" s="109" t="str">
        <f t="shared" si="38"/>
        <v xml:space="preserve"> </v>
      </c>
      <c r="AD34" s="115"/>
      <c r="AE34" s="120"/>
      <c r="AF34" s="99"/>
      <c r="AG34" s="109" t="str">
        <f t="shared" si="39"/>
        <v xml:space="preserve"> </v>
      </c>
      <c r="AH34" s="97"/>
      <c r="AI34" s="98"/>
      <c r="AJ34" s="99"/>
      <c r="AK34" s="100" t="str">
        <f t="shared" si="40"/>
        <v xml:space="preserve"> </v>
      </c>
      <c r="AL34" s="41"/>
      <c r="AM34" s="30"/>
      <c r="AN34" s="9"/>
      <c r="AO34" s="43" t="str">
        <f t="shared" si="0"/>
        <v xml:space="preserve"> </v>
      </c>
      <c r="AP34" s="41"/>
      <c r="AQ34" s="30"/>
      <c r="AR34" s="9"/>
      <c r="AS34" s="43" t="str">
        <f t="shared" si="1"/>
        <v xml:space="preserve"> </v>
      </c>
      <c r="AT34" s="41"/>
      <c r="AU34" s="30"/>
      <c r="AV34" s="9"/>
      <c r="AW34" s="43" t="str">
        <f t="shared" si="2"/>
        <v xml:space="preserve"> </v>
      </c>
      <c r="AX34" s="41"/>
      <c r="AY34" s="30"/>
      <c r="AZ34" s="9"/>
      <c r="BA34" s="43" t="str">
        <f t="shared" si="19"/>
        <v xml:space="preserve"> </v>
      </c>
      <c r="BB34" s="41"/>
      <c r="BC34" s="30"/>
      <c r="BD34" s="9"/>
      <c r="BE34" s="43" t="str">
        <f t="shared" si="20"/>
        <v xml:space="preserve"> </v>
      </c>
      <c r="BF34" s="41"/>
      <c r="BG34" s="30"/>
      <c r="BH34" s="9"/>
      <c r="BI34" s="43" t="str">
        <f t="shared" si="21"/>
        <v xml:space="preserve"> </v>
      </c>
      <c r="BJ34" s="41"/>
      <c r="BK34" s="30"/>
      <c r="BL34" s="9"/>
      <c r="BM34" s="43" t="str">
        <f t="shared" si="22"/>
        <v xml:space="preserve"> </v>
      </c>
      <c r="BN34" s="41">
        <v>3.375</v>
      </c>
      <c r="BO34" s="30">
        <v>3.48</v>
      </c>
      <c r="BP34" s="9">
        <v>2.97</v>
      </c>
      <c r="BQ34" s="43">
        <f t="shared" si="3"/>
        <v>50.999999999999979</v>
      </c>
      <c r="BR34" s="41"/>
      <c r="BS34" s="35"/>
      <c r="BT34" s="9"/>
      <c r="BU34" s="10" t="str">
        <f t="shared" si="41"/>
        <v xml:space="preserve"> </v>
      </c>
      <c r="BV34" s="41"/>
      <c r="BW34" s="30"/>
      <c r="BX34" s="9"/>
      <c r="BY34" s="43" t="str">
        <f t="shared" si="4"/>
        <v xml:space="preserve"> </v>
      </c>
      <c r="BZ34" s="41"/>
      <c r="CA34" s="30"/>
      <c r="CB34" s="9"/>
      <c r="CC34" s="43" t="str">
        <f t="shared" si="5"/>
        <v xml:space="preserve"> </v>
      </c>
      <c r="CD34" s="41"/>
      <c r="CE34" s="30"/>
      <c r="CF34" s="9"/>
      <c r="CG34" s="43" t="str">
        <f t="shared" si="6"/>
        <v xml:space="preserve"> </v>
      </c>
      <c r="CH34" s="41"/>
      <c r="CI34" s="30"/>
      <c r="CJ34" s="9"/>
      <c r="CK34" s="43" t="str">
        <f t="shared" si="7"/>
        <v xml:space="preserve"> </v>
      </c>
      <c r="CL34" s="41"/>
      <c r="CM34" s="30"/>
      <c r="CN34" s="9"/>
      <c r="CO34" s="43" t="str">
        <f t="shared" si="8"/>
        <v xml:space="preserve"> </v>
      </c>
      <c r="CP34" s="41"/>
      <c r="CQ34" s="30"/>
      <c r="CR34" s="9"/>
      <c r="CS34" s="43" t="str">
        <f t="shared" si="9"/>
        <v xml:space="preserve"> </v>
      </c>
    </row>
    <row r="35" spans="1:97" x14ac:dyDescent="0.25">
      <c r="A35" s="14">
        <v>2041</v>
      </c>
      <c r="B35" s="62"/>
      <c r="C35" s="29"/>
      <c r="D35" s="16"/>
      <c r="E35" s="40" t="str">
        <f t="shared" si="10"/>
        <v xml:space="preserve"> </v>
      </c>
      <c r="F35" s="62"/>
      <c r="G35" s="29"/>
      <c r="H35" s="16"/>
      <c r="I35" s="40" t="str">
        <f t="shared" si="33"/>
        <v xml:space="preserve"> </v>
      </c>
      <c r="J35" s="97"/>
      <c r="K35" s="98"/>
      <c r="L35" s="99"/>
      <c r="M35" s="109" t="str">
        <f t="shared" si="34"/>
        <v xml:space="preserve"> </v>
      </c>
      <c r="N35" s="62"/>
      <c r="O35" s="29"/>
      <c r="P35" s="16"/>
      <c r="Q35" s="17" t="str">
        <f t="shared" si="35"/>
        <v xml:space="preserve"> </v>
      </c>
      <c r="R35" s="15"/>
      <c r="S35" s="34"/>
      <c r="T35" s="16"/>
      <c r="U35" s="17" t="str">
        <f t="shared" si="36"/>
        <v xml:space="preserve"> </v>
      </c>
      <c r="V35" s="119"/>
      <c r="W35" s="120"/>
      <c r="X35" s="99"/>
      <c r="Y35" s="109" t="str">
        <f t="shared" si="37"/>
        <v xml:space="preserve"> </v>
      </c>
      <c r="Z35" s="119"/>
      <c r="AA35" s="120"/>
      <c r="AB35" s="99"/>
      <c r="AC35" s="109" t="str">
        <f t="shared" si="38"/>
        <v xml:space="preserve"> </v>
      </c>
      <c r="AD35" s="119"/>
      <c r="AE35" s="120"/>
      <c r="AF35" s="99"/>
      <c r="AG35" s="109" t="str">
        <f t="shared" si="39"/>
        <v xml:space="preserve"> </v>
      </c>
      <c r="AH35" s="97"/>
      <c r="AI35" s="98"/>
      <c r="AJ35" s="99"/>
      <c r="AK35" s="100" t="str">
        <f t="shared" si="40"/>
        <v xml:space="preserve"> </v>
      </c>
      <c r="AL35" s="15"/>
      <c r="AM35" s="29"/>
      <c r="AN35" s="16"/>
      <c r="AO35" s="40" t="str">
        <f t="shared" si="0"/>
        <v xml:space="preserve"> </v>
      </c>
      <c r="AP35" s="15"/>
      <c r="AQ35" s="29"/>
      <c r="AR35" s="16"/>
      <c r="AS35" s="40" t="str">
        <f t="shared" si="1"/>
        <v xml:space="preserve"> </v>
      </c>
      <c r="AT35" s="15"/>
      <c r="AU35" s="29"/>
      <c r="AV35" s="16"/>
      <c r="AW35" s="40" t="str">
        <f t="shared" si="2"/>
        <v xml:space="preserve"> </v>
      </c>
      <c r="AX35" s="15"/>
      <c r="AY35" s="29"/>
      <c r="AZ35" s="16"/>
      <c r="BA35" s="40" t="str">
        <f t="shared" si="19"/>
        <v xml:space="preserve"> </v>
      </c>
      <c r="BB35" s="15"/>
      <c r="BC35" s="29"/>
      <c r="BD35" s="16"/>
      <c r="BE35" s="40" t="str">
        <f t="shared" si="20"/>
        <v xml:space="preserve"> </v>
      </c>
      <c r="BF35" s="15"/>
      <c r="BG35" s="29"/>
      <c r="BH35" s="16"/>
      <c r="BI35" s="40" t="str">
        <f t="shared" si="21"/>
        <v xml:space="preserve"> </v>
      </c>
      <c r="BJ35" s="15"/>
      <c r="BK35" s="29"/>
      <c r="BL35" s="16"/>
      <c r="BM35" s="40" t="str">
        <f t="shared" si="22"/>
        <v xml:space="preserve"> </v>
      </c>
      <c r="BN35" s="15">
        <v>3.5</v>
      </c>
      <c r="BO35" s="29">
        <v>3.53</v>
      </c>
      <c r="BP35" s="16">
        <v>2.99</v>
      </c>
      <c r="BQ35" s="40">
        <f t="shared" si="3"/>
        <v>53.999999999999957</v>
      </c>
      <c r="BR35" s="15"/>
      <c r="BS35" s="34"/>
      <c r="BT35" s="16"/>
      <c r="BU35" s="17" t="str">
        <f t="shared" si="41"/>
        <v xml:space="preserve"> </v>
      </c>
      <c r="BV35" s="15"/>
      <c r="BW35" s="29"/>
      <c r="BX35" s="16"/>
      <c r="BY35" s="40" t="str">
        <f t="shared" si="4"/>
        <v xml:space="preserve"> </v>
      </c>
      <c r="BZ35" s="15"/>
      <c r="CA35" s="29"/>
      <c r="CB35" s="16"/>
      <c r="CC35" s="40" t="str">
        <f t="shared" si="5"/>
        <v xml:space="preserve"> </v>
      </c>
      <c r="CD35" s="15"/>
      <c r="CE35" s="29"/>
      <c r="CF35" s="16"/>
      <c r="CG35" s="40" t="str">
        <f t="shared" si="6"/>
        <v xml:space="preserve"> </v>
      </c>
      <c r="CH35" s="15"/>
      <c r="CI35" s="29"/>
      <c r="CJ35" s="16"/>
      <c r="CK35" s="40" t="str">
        <f t="shared" si="7"/>
        <v xml:space="preserve"> </v>
      </c>
      <c r="CL35" s="15"/>
      <c r="CM35" s="29"/>
      <c r="CN35" s="16"/>
      <c r="CO35" s="40" t="str">
        <f t="shared" si="8"/>
        <v xml:space="preserve"> </v>
      </c>
      <c r="CP35" s="15"/>
      <c r="CQ35" s="29"/>
      <c r="CR35" s="16"/>
      <c r="CS35" s="40" t="str">
        <f t="shared" si="9"/>
        <v xml:space="preserve"> </v>
      </c>
    </row>
    <row r="36" spans="1:97" s="79" customFormat="1" x14ac:dyDescent="0.25">
      <c r="A36" s="6">
        <v>2042</v>
      </c>
      <c r="B36" s="65"/>
      <c r="C36" s="68"/>
      <c r="D36" s="9"/>
      <c r="E36" s="43" t="str">
        <f t="shared" si="10"/>
        <v xml:space="preserve"> </v>
      </c>
      <c r="F36" s="65"/>
      <c r="G36" s="68"/>
      <c r="H36" s="9"/>
      <c r="I36" s="43" t="str">
        <f t="shared" si="33"/>
        <v xml:space="preserve"> </v>
      </c>
      <c r="J36" s="101"/>
      <c r="K36" s="102"/>
      <c r="L36" s="99"/>
      <c r="M36" s="109" t="str">
        <f t="shared" si="34"/>
        <v xml:space="preserve"> </v>
      </c>
      <c r="N36" s="65"/>
      <c r="O36" s="68"/>
      <c r="P36" s="9"/>
      <c r="Q36" s="10" t="str">
        <f t="shared" si="35"/>
        <v xml:space="preserve"> </v>
      </c>
      <c r="R36" s="27"/>
      <c r="S36" s="78"/>
      <c r="T36" s="9"/>
      <c r="U36" s="10" t="str">
        <f t="shared" si="36"/>
        <v xml:space="preserve"> </v>
      </c>
      <c r="V36" s="121"/>
      <c r="W36" s="122"/>
      <c r="X36" s="99"/>
      <c r="Y36" s="109" t="str">
        <f t="shared" si="37"/>
        <v xml:space="preserve"> </v>
      </c>
      <c r="Z36" s="121"/>
      <c r="AA36" s="122"/>
      <c r="AB36" s="99"/>
      <c r="AC36" s="109" t="str">
        <f t="shared" si="38"/>
        <v xml:space="preserve"> </v>
      </c>
      <c r="AD36" s="121"/>
      <c r="AE36" s="122"/>
      <c r="AF36" s="99"/>
      <c r="AG36" s="109" t="str">
        <f t="shared" si="39"/>
        <v xml:space="preserve"> </v>
      </c>
      <c r="AH36" s="101"/>
      <c r="AI36" s="102"/>
      <c r="AJ36" s="99"/>
      <c r="AK36" s="100" t="str">
        <f t="shared" si="40"/>
        <v xml:space="preserve"> </v>
      </c>
      <c r="AL36" s="27"/>
      <c r="AM36" s="68"/>
      <c r="AN36" s="9"/>
      <c r="AO36" s="10" t="str">
        <f t="shared" si="0"/>
        <v xml:space="preserve"> </v>
      </c>
      <c r="AP36" s="27"/>
      <c r="AQ36" s="68"/>
      <c r="AR36" s="9"/>
      <c r="AS36" s="10" t="str">
        <f t="shared" si="1"/>
        <v xml:space="preserve"> </v>
      </c>
      <c r="AT36" s="27"/>
      <c r="AU36" s="68"/>
      <c r="AV36" s="9"/>
      <c r="AW36" s="10" t="str">
        <f t="shared" si="2"/>
        <v xml:space="preserve"> </v>
      </c>
      <c r="AX36" s="27"/>
      <c r="AY36" s="68"/>
      <c r="AZ36" s="9"/>
      <c r="BA36" s="10" t="str">
        <f t="shared" si="19"/>
        <v xml:space="preserve"> </v>
      </c>
      <c r="BB36" s="27"/>
      <c r="BC36" s="68"/>
      <c r="BD36" s="9"/>
      <c r="BE36" s="10" t="str">
        <f t="shared" si="20"/>
        <v xml:space="preserve"> </v>
      </c>
      <c r="BF36" s="27"/>
      <c r="BG36" s="68"/>
      <c r="BH36" s="9"/>
      <c r="BI36" s="10" t="str">
        <f t="shared" si="21"/>
        <v xml:space="preserve"> </v>
      </c>
      <c r="BJ36" s="27"/>
      <c r="BK36" s="68"/>
      <c r="BL36" s="9"/>
      <c r="BM36" s="10" t="str">
        <f t="shared" si="22"/>
        <v xml:space="preserve"> </v>
      </c>
      <c r="BN36" s="27">
        <v>3.5</v>
      </c>
      <c r="BO36" s="68">
        <v>3.55</v>
      </c>
      <c r="BP36" s="9">
        <v>3</v>
      </c>
      <c r="BQ36" s="10">
        <f t="shared" si="3"/>
        <v>54.999999999999986</v>
      </c>
      <c r="BR36" s="27"/>
      <c r="BS36" s="78"/>
      <c r="BT36" s="9"/>
      <c r="BU36" s="10" t="str">
        <f t="shared" si="41"/>
        <v xml:space="preserve"> </v>
      </c>
      <c r="BV36" s="27"/>
      <c r="BW36" s="68"/>
      <c r="BX36" s="9"/>
      <c r="BY36" s="10" t="str">
        <f t="shared" si="4"/>
        <v xml:space="preserve"> </v>
      </c>
      <c r="BZ36" s="27"/>
      <c r="CA36" s="68"/>
      <c r="CB36" s="9"/>
      <c r="CC36" s="10" t="str">
        <f t="shared" si="5"/>
        <v xml:space="preserve"> </v>
      </c>
      <c r="CD36" s="27"/>
      <c r="CE36" s="68"/>
      <c r="CF36" s="9"/>
      <c r="CG36" s="10" t="str">
        <f t="shared" si="6"/>
        <v xml:space="preserve"> </v>
      </c>
      <c r="CH36" s="27"/>
      <c r="CI36" s="68"/>
      <c r="CJ36" s="9"/>
      <c r="CK36" s="10" t="str">
        <f t="shared" si="7"/>
        <v xml:space="preserve"> </v>
      </c>
      <c r="CL36" s="27"/>
      <c r="CM36" s="68"/>
      <c r="CN36" s="9"/>
      <c r="CO36" s="10" t="str">
        <f t="shared" si="8"/>
        <v xml:space="preserve"> </v>
      </c>
      <c r="CP36" s="27"/>
      <c r="CQ36" s="68"/>
      <c r="CR36" s="9"/>
      <c r="CS36" s="10" t="str">
        <f t="shared" si="9"/>
        <v xml:space="preserve"> </v>
      </c>
    </row>
    <row r="37" spans="1:97" s="28" customFormat="1" x14ac:dyDescent="0.25">
      <c r="A37" s="12">
        <v>2043</v>
      </c>
      <c r="B37" s="80"/>
      <c r="C37" s="82"/>
      <c r="D37" s="13"/>
      <c r="E37" s="48" t="str">
        <f t="shared" si="10"/>
        <v xml:space="preserve"> </v>
      </c>
      <c r="F37" s="80"/>
      <c r="G37" s="82"/>
      <c r="H37" s="13"/>
      <c r="I37" s="48" t="str">
        <f t="shared" si="33"/>
        <v xml:space="preserve"> </v>
      </c>
      <c r="J37" s="103">
        <v>5</v>
      </c>
      <c r="K37" s="104">
        <v>3.09</v>
      </c>
      <c r="L37" s="105">
        <v>2.99</v>
      </c>
      <c r="M37" s="108">
        <f t="shared" ref="M37" si="42">IF(K37=0," ",(K37-L37)*100)</f>
        <v>9.9999999999999645</v>
      </c>
      <c r="N37" s="80"/>
      <c r="O37" s="82"/>
      <c r="P37" s="13"/>
      <c r="Q37" s="31" t="str">
        <f t="shared" si="35"/>
        <v xml:space="preserve"> </v>
      </c>
      <c r="R37" s="93"/>
      <c r="S37" s="94"/>
      <c r="T37" s="13"/>
      <c r="U37" s="31" t="str">
        <f t="shared" si="36"/>
        <v xml:space="preserve"> </v>
      </c>
      <c r="V37" s="123">
        <v>5</v>
      </c>
      <c r="W37" s="124">
        <v>3.38</v>
      </c>
      <c r="X37" s="105">
        <v>3.11</v>
      </c>
      <c r="Y37" s="108">
        <f t="shared" si="37"/>
        <v>27</v>
      </c>
      <c r="Z37" s="123">
        <v>5</v>
      </c>
      <c r="AA37" s="124">
        <v>3.2</v>
      </c>
      <c r="AB37" s="105">
        <v>3.05</v>
      </c>
      <c r="AC37" s="108">
        <f t="shared" si="38"/>
        <v>15.000000000000036</v>
      </c>
      <c r="AD37" s="123"/>
      <c r="AE37" s="124"/>
      <c r="AF37" s="105"/>
      <c r="AG37" s="108" t="str">
        <f t="shared" si="39"/>
        <v xml:space="preserve"> </v>
      </c>
      <c r="AH37" s="103"/>
      <c r="AI37" s="104"/>
      <c r="AJ37" s="105"/>
      <c r="AK37" s="106" t="str">
        <f t="shared" si="40"/>
        <v xml:space="preserve"> </v>
      </c>
      <c r="AL37" s="93">
        <v>5</v>
      </c>
      <c r="AM37" s="94">
        <v>3.31</v>
      </c>
      <c r="AN37" s="13">
        <v>3.19</v>
      </c>
      <c r="AO37" s="31">
        <f t="shared" si="0"/>
        <v>12.000000000000011</v>
      </c>
      <c r="AP37" s="93"/>
      <c r="AQ37" s="94"/>
      <c r="AR37" s="13"/>
      <c r="AS37" s="31" t="str">
        <f t="shared" si="1"/>
        <v xml:space="preserve"> </v>
      </c>
      <c r="AT37" s="93"/>
      <c r="AU37" s="94"/>
      <c r="AV37" s="13"/>
      <c r="AW37" s="31" t="str">
        <f t="shared" si="2"/>
        <v xml:space="preserve"> </v>
      </c>
      <c r="AX37" s="93"/>
      <c r="AY37" s="94"/>
      <c r="AZ37" s="13"/>
      <c r="BA37" s="31" t="str">
        <f t="shared" si="19"/>
        <v xml:space="preserve"> </v>
      </c>
      <c r="BB37" s="93"/>
      <c r="BC37" s="94"/>
      <c r="BD37" s="13"/>
      <c r="BE37" s="31" t="str">
        <f t="shared" si="20"/>
        <v xml:space="preserve"> </v>
      </c>
      <c r="BF37" s="93"/>
      <c r="BG37" s="94"/>
      <c r="BH37" s="13"/>
      <c r="BI37" s="31" t="str">
        <f t="shared" si="21"/>
        <v xml:space="preserve"> </v>
      </c>
      <c r="BJ37" s="93"/>
      <c r="BK37" s="94"/>
      <c r="BL37" s="13"/>
      <c r="BM37" s="31" t="str">
        <f t="shared" si="22"/>
        <v xml:space="preserve"> </v>
      </c>
      <c r="BN37" s="93">
        <v>3.5</v>
      </c>
      <c r="BO37" s="94">
        <v>3.57</v>
      </c>
      <c r="BP37" s="13">
        <v>3.01</v>
      </c>
      <c r="BQ37" s="31">
        <f t="shared" si="3"/>
        <v>56.000000000000007</v>
      </c>
      <c r="BR37" s="93"/>
      <c r="BS37" s="94"/>
      <c r="BT37" s="13"/>
      <c r="BU37" s="31" t="str">
        <f t="shared" si="41"/>
        <v xml:space="preserve"> </v>
      </c>
      <c r="BV37" s="93"/>
      <c r="BW37" s="94"/>
      <c r="BX37" s="13"/>
      <c r="BY37" s="31" t="str">
        <f t="shared" si="4"/>
        <v xml:space="preserve"> </v>
      </c>
      <c r="BZ37" s="93"/>
      <c r="CA37" s="94"/>
      <c r="CB37" s="13"/>
      <c r="CC37" s="31" t="str">
        <f t="shared" si="5"/>
        <v xml:space="preserve"> </v>
      </c>
      <c r="CD37" s="93"/>
      <c r="CE37" s="94"/>
      <c r="CF37" s="13"/>
      <c r="CG37" s="31" t="str">
        <f t="shared" si="6"/>
        <v xml:space="preserve"> </v>
      </c>
      <c r="CH37" s="93">
        <v>5</v>
      </c>
      <c r="CI37" s="94">
        <v>3.45</v>
      </c>
      <c r="CJ37" s="13">
        <v>3.3</v>
      </c>
      <c r="CK37" s="31">
        <f t="shared" si="7"/>
        <v>15.000000000000036</v>
      </c>
      <c r="CL37" s="93"/>
      <c r="CM37" s="94"/>
      <c r="CN37" s="13"/>
      <c r="CO37" s="31" t="str">
        <f t="shared" si="8"/>
        <v xml:space="preserve"> </v>
      </c>
      <c r="CP37" s="93"/>
      <c r="CQ37" s="94"/>
      <c r="CR37" s="13"/>
      <c r="CS37" s="31" t="str">
        <f t="shared" si="9"/>
        <v xml:space="preserve"> </v>
      </c>
    </row>
    <row r="38" spans="1:97" x14ac:dyDescent="0.25">
      <c r="A38" s="6">
        <v>2044</v>
      </c>
      <c r="B38" s="63">
        <v>5</v>
      </c>
      <c r="C38" s="30">
        <v>3.15</v>
      </c>
      <c r="D38" s="9">
        <v>3</v>
      </c>
      <c r="E38" s="43">
        <f t="shared" si="10"/>
        <v>14.999999999999991</v>
      </c>
      <c r="F38" s="63">
        <v>5</v>
      </c>
      <c r="G38" s="30">
        <v>3.13</v>
      </c>
      <c r="H38" s="9">
        <v>3</v>
      </c>
      <c r="I38" s="43">
        <f t="shared" si="33"/>
        <v>12.999999999999989</v>
      </c>
      <c r="J38" s="97"/>
      <c r="K38" s="98"/>
      <c r="L38" s="99"/>
      <c r="M38" s="109"/>
      <c r="N38" s="63"/>
      <c r="O38" s="30"/>
      <c r="P38" s="9"/>
      <c r="Q38" s="10" t="str">
        <f t="shared" si="35"/>
        <v xml:space="preserve"> </v>
      </c>
      <c r="R38" s="7"/>
      <c r="S38" s="8"/>
      <c r="T38" s="9"/>
      <c r="U38" s="10" t="str">
        <f t="shared" si="36"/>
        <v xml:space="preserve"> </v>
      </c>
      <c r="V38" s="119"/>
      <c r="W38" s="125"/>
      <c r="X38" s="99"/>
      <c r="Y38" s="109" t="str">
        <f t="shared" si="37"/>
        <v xml:space="preserve"> </v>
      </c>
      <c r="Z38" s="119"/>
      <c r="AA38" s="125"/>
      <c r="AB38" s="99"/>
      <c r="AC38" s="109" t="str">
        <f t="shared" si="38"/>
        <v xml:space="preserve"> </v>
      </c>
      <c r="AD38" s="119"/>
      <c r="AE38" s="125"/>
      <c r="AF38" s="99"/>
      <c r="AG38" s="109" t="str">
        <f t="shared" si="39"/>
        <v xml:space="preserve"> </v>
      </c>
      <c r="AH38" s="97"/>
      <c r="AI38" s="98"/>
      <c r="AJ38" s="99"/>
      <c r="AK38" s="100" t="str">
        <f t="shared" si="40"/>
        <v xml:space="preserve"> </v>
      </c>
      <c r="AL38" s="7"/>
      <c r="AM38" s="8"/>
      <c r="AN38" s="9"/>
      <c r="AO38" s="10" t="str">
        <f t="shared" si="0"/>
        <v xml:space="preserve"> </v>
      </c>
      <c r="AP38" s="7"/>
      <c r="AQ38" s="8"/>
      <c r="AR38" s="9"/>
      <c r="AS38" s="10" t="str">
        <f t="shared" si="1"/>
        <v xml:space="preserve"> </v>
      </c>
      <c r="AT38" s="7"/>
      <c r="AU38" s="8"/>
      <c r="AV38" s="9"/>
      <c r="AW38" s="10" t="str">
        <f t="shared" si="2"/>
        <v xml:space="preserve"> </v>
      </c>
      <c r="AX38" s="7">
        <v>4</v>
      </c>
      <c r="AY38" s="8">
        <v>3.52</v>
      </c>
      <c r="AZ38" s="9">
        <v>2.92</v>
      </c>
      <c r="BA38" s="10">
        <f t="shared" si="19"/>
        <v>60.000000000000007</v>
      </c>
      <c r="BB38" s="7"/>
      <c r="BC38" s="8"/>
      <c r="BD38" s="9"/>
      <c r="BE38" s="10" t="str">
        <f t="shared" si="20"/>
        <v xml:space="preserve"> </v>
      </c>
      <c r="BF38" s="7"/>
      <c r="BG38" s="8"/>
      <c r="BH38" s="9"/>
      <c r="BI38" s="10" t="str">
        <f t="shared" si="21"/>
        <v xml:space="preserve"> </v>
      </c>
      <c r="BJ38" s="7"/>
      <c r="BK38" s="8"/>
      <c r="BL38" s="9"/>
      <c r="BM38" s="10" t="str">
        <f t="shared" si="22"/>
        <v xml:space="preserve"> </v>
      </c>
      <c r="BN38" s="7">
        <v>3.5</v>
      </c>
      <c r="BO38" s="8">
        <v>3.58</v>
      </c>
      <c r="BP38" s="9">
        <v>3.02</v>
      </c>
      <c r="BQ38" s="10">
        <f t="shared" si="3"/>
        <v>56.000000000000007</v>
      </c>
      <c r="BR38" s="7"/>
      <c r="BS38" s="8"/>
      <c r="BT38" s="9"/>
      <c r="BU38" s="10" t="str">
        <f t="shared" si="41"/>
        <v xml:space="preserve"> </v>
      </c>
      <c r="BV38" s="7"/>
      <c r="BW38" s="8"/>
      <c r="BX38" s="9"/>
      <c r="BY38" s="10" t="str">
        <f t="shared" si="4"/>
        <v xml:space="preserve"> </v>
      </c>
      <c r="BZ38" s="7"/>
      <c r="CA38" s="8"/>
      <c r="CB38" s="9"/>
      <c r="CC38" s="10" t="str">
        <f t="shared" si="5"/>
        <v xml:space="preserve"> </v>
      </c>
      <c r="CD38" s="7"/>
      <c r="CE38" s="8"/>
      <c r="CF38" s="9"/>
      <c r="CG38" s="10" t="str">
        <f t="shared" si="6"/>
        <v xml:space="preserve"> </v>
      </c>
      <c r="CH38" s="7"/>
      <c r="CI38" s="8"/>
      <c r="CJ38" s="9"/>
      <c r="CK38" s="10" t="str">
        <f t="shared" si="7"/>
        <v xml:space="preserve"> </v>
      </c>
      <c r="CL38" s="7"/>
      <c r="CM38" s="8"/>
      <c r="CN38" s="9"/>
      <c r="CO38" s="10" t="str">
        <f t="shared" si="8"/>
        <v xml:space="preserve"> </v>
      </c>
      <c r="CP38" s="7"/>
      <c r="CQ38" s="8"/>
      <c r="CR38" s="9"/>
      <c r="CS38" s="10" t="str">
        <f t="shared" si="9"/>
        <v xml:space="preserve"> </v>
      </c>
    </row>
    <row r="39" spans="1:97" x14ac:dyDescent="0.25">
      <c r="A39" s="14">
        <v>2045</v>
      </c>
      <c r="B39" s="66"/>
      <c r="C39" s="67"/>
      <c r="D39" s="16"/>
      <c r="E39" s="40" t="str">
        <f t="shared" si="10"/>
        <v xml:space="preserve"> </v>
      </c>
      <c r="F39" s="66"/>
      <c r="G39" s="67"/>
      <c r="H39" s="16"/>
      <c r="I39" s="40" t="str">
        <f t="shared" si="33"/>
        <v xml:space="preserve"> </v>
      </c>
      <c r="J39" s="101"/>
      <c r="K39" s="102"/>
      <c r="L39" s="99"/>
      <c r="M39" s="109" t="str">
        <f t="shared" si="34"/>
        <v xml:space="preserve"> </v>
      </c>
      <c r="N39" s="66"/>
      <c r="O39" s="67"/>
      <c r="P39" s="16"/>
      <c r="Q39" s="17" t="str">
        <f t="shared" si="35"/>
        <v xml:space="preserve"> </v>
      </c>
      <c r="R39" s="19">
        <v>5</v>
      </c>
      <c r="S39" s="18">
        <v>3.21</v>
      </c>
      <c r="T39" s="16">
        <v>3</v>
      </c>
      <c r="U39" s="17">
        <f t="shared" si="36"/>
        <v>20.999999999999996</v>
      </c>
      <c r="V39" s="121"/>
      <c r="W39" s="126"/>
      <c r="X39" s="99"/>
      <c r="Y39" s="109" t="str">
        <f t="shared" si="37"/>
        <v xml:space="preserve"> </v>
      </c>
      <c r="Z39" s="121"/>
      <c r="AA39" s="126"/>
      <c r="AB39" s="99"/>
      <c r="AC39" s="109" t="str">
        <f t="shared" si="38"/>
        <v xml:space="preserve"> </v>
      </c>
      <c r="AD39" s="121"/>
      <c r="AE39" s="126"/>
      <c r="AF39" s="99"/>
      <c r="AG39" s="109" t="str">
        <f t="shared" si="39"/>
        <v xml:space="preserve"> </v>
      </c>
      <c r="AH39" s="101"/>
      <c r="AI39" s="102"/>
      <c r="AJ39" s="99"/>
      <c r="AK39" s="100" t="str">
        <f t="shared" si="40"/>
        <v xml:space="preserve"> </v>
      </c>
      <c r="AL39" s="19"/>
      <c r="AM39" s="18"/>
      <c r="AN39" s="16"/>
      <c r="AO39" s="17" t="str">
        <f t="shared" si="0"/>
        <v xml:space="preserve"> </v>
      </c>
      <c r="AP39" s="19"/>
      <c r="AQ39" s="18"/>
      <c r="AR39" s="16"/>
      <c r="AS39" s="17" t="str">
        <f t="shared" si="1"/>
        <v xml:space="preserve"> </v>
      </c>
      <c r="AT39" s="19"/>
      <c r="AU39" s="18"/>
      <c r="AV39" s="16"/>
      <c r="AW39" s="17" t="str">
        <f t="shared" si="2"/>
        <v xml:space="preserve"> </v>
      </c>
      <c r="AX39" s="19"/>
      <c r="AY39" s="18"/>
      <c r="AZ39" s="16"/>
      <c r="BA39" s="17" t="str">
        <f t="shared" si="19"/>
        <v xml:space="preserve"> </v>
      </c>
      <c r="BB39" s="19"/>
      <c r="BC39" s="18"/>
      <c r="BD39" s="16"/>
      <c r="BE39" s="17" t="str">
        <f t="shared" si="20"/>
        <v xml:space="preserve"> </v>
      </c>
      <c r="BF39" s="19"/>
      <c r="BG39" s="18"/>
      <c r="BH39" s="16"/>
      <c r="BI39" s="17" t="str">
        <f t="shared" si="21"/>
        <v xml:space="preserve"> </v>
      </c>
      <c r="BJ39" s="19"/>
      <c r="BK39" s="18"/>
      <c r="BL39" s="16"/>
      <c r="BM39" s="17" t="str">
        <f t="shared" si="22"/>
        <v xml:space="preserve"> </v>
      </c>
      <c r="BN39" s="19">
        <v>3.5</v>
      </c>
      <c r="BO39" s="18">
        <v>3.6</v>
      </c>
      <c r="BP39" s="16">
        <v>3.03</v>
      </c>
      <c r="BQ39" s="17">
        <f t="shared" si="3"/>
        <v>57.000000000000028</v>
      </c>
      <c r="BR39" s="19"/>
      <c r="BS39" s="18"/>
      <c r="BT39" s="16"/>
      <c r="BU39" s="17" t="str">
        <f t="shared" si="41"/>
        <v xml:space="preserve"> </v>
      </c>
      <c r="BV39" s="19"/>
      <c r="BW39" s="18"/>
      <c r="BX39" s="16"/>
      <c r="BY39" s="17" t="str">
        <f t="shared" si="4"/>
        <v xml:space="preserve"> </v>
      </c>
      <c r="BZ39" s="19"/>
      <c r="CA39" s="18"/>
      <c r="CB39" s="16"/>
      <c r="CC39" s="17" t="str">
        <f t="shared" si="5"/>
        <v xml:space="preserve"> </v>
      </c>
      <c r="CD39" s="19"/>
      <c r="CE39" s="18"/>
      <c r="CF39" s="16"/>
      <c r="CG39" s="17" t="str">
        <f t="shared" si="6"/>
        <v xml:space="preserve"> </v>
      </c>
      <c r="CH39" s="19"/>
      <c r="CI39" s="18"/>
      <c r="CJ39" s="16"/>
      <c r="CK39" s="17" t="str">
        <f t="shared" si="7"/>
        <v xml:space="preserve"> </v>
      </c>
      <c r="CL39" s="19"/>
      <c r="CM39" s="18"/>
      <c r="CN39" s="16"/>
      <c r="CO39" s="17" t="str">
        <f t="shared" si="8"/>
        <v xml:space="preserve"> </v>
      </c>
      <c r="CP39" s="19"/>
      <c r="CQ39" s="18"/>
      <c r="CR39" s="16"/>
      <c r="CS39" s="17" t="str">
        <f t="shared" si="9"/>
        <v xml:space="preserve"> </v>
      </c>
    </row>
    <row r="40" spans="1:97" x14ac:dyDescent="0.25">
      <c r="A40" s="6">
        <v>2046</v>
      </c>
      <c r="B40" s="65"/>
      <c r="C40" s="68"/>
      <c r="D40" s="9"/>
      <c r="E40" s="43" t="str">
        <f t="shared" si="10"/>
        <v xml:space="preserve"> </v>
      </c>
      <c r="F40" s="65"/>
      <c r="G40" s="68"/>
      <c r="H40" s="9"/>
      <c r="I40" s="43" t="str">
        <f t="shared" si="33"/>
        <v xml:space="preserve"> </v>
      </c>
      <c r="J40" s="101"/>
      <c r="K40" s="102"/>
      <c r="L40" s="99"/>
      <c r="M40" s="109" t="str">
        <f t="shared" si="34"/>
        <v xml:space="preserve"> </v>
      </c>
      <c r="N40" s="65"/>
      <c r="O40" s="68"/>
      <c r="P40" s="9"/>
      <c r="Q40" s="10" t="str">
        <f t="shared" si="35"/>
        <v xml:space="preserve"> </v>
      </c>
      <c r="R40" s="27"/>
      <c r="S40" s="11"/>
      <c r="T40" s="9"/>
      <c r="U40" s="10" t="str">
        <f t="shared" si="36"/>
        <v xml:space="preserve"> </v>
      </c>
      <c r="V40" s="121"/>
      <c r="W40" s="126"/>
      <c r="X40" s="99"/>
      <c r="Y40" s="109" t="str">
        <f t="shared" si="37"/>
        <v xml:space="preserve"> </v>
      </c>
      <c r="Z40" s="121"/>
      <c r="AA40" s="126"/>
      <c r="AB40" s="99"/>
      <c r="AC40" s="109" t="str">
        <f t="shared" si="38"/>
        <v xml:space="preserve"> </v>
      </c>
      <c r="AD40" s="121"/>
      <c r="AE40" s="126"/>
      <c r="AF40" s="99"/>
      <c r="AG40" s="109" t="str">
        <f t="shared" si="39"/>
        <v xml:space="preserve"> </v>
      </c>
      <c r="AH40" s="121"/>
      <c r="AI40" s="126"/>
      <c r="AJ40" s="99"/>
      <c r="AK40" s="100" t="str">
        <f t="shared" si="40"/>
        <v xml:space="preserve"> </v>
      </c>
      <c r="AL40" s="27"/>
      <c r="AM40" s="11"/>
      <c r="AN40" s="9"/>
      <c r="AO40" s="10" t="str">
        <f t="shared" si="0"/>
        <v xml:space="preserve"> </v>
      </c>
      <c r="AP40" s="27"/>
      <c r="AQ40" s="11"/>
      <c r="AR40" s="9"/>
      <c r="AS40" s="10" t="str">
        <f t="shared" si="1"/>
        <v xml:space="preserve"> </v>
      </c>
      <c r="AT40" s="27"/>
      <c r="AU40" s="11"/>
      <c r="AV40" s="9"/>
      <c r="AW40" s="10" t="str">
        <f t="shared" si="2"/>
        <v xml:space="preserve"> </v>
      </c>
      <c r="AX40" s="27"/>
      <c r="AY40" s="11"/>
      <c r="AZ40" s="9"/>
      <c r="BA40" s="10" t="str">
        <f t="shared" si="19"/>
        <v xml:space="preserve"> </v>
      </c>
      <c r="BB40" s="27"/>
      <c r="BC40" s="11"/>
      <c r="BD40" s="9"/>
      <c r="BE40" s="10" t="str">
        <f t="shared" si="20"/>
        <v xml:space="preserve"> </v>
      </c>
      <c r="BF40" s="27"/>
      <c r="BG40" s="11"/>
      <c r="BH40" s="9"/>
      <c r="BI40" s="10" t="str">
        <f t="shared" si="21"/>
        <v xml:space="preserve"> </v>
      </c>
      <c r="BJ40" s="27"/>
      <c r="BK40" s="11"/>
      <c r="BL40" s="9"/>
      <c r="BM40" s="10" t="str">
        <f t="shared" si="22"/>
        <v xml:space="preserve"> </v>
      </c>
      <c r="BN40" s="27"/>
      <c r="BO40" s="11"/>
      <c r="BP40" s="9"/>
      <c r="BQ40" s="10" t="str">
        <f t="shared" si="3"/>
        <v xml:space="preserve"> </v>
      </c>
      <c r="BR40" s="27"/>
      <c r="BS40" s="11"/>
      <c r="BT40" s="9"/>
      <c r="BU40" s="10" t="str">
        <f t="shared" si="41"/>
        <v xml:space="preserve"> </v>
      </c>
      <c r="BV40" s="27"/>
      <c r="BW40" s="11"/>
      <c r="BX40" s="9"/>
      <c r="BY40" s="10" t="str">
        <f t="shared" si="4"/>
        <v xml:space="preserve"> </v>
      </c>
      <c r="BZ40" s="27"/>
      <c r="CA40" s="11"/>
      <c r="CB40" s="9"/>
      <c r="CC40" s="10" t="str">
        <f t="shared" si="5"/>
        <v xml:space="preserve"> </v>
      </c>
      <c r="CD40" s="27"/>
      <c r="CE40" s="11"/>
      <c r="CF40" s="9"/>
      <c r="CG40" s="10" t="str">
        <f t="shared" si="6"/>
        <v xml:space="preserve"> </v>
      </c>
      <c r="CH40" s="27"/>
      <c r="CI40" s="11"/>
      <c r="CJ40" s="9"/>
      <c r="CK40" s="10" t="str">
        <f t="shared" si="7"/>
        <v xml:space="preserve"> </v>
      </c>
      <c r="CL40" s="27"/>
      <c r="CM40" s="11"/>
      <c r="CN40" s="9"/>
      <c r="CO40" s="10" t="str">
        <f t="shared" si="8"/>
        <v xml:space="preserve"> </v>
      </c>
      <c r="CP40" s="27"/>
      <c r="CQ40" s="11"/>
      <c r="CR40" s="9"/>
      <c r="CS40" s="10" t="str">
        <f t="shared" si="9"/>
        <v xml:space="preserve"> </v>
      </c>
    </row>
    <row r="41" spans="1:97" x14ac:dyDescent="0.25">
      <c r="A41" s="24">
        <v>2047</v>
      </c>
      <c r="B41" s="66"/>
      <c r="C41" s="67"/>
      <c r="D41" s="16"/>
      <c r="E41" s="40" t="str">
        <f t="shared" si="10"/>
        <v xml:space="preserve"> </v>
      </c>
      <c r="F41" s="66"/>
      <c r="G41" s="67"/>
      <c r="H41" s="16"/>
      <c r="I41" s="40" t="str">
        <f t="shared" si="33"/>
        <v xml:space="preserve"> </v>
      </c>
      <c r="J41" s="101"/>
      <c r="K41" s="102"/>
      <c r="L41" s="99"/>
      <c r="M41" s="109" t="str">
        <f t="shared" si="34"/>
        <v xml:space="preserve"> </v>
      </c>
      <c r="N41" s="66"/>
      <c r="O41" s="67"/>
      <c r="P41" s="16"/>
      <c r="Q41" s="17" t="str">
        <f t="shared" si="35"/>
        <v xml:space="preserve"> </v>
      </c>
      <c r="R41" s="19"/>
      <c r="S41" s="18"/>
      <c r="T41" s="16"/>
      <c r="U41" s="17" t="str">
        <f t="shared" si="36"/>
        <v xml:space="preserve"> </v>
      </c>
      <c r="V41" s="121">
        <v>5.25</v>
      </c>
      <c r="W41" s="126">
        <v>3.39</v>
      </c>
      <c r="X41" s="99">
        <v>3.15</v>
      </c>
      <c r="Y41" s="109">
        <f t="shared" si="37"/>
        <v>24.000000000000021</v>
      </c>
      <c r="Z41" s="121"/>
      <c r="AA41" s="126"/>
      <c r="AB41" s="99"/>
      <c r="AC41" s="109" t="str">
        <f t="shared" si="38"/>
        <v xml:space="preserve"> </v>
      </c>
      <c r="AD41" s="121"/>
      <c r="AE41" s="126"/>
      <c r="AF41" s="99"/>
      <c r="AG41" s="109" t="str">
        <f t="shared" si="39"/>
        <v xml:space="preserve"> </v>
      </c>
      <c r="AH41" s="121"/>
      <c r="AI41" s="126"/>
      <c r="AJ41" s="99"/>
      <c r="AK41" s="100" t="str">
        <f t="shared" si="40"/>
        <v xml:space="preserve"> </v>
      </c>
      <c r="AL41" s="19"/>
      <c r="AM41" s="18"/>
      <c r="AN41" s="16"/>
      <c r="AO41" s="17" t="str">
        <f t="shared" si="0"/>
        <v xml:space="preserve"> </v>
      </c>
      <c r="AP41" s="19"/>
      <c r="AQ41" s="18"/>
      <c r="AR41" s="16"/>
      <c r="AS41" s="17" t="str">
        <f t="shared" si="1"/>
        <v xml:space="preserve"> </v>
      </c>
      <c r="AT41" s="19"/>
      <c r="AU41" s="18"/>
      <c r="AV41" s="16"/>
      <c r="AW41" s="17" t="str">
        <f t="shared" si="2"/>
        <v xml:space="preserve"> </v>
      </c>
      <c r="AX41" s="19"/>
      <c r="AY41" s="18"/>
      <c r="AZ41" s="16"/>
      <c r="BA41" s="17" t="str">
        <f t="shared" si="19"/>
        <v xml:space="preserve"> </v>
      </c>
      <c r="BB41" s="19"/>
      <c r="BC41" s="18"/>
      <c r="BD41" s="16"/>
      <c r="BE41" s="17" t="str">
        <f t="shared" si="20"/>
        <v xml:space="preserve"> </v>
      </c>
      <c r="BF41" s="19"/>
      <c r="BG41" s="18"/>
      <c r="BH41" s="16"/>
      <c r="BI41" s="17" t="str">
        <f t="shared" si="21"/>
        <v xml:space="preserve"> </v>
      </c>
      <c r="BJ41" s="19"/>
      <c r="BK41" s="18"/>
      <c r="BL41" s="16"/>
      <c r="BM41" s="17" t="str">
        <f t="shared" si="22"/>
        <v xml:space="preserve"> </v>
      </c>
      <c r="BN41" s="19"/>
      <c r="BO41" s="18"/>
      <c r="BP41" s="16"/>
      <c r="BQ41" s="17" t="str">
        <f t="shared" si="3"/>
        <v xml:space="preserve"> </v>
      </c>
      <c r="BR41" s="19"/>
      <c r="BS41" s="18"/>
      <c r="BT41" s="16"/>
      <c r="BU41" s="17" t="str">
        <f t="shared" si="41"/>
        <v xml:space="preserve"> </v>
      </c>
      <c r="BV41" s="19"/>
      <c r="BW41" s="18"/>
      <c r="BX41" s="16"/>
      <c r="BY41" s="17" t="str">
        <f t="shared" si="4"/>
        <v xml:space="preserve"> </v>
      </c>
      <c r="BZ41" s="19"/>
      <c r="CA41" s="18"/>
      <c r="CB41" s="16"/>
      <c r="CC41" s="17" t="str">
        <f t="shared" si="5"/>
        <v xml:space="preserve"> </v>
      </c>
      <c r="CD41" s="19"/>
      <c r="CE41" s="18"/>
      <c r="CF41" s="16"/>
      <c r="CG41" s="17" t="str">
        <f t="shared" si="6"/>
        <v xml:space="preserve"> </v>
      </c>
      <c r="CH41" s="19"/>
      <c r="CI41" s="18"/>
      <c r="CJ41" s="16"/>
      <c r="CK41" s="17" t="str">
        <f t="shared" si="7"/>
        <v xml:space="preserve"> </v>
      </c>
      <c r="CL41" s="19"/>
      <c r="CM41" s="18"/>
      <c r="CN41" s="16"/>
      <c r="CO41" s="17" t="str">
        <f t="shared" si="8"/>
        <v xml:space="preserve"> </v>
      </c>
      <c r="CP41" s="19"/>
      <c r="CQ41" s="18"/>
      <c r="CR41" s="16"/>
      <c r="CS41" s="17" t="str">
        <f t="shared" si="9"/>
        <v xml:space="preserve"> </v>
      </c>
    </row>
    <row r="42" spans="1:97" s="28" customFormat="1" x14ac:dyDescent="0.25">
      <c r="A42" s="20">
        <v>2048</v>
      </c>
      <c r="B42" s="64"/>
      <c r="C42" s="47"/>
      <c r="D42" s="22"/>
      <c r="E42" s="46" t="str">
        <f t="shared" si="10"/>
        <v xml:space="preserve"> </v>
      </c>
      <c r="F42" s="64"/>
      <c r="G42" s="47"/>
      <c r="H42" s="22"/>
      <c r="I42" s="46" t="str">
        <f t="shared" si="33"/>
        <v xml:space="preserve"> </v>
      </c>
      <c r="J42" s="107">
        <v>5</v>
      </c>
      <c r="K42" s="110">
        <v>3.16</v>
      </c>
      <c r="L42" s="105">
        <v>3.04</v>
      </c>
      <c r="M42" s="108">
        <f t="shared" si="34"/>
        <v>12.000000000000011</v>
      </c>
      <c r="N42" s="64"/>
      <c r="O42" s="47"/>
      <c r="P42" s="22"/>
      <c r="Q42" s="23" t="str">
        <f t="shared" si="35"/>
        <v xml:space="preserve"> </v>
      </c>
      <c r="R42" s="44"/>
      <c r="S42" s="45"/>
      <c r="T42" s="22"/>
      <c r="U42" s="23" t="str">
        <f t="shared" si="36"/>
        <v xml:space="preserve"> </v>
      </c>
      <c r="V42" s="127"/>
      <c r="W42" s="128"/>
      <c r="X42" s="105"/>
      <c r="Y42" s="108" t="str">
        <f t="shared" si="37"/>
        <v xml:space="preserve"> </v>
      </c>
      <c r="Z42" s="127">
        <v>5</v>
      </c>
      <c r="AA42" s="128">
        <v>3.25</v>
      </c>
      <c r="AB42" s="105">
        <v>3.1</v>
      </c>
      <c r="AC42" s="108">
        <f t="shared" si="38"/>
        <v>14.999999999999991</v>
      </c>
      <c r="AD42" s="127"/>
      <c r="AE42" s="128"/>
      <c r="AF42" s="105"/>
      <c r="AG42" s="108" t="str">
        <f t="shared" si="39"/>
        <v xml:space="preserve"> </v>
      </c>
      <c r="AH42" s="127"/>
      <c r="AI42" s="128"/>
      <c r="AJ42" s="105"/>
      <c r="AK42" s="106" t="str">
        <f t="shared" si="40"/>
        <v xml:space="preserve"> </v>
      </c>
      <c r="AL42" s="44">
        <v>5</v>
      </c>
      <c r="AM42" s="45">
        <v>3.38</v>
      </c>
      <c r="AN42" s="22">
        <v>3.24</v>
      </c>
      <c r="AO42" s="23">
        <f t="shared" si="0"/>
        <v>13.999999999999968</v>
      </c>
      <c r="AP42" s="44"/>
      <c r="AQ42" s="45"/>
      <c r="AR42" s="22"/>
      <c r="AS42" s="23" t="str">
        <f t="shared" si="1"/>
        <v xml:space="preserve"> </v>
      </c>
      <c r="AT42" s="44"/>
      <c r="AU42" s="45"/>
      <c r="AV42" s="22"/>
      <c r="AW42" s="23" t="str">
        <f t="shared" si="2"/>
        <v xml:space="preserve"> </v>
      </c>
      <c r="AX42" s="44">
        <v>5</v>
      </c>
      <c r="AY42" s="45">
        <v>3.12</v>
      </c>
      <c r="AZ42" s="22">
        <v>2.96</v>
      </c>
      <c r="BA42" s="23">
        <f t="shared" si="19"/>
        <v>16.000000000000014</v>
      </c>
      <c r="BB42" s="44"/>
      <c r="BC42" s="45"/>
      <c r="BD42" s="22"/>
      <c r="BE42" s="23" t="str">
        <f t="shared" si="20"/>
        <v xml:space="preserve"> </v>
      </c>
      <c r="BF42" s="44"/>
      <c r="BG42" s="45"/>
      <c r="BH42" s="22"/>
      <c r="BI42" s="23" t="str">
        <f t="shared" si="21"/>
        <v xml:space="preserve"> </v>
      </c>
      <c r="BJ42" s="44"/>
      <c r="BK42" s="45"/>
      <c r="BL42" s="22"/>
      <c r="BM42" s="23" t="str">
        <f t="shared" si="22"/>
        <v xml:space="preserve"> </v>
      </c>
      <c r="BN42" s="44">
        <v>3.5</v>
      </c>
      <c r="BO42" s="45">
        <v>3.62</v>
      </c>
      <c r="BP42" s="22">
        <v>3.06</v>
      </c>
      <c r="BQ42" s="23">
        <f t="shared" si="3"/>
        <v>56.000000000000007</v>
      </c>
      <c r="BR42" s="44"/>
      <c r="BS42" s="45"/>
      <c r="BT42" s="22"/>
      <c r="BU42" s="23" t="str">
        <f t="shared" si="41"/>
        <v xml:space="preserve"> </v>
      </c>
      <c r="BV42" s="44"/>
      <c r="BW42" s="45"/>
      <c r="BX42" s="22"/>
      <c r="BY42" s="23" t="str">
        <f t="shared" si="4"/>
        <v xml:space="preserve"> </v>
      </c>
      <c r="BZ42" s="44"/>
      <c r="CA42" s="45"/>
      <c r="CB42" s="22"/>
      <c r="CC42" s="23" t="str">
        <f t="shared" si="5"/>
        <v xml:space="preserve"> </v>
      </c>
      <c r="CD42" s="44"/>
      <c r="CE42" s="45"/>
      <c r="CF42" s="22"/>
      <c r="CG42" s="23" t="str">
        <f t="shared" si="6"/>
        <v xml:space="preserve"> </v>
      </c>
      <c r="CH42" s="44" t="s">
        <v>86</v>
      </c>
      <c r="CI42" s="45" t="s">
        <v>87</v>
      </c>
      <c r="CJ42" s="22">
        <v>3.35</v>
      </c>
      <c r="CK42" s="23" t="s">
        <v>88</v>
      </c>
      <c r="CL42" s="44"/>
      <c r="CM42" s="45"/>
      <c r="CN42" s="22"/>
      <c r="CO42" s="23" t="str">
        <f t="shared" si="8"/>
        <v xml:space="preserve"> </v>
      </c>
      <c r="CP42" s="44"/>
      <c r="CQ42" s="45"/>
      <c r="CR42" s="22"/>
      <c r="CS42" s="23" t="str">
        <f t="shared" si="9"/>
        <v xml:space="preserve"> </v>
      </c>
    </row>
    <row r="43" spans="1:97" ht="16.5" thickBot="1" x14ac:dyDescent="0.3">
      <c r="A43" s="24">
        <v>2049</v>
      </c>
      <c r="B43" s="69" t="s">
        <v>111</v>
      </c>
      <c r="C43" s="70" t="s">
        <v>112</v>
      </c>
      <c r="D43" s="60">
        <v>3.05</v>
      </c>
      <c r="E43" s="73" t="s">
        <v>113</v>
      </c>
      <c r="F43" s="69">
        <v>5</v>
      </c>
      <c r="G43" s="70">
        <v>3.2</v>
      </c>
      <c r="H43" s="60">
        <v>3.05</v>
      </c>
      <c r="I43" s="73">
        <f t="shared" si="33"/>
        <v>15.000000000000036</v>
      </c>
      <c r="J43" s="101"/>
      <c r="K43" s="102"/>
      <c r="L43" s="99"/>
      <c r="M43" s="109" t="str">
        <f t="shared" si="34"/>
        <v xml:space="preserve"> </v>
      </c>
      <c r="N43" s="69"/>
      <c r="O43" s="70"/>
      <c r="P43" s="60"/>
      <c r="Q43" s="61" t="str">
        <f t="shared" si="35"/>
        <v xml:space="preserve"> </v>
      </c>
      <c r="R43" s="58" t="s">
        <v>60</v>
      </c>
      <c r="S43" s="59" t="s">
        <v>61</v>
      </c>
      <c r="T43" s="60">
        <v>3.04</v>
      </c>
      <c r="U43" s="61" t="s">
        <v>62</v>
      </c>
      <c r="V43" s="117"/>
      <c r="W43" s="129"/>
      <c r="X43" s="99"/>
      <c r="Y43" s="109"/>
      <c r="Z43" s="117"/>
      <c r="AA43" s="129"/>
      <c r="AB43" s="99"/>
      <c r="AC43" s="109" t="str">
        <f t="shared" si="38"/>
        <v xml:space="preserve"> </v>
      </c>
      <c r="AD43" s="117"/>
      <c r="AE43" s="129"/>
      <c r="AF43" s="99"/>
      <c r="AG43" s="109"/>
      <c r="AH43" s="117"/>
      <c r="AI43" s="129"/>
      <c r="AJ43" s="99"/>
      <c r="AK43" s="109"/>
      <c r="AL43" s="58"/>
      <c r="AM43" s="59"/>
      <c r="AN43" s="60"/>
      <c r="AO43" s="61"/>
      <c r="AP43" s="58"/>
      <c r="AQ43" s="59"/>
      <c r="AR43" s="60"/>
      <c r="AS43" s="61"/>
      <c r="AT43" s="58"/>
      <c r="AU43" s="59"/>
      <c r="AV43" s="60"/>
      <c r="AW43" s="61"/>
      <c r="AX43" s="58">
        <v>3.5</v>
      </c>
      <c r="AY43" s="59">
        <v>3.66</v>
      </c>
      <c r="AZ43" s="60">
        <v>2.97</v>
      </c>
      <c r="BA43" s="61">
        <f t="shared" si="19"/>
        <v>69</v>
      </c>
      <c r="BB43" s="58"/>
      <c r="BC43" s="59"/>
      <c r="BD43" s="60"/>
      <c r="BE43" s="61"/>
      <c r="BF43" s="58"/>
      <c r="BG43" s="59"/>
      <c r="BH43" s="60"/>
      <c r="BI43" s="61"/>
      <c r="BJ43" s="58"/>
      <c r="BK43" s="59"/>
      <c r="BL43" s="60"/>
      <c r="BM43" s="61"/>
      <c r="BN43" s="58"/>
      <c r="BO43" s="59"/>
      <c r="BP43" s="60"/>
      <c r="BQ43" s="61"/>
      <c r="BR43" s="58"/>
      <c r="BS43" s="59"/>
      <c r="BT43" s="60"/>
      <c r="BU43" s="61"/>
      <c r="BV43" s="58"/>
      <c r="BW43" s="59"/>
      <c r="BX43" s="60"/>
      <c r="BY43" s="61"/>
      <c r="BZ43" s="58"/>
      <c r="CA43" s="59"/>
      <c r="CB43" s="60"/>
      <c r="CC43" s="61"/>
      <c r="CD43" s="58"/>
      <c r="CE43" s="59"/>
      <c r="CF43" s="60"/>
      <c r="CG43" s="61"/>
      <c r="CH43" s="58"/>
      <c r="CI43" s="59"/>
      <c r="CJ43" s="60"/>
      <c r="CK43" s="61" t="str">
        <f t="shared" si="7"/>
        <v xml:space="preserve"> </v>
      </c>
      <c r="CL43" s="58"/>
      <c r="CM43" s="59"/>
      <c r="CN43" s="60"/>
      <c r="CO43" s="61"/>
      <c r="CP43" s="58"/>
      <c r="CQ43" s="59"/>
      <c r="CR43" s="60"/>
      <c r="CS43" s="61"/>
    </row>
    <row r="44" spans="1:97" ht="16.5" customHeight="1" thickBot="1" x14ac:dyDescent="0.3">
      <c r="A44" s="51"/>
      <c r="B44" s="241"/>
      <c r="C44" s="242"/>
      <c r="D44" s="242"/>
      <c r="E44" s="243"/>
      <c r="F44" s="241"/>
      <c r="G44" s="242"/>
      <c r="H44" s="242"/>
      <c r="I44" s="243"/>
      <c r="J44" s="286"/>
      <c r="K44" s="287"/>
      <c r="L44" s="287"/>
      <c r="M44" s="288"/>
      <c r="N44" s="241"/>
      <c r="O44" s="242"/>
      <c r="P44" s="242"/>
      <c r="Q44" s="243"/>
      <c r="R44" s="241"/>
      <c r="S44" s="242"/>
      <c r="T44" s="242"/>
      <c r="U44" s="243"/>
      <c r="V44" s="286"/>
      <c r="W44" s="287"/>
      <c r="X44" s="287"/>
      <c r="Y44" s="288"/>
      <c r="Z44" s="286"/>
      <c r="AA44" s="287"/>
      <c r="AB44" s="287"/>
      <c r="AC44" s="288"/>
      <c r="AD44" s="286"/>
      <c r="AE44" s="287"/>
      <c r="AF44" s="287"/>
      <c r="AG44" s="288"/>
      <c r="AH44" s="286"/>
      <c r="AI44" s="287"/>
      <c r="AJ44" s="287"/>
      <c r="AK44" s="288"/>
      <c r="AL44" s="241"/>
      <c r="AM44" s="242"/>
      <c r="AN44" s="242"/>
      <c r="AO44" s="243"/>
      <c r="AP44" s="241"/>
      <c r="AQ44" s="242"/>
      <c r="AR44" s="242"/>
      <c r="AS44" s="243"/>
      <c r="AT44" s="241"/>
      <c r="AU44" s="242"/>
      <c r="AV44" s="242"/>
      <c r="AW44" s="243"/>
      <c r="AX44" s="241"/>
      <c r="AY44" s="242"/>
      <c r="AZ44" s="242"/>
      <c r="BA44" s="243"/>
      <c r="BB44" s="241"/>
      <c r="BC44" s="242"/>
      <c r="BD44" s="242"/>
      <c r="BE44" s="243"/>
      <c r="BF44" s="241"/>
      <c r="BG44" s="242"/>
      <c r="BH44" s="242"/>
      <c r="BI44" s="243"/>
      <c r="BJ44" s="241"/>
      <c r="BK44" s="242"/>
      <c r="BL44" s="242"/>
      <c r="BM44" s="243"/>
      <c r="BN44" s="241"/>
      <c r="BO44" s="242"/>
      <c r="BP44" s="242"/>
      <c r="BQ44" s="243"/>
      <c r="BR44" s="283"/>
      <c r="BS44" s="284"/>
      <c r="BT44" s="284"/>
      <c r="BU44" s="285"/>
      <c r="BV44" s="283"/>
      <c r="BW44" s="284"/>
      <c r="BX44" s="284"/>
      <c r="BY44" s="285"/>
      <c r="BZ44" s="241"/>
      <c r="CA44" s="242"/>
      <c r="CB44" s="242"/>
      <c r="CC44" s="243"/>
      <c r="CD44" s="241"/>
      <c r="CE44" s="242"/>
      <c r="CF44" s="242"/>
      <c r="CG44" s="243"/>
      <c r="CH44" s="241"/>
      <c r="CI44" s="242"/>
      <c r="CJ44" s="242"/>
      <c r="CK44" s="243"/>
      <c r="CL44" s="241"/>
      <c r="CM44" s="242"/>
      <c r="CN44" s="242"/>
      <c r="CO44" s="243"/>
      <c r="CP44" s="241"/>
      <c r="CQ44" s="242"/>
      <c r="CR44" s="242"/>
      <c r="CS44" s="243"/>
    </row>
    <row r="45" spans="1:97" s="53" customFormat="1" ht="51" customHeight="1" thickBot="1" x14ac:dyDescent="0.3">
      <c r="A45" s="52" t="s">
        <v>11</v>
      </c>
      <c r="B45" s="238" t="s">
        <v>106</v>
      </c>
      <c r="C45" s="239"/>
      <c r="D45" s="239"/>
      <c r="E45" s="240"/>
      <c r="F45" s="238" t="s">
        <v>106</v>
      </c>
      <c r="G45" s="239"/>
      <c r="H45" s="239"/>
      <c r="I45" s="240"/>
      <c r="J45" s="289" t="s">
        <v>110</v>
      </c>
      <c r="K45" s="290"/>
      <c r="L45" s="290"/>
      <c r="M45" s="291"/>
      <c r="N45" s="238" t="s">
        <v>58</v>
      </c>
      <c r="O45" s="239"/>
      <c r="P45" s="239"/>
      <c r="Q45" s="240"/>
      <c r="R45" s="238" t="s">
        <v>63</v>
      </c>
      <c r="S45" s="239"/>
      <c r="T45" s="239"/>
      <c r="U45" s="240"/>
      <c r="V45" s="289" t="s">
        <v>68</v>
      </c>
      <c r="W45" s="290"/>
      <c r="X45" s="290"/>
      <c r="Y45" s="291"/>
      <c r="Z45" s="289" t="s">
        <v>34</v>
      </c>
      <c r="AA45" s="290"/>
      <c r="AB45" s="290"/>
      <c r="AC45" s="291"/>
      <c r="AD45" s="289" t="s">
        <v>49</v>
      </c>
      <c r="AE45" s="290"/>
      <c r="AF45" s="290"/>
      <c r="AG45" s="291"/>
      <c r="AH45" s="289" t="s">
        <v>49</v>
      </c>
      <c r="AI45" s="290"/>
      <c r="AJ45" s="290"/>
      <c r="AK45" s="291"/>
      <c r="AL45" s="253" t="s">
        <v>68</v>
      </c>
      <c r="AM45" s="254"/>
      <c r="AN45" s="254"/>
      <c r="AO45" s="255"/>
      <c r="AP45" s="253" t="s">
        <v>100</v>
      </c>
      <c r="AQ45" s="254"/>
      <c r="AR45" s="254"/>
      <c r="AS45" s="255"/>
      <c r="AT45" s="253" t="s">
        <v>34</v>
      </c>
      <c r="AU45" s="254"/>
      <c r="AV45" s="254"/>
      <c r="AW45" s="255"/>
      <c r="AX45" s="253"/>
      <c r="AY45" s="254"/>
      <c r="AZ45" s="254"/>
      <c r="BA45" s="255"/>
      <c r="BB45" s="253"/>
      <c r="BC45" s="254"/>
      <c r="BD45" s="254"/>
      <c r="BE45" s="255"/>
      <c r="BF45" s="253"/>
      <c r="BG45" s="254"/>
      <c r="BH45" s="254"/>
      <c r="BI45" s="255"/>
      <c r="BJ45" s="253"/>
      <c r="BK45" s="254"/>
      <c r="BL45" s="254"/>
      <c r="BM45" s="255"/>
      <c r="BN45" s="253"/>
      <c r="BO45" s="254"/>
      <c r="BP45" s="254"/>
      <c r="BQ45" s="255"/>
      <c r="BR45" s="238"/>
      <c r="BS45" s="239"/>
      <c r="BT45" s="239"/>
      <c r="BU45" s="240"/>
      <c r="BV45" s="253"/>
      <c r="BW45" s="254"/>
      <c r="BX45" s="254"/>
      <c r="BY45" s="255"/>
      <c r="BZ45" s="253"/>
      <c r="CA45" s="254"/>
      <c r="CB45" s="254"/>
      <c r="CC45" s="255"/>
      <c r="CD45" s="253"/>
      <c r="CE45" s="254"/>
      <c r="CF45" s="254"/>
      <c r="CG45" s="255"/>
      <c r="CH45" s="253" t="s">
        <v>34</v>
      </c>
      <c r="CI45" s="254"/>
      <c r="CJ45" s="254"/>
      <c r="CK45" s="255"/>
      <c r="CL45" s="253" t="s">
        <v>105</v>
      </c>
      <c r="CM45" s="254"/>
      <c r="CN45" s="254"/>
      <c r="CO45" s="255"/>
      <c r="CP45" s="253" t="s">
        <v>27</v>
      </c>
      <c r="CQ45" s="254"/>
      <c r="CR45" s="254"/>
      <c r="CS45" s="255"/>
    </row>
    <row r="46" spans="1:97" s="56" customFormat="1" ht="30" customHeight="1" x14ac:dyDescent="0.25">
      <c r="A46" s="54" t="s">
        <v>28</v>
      </c>
      <c r="B46" s="55"/>
      <c r="C46" s="55"/>
      <c r="D46" s="55"/>
      <c r="E46" s="55"/>
      <c r="F46" s="55"/>
      <c r="G46" s="55"/>
      <c r="H46" s="55"/>
      <c r="I46" s="55"/>
      <c r="J46" s="111"/>
      <c r="K46" s="111"/>
      <c r="L46" s="111"/>
      <c r="M46" s="111"/>
      <c r="N46" s="55"/>
      <c r="O46" s="55"/>
      <c r="P46" s="55"/>
      <c r="Q46" s="55"/>
      <c r="R46" s="55"/>
      <c r="S46" s="55"/>
      <c r="T46" s="55"/>
      <c r="U46" s="55"/>
      <c r="V46" s="111"/>
      <c r="W46" s="111"/>
      <c r="X46" s="111"/>
      <c r="Y46" s="111"/>
      <c r="Z46" s="111"/>
      <c r="AA46" s="111"/>
      <c r="AB46" s="111"/>
      <c r="AC46" s="111"/>
      <c r="AD46" s="111"/>
      <c r="AE46" s="111"/>
      <c r="AF46" s="111"/>
      <c r="AG46" s="111"/>
      <c r="AH46" s="111"/>
      <c r="AI46" s="111"/>
      <c r="AJ46" s="111"/>
      <c r="AK46" s="111"/>
      <c r="AL46" s="55"/>
      <c r="AM46" s="55"/>
      <c r="AN46" s="55"/>
      <c r="AO46" s="55"/>
      <c r="AP46" s="55"/>
      <c r="AQ46" s="55"/>
      <c r="AR46" s="55"/>
      <c r="AS46" s="55"/>
      <c r="AT46" s="55"/>
      <c r="AU46" s="55"/>
      <c r="AV46" s="55"/>
      <c r="AW46" s="55"/>
      <c r="AX46" s="55"/>
      <c r="AY46" s="55"/>
      <c r="AZ46" s="55"/>
      <c r="BA46" s="55"/>
      <c r="BB46" s="55"/>
      <c r="BC46" s="55"/>
      <c r="BD46" s="55"/>
      <c r="BE46" s="55"/>
      <c r="BF46" s="55"/>
      <c r="BG46" s="55"/>
      <c r="BH46" s="55"/>
      <c r="BI46" s="55"/>
      <c r="BJ46" s="55"/>
      <c r="BK46" s="55"/>
      <c r="BL46" s="55"/>
      <c r="BM46" s="55"/>
      <c r="BN46" s="55"/>
      <c r="BO46" s="55"/>
      <c r="BP46" s="55"/>
      <c r="BQ46" s="55"/>
      <c r="BR46" s="55"/>
      <c r="BS46" s="55"/>
      <c r="BT46" s="55"/>
      <c r="BU46" s="55"/>
      <c r="BV46" s="55"/>
      <c r="BW46" s="55"/>
      <c r="BX46" s="55"/>
      <c r="BY46" s="55"/>
      <c r="BZ46" s="55"/>
      <c r="CA46" s="55"/>
      <c r="CB46" s="55"/>
      <c r="CC46" s="55"/>
      <c r="CD46" s="55"/>
      <c r="CE46" s="55"/>
      <c r="CF46" s="55"/>
      <c r="CG46" s="55"/>
      <c r="CH46" s="55"/>
      <c r="CI46" s="55"/>
      <c r="CJ46" s="55"/>
      <c r="CK46" s="55"/>
      <c r="CL46" s="55"/>
      <c r="CM46" s="55"/>
      <c r="CN46" s="55"/>
      <c r="CO46" s="55"/>
      <c r="CP46" s="55"/>
      <c r="CQ46" s="55"/>
      <c r="CR46" s="55"/>
      <c r="CS46" s="55"/>
    </row>
    <row r="47" spans="1:97" customFormat="1" ht="16.149999999999999" customHeight="1" x14ac:dyDescent="0.25">
      <c r="A47" s="57"/>
      <c r="B47" s="57"/>
      <c r="C47" s="57"/>
      <c r="F47" s="57"/>
      <c r="G47" s="57"/>
      <c r="J47" s="112"/>
      <c r="K47" s="112"/>
      <c r="L47" s="113"/>
      <c r="M47" s="113"/>
      <c r="N47" s="57"/>
      <c r="O47" s="57"/>
      <c r="R47" s="57"/>
      <c r="S47" s="57"/>
      <c r="V47" s="112"/>
      <c r="W47" s="112"/>
      <c r="X47" s="113"/>
      <c r="Y47" s="113"/>
      <c r="Z47" s="112"/>
      <c r="AA47" s="112"/>
      <c r="AB47" s="113"/>
      <c r="AC47" s="113"/>
      <c r="AD47" s="112"/>
      <c r="AE47" s="112"/>
      <c r="AF47" s="113"/>
      <c r="AG47" s="113"/>
      <c r="AH47" s="112"/>
      <c r="AI47" s="112"/>
      <c r="AJ47" s="113"/>
      <c r="AK47" s="113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57"/>
      <c r="BS47" s="57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</row>
    <row r="48" spans="1:97" customFormat="1" ht="15" x14ac:dyDescent="0.25">
      <c r="J48" s="113"/>
      <c r="K48" s="113"/>
      <c r="L48" s="113"/>
      <c r="M48" s="113"/>
      <c r="V48" s="113"/>
      <c r="W48" s="113"/>
      <c r="X48" s="113"/>
      <c r="Y48" s="113"/>
      <c r="Z48" s="113"/>
      <c r="AA48" s="113"/>
      <c r="AB48" s="113"/>
      <c r="AC48" s="113"/>
      <c r="AD48" s="113"/>
      <c r="AE48" s="113"/>
      <c r="AF48" s="113"/>
      <c r="AG48" s="113"/>
      <c r="AH48" s="113"/>
      <c r="AI48" s="113"/>
      <c r="AJ48" s="113"/>
      <c r="AK48" s="113"/>
      <c r="AL48" s="33"/>
      <c r="AM48" s="33"/>
      <c r="AN48" s="32"/>
      <c r="AO48" s="32"/>
      <c r="AP48" s="33"/>
      <c r="AQ48" s="33"/>
      <c r="AR48" s="32"/>
      <c r="AS48" s="32"/>
      <c r="AT48" s="33"/>
      <c r="AU48" s="33"/>
      <c r="AV48" s="32"/>
      <c r="AW48" s="32"/>
      <c r="AX48" s="33"/>
      <c r="AY48" s="33"/>
      <c r="AZ48" s="32"/>
      <c r="BA48" s="32"/>
      <c r="BB48" s="33"/>
      <c r="BC48" s="33"/>
      <c r="BD48" s="32"/>
      <c r="BE48" s="32"/>
      <c r="BF48" s="33"/>
      <c r="BG48" s="33"/>
      <c r="BH48" s="32"/>
      <c r="BI48" s="32"/>
      <c r="BJ48" s="33"/>
      <c r="BK48" s="33"/>
      <c r="BL48" s="32"/>
      <c r="BM48" s="32"/>
      <c r="BN48" s="33"/>
      <c r="BO48" s="33"/>
      <c r="BP48" s="32"/>
      <c r="BQ48" s="32"/>
      <c r="BV48" s="33"/>
      <c r="BW48" s="33"/>
      <c r="BX48" s="32"/>
      <c r="BY48" s="32"/>
      <c r="BZ48" s="33"/>
      <c r="CA48" s="33"/>
      <c r="CB48" s="32"/>
      <c r="CC48" s="32"/>
      <c r="CD48" s="33"/>
      <c r="CE48" s="33"/>
      <c r="CF48" s="32"/>
      <c r="CG48" s="32"/>
      <c r="CH48" s="33"/>
      <c r="CI48" s="33"/>
      <c r="CJ48" s="32"/>
      <c r="CK48" s="32"/>
      <c r="CL48" s="33"/>
      <c r="CM48" s="33"/>
      <c r="CN48" s="32"/>
      <c r="CO48" s="32"/>
      <c r="CP48" s="33"/>
      <c r="CQ48" s="33"/>
      <c r="CR48" s="32"/>
      <c r="CS48" s="32"/>
    </row>
    <row r="49" spans="10:97" customFormat="1" ht="15" x14ac:dyDescent="0.25">
      <c r="J49" s="113"/>
      <c r="K49" s="113"/>
      <c r="L49" s="113"/>
      <c r="M49" s="113"/>
      <c r="V49" s="113"/>
      <c r="W49" s="113"/>
      <c r="X49" s="113"/>
      <c r="Y49" s="113"/>
      <c r="Z49" s="113"/>
      <c r="AA49" s="113"/>
      <c r="AB49" s="113"/>
      <c r="AC49" s="113"/>
      <c r="AD49" s="113"/>
      <c r="AE49" s="113"/>
      <c r="AF49" s="113"/>
      <c r="AG49" s="113"/>
      <c r="AH49" s="113"/>
      <c r="AI49" s="113"/>
      <c r="AJ49" s="113"/>
      <c r="AK49" s="113"/>
      <c r="AL49" s="33"/>
      <c r="AM49" s="33"/>
      <c r="AN49" s="32"/>
      <c r="AO49" s="32"/>
      <c r="AP49" s="33"/>
      <c r="AQ49" s="33"/>
      <c r="AR49" s="32"/>
      <c r="AS49" s="32"/>
      <c r="AT49" s="33"/>
      <c r="AU49" s="33"/>
      <c r="AV49" s="32"/>
      <c r="AW49" s="32"/>
      <c r="AX49" s="33"/>
      <c r="AY49" s="33"/>
      <c r="AZ49" s="32"/>
      <c r="BA49" s="32"/>
      <c r="BB49" s="33"/>
      <c r="BC49" s="33"/>
      <c r="BD49" s="32"/>
      <c r="BE49" s="32"/>
      <c r="BF49" s="33"/>
      <c r="BG49" s="33"/>
      <c r="BH49" s="32"/>
      <c r="BI49" s="32"/>
      <c r="BJ49" s="33"/>
      <c r="BK49" s="33"/>
      <c r="BL49" s="32"/>
      <c r="BM49" s="32"/>
      <c r="BN49" s="33"/>
      <c r="BO49" s="33"/>
      <c r="BP49" s="32"/>
      <c r="BQ49" s="32"/>
      <c r="BV49" s="33"/>
      <c r="BW49" s="33"/>
      <c r="BX49" s="32"/>
      <c r="BY49" s="32"/>
      <c r="BZ49" s="33"/>
      <c r="CA49" s="33"/>
      <c r="CB49" s="32"/>
      <c r="CC49" s="32"/>
      <c r="CD49" s="33"/>
      <c r="CE49" s="33"/>
      <c r="CF49" s="32"/>
      <c r="CG49" s="32"/>
      <c r="CH49" s="33"/>
      <c r="CI49" s="33"/>
      <c r="CJ49" s="32"/>
      <c r="CK49" s="32"/>
      <c r="CL49" s="33"/>
      <c r="CM49" s="33"/>
      <c r="CN49" s="32"/>
      <c r="CO49" s="32"/>
      <c r="CP49" s="33"/>
      <c r="CQ49" s="33"/>
      <c r="CR49" s="32"/>
      <c r="CS49" s="32"/>
    </row>
    <row r="50" spans="10:97" customFormat="1" ht="15" x14ac:dyDescent="0.25">
      <c r="J50" s="113"/>
      <c r="K50" s="113"/>
      <c r="L50" s="113"/>
      <c r="M50" s="113"/>
      <c r="V50" s="113"/>
      <c r="W50" s="113"/>
      <c r="X50" s="113"/>
      <c r="Y50" s="113"/>
      <c r="Z50" s="113"/>
      <c r="AA50" s="113"/>
      <c r="AB50" s="113"/>
      <c r="AC50" s="113"/>
      <c r="AD50" s="113"/>
      <c r="AE50" s="113"/>
      <c r="AF50" s="113"/>
      <c r="AG50" s="113"/>
      <c r="AH50" s="113"/>
      <c r="AI50" s="113"/>
      <c r="AJ50" s="113"/>
      <c r="AK50" s="113"/>
    </row>
    <row r="51" spans="10:97" customFormat="1" ht="15" x14ac:dyDescent="0.25">
      <c r="J51" s="113"/>
      <c r="K51" s="113"/>
      <c r="L51" s="113"/>
      <c r="M51" s="113"/>
      <c r="V51" s="113"/>
      <c r="W51" s="113"/>
      <c r="X51" s="113"/>
      <c r="Y51" s="113"/>
      <c r="Z51" s="113"/>
      <c r="AA51" s="113"/>
      <c r="AB51" s="113"/>
      <c r="AC51" s="113"/>
      <c r="AD51" s="113"/>
      <c r="AE51" s="113"/>
      <c r="AF51" s="113"/>
      <c r="AG51" s="113"/>
      <c r="AH51" s="113"/>
      <c r="AI51" s="113"/>
      <c r="AJ51" s="113"/>
      <c r="AK51" s="113"/>
    </row>
    <row r="52" spans="10:97" customFormat="1" ht="15" x14ac:dyDescent="0.25">
      <c r="J52" s="113"/>
      <c r="K52" s="113"/>
      <c r="L52" s="113"/>
      <c r="M52" s="113"/>
      <c r="V52" s="113"/>
      <c r="W52" s="113"/>
      <c r="X52" s="113"/>
      <c r="Y52" s="113"/>
      <c r="Z52" s="113"/>
      <c r="AA52" s="113"/>
      <c r="AB52" s="113"/>
      <c r="AC52" s="113"/>
      <c r="AD52" s="113"/>
      <c r="AE52" s="113"/>
      <c r="AF52" s="113"/>
      <c r="AG52" s="113"/>
      <c r="AH52" s="113"/>
      <c r="AI52" s="113"/>
      <c r="AJ52" s="113"/>
      <c r="AK52" s="113"/>
    </row>
    <row r="53" spans="10:97" customFormat="1" ht="15" x14ac:dyDescent="0.25">
      <c r="J53" s="113"/>
      <c r="K53" s="113"/>
      <c r="L53" s="113"/>
      <c r="M53" s="113"/>
      <c r="V53" s="113"/>
      <c r="W53" s="113"/>
      <c r="X53" s="113"/>
      <c r="Y53" s="113"/>
      <c r="Z53" s="113"/>
      <c r="AA53" s="113"/>
      <c r="AB53" s="113"/>
      <c r="AC53" s="113"/>
      <c r="AD53" s="113"/>
      <c r="AE53" s="113"/>
      <c r="AF53" s="113"/>
      <c r="AG53" s="113"/>
      <c r="AH53" s="113"/>
      <c r="AI53" s="113"/>
      <c r="AJ53" s="113"/>
      <c r="AK53" s="113"/>
    </row>
    <row r="54" spans="10:97" customFormat="1" ht="15" x14ac:dyDescent="0.25">
      <c r="J54" s="113"/>
      <c r="K54" s="113"/>
      <c r="L54" s="113"/>
      <c r="M54" s="113"/>
      <c r="V54" s="113"/>
      <c r="W54" s="113"/>
      <c r="X54" s="113"/>
      <c r="Y54" s="113"/>
      <c r="Z54" s="113"/>
      <c r="AA54" s="113"/>
      <c r="AB54" s="113"/>
      <c r="AC54" s="113"/>
      <c r="AD54" s="113"/>
      <c r="AE54" s="113"/>
      <c r="AF54" s="113"/>
      <c r="AG54" s="113"/>
      <c r="AH54" s="113"/>
      <c r="AI54" s="113"/>
      <c r="AJ54" s="113"/>
      <c r="AK54" s="113"/>
    </row>
    <row r="55" spans="10:97" customFormat="1" ht="15" x14ac:dyDescent="0.25">
      <c r="J55" s="113"/>
      <c r="K55" s="113"/>
      <c r="L55" s="113"/>
      <c r="M55" s="113"/>
      <c r="V55" s="113"/>
      <c r="W55" s="113"/>
      <c r="X55" s="113"/>
      <c r="Y55" s="113"/>
      <c r="Z55" s="113"/>
      <c r="AA55" s="113"/>
      <c r="AB55" s="113"/>
      <c r="AC55" s="113"/>
      <c r="AD55" s="113"/>
      <c r="AE55" s="113"/>
      <c r="AF55" s="113"/>
      <c r="AG55" s="113"/>
      <c r="AH55" s="113"/>
      <c r="AI55" s="113"/>
      <c r="AJ55" s="113"/>
      <c r="AK55" s="113"/>
    </row>
    <row r="56" spans="10:97" customFormat="1" ht="15" x14ac:dyDescent="0.25">
      <c r="J56" s="113"/>
      <c r="K56" s="113"/>
      <c r="L56" s="113"/>
      <c r="M56" s="113"/>
      <c r="V56" s="113"/>
      <c r="W56" s="113"/>
      <c r="X56" s="113"/>
      <c r="Y56" s="113"/>
      <c r="Z56" s="113"/>
      <c r="AA56" s="113"/>
      <c r="AB56" s="113"/>
      <c r="AC56" s="113"/>
      <c r="AD56" s="113"/>
      <c r="AE56" s="113"/>
      <c r="AF56" s="113"/>
      <c r="AG56" s="113"/>
      <c r="AH56" s="113"/>
      <c r="AI56" s="113"/>
      <c r="AJ56" s="113"/>
      <c r="AK56" s="113"/>
    </row>
    <row r="57" spans="10:97" customFormat="1" ht="15" x14ac:dyDescent="0.25">
      <c r="J57" s="113"/>
      <c r="K57" s="113"/>
      <c r="L57" s="113"/>
      <c r="M57" s="113"/>
      <c r="V57" s="113"/>
      <c r="W57" s="113"/>
      <c r="X57" s="113"/>
      <c r="Y57" s="113"/>
      <c r="Z57" s="113"/>
      <c r="AA57" s="113"/>
      <c r="AB57" s="113"/>
      <c r="AC57" s="113"/>
      <c r="AD57" s="113"/>
      <c r="AE57" s="113"/>
      <c r="AF57" s="113"/>
      <c r="AG57" s="113"/>
      <c r="AH57" s="113"/>
      <c r="AI57" s="113"/>
      <c r="AJ57" s="113"/>
      <c r="AK57" s="113"/>
    </row>
    <row r="58" spans="10:97" customFormat="1" ht="15" x14ac:dyDescent="0.25">
      <c r="J58" s="113"/>
      <c r="K58" s="113"/>
      <c r="L58" s="113"/>
      <c r="M58" s="113"/>
      <c r="V58" s="113"/>
      <c r="W58" s="113"/>
      <c r="X58" s="113"/>
      <c r="Y58" s="113"/>
      <c r="Z58" s="113"/>
      <c r="AA58" s="113"/>
      <c r="AB58" s="113"/>
      <c r="AC58" s="113"/>
      <c r="AD58" s="113"/>
      <c r="AE58" s="113"/>
      <c r="AF58" s="113"/>
      <c r="AG58" s="113"/>
      <c r="AH58" s="113"/>
      <c r="AI58" s="113"/>
      <c r="AJ58" s="113"/>
      <c r="AK58" s="113"/>
    </row>
    <row r="59" spans="10:97" customFormat="1" ht="15" x14ac:dyDescent="0.25">
      <c r="J59" s="113"/>
      <c r="K59" s="113"/>
      <c r="L59" s="113"/>
      <c r="M59" s="113"/>
      <c r="V59" s="113"/>
      <c r="W59" s="113"/>
      <c r="X59" s="113"/>
      <c r="Y59" s="113"/>
      <c r="Z59" s="113"/>
      <c r="AA59" s="113"/>
      <c r="AB59" s="113"/>
      <c r="AC59" s="113"/>
      <c r="AD59" s="113"/>
      <c r="AE59" s="113"/>
      <c r="AF59" s="113"/>
      <c r="AG59" s="113"/>
      <c r="AH59" s="113"/>
      <c r="AI59" s="113"/>
      <c r="AJ59" s="113"/>
      <c r="AK59" s="113"/>
    </row>
    <row r="60" spans="10:97" customFormat="1" ht="15" x14ac:dyDescent="0.25">
      <c r="J60" s="113"/>
      <c r="K60" s="113"/>
      <c r="L60" s="113"/>
      <c r="M60" s="113"/>
      <c r="V60" s="113"/>
      <c r="W60" s="113"/>
      <c r="X60" s="113"/>
      <c r="Y60" s="113"/>
      <c r="Z60" s="113"/>
      <c r="AA60" s="113"/>
      <c r="AB60" s="113"/>
      <c r="AC60" s="113"/>
      <c r="AD60" s="113"/>
      <c r="AE60" s="113"/>
      <c r="AF60" s="113"/>
      <c r="AG60" s="113"/>
      <c r="AH60" s="113"/>
      <c r="AI60" s="113"/>
      <c r="AJ60" s="113"/>
      <c r="AK60" s="113"/>
    </row>
    <row r="61" spans="10:97" customFormat="1" ht="15" x14ac:dyDescent="0.25">
      <c r="J61" s="113"/>
      <c r="K61" s="113"/>
      <c r="L61" s="113"/>
      <c r="M61" s="113"/>
      <c r="V61" s="113"/>
      <c r="W61" s="113"/>
      <c r="X61" s="113"/>
      <c r="Y61" s="113"/>
      <c r="Z61" s="113"/>
      <c r="AA61" s="113"/>
      <c r="AB61" s="113"/>
      <c r="AC61" s="113"/>
      <c r="AD61" s="113"/>
      <c r="AE61" s="113"/>
      <c r="AF61" s="113"/>
      <c r="AG61" s="113"/>
      <c r="AH61" s="113"/>
      <c r="AI61" s="113"/>
      <c r="AJ61" s="113"/>
      <c r="AK61" s="113"/>
    </row>
    <row r="62" spans="10:97" customFormat="1" ht="15" x14ac:dyDescent="0.25">
      <c r="J62" s="113"/>
      <c r="K62" s="113"/>
      <c r="L62" s="113"/>
      <c r="M62" s="113"/>
      <c r="V62" s="113"/>
      <c r="W62" s="113"/>
      <c r="X62" s="113"/>
      <c r="Y62" s="113"/>
      <c r="Z62" s="113"/>
      <c r="AA62" s="113"/>
      <c r="AB62" s="113"/>
      <c r="AC62" s="113"/>
      <c r="AD62" s="113"/>
      <c r="AE62" s="113"/>
      <c r="AF62" s="113"/>
      <c r="AG62" s="113"/>
      <c r="AH62" s="113"/>
      <c r="AI62" s="113"/>
      <c r="AJ62" s="113"/>
      <c r="AK62" s="113"/>
    </row>
    <row r="63" spans="10:97" customFormat="1" ht="15" x14ac:dyDescent="0.25">
      <c r="J63" s="113"/>
      <c r="K63" s="113"/>
      <c r="L63" s="113"/>
      <c r="M63" s="113"/>
      <c r="V63" s="113"/>
      <c r="W63" s="113"/>
      <c r="X63" s="113"/>
      <c r="Y63" s="113"/>
      <c r="Z63" s="113"/>
      <c r="AA63" s="113"/>
      <c r="AB63" s="113"/>
      <c r="AC63" s="113"/>
      <c r="AD63" s="113"/>
      <c r="AE63" s="113"/>
      <c r="AF63" s="113"/>
      <c r="AG63" s="113"/>
      <c r="AH63" s="113"/>
      <c r="AI63" s="113"/>
      <c r="AJ63" s="113"/>
      <c r="AK63" s="113"/>
    </row>
    <row r="64" spans="10:97" customFormat="1" ht="15" x14ac:dyDescent="0.25">
      <c r="J64" s="113"/>
      <c r="K64" s="113"/>
      <c r="L64" s="113"/>
      <c r="M64" s="113"/>
      <c r="V64" s="113"/>
      <c r="W64" s="113"/>
      <c r="X64" s="113"/>
      <c r="Y64" s="113"/>
      <c r="Z64" s="113"/>
      <c r="AA64" s="113"/>
      <c r="AB64" s="113"/>
      <c r="AC64" s="113"/>
      <c r="AD64" s="113"/>
      <c r="AE64" s="113"/>
      <c r="AF64" s="113"/>
      <c r="AG64" s="113"/>
      <c r="AH64" s="113"/>
      <c r="AI64" s="113"/>
      <c r="AJ64" s="113"/>
      <c r="AK64" s="113"/>
    </row>
    <row r="65" spans="10:97" customFormat="1" ht="15" x14ac:dyDescent="0.25">
      <c r="J65" s="113"/>
      <c r="K65" s="113"/>
      <c r="L65" s="113"/>
      <c r="M65" s="113"/>
      <c r="V65" s="113"/>
      <c r="W65" s="113"/>
      <c r="X65" s="113"/>
      <c r="Y65" s="113"/>
      <c r="Z65" s="113"/>
      <c r="AA65" s="113"/>
      <c r="AB65" s="113"/>
      <c r="AC65" s="113"/>
      <c r="AD65" s="113"/>
      <c r="AE65" s="113"/>
      <c r="AF65" s="113"/>
      <c r="AG65" s="113"/>
      <c r="AH65" s="113"/>
      <c r="AI65" s="113"/>
      <c r="AJ65" s="113"/>
      <c r="AK65" s="113"/>
    </row>
    <row r="66" spans="10:97" customFormat="1" ht="15" x14ac:dyDescent="0.25">
      <c r="J66" s="113"/>
      <c r="K66" s="113"/>
      <c r="L66" s="113"/>
      <c r="M66" s="113"/>
      <c r="V66" s="113"/>
      <c r="W66" s="113"/>
      <c r="X66" s="113"/>
      <c r="Y66" s="113"/>
      <c r="Z66" s="113"/>
      <c r="AA66" s="113"/>
      <c r="AB66" s="113"/>
      <c r="AC66" s="113"/>
      <c r="AD66" s="113"/>
      <c r="AE66" s="113"/>
      <c r="AF66" s="113"/>
      <c r="AG66" s="113"/>
      <c r="AH66" s="113"/>
      <c r="AI66" s="113"/>
      <c r="AJ66" s="113"/>
      <c r="AK66" s="113"/>
    </row>
    <row r="67" spans="10:97" customFormat="1" ht="15" x14ac:dyDescent="0.25">
      <c r="J67" s="113"/>
      <c r="K67" s="113"/>
      <c r="L67" s="113"/>
      <c r="M67" s="113"/>
      <c r="V67" s="113"/>
      <c r="W67" s="113"/>
      <c r="X67" s="113"/>
      <c r="Y67" s="113"/>
      <c r="Z67" s="113"/>
      <c r="AA67" s="113"/>
      <c r="AB67" s="113"/>
      <c r="AC67" s="113"/>
      <c r="AD67" s="113"/>
      <c r="AE67" s="113"/>
      <c r="AF67" s="113"/>
      <c r="AG67" s="113"/>
      <c r="AH67" s="113"/>
      <c r="AI67" s="113"/>
      <c r="AJ67" s="113"/>
      <c r="AK67" s="113"/>
    </row>
    <row r="68" spans="10:97" customFormat="1" ht="15" x14ac:dyDescent="0.25">
      <c r="J68" s="113"/>
      <c r="K68" s="113"/>
      <c r="L68" s="113"/>
      <c r="M68" s="113"/>
      <c r="V68" s="113"/>
      <c r="W68" s="113"/>
      <c r="X68" s="113"/>
      <c r="Y68" s="113"/>
      <c r="Z68" s="113"/>
      <c r="AA68" s="113"/>
      <c r="AB68" s="113"/>
      <c r="AC68" s="113"/>
      <c r="AD68" s="113"/>
      <c r="AE68" s="113"/>
      <c r="AF68" s="113"/>
      <c r="AG68" s="113"/>
      <c r="AH68" s="113"/>
      <c r="AI68" s="113"/>
      <c r="AJ68" s="113"/>
      <c r="AK68" s="113"/>
    </row>
    <row r="69" spans="10:97" customFormat="1" ht="15" x14ac:dyDescent="0.25">
      <c r="J69" s="113"/>
      <c r="K69" s="113"/>
      <c r="L69" s="113"/>
      <c r="M69" s="113"/>
      <c r="V69" s="113"/>
      <c r="W69" s="113"/>
      <c r="X69" s="113"/>
      <c r="Y69" s="113"/>
      <c r="Z69" s="113"/>
      <c r="AA69" s="113"/>
      <c r="AB69" s="113"/>
      <c r="AC69" s="113"/>
      <c r="AD69" s="113"/>
      <c r="AE69" s="113"/>
      <c r="AF69" s="113"/>
      <c r="AG69" s="113"/>
      <c r="AH69" s="113"/>
      <c r="AI69" s="113"/>
      <c r="AJ69" s="113"/>
      <c r="AK69" s="113"/>
    </row>
    <row r="70" spans="10:97" customFormat="1" ht="15" x14ac:dyDescent="0.25">
      <c r="J70" s="113"/>
      <c r="K70" s="113"/>
      <c r="L70" s="113"/>
      <c r="M70" s="113"/>
      <c r="V70" s="113"/>
      <c r="W70" s="113"/>
      <c r="X70" s="113"/>
      <c r="Y70" s="113"/>
      <c r="Z70" s="113"/>
      <c r="AA70" s="113"/>
      <c r="AB70" s="113"/>
      <c r="AC70" s="113"/>
      <c r="AD70" s="113"/>
      <c r="AE70" s="113"/>
      <c r="AF70" s="113"/>
      <c r="AG70" s="113"/>
      <c r="AH70" s="113"/>
      <c r="AI70" s="113"/>
      <c r="AJ70" s="113"/>
      <c r="AK70" s="113"/>
    </row>
    <row r="71" spans="10:97" customFormat="1" ht="15" x14ac:dyDescent="0.25">
      <c r="J71" s="113"/>
      <c r="K71" s="113"/>
      <c r="L71" s="113"/>
      <c r="M71" s="113"/>
      <c r="V71" s="113"/>
      <c r="W71" s="113"/>
      <c r="X71" s="113"/>
      <c r="Y71" s="113"/>
      <c r="Z71" s="113"/>
      <c r="AA71" s="113"/>
      <c r="AB71" s="113"/>
      <c r="AC71" s="113"/>
      <c r="AD71" s="113"/>
      <c r="AE71" s="113"/>
      <c r="AF71" s="113"/>
      <c r="AG71" s="113"/>
      <c r="AH71" s="113"/>
      <c r="AI71" s="113"/>
      <c r="AJ71" s="113"/>
      <c r="AK71" s="113"/>
    </row>
    <row r="72" spans="10:97" customFormat="1" ht="15" x14ac:dyDescent="0.25">
      <c r="J72" s="113"/>
      <c r="K72" s="113"/>
      <c r="L72" s="113"/>
      <c r="M72" s="113"/>
      <c r="V72" s="113"/>
      <c r="W72" s="113"/>
      <c r="X72" s="113"/>
      <c r="Y72" s="113"/>
      <c r="Z72" s="113"/>
      <c r="AA72" s="113"/>
      <c r="AB72" s="113"/>
      <c r="AC72" s="113"/>
      <c r="AD72" s="113"/>
      <c r="AE72" s="113"/>
      <c r="AF72" s="113"/>
      <c r="AG72" s="113"/>
      <c r="AH72" s="113"/>
      <c r="AI72" s="113"/>
      <c r="AJ72" s="113"/>
      <c r="AK72" s="113"/>
    </row>
    <row r="73" spans="10:97" customFormat="1" ht="15" x14ac:dyDescent="0.25">
      <c r="J73" s="113"/>
      <c r="K73" s="113"/>
      <c r="L73" s="113"/>
      <c r="M73" s="113"/>
      <c r="V73" s="113"/>
      <c r="W73" s="113"/>
      <c r="X73" s="113"/>
      <c r="Y73" s="113"/>
      <c r="Z73" s="113"/>
      <c r="AA73" s="113"/>
      <c r="AB73" s="113"/>
      <c r="AC73" s="113"/>
      <c r="AD73" s="113"/>
      <c r="AE73" s="113"/>
      <c r="AF73" s="113"/>
      <c r="AG73" s="113"/>
      <c r="AH73" s="113"/>
      <c r="AI73" s="113"/>
      <c r="AJ73" s="113"/>
      <c r="AK73" s="113"/>
    </row>
    <row r="74" spans="10:97" customFormat="1" ht="15" x14ac:dyDescent="0.25">
      <c r="J74" s="113"/>
      <c r="K74" s="113"/>
      <c r="L74" s="113"/>
      <c r="M74" s="113"/>
      <c r="V74" s="113"/>
      <c r="W74" s="113"/>
      <c r="X74" s="113"/>
      <c r="Y74" s="113"/>
      <c r="Z74" s="113"/>
      <c r="AA74" s="113"/>
      <c r="AB74" s="113"/>
      <c r="AC74" s="113"/>
      <c r="AD74" s="113"/>
      <c r="AE74" s="113"/>
      <c r="AF74" s="113"/>
      <c r="AG74" s="113"/>
      <c r="AH74" s="113"/>
      <c r="AI74" s="113"/>
      <c r="AJ74" s="113"/>
      <c r="AK74" s="113"/>
    </row>
    <row r="75" spans="10:97" customFormat="1" ht="15" x14ac:dyDescent="0.25">
      <c r="J75" s="113"/>
      <c r="K75" s="113"/>
      <c r="L75" s="113"/>
      <c r="M75" s="113"/>
      <c r="V75" s="113"/>
      <c r="W75" s="113"/>
      <c r="X75" s="113"/>
      <c r="Y75" s="113"/>
      <c r="Z75" s="113"/>
      <c r="AA75" s="113"/>
      <c r="AB75" s="113"/>
      <c r="AC75" s="113"/>
      <c r="AD75" s="113"/>
      <c r="AE75" s="113"/>
      <c r="AF75" s="113"/>
      <c r="AG75" s="113"/>
      <c r="AH75" s="113"/>
      <c r="AI75" s="113"/>
      <c r="AJ75" s="113"/>
      <c r="AK75" s="113"/>
    </row>
    <row r="76" spans="10:97" customFormat="1" ht="15" x14ac:dyDescent="0.25">
      <c r="J76" s="113"/>
      <c r="K76" s="113"/>
      <c r="L76" s="113"/>
      <c r="M76" s="113"/>
      <c r="V76" s="113"/>
      <c r="W76" s="113"/>
      <c r="X76" s="113"/>
      <c r="Y76" s="113"/>
      <c r="Z76" s="113"/>
      <c r="AA76" s="113"/>
      <c r="AB76" s="113"/>
      <c r="AC76" s="113"/>
      <c r="AD76" s="113"/>
      <c r="AE76" s="113"/>
      <c r="AF76" s="113"/>
      <c r="AG76" s="113"/>
      <c r="AH76" s="113"/>
      <c r="AI76" s="113"/>
      <c r="AJ76" s="113"/>
      <c r="AK76" s="113"/>
    </row>
    <row r="77" spans="10:97" customFormat="1" ht="15" x14ac:dyDescent="0.25">
      <c r="J77" s="113"/>
      <c r="K77" s="113"/>
      <c r="L77" s="113"/>
      <c r="M77" s="113"/>
      <c r="V77" s="113"/>
      <c r="W77" s="113"/>
      <c r="X77" s="113"/>
      <c r="Y77" s="113"/>
      <c r="Z77" s="113"/>
      <c r="AA77" s="113"/>
      <c r="AB77" s="113"/>
      <c r="AC77" s="113"/>
      <c r="AD77" s="113"/>
      <c r="AE77" s="113"/>
      <c r="AF77" s="113"/>
      <c r="AG77" s="113"/>
      <c r="AH77" s="113"/>
      <c r="AI77" s="113"/>
      <c r="AJ77" s="113"/>
      <c r="AK77" s="113"/>
    </row>
    <row r="78" spans="10:97" x14ac:dyDescent="0.25"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</row>
    <row r="79" spans="10:97" x14ac:dyDescent="0.25"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</row>
  </sheetData>
  <mergeCells count="312">
    <mergeCell ref="AT11:AW11"/>
    <mergeCell ref="AT44:AW44"/>
    <mergeCell ref="AT45:AW45"/>
    <mergeCell ref="J10:M10"/>
    <mergeCell ref="J11:M11"/>
    <mergeCell ref="J44:M44"/>
    <mergeCell ref="J45:M45"/>
    <mergeCell ref="J1:M1"/>
    <mergeCell ref="J2:M2"/>
    <mergeCell ref="J3:M3"/>
    <mergeCell ref="J4:M4"/>
    <mergeCell ref="J5:M5"/>
    <mergeCell ref="J6:M6"/>
    <mergeCell ref="J7:M7"/>
    <mergeCell ref="J8:M8"/>
    <mergeCell ref="J9:M9"/>
    <mergeCell ref="AT8:AW8"/>
    <mergeCell ref="AT9:AW9"/>
    <mergeCell ref="AT10:AW10"/>
    <mergeCell ref="V1:Y1"/>
    <mergeCell ref="V2:Y2"/>
    <mergeCell ref="V7:Y7"/>
    <mergeCell ref="V10:Y10"/>
    <mergeCell ref="V11:Y11"/>
    <mergeCell ref="CP2:CS2"/>
    <mergeCell ref="CP1:CS1"/>
    <mergeCell ref="AD1:AG1"/>
    <mergeCell ref="AD2:AG2"/>
    <mergeCell ref="AD3:AG3"/>
    <mergeCell ref="AD4:AG4"/>
    <mergeCell ref="AD5:AG5"/>
    <mergeCell ref="AD6:AG6"/>
    <mergeCell ref="AD7:AG7"/>
    <mergeCell ref="AT4:AW4"/>
    <mergeCell ref="AT5:AW5"/>
    <mergeCell ref="AT6:AW6"/>
    <mergeCell ref="AT7:AW7"/>
    <mergeCell ref="BN5:BQ5"/>
    <mergeCell ref="CD5:CG5"/>
    <mergeCell ref="CD6:CG6"/>
    <mergeCell ref="BB5:BE5"/>
    <mergeCell ref="BB6:BE6"/>
    <mergeCell ref="BB7:BE7"/>
    <mergeCell ref="AX6:BA6"/>
    <mergeCell ref="AX7:BA7"/>
    <mergeCell ref="BR6:BU6"/>
    <mergeCell ref="BR7:BU7"/>
    <mergeCell ref="BF6:BI6"/>
    <mergeCell ref="CP45:CS45"/>
    <mergeCell ref="CP44:CS44"/>
    <mergeCell ref="CP11:CS11"/>
    <mergeCell ref="CP10:CS10"/>
    <mergeCell ref="CP9:CS9"/>
    <mergeCell ref="CP8:CS8"/>
    <mergeCell ref="CP7:CS7"/>
    <mergeCell ref="CP4:CS4"/>
    <mergeCell ref="CP3:CS3"/>
    <mergeCell ref="CP6:CS6"/>
    <mergeCell ref="CP5:CS5"/>
    <mergeCell ref="AH11:AK11"/>
    <mergeCell ref="AD10:AG10"/>
    <mergeCell ref="AD11:AG11"/>
    <mergeCell ref="AL2:AO2"/>
    <mergeCell ref="AL10:AO10"/>
    <mergeCell ref="AL11:AO11"/>
    <mergeCell ref="AP10:AS10"/>
    <mergeCell ref="AP11:AS11"/>
    <mergeCell ref="AH10:AK10"/>
    <mergeCell ref="AL7:AO7"/>
    <mergeCell ref="AH3:AK3"/>
    <mergeCell ref="V8:Y8"/>
    <mergeCell ref="V9:Y9"/>
    <mergeCell ref="AH8:AK8"/>
    <mergeCell ref="AH9:AK9"/>
    <mergeCell ref="AD8:AG8"/>
    <mergeCell ref="AD9:AG9"/>
    <mergeCell ref="AL8:AO8"/>
    <mergeCell ref="AL9:AO9"/>
    <mergeCell ref="Z10:AC10"/>
    <mergeCell ref="Z11:AC11"/>
    <mergeCell ref="AT2:AW2"/>
    <mergeCell ref="AT3:AW3"/>
    <mergeCell ref="AD44:AG44"/>
    <mergeCell ref="AD45:AG45"/>
    <mergeCell ref="V44:Y44"/>
    <mergeCell ref="V45:Y45"/>
    <mergeCell ref="BJ45:BM45"/>
    <mergeCell ref="AL44:AO44"/>
    <mergeCell ref="AL45:AO45"/>
    <mergeCell ref="AP44:AS44"/>
    <mergeCell ref="AP45:AS45"/>
    <mergeCell ref="BB45:BE45"/>
    <mergeCell ref="BF44:BI44"/>
    <mergeCell ref="BB44:BE44"/>
    <mergeCell ref="BJ44:BM44"/>
    <mergeCell ref="Z44:AC44"/>
    <mergeCell ref="Z45:AC45"/>
    <mergeCell ref="BF7:BI7"/>
    <mergeCell ref="AH5:AK5"/>
    <mergeCell ref="AH6:AK6"/>
    <mergeCell ref="AH7:AK7"/>
    <mergeCell ref="AL5:AO5"/>
    <mergeCell ref="AL6:AO6"/>
    <mergeCell ref="CD45:CG45"/>
    <mergeCell ref="BV45:BY45"/>
    <mergeCell ref="CH45:CK45"/>
    <mergeCell ref="BZ45:CC45"/>
    <mergeCell ref="BF45:BI45"/>
    <mergeCell ref="AX44:BA44"/>
    <mergeCell ref="AX45:BA45"/>
    <mergeCell ref="AH44:AK44"/>
    <mergeCell ref="AH45:AK45"/>
    <mergeCell ref="BR44:BU44"/>
    <mergeCell ref="BR45:BU45"/>
    <mergeCell ref="BN44:BQ44"/>
    <mergeCell ref="BN45:BQ45"/>
    <mergeCell ref="CH10:CK10"/>
    <mergeCell ref="BZ10:CC10"/>
    <mergeCell ref="BR10:BU10"/>
    <mergeCell ref="AX10:BA10"/>
    <mergeCell ref="BJ10:BM10"/>
    <mergeCell ref="BV44:BY44"/>
    <mergeCell ref="CH44:CK44"/>
    <mergeCell ref="BZ44:CC44"/>
    <mergeCell ref="CD44:CG44"/>
    <mergeCell ref="CD10:CG10"/>
    <mergeCell ref="BV11:BY11"/>
    <mergeCell ref="CH11:CK11"/>
    <mergeCell ref="BZ11:CC11"/>
    <mergeCell ref="CD11:CG11"/>
    <mergeCell ref="BV10:BY10"/>
    <mergeCell ref="BR11:BU11"/>
    <mergeCell ref="AX11:BA11"/>
    <mergeCell ref="BF10:BI10"/>
    <mergeCell ref="BF11:BI11"/>
    <mergeCell ref="BB10:BE10"/>
    <mergeCell ref="BB11:BE11"/>
    <mergeCell ref="BJ11:BM11"/>
    <mergeCell ref="BN11:BQ11"/>
    <mergeCell ref="BN10:BQ10"/>
    <mergeCell ref="BR9:BU9"/>
    <mergeCell ref="BB9:BE9"/>
    <mergeCell ref="AX9:BA9"/>
    <mergeCell ref="BJ8:BM8"/>
    <mergeCell ref="BJ9:BM9"/>
    <mergeCell ref="BN8:BQ8"/>
    <mergeCell ref="BN9:BQ9"/>
    <mergeCell ref="BF8:BI8"/>
    <mergeCell ref="BF9:BI9"/>
    <mergeCell ref="BB8:BE8"/>
    <mergeCell ref="AX8:BA8"/>
    <mergeCell ref="BR8:BU8"/>
    <mergeCell ref="CH9:CK9"/>
    <mergeCell ref="BZ9:CC9"/>
    <mergeCell ref="BV8:BY8"/>
    <mergeCell ref="CH8:CK8"/>
    <mergeCell ref="BZ8:CC8"/>
    <mergeCell ref="CD8:CG8"/>
    <mergeCell ref="BV7:BY7"/>
    <mergeCell ref="CH7:CK7"/>
    <mergeCell ref="BZ7:CC7"/>
    <mergeCell ref="CD7:CG7"/>
    <mergeCell ref="CD9:CG9"/>
    <mergeCell ref="BV9:BY9"/>
    <mergeCell ref="BJ6:BM6"/>
    <mergeCell ref="BJ7:BM7"/>
    <mergeCell ref="BN6:BQ6"/>
    <mergeCell ref="BN7:BQ7"/>
    <mergeCell ref="BV6:BY6"/>
    <mergeCell ref="CH6:CK6"/>
    <mergeCell ref="BZ6:CC6"/>
    <mergeCell ref="BB4:BE4"/>
    <mergeCell ref="V3:Y3"/>
    <mergeCell ref="V4:Y4"/>
    <mergeCell ref="V5:Y5"/>
    <mergeCell ref="V6:Y6"/>
    <mergeCell ref="BB3:BE3"/>
    <mergeCell ref="CH4:CK4"/>
    <mergeCell ref="BZ4:CC4"/>
    <mergeCell ref="CD4:CG4"/>
    <mergeCell ref="BV3:BY3"/>
    <mergeCell ref="CH3:CK3"/>
    <mergeCell ref="BZ3:CC3"/>
    <mergeCell ref="CD3:CG3"/>
    <mergeCell ref="AH4:AK4"/>
    <mergeCell ref="AL3:AO3"/>
    <mergeCell ref="AL4:AO4"/>
    <mergeCell ref="AX3:BA3"/>
    <mergeCell ref="AX4:BA4"/>
    <mergeCell ref="AX5:BA5"/>
    <mergeCell ref="BR3:BU3"/>
    <mergeCell ref="BR4:BU4"/>
    <mergeCell ref="BR5:BU5"/>
    <mergeCell ref="BV1:BY1"/>
    <mergeCell ref="CH1:CK1"/>
    <mergeCell ref="BZ1:CC1"/>
    <mergeCell ref="BJ1:BM1"/>
    <mergeCell ref="BN1:BQ1"/>
    <mergeCell ref="CH2:CK2"/>
    <mergeCell ref="BV5:BY5"/>
    <mergeCell ref="CH5:CK5"/>
    <mergeCell ref="BZ5:CC5"/>
    <mergeCell ref="BV4:BY4"/>
    <mergeCell ref="BF3:BI3"/>
    <mergeCell ref="BF4:BI4"/>
    <mergeCell ref="BF5:BI5"/>
    <mergeCell ref="BJ3:BM3"/>
    <mergeCell ref="BJ4:BM4"/>
    <mergeCell ref="BJ5:BM5"/>
    <mergeCell ref="BN3:BQ3"/>
    <mergeCell ref="BN4:BQ4"/>
    <mergeCell ref="AT1:AW1"/>
    <mergeCell ref="BB1:BE1"/>
    <mergeCell ref="AH1:AK1"/>
    <mergeCell ref="CD1:CG1"/>
    <mergeCell ref="AL1:AO1"/>
    <mergeCell ref="AX1:BA1"/>
    <mergeCell ref="BR1:BU1"/>
    <mergeCell ref="BF1:BI1"/>
    <mergeCell ref="BV2:BY2"/>
    <mergeCell ref="BZ2:CC2"/>
    <mergeCell ref="AH2:AK2"/>
    <mergeCell ref="CD2:CG2"/>
    <mergeCell ref="AX2:BA2"/>
    <mergeCell ref="BR2:BU2"/>
    <mergeCell ref="BF2:BI2"/>
    <mergeCell ref="BB2:BE2"/>
    <mergeCell ref="BJ2:BM2"/>
    <mergeCell ref="BN2:BQ2"/>
    <mergeCell ref="Z1:AC1"/>
    <mergeCell ref="Z2:AC2"/>
    <mergeCell ref="Z3:AC3"/>
    <mergeCell ref="Z4:AC4"/>
    <mergeCell ref="Z5:AC5"/>
    <mergeCell ref="Z6:AC6"/>
    <mergeCell ref="Z7:AC7"/>
    <mergeCell ref="Z8:AC8"/>
    <mergeCell ref="Z9:AC9"/>
    <mergeCell ref="R6:U6"/>
    <mergeCell ref="R5:U5"/>
    <mergeCell ref="CL10:CO10"/>
    <mergeCell ref="CL11:CO11"/>
    <mergeCell ref="CL44:CO44"/>
    <mergeCell ref="CL45:CO45"/>
    <mergeCell ref="CL1:CO1"/>
    <mergeCell ref="CL2:CO2"/>
    <mergeCell ref="CL3:CO3"/>
    <mergeCell ref="CL4:CO4"/>
    <mergeCell ref="CL5:CO5"/>
    <mergeCell ref="CL6:CO6"/>
    <mergeCell ref="CL7:CO7"/>
    <mergeCell ref="CL8:CO8"/>
    <mergeCell ref="CL9:CO9"/>
    <mergeCell ref="AP1:AS1"/>
    <mergeCell ref="AP2:AS2"/>
    <mergeCell ref="AP3:AS3"/>
    <mergeCell ref="AP4:AS4"/>
    <mergeCell ref="AP5:AS5"/>
    <mergeCell ref="AP6:AS6"/>
    <mergeCell ref="AP7:AS7"/>
    <mergeCell ref="AP8:AS8"/>
    <mergeCell ref="AP9:AS9"/>
    <mergeCell ref="R4:U4"/>
    <mergeCell ref="R3:U3"/>
    <mergeCell ref="R2:U2"/>
    <mergeCell ref="R1:U1"/>
    <mergeCell ref="N45:Q45"/>
    <mergeCell ref="N44:Q44"/>
    <mergeCell ref="N11:Q11"/>
    <mergeCell ref="N10:Q10"/>
    <mergeCell ref="N9:Q9"/>
    <mergeCell ref="N8:Q8"/>
    <mergeCell ref="N7:Q7"/>
    <mergeCell ref="N6:Q6"/>
    <mergeCell ref="N5:Q5"/>
    <mergeCell ref="N4:Q4"/>
    <mergeCell ref="N3:Q3"/>
    <mergeCell ref="N2:Q2"/>
    <mergeCell ref="N1:Q1"/>
    <mergeCell ref="R45:U45"/>
    <mergeCell ref="R44:U44"/>
    <mergeCell ref="R11:U11"/>
    <mergeCell ref="R10:U10"/>
    <mergeCell ref="R9:U9"/>
    <mergeCell ref="R8:U8"/>
    <mergeCell ref="R7:U7"/>
    <mergeCell ref="F45:I45"/>
    <mergeCell ref="B45:E45"/>
    <mergeCell ref="F44:I44"/>
    <mergeCell ref="B44:E44"/>
    <mergeCell ref="F11:I11"/>
    <mergeCell ref="B11:E11"/>
    <mergeCell ref="F10:I10"/>
    <mergeCell ref="B10:E10"/>
    <mergeCell ref="F9:I9"/>
    <mergeCell ref="B9:E9"/>
    <mergeCell ref="F3:I3"/>
    <mergeCell ref="B3:E3"/>
    <mergeCell ref="F2:I2"/>
    <mergeCell ref="B2:E2"/>
    <mergeCell ref="F1:I1"/>
    <mergeCell ref="B1:E1"/>
    <mergeCell ref="F8:I8"/>
    <mergeCell ref="B8:E8"/>
    <mergeCell ref="F7:I7"/>
    <mergeCell ref="B7:E7"/>
    <mergeCell ref="F6:I6"/>
    <mergeCell ref="B6:E6"/>
    <mergeCell ref="F5:I5"/>
    <mergeCell ref="B5:E5"/>
    <mergeCell ref="F4:I4"/>
    <mergeCell ref="B4:E4"/>
  </mergeCells>
  <printOptions horizontalCentered="1" verticalCentered="1"/>
  <pageMargins left="0.2" right="0.2" top="1.29" bottom="0.17" header="0.3" footer="0.05"/>
  <pageSetup paperSize="145" scale="79" fitToWidth="0" orientation="landscape" r:id="rId1"/>
  <headerFooter>
    <oddHeader>&amp;C&amp;"Garamond,Bold"&amp;24South Coast Water District Financing Authority
Revenue Bonds, Series 2019A&amp;"Garamond,Regular"
&amp;"Garamond,Bold"Pricing Comparables Worksheet</oddHeader>
  </headerFooter>
  <colBreaks count="2" manualBreakCount="2">
    <brk id="33" max="45" man="1"/>
    <brk id="89" max="4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D6:T54"/>
  <sheetViews>
    <sheetView topLeftCell="A19" workbookViewId="0">
      <selection activeCell="D25" sqref="D25:D44"/>
    </sheetView>
  </sheetViews>
  <sheetFormatPr defaultRowHeight="15" x14ac:dyDescent="0.25"/>
  <cols>
    <col min="7" max="7" width="20.5703125" bestFit="1" customWidth="1"/>
  </cols>
  <sheetData>
    <row r="6" spans="7:20" ht="30" x14ac:dyDescent="0.25">
      <c r="G6" s="71" t="s">
        <v>50</v>
      </c>
      <c r="H6" s="71" t="s">
        <v>35</v>
      </c>
      <c r="I6" s="71" t="s">
        <v>36</v>
      </c>
      <c r="J6" s="71" t="s">
        <v>37</v>
      </c>
      <c r="K6" s="71" t="s">
        <v>38</v>
      </c>
      <c r="L6" s="71" t="s">
        <v>39</v>
      </c>
      <c r="M6" s="71" t="s">
        <v>40</v>
      </c>
      <c r="N6" s="71" t="s">
        <v>41</v>
      </c>
      <c r="O6" s="71" t="s">
        <v>42</v>
      </c>
      <c r="P6" s="71" t="s">
        <v>43</v>
      </c>
      <c r="Q6" s="71" t="s">
        <v>44</v>
      </c>
      <c r="R6" s="71" t="s">
        <v>45</v>
      </c>
      <c r="S6" s="71" t="s">
        <v>46</v>
      </c>
      <c r="T6" s="71" t="s">
        <v>47</v>
      </c>
    </row>
    <row r="7" spans="7:20" x14ac:dyDescent="0.25">
      <c r="G7" s="72">
        <v>1</v>
      </c>
      <c r="H7" s="72">
        <v>2020</v>
      </c>
      <c r="I7" s="72">
        <v>1.67</v>
      </c>
      <c r="J7" s="72">
        <v>1.67</v>
      </c>
      <c r="K7" s="72">
        <v>1.67</v>
      </c>
      <c r="L7" s="72">
        <v>1.68</v>
      </c>
      <c r="M7" s="72">
        <v>1.68</v>
      </c>
      <c r="N7" s="72">
        <v>1.68</v>
      </c>
      <c r="O7" s="72">
        <v>1.68</v>
      </c>
      <c r="P7" s="72">
        <v>1.68</v>
      </c>
      <c r="Q7" s="72">
        <v>1.68</v>
      </c>
      <c r="R7" s="72">
        <v>1.68</v>
      </c>
      <c r="S7" s="72">
        <v>1.68</v>
      </c>
      <c r="T7" s="72">
        <v>1.68</v>
      </c>
    </row>
    <row r="8" spans="7:20" x14ac:dyDescent="0.25">
      <c r="G8" s="72">
        <v>2</v>
      </c>
      <c r="H8" s="72">
        <v>2021</v>
      </c>
      <c r="I8" s="72">
        <v>1.69</v>
      </c>
      <c r="J8" s="72">
        <v>1.69</v>
      </c>
      <c r="K8" s="72">
        <v>1.69</v>
      </c>
      <c r="L8" s="72">
        <v>1.7</v>
      </c>
      <c r="M8" s="72">
        <v>1.7</v>
      </c>
      <c r="N8" s="72">
        <v>1.7</v>
      </c>
      <c r="O8" s="72">
        <v>1.7</v>
      </c>
      <c r="P8" s="72">
        <v>1.7</v>
      </c>
      <c r="Q8" s="72">
        <v>1.7</v>
      </c>
      <c r="R8" s="72">
        <v>1.7</v>
      </c>
      <c r="S8" s="72">
        <v>1.7</v>
      </c>
      <c r="T8" s="72">
        <v>1.7</v>
      </c>
    </row>
    <row r="9" spans="7:20" x14ac:dyDescent="0.25">
      <c r="G9" s="72">
        <v>3</v>
      </c>
      <c r="H9" s="72">
        <v>2022</v>
      </c>
      <c r="I9" s="72">
        <v>1.71</v>
      </c>
      <c r="J9" s="72">
        <v>1.71</v>
      </c>
      <c r="K9" s="72">
        <v>1.71</v>
      </c>
      <c r="L9" s="72">
        <v>1.72</v>
      </c>
      <c r="M9" s="72">
        <v>1.72</v>
      </c>
      <c r="N9" s="72">
        <v>1.72</v>
      </c>
      <c r="O9" s="72">
        <v>1.73</v>
      </c>
      <c r="P9" s="72">
        <v>1.73</v>
      </c>
      <c r="Q9" s="72">
        <v>1.74</v>
      </c>
      <c r="R9" s="72">
        <v>1.74</v>
      </c>
      <c r="S9" s="72">
        <v>1.75</v>
      </c>
      <c r="T9" s="72">
        <v>1.75</v>
      </c>
    </row>
    <row r="10" spans="7:20" x14ac:dyDescent="0.25">
      <c r="G10" s="72">
        <v>4</v>
      </c>
      <c r="H10" s="72">
        <v>2023</v>
      </c>
      <c r="I10" s="72">
        <v>1.76</v>
      </c>
      <c r="J10" s="72">
        <v>1.76</v>
      </c>
      <c r="K10" s="72">
        <v>1.76</v>
      </c>
      <c r="L10" s="72">
        <v>1.77</v>
      </c>
      <c r="M10" s="72">
        <v>1.77</v>
      </c>
      <c r="N10" s="72">
        <v>1.77</v>
      </c>
      <c r="O10" s="72">
        <v>1.78</v>
      </c>
      <c r="P10" s="72">
        <v>1.78</v>
      </c>
      <c r="Q10" s="72">
        <v>1.79</v>
      </c>
      <c r="R10" s="72">
        <v>1.8</v>
      </c>
      <c r="S10" s="72">
        <v>1.8</v>
      </c>
      <c r="T10" s="72">
        <v>1.81</v>
      </c>
    </row>
    <row r="11" spans="7:20" x14ac:dyDescent="0.25">
      <c r="G11" s="72">
        <v>5</v>
      </c>
      <c r="H11" s="72">
        <v>2024</v>
      </c>
      <c r="I11" s="72">
        <v>1.82</v>
      </c>
      <c r="J11" s="72">
        <v>1.82</v>
      </c>
      <c r="K11" s="72">
        <v>1.82</v>
      </c>
      <c r="L11" s="72">
        <v>1.83</v>
      </c>
      <c r="M11" s="72">
        <v>1.83</v>
      </c>
      <c r="N11" s="72">
        <v>1.83</v>
      </c>
      <c r="O11" s="72">
        <v>1.84</v>
      </c>
      <c r="P11" s="72">
        <v>1.84</v>
      </c>
      <c r="Q11" s="72">
        <v>1.85</v>
      </c>
      <c r="R11" s="72">
        <v>1.85</v>
      </c>
      <c r="S11" s="72">
        <v>1.86</v>
      </c>
      <c r="T11" s="72">
        <v>1.86</v>
      </c>
    </row>
    <row r="12" spans="7:20" x14ac:dyDescent="0.25">
      <c r="G12" s="72">
        <v>6</v>
      </c>
      <c r="H12" s="72">
        <v>2025</v>
      </c>
      <c r="I12" s="72">
        <v>1.88</v>
      </c>
      <c r="J12" s="72">
        <v>1.88</v>
      </c>
      <c r="K12" s="72">
        <v>1.89</v>
      </c>
      <c r="L12" s="72">
        <v>1.89</v>
      </c>
      <c r="M12" s="72">
        <v>1.9</v>
      </c>
      <c r="N12" s="72">
        <v>1.9</v>
      </c>
      <c r="O12" s="72">
        <v>1.91</v>
      </c>
      <c r="P12" s="72">
        <v>1.91</v>
      </c>
      <c r="Q12" s="72">
        <v>1.92</v>
      </c>
      <c r="R12" s="72">
        <v>1.92</v>
      </c>
      <c r="S12" s="72">
        <v>1.93</v>
      </c>
      <c r="T12" s="72">
        <v>1.93</v>
      </c>
    </row>
    <row r="13" spans="7:20" x14ac:dyDescent="0.25">
      <c r="G13" s="72">
        <v>7</v>
      </c>
      <c r="H13" s="72">
        <v>2026</v>
      </c>
      <c r="I13" s="72">
        <v>1.95</v>
      </c>
      <c r="J13" s="72">
        <v>1.96</v>
      </c>
      <c r="K13" s="72">
        <v>1.96</v>
      </c>
      <c r="L13" s="72">
        <v>1.97</v>
      </c>
      <c r="M13" s="72">
        <v>1.97</v>
      </c>
      <c r="N13" s="72">
        <v>1.98</v>
      </c>
      <c r="O13" s="72">
        <v>1.99</v>
      </c>
      <c r="P13" s="72">
        <v>1.99</v>
      </c>
      <c r="Q13" s="72">
        <v>2</v>
      </c>
      <c r="R13" s="72">
        <v>2</v>
      </c>
      <c r="S13" s="72">
        <v>2.0099999999999998</v>
      </c>
      <c r="T13" s="72">
        <v>2.0099999999999998</v>
      </c>
    </row>
    <row r="14" spans="7:20" x14ac:dyDescent="0.25">
      <c r="G14" s="72">
        <v>8</v>
      </c>
      <c r="H14" s="72">
        <v>2027</v>
      </c>
      <c r="I14" s="72">
        <v>2.04</v>
      </c>
      <c r="J14" s="72">
        <v>2.0499999999999998</v>
      </c>
      <c r="K14" s="72">
        <v>2.0499999999999998</v>
      </c>
      <c r="L14" s="72">
        <v>2.06</v>
      </c>
      <c r="M14" s="72">
        <v>2.06</v>
      </c>
      <c r="N14" s="72">
        <v>2.0699999999999998</v>
      </c>
      <c r="O14" s="72">
        <v>2.0699999999999998</v>
      </c>
      <c r="P14" s="72">
        <v>2.08</v>
      </c>
      <c r="Q14" s="72">
        <v>2.08</v>
      </c>
      <c r="R14" s="72">
        <v>2.08</v>
      </c>
      <c r="S14" s="72">
        <v>2.09</v>
      </c>
      <c r="T14" s="72">
        <v>2.09</v>
      </c>
    </row>
    <row r="15" spans="7:20" x14ac:dyDescent="0.25">
      <c r="G15" s="72">
        <v>9</v>
      </c>
      <c r="H15" s="72">
        <v>2028</v>
      </c>
      <c r="I15" s="72">
        <v>2.13</v>
      </c>
      <c r="J15" s="72">
        <v>2.13</v>
      </c>
      <c r="K15" s="72">
        <v>2.14</v>
      </c>
      <c r="L15" s="72">
        <v>2.14</v>
      </c>
      <c r="M15" s="72">
        <v>2.15</v>
      </c>
      <c r="N15" s="72">
        <v>2.15</v>
      </c>
      <c r="O15" s="72">
        <v>2.16</v>
      </c>
      <c r="P15" s="72">
        <v>2.16</v>
      </c>
      <c r="Q15" s="72">
        <v>2.17</v>
      </c>
      <c r="R15" s="72">
        <v>2.17</v>
      </c>
      <c r="S15" s="72">
        <v>2.1800000000000002</v>
      </c>
      <c r="T15" s="72">
        <v>2.1800000000000002</v>
      </c>
    </row>
    <row r="16" spans="7:20" x14ac:dyDescent="0.25">
      <c r="G16" s="72">
        <v>10</v>
      </c>
      <c r="H16" s="72">
        <v>2029</v>
      </c>
      <c r="I16" s="72">
        <v>2.23</v>
      </c>
      <c r="J16" s="72">
        <v>2.23</v>
      </c>
      <c r="K16" s="72">
        <v>2.2400000000000002</v>
      </c>
      <c r="L16" s="72">
        <v>2.2400000000000002</v>
      </c>
      <c r="M16" s="72">
        <v>2.25</v>
      </c>
      <c r="N16" s="72">
        <v>2.25</v>
      </c>
      <c r="O16" s="72">
        <v>2.2599999999999998</v>
      </c>
      <c r="P16" s="72">
        <v>2.2599999999999998</v>
      </c>
      <c r="Q16" s="72">
        <v>2.27</v>
      </c>
      <c r="R16" s="72">
        <v>2.2799999999999998</v>
      </c>
      <c r="S16" s="72">
        <v>2.2799999999999998</v>
      </c>
      <c r="T16" s="72">
        <v>2.29</v>
      </c>
    </row>
    <row r="17" spans="4:20" x14ac:dyDescent="0.25">
      <c r="G17" s="72">
        <v>11</v>
      </c>
      <c r="H17" s="72">
        <v>2030</v>
      </c>
      <c r="I17" s="72">
        <v>2.35</v>
      </c>
      <c r="J17" s="72">
        <v>2.35</v>
      </c>
      <c r="K17" s="72">
        <v>2.36</v>
      </c>
      <c r="L17" s="72">
        <v>2.36</v>
      </c>
      <c r="M17" s="72">
        <v>2.37</v>
      </c>
      <c r="N17" s="72">
        <v>2.37</v>
      </c>
      <c r="O17" s="72">
        <v>2.37</v>
      </c>
      <c r="P17" s="72">
        <v>2.38</v>
      </c>
      <c r="Q17" s="72">
        <v>2.38</v>
      </c>
      <c r="R17" s="72">
        <v>2.38</v>
      </c>
      <c r="S17" s="72">
        <v>2.39</v>
      </c>
      <c r="T17" s="72">
        <v>2.39</v>
      </c>
    </row>
    <row r="18" spans="4:20" x14ac:dyDescent="0.25">
      <c r="G18" s="72">
        <v>12</v>
      </c>
      <c r="H18" s="72">
        <v>2031</v>
      </c>
      <c r="I18" s="72">
        <v>2.44</v>
      </c>
      <c r="J18" s="72">
        <v>2.44</v>
      </c>
      <c r="K18" s="72">
        <v>2.4500000000000002</v>
      </c>
      <c r="L18" s="72">
        <v>2.4500000000000002</v>
      </c>
      <c r="M18" s="72">
        <v>2.46</v>
      </c>
      <c r="N18" s="72">
        <v>2.46</v>
      </c>
      <c r="O18" s="72">
        <v>2.46</v>
      </c>
      <c r="P18" s="72">
        <v>2.46</v>
      </c>
      <c r="Q18" s="72">
        <v>2.4700000000000002</v>
      </c>
      <c r="R18" s="72">
        <v>2.4700000000000002</v>
      </c>
      <c r="S18" s="72">
        <v>2.4700000000000002</v>
      </c>
      <c r="T18" s="72">
        <v>2.4700000000000002</v>
      </c>
    </row>
    <row r="19" spans="4:20" x14ac:dyDescent="0.25">
      <c r="G19" s="72">
        <v>13</v>
      </c>
      <c r="H19" s="72">
        <v>2032</v>
      </c>
      <c r="I19" s="72">
        <v>2.5099999999999998</v>
      </c>
      <c r="J19" s="72">
        <v>2.5099999999999998</v>
      </c>
      <c r="K19" s="72">
        <v>2.5099999999999998</v>
      </c>
      <c r="L19" s="72">
        <v>2.52</v>
      </c>
      <c r="M19" s="72">
        <v>2.52</v>
      </c>
      <c r="N19" s="72">
        <v>2.52</v>
      </c>
      <c r="O19" s="72">
        <v>2.52</v>
      </c>
      <c r="P19" s="72">
        <v>2.52</v>
      </c>
      <c r="Q19" s="72">
        <v>2.5299999999999998</v>
      </c>
      <c r="R19" s="72">
        <v>2.5299999999999998</v>
      </c>
      <c r="S19" s="72">
        <v>2.5299999999999998</v>
      </c>
      <c r="T19" s="72">
        <v>2.5299999999999998</v>
      </c>
    </row>
    <row r="25" spans="4:20" ht="15.75" x14ac:dyDescent="0.25">
      <c r="D25" s="130">
        <f>E25+0.02</f>
        <v>1.69</v>
      </c>
      <c r="E25" s="16">
        <v>1.67</v>
      </c>
      <c r="F25" s="40">
        <v>-13.999999999999989</v>
      </c>
      <c r="G25" s="131">
        <f>F25/100+0.1</f>
        <v>-3.9999999999999897E-2</v>
      </c>
      <c r="H25" s="130">
        <f>E25+G25</f>
        <v>1.6300000000000001</v>
      </c>
    </row>
    <row r="26" spans="4:20" ht="15.75" x14ac:dyDescent="0.25">
      <c r="D26" s="130">
        <f t="shared" ref="D26:D44" si="0">E26+0.02</f>
        <v>1.6300000000000001</v>
      </c>
      <c r="E26" s="9">
        <v>1.61</v>
      </c>
      <c r="F26" s="43">
        <v>-13.000000000000011</v>
      </c>
      <c r="G26" s="131">
        <f t="shared" ref="G26:G54" si="1">F26/100+0.1</f>
        <v>-3.000000000000011E-2</v>
      </c>
      <c r="H26" s="130">
        <f t="shared" ref="H26:H54" si="2">E26+G26</f>
        <v>1.58</v>
      </c>
    </row>
    <row r="27" spans="4:20" ht="15.75" x14ac:dyDescent="0.25">
      <c r="D27" s="130">
        <f t="shared" si="0"/>
        <v>1.66</v>
      </c>
      <c r="E27" s="16">
        <v>1.64</v>
      </c>
      <c r="F27" s="40">
        <v>-14.000000000000012</v>
      </c>
      <c r="G27" s="131">
        <f t="shared" si="1"/>
        <v>-4.0000000000000119E-2</v>
      </c>
      <c r="H27" s="130">
        <f t="shared" si="2"/>
        <v>1.5999999999999999</v>
      </c>
    </row>
    <row r="28" spans="4:20" ht="15.75" x14ac:dyDescent="0.25">
      <c r="D28" s="130">
        <f t="shared" si="0"/>
        <v>1.69</v>
      </c>
      <c r="E28" s="9">
        <v>1.67</v>
      </c>
      <c r="F28" s="43">
        <v>-13.999999999999989</v>
      </c>
      <c r="G28" s="131">
        <f t="shared" si="1"/>
        <v>-3.9999999999999897E-2</v>
      </c>
      <c r="H28" s="130">
        <f t="shared" si="2"/>
        <v>1.6300000000000001</v>
      </c>
    </row>
    <row r="29" spans="4:20" ht="15.75" x14ac:dyDescent="0.25">
      <c r="D29" s="130">
        <f t="shared" si="0"/>
        <v>1.72</v>
      </c>
      <c r="E29" s="13">
        <v>1.7</v>
      </c>
      <c r="F29" s="48">
        <v>-13.999999999999989</v>
      </c>
      <c r="G29" s="131">
        <f t="shared" si="1"/>
        <v>-3.9999999999999897E-2</v>
      </c>
      <c r="H29" s="130">
        <f t="shared" si="2"/>
        <v>1.6600000000000001</v>
      </c>
    </row>
    <row r="30" spans="4:20" ht="15.75" x14ac:dyDescent="0.25">
      <c r="D30" s="130">
        <f t="shared" si="0"/>
        <v>1.77</v>
      </c>
      <c r="E30" s="9">
        <v>1.75</v>
      </c>
      <c r="F30" s="43">
        <v>-12.999999999999989</v>
      </c>
      <c r="G30" s="131">
        <f t="shared" si="1"/>
        <v>-2.9999999999999888E-2</v>
      </c>
      <c r="H30" s="130">
        <f t="shared" si="2"/>
        <v>1.7200000000000002</v>
      </c>
    </row>
    <row r="31" spans="4:20" ht="15.75" x14ac:dyDescent="0.25">
      <c r="D31" s="130">
        <f t="shared" si="0"/>
        <v>1.84</v>
      </c>
      <c r="E31" s="16">
        <v>1.82</v>
      </c>
      <c r="F31" s="40">
        <v>-8.9999999999999858</v>
      </c>
      <c r="G31" s="131">
        <f t="shared" si="1"/>
        <v>1.0000000000000148E-2</v>
      </c>
      <c r="H31" s="130">
        <f t="shared" si="2"/>
        <v>1.8300000000000003</v>
      </c>
    </row>
    <row r="32" spans="4:20" ht="15.75" x14ac:dyDescent="0.25">
      <c r="D32" s="130">
        <f t="shared" si="0"/>
        <v>1.92</v>
      </c>
      <c r="E32" s="9">
        <v>1.9</v>
      </c>
      <c r="F32" s="43">
        <v>-4.0000000000000036</v>
      </c>
      <c r="G32" s="131">
        <f t="shared" si="1"/>
        <v>5.999999999999997E-2</v>
      </c>
      <c r="H32" s="130">
        <f t="shared" si="2"/>
        <v>1.96</v>
      </c>
    </row>
    <row r="33" spans="4:8" ht="15.75" x14ac:dyDescent="0.25">
      <c r="D33" s="130">
        <f t="shared" si="0"/>
        <v>2.02</v>
      </c>
      <c r="E33" s="16">
        <v>2</v>
      </c>
      <c r="F33" s="40">
        <v>-0.99999999999997868</v>
      </c>
      <c r="G33" s="131">
        <f t="shared" si="1"/>
        <v>9.0000000000000219E-2</v>
      </c>
      <c r="H33" s="130">
        <f t="shared" si="2"/>
        <v>2.0900000000000003</v>
      </c>
    </row>
    <row r="34" spans="4:8" ht="15.75" x14ac:dyDescent="0.25">
      <c r="D34" s="130">
        <f t="shared" si="0"/>
        <v>2.11</v>
      </c>
      <c r="E34" s="22">
        <v>2.09</v>
      </c>
      <c r="F34" s="46">
        <v>-4.0000000000000036</v>
      </c>
      <c r="G34" s="131">
        <f t="shared" si="1"/>
        <v>5.999999999999997E-2</v>
      </c>
      <c r="H34" s="130">
        <f t="shared" si="2"/>
        <v>2.15</v>
      </c>
    </row>
    <row r="35" spans="4:8" ht="15.75" x14ac:dyDescent="0.25">
      <c r="D35" s="130">
        <f t="shared" si="0"/>
        <v>2.21</v>
      </c>
      <c r="E35" s="16">
        <v>2.19</v>
      </c>
      <c r="F35" s="40">
        <v>4.9999999999999822</v>
      </c>
      <c r="G35" s="131">
        <f t="shared" si="1"/>
        <v>0.14999999999999983</v>
      </c>
      <c r="H35" s="130">
        <f t="shared" si="2"/>
        <v>2.34</v>
      </c>
    </row>
    <row r="36" spans="4:8" ht="15.75" x14ac:dyDescent="0.25">
      <c r="D36" s="130">
        <f t="shared" si="0"/>
        <v>2.3199999999999998</v>
      </c>
      <c r="E36" s="9">
        <v>2.2999999999999998</v>
      </c>
      <c r="F36" s="43">
        <v>12.000000000000011</v>
      </c>
      <c r="G36" s="131">
        <f t="shared" si="1"/>
        <v>0.22000000000000011</v>
      </c>
      <c r="H36" s="130">
        <f t="shared" si="2"/>
        <v>2.52</v>
      </c>
    </row>
    <row r="37" spans="4:8" ht="15.75" x14ac:dyDescent="0.25">
      <c r="D37" s="130">
        <f t="shared" si="0"/>
        <v>2.4300000000000002</v>
      </c>
      <c r="E37" s="16">
        <v>2.41</v>
      </c>
      <c r="F37" s="40">
        <v>16.999999999999993</v>
      </c>
      <c r="G37" s="131">
        <f t="shared" si="1"/>
        <v>0.26999999999999991</v>
      </c>
      <c r="H37" s="130">
        <f t="shared" si="2"/>
        <v>2.68</v>
      </c>
    </row>
    <row r="38" spans="4:8" ht="15.75" x14ac:dyDescent="0.25">
      <c r="D38" s="130">
        <f t="shared" si="0"/>
        <v>2.5</v>
      </c>
      <c r="E38" s="9">
        <v>2.48</v>
      </c>
      <c r="F38" s="43">
        <v>21.999999999999975</v>
      </c>
      <c r="G38" s="131">
        <f t="shared" si="1"/>
        <v>0.31999999999999973</v>
      </c>
      <c r="H38" s="130">
        <f t="shared" si="2"/>
        <v>2.8</v>
      </c>
    </row>
    <row r="39" spans="4:8" ht="15.75" x14ac:dyDescent="0.25">
      <c r="D39" s="130">
        <f t="shared" si="0"/>
        <v>2.57</v>
      </c>
      <c r="E39" s="13">
        <v>2.5499999999999998</v>
      </c>
      <c r="F39" s="48">
        <v>23.999999999999979</v>
      </c>
      <c r="G39" s="131">
        <f t="shared" si="1"/>
        <v>0.3399999999999998</v>
      </c>
      <c r="H39" s="130">
        <f t="shared" si="2"/>
        <v>2.8899999999999997</v>
      </c>
    </row>
    <row r="40" spans="4:8" ht="15.75" x14ac:dyDescent="0.25">
      <c r="D40" s="130">
        <f t="shared" si="0"/>
        <v>2.62</v>
      </c>
      <c r="E40" s="9">
        <v>2.6</v>
      </c>
      <c r="F40" s="43">
        <v>28.000000000000025</v>
      </c>
      <c r="G40" s="131">
        <f t="shared" si="1"/>
        <v>0.38000000000000023</v>
      </c>
      <c r="H40" s="130">
        <f t="shared" si="2"/>
        <v>2.9800000000000004</v>
      </c>
    </row>
    <row r="41" spans="4:8" ht="15.75" x14ac:dyDescent="0.25">
      <c r="D41" s="130">
        <f t="shared" si="0"/>
        <v>2.68</v>
      </c>
      <c r="E41" s="16">
        <v>2.66</v>
      </c>
      <c r="F41" s="40">
        <v>32.000000000000028</v>
      </c>
      <c r="G41" s="131">
        <f t="shared" si="1"/>
        <v>0.42000000000000026</v>
      </c>
      <c r="H41" s="130">
        <f t="shared" si="2"/>
        <v>3.0800000000000005</v>
      </c>
    </row>
    <row r="42" spans="4:8" ht="15.75" x14ac:dyDescent="0.25">
      <c r="D42" s="130">
        <f t="shared" si="0"/>
        <v>2.74</v>
      </c>
      <c r="E42" s="9">
        <v>2.72</v>
      </c>
      <c r="F42" s="43">
        <v>33.000000000000007</v>
      </c>
      <c r="G42" s="131">
        <f t="shared" si="1"/>
        <v>0.43000000000000005</v>
      </c>
      <c r="H42" s="130">
        <f t="shared" si="2"/>
        <v>3.1500000000000004</v>
      </c>
    </row>
    <row r="43" spans="4:8" ht="15.75" x14ac:dyDescent="0.25">
      <c r="D43" s="130">
        <f t="shared" si="0"/>
        <v>2.8</v>
      </c>
      <c r="E43" s="16">
        <v>2.78</v>
      </c>
      <c r="F43" s="40">
        <v>33.999999999999986</v>
      </c>
      <c r="G43" s="131">
        <f t="shared" si="1"/>
        <v>0.43999999999999984</v>
      </c>
      <c r="H43" s="130">
        <f t="shared" si="2"/>
        <v>3.2199999999999998</v>
      </c>
    </row>
    <row r="44" spans="4:8" ht="15.75" x14ac:dyDescent="0.25">
      <c r="D44" s="130">
        <f t="shared" si="0"/>
        <v>2.86</v>
      </c>
      <c r="E44" s="22">
        <v>2.84</v>
      </c>
      <c r="F44" s="23">
        <v>33.999999999999986</v>
      </c>
      <c r="G44" s="131">
        <f t="shared" si="1"/>
        <v>0.43999999999999984</v>
      </c>
      <c r="H44" s="130">
        <f t="shared" si="2"/>
        <v>3.28</v>
      </c>
    </row>
    <row r="45" spans="4:8" ht="15.75" x14ac:dyDescent="0.25">
      <c r="E45" s="16"/>
      <c r="F45" s="17" t="s">
        <v>118</v>
      </c>
      <c r="G45" s="131" t="e">
        <f t="shared" si="1"/>
        <v>#VALUE!</v>
      </c>
      <c r="H45" s="130" t="e">
        <f t="shared" si="2"/>
        <v>#VALUE!</v>
      </c>
    </row>
    <row r="46" spans="4:8" ht="15.75" x14ac:dyDescent="0.25">
      <c r="E46" s="9"/>
      <c r="F46" s="10" t="s">
        <v>118</v>
      </c>
      <c r="G46" s="131" t="e">
        <f t="shared" si="1"/>
        <v>#VALUE!</v>
      </c>
      <c r="H46" s="130" t="e">
        <f t="shared" si="2"/>
        <v>#VALUE!</v>
      </c>
    </row>
    <row r="47" spans="4:8" ht="15.75" x14ac:dyDescent="0.25">
      <c r="E47" s="16"/>
      <c r="F47" s="17" t="s">
        <v>118</v>
      </c>
      <c r="G47" s="131" t="e">
        <f t="shared" si="1"/>
        <v>#VALUE!</v>
      </c>
      <c r="H47" s="130" t="e">
        <f t="shared" si="2"/>
        <v>#VALUE!</v>
      </c>
    </row>
    <row r="48" spans="4:8" ht="15.75" x14ac:dyDescent="0.25">
      <c r="E48" s="9"/>
      <c r="F48" s="10" t="s">
        <v>118</v>
      </c>
      <c r="G48" s="131" t="e">
        <f t="shared" si="1"/>
        <v>#VALUE!</v>
      </c>
      <c r="H48" s="130" t="e">
        <f t="shared" si="2"/>
        <v>#VALUE!</v>
      </c>
    </row>
    <row r="49" spans="5:8" ht="15.75" x14ac:dyDescent="0.25">
      <c r="E49" s="13">
        <v>2.99</v>
      </c>
      <c r="F49" s="31">
        <v>37.000000000000014</v>
      </c>
      <c r="G49" s="131">
        <f t="shared" si="1"/>
        <v>0.4700000000000002</v>
      </c>
      <c r="H49" s="130">
        <f t="shared" si="2"/>
        <v>3.4600000000000004</v>
      </c>
    </row>
    <row r="50" spans="5:8" ht="15.75" x14ac:dyDescent="0.25">
      <c r="E50" s="9"/>
      <c r="F50" s="10" t="s">
        <v>118</v>
      </c>
      <c r="G50" s="131" t="e">
        <f t="shared" si="1"/>
        <v>#VALUE!</v>
      </c>
      <c r="H50" s="130" t="e">
        <f t="shared" si="2"/>
        <v>#VALUE!</v>
      </c>
    </row>
    <row r="51" spans="5:8" ht="15.75" x14ac:dyDescent="0.25">
      <c r="E51" s="16"/>
      <c r="F51" s="17" t="s">
        <v>118</v>
      </c>
      <c r="G51" s="131" t="e">
        <f t="shared" si="1"/>
        <v>#VALUE!</v>
      </c>
      <c r="H51" s="130" t="e">
        <f t="shared" si="2"/>
        <v>#VALUE!</v>
      </c>
    </row>
    <row r="52" spans="5:8" ht="15.75" x14ac:dyDescent="0.25">
      <c r="E52" s="9"/>
      <c r="F52" s="10" t="s">
        <v>118</v>
      </c>
      <c r="G52" s="131" t="e">
        <f t="shared" si="1"/>
        <v>#VALUE!</v>
      </c>
      <c r="H52" s="130" t="e">
        <f t="shared" si="2"/>
        <v>#VALUE!</v>
      </c>
    </row>
    <row r="53" spans="5:8" ht="15.75" x14ac:dyDescent="0.25">
      <c r="E53" s="16"/>
      <c r="F53" s="17">
        <v>34.000000000000028</v>
      </c>
      <c r="G53" s="131">
        <f t="shared" si="1"/>
        <v>0.44000000000000028</v>
      </c>
      <c r="H53" s="130">
        <f t="shared" si="2"/>
        <v>0.44000000000000028</v>
      </c>
    </row>
    <row r="54" spans="5:8" ht="15.75" x14ac:dyDescent="0.25">
      <c r="E54" s="22">
        <v>3.04</v>
      </c>
      <c r="G54" s="131">
        <f t="shared" si="1"/>
        <v>0.1</v>
      </c>
      <c r="H54" s="130">
        <f t="shared" si="2"/>
        <v>3.14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Appendix 1</vt:lpstr>
      <vt:lpstr>Appendix 1A</vt:lpstr>
      <vt:lpstr>SCWD</vt:lpstr>
      <vt:lpstr>Sheet1</vt:lpstr>
      <vt:lpstr>'Appendix 1'!Print_Area</vt:lpstr>
      <vt:lpstr>'Appendix 1A'!Print_Area</vt:lpstr>
      <vt:lpstr>SCWD!Print_Area</vt:lpstr>
      <vt:lpstr>'Appendix 1'!Print_Titles</vt:lpstr>
      <vt:lpstr>'Appendix 1A'!Print_Titles</vt:lpstr>
      <vt:lpstr>SCWD!Print_Titles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Rancho California Water District - Taxable Revenue Bonds (00142602-2).XLSX</dc:title>
  <dc:creator>John McAuslan</dc:creator>
  <cp:lastModifiedBy>Avila, Rose</cp:lastModifiedBy>
  <cp:lastPrinted>2019-02-13T23:16:06Z</cp:lastPrinted>
  <dcterms:created xsi:type="dcterms:W3CDTF">2016-06-23T16:09:14Z</dcterms:created>
  <dcterms:modified xsi:type="dcterms:W3CDTF">2019-02-13T23:43:13Z</dcterms:modified>
</cp:coreProperties>
</file>