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4355" windowHeight="699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4" i="4" l="1"/>
  <c r="C47" i="4"/>
  <c r="AE551" i="3"/>
  <c r="AE549" i="3"/>
  <c r="AG631" i="3"/>
  <c r="S621" i="3" l="1"/>
  <c r="P621" i="3"/>
  <c r="AA647" i="3" l="1"/>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C83" i="4"/>
  <c r="C55" i="4"/>
  <c r="AI56" i="7" l="1"/>
  <c r="AJ56" i="7"/>
  <c r="AK56" i="7"/>
  <c r="AL56" i="7"/>
  <c r="AM56" i="7"/>
  <c r="AN56" i="7"/>
  <c r="AO56" i="7"/>
  <c r="AP56" i="7"/>
  <c r="AQ56" i="7"/>
  <c r="AR56" i="7"/>
  <c r="AS56" i="7"/>
  <c r="AT56" i="7"/>
  <c r="AU56" i="7"/>
  <c r="AV56" i="7"/>
  <c r="AW56" i="7"/>
  <c r="AX56" i="7"/>
  <c r="AY56" i="7"/>
  <c r="AZ56" i="7"/>
  <c r="BA56" i="7"/>
  <c r="BB56" i="7"/>
  <c r="BC56" i="7"/>
  <c r="BD56" i="7"/>
  <c r="BE56" i="7"/>
  <c r="BF56" i="7"/>
  <c r="BG56" i="7"/>
  <c r="BH56" i="7"/>
  <c r="BI56" i="7"/>
  <c r="BJ56" i="7"/>
  <c r="BK56" i="7"/>
  <c r="BL56" i="7"/>
  <c r="BM56" i="7"/>
  <c r="BN56" i="7"/>
  <c r="BO56" i="7"/>
  <c r="BP56" i="7"/>
  <c r="BQ56" i="7"/>
  <c r="BR56" i="7"/>
  <c r="BS56" i="7"/>
  <c r="BT56" i="7"/>
  <c r="BU56" i="7"/>
  <c r="BV56" i="7"/>
  <c r="BW56" i="7"/>
  <c r="BX56" i="7"/>
  <c r="BY56" i="7"/>
  <c r="BZ56" i="7"/>
  <c r="CA56" i="7"/>
  <c r="CB56" i="7"/>
  <c r="CC56" i="7"/>
  <c r="CD56" i="7"/>
  <c r="CE56" i="7"/>
  <c r="CF56" i="7"/>
  <c r="CG56" i="7"/>
  <c r="CH56" i="7"/>
  <c r="CI56" i="7"/>
  <c r="CJ56" i="7"/>
  <c r="CK56" i="7"/>
  <c r="CL56" i="7"/>
  <c r="CM56" i="7"/>
  <c r="CN56" i="7"/>
  <c r="CO56" i="7"/>
  <c r="CP56" i="7"/>
  <c r="CQ56" i="7"/>
  <c r="CR56" i="7"/>
  <c r="CS56" i="7"/>
  <c r="CT56" i="7"/>
  <c r="CU56" i="7"/>
  <c r="CV56" i="7"/>
  <c r="CW56" i="7"/>
  <c r="CX56" i="7"/>
  <c r="CY56" i="7"/>
  <c r="CZ56" i="7"/>
  <c r="DA56" i="7"/>
  <c r="DB56" i="7"/>
  <c r="DC56" i="7"/>
  <c r="DD56" i="7"/>
  <c r="DE56" i="7"/>
  <c r="DF56" i="7"/>
  <c r="DG56" i="7"/>
  <c r="DH56" i="7"/>
  <c r="DI56" i="7"/>
  <c r="DJ56" i="7"/>
  <c r="DK56" i="7"/>
  <c r="DL56" i="7"/>
  <c r="DM56" i="7"/>
  <c r="DN56" i="7"/>
  <c r="DO56" i="7"/>
  <c r="DP56" i="7"/>
  <c r="DQ56" i="7"/>
  <c r="DR56" i="7"/>
  <c r="DS56" i="7"/>
  <c r="DT56" i="7"/>
  <c r="DU56" i="7"/>
  <c r="DV56" i="7"/>
  <c r="DW56" i="7"/>
  <c r="DX56" i="7"/>
  <c r="DY56" i="7"/>
  <c r="DZ56" i="7"/>
  <c r="EA56" i="7"/>
  <c r="EB56" i="7"/>
  <c r="EC56" i="7"/>
  <c r="ED56" i="7"/>
  <c r="EE56" i="7"/>
  <c r="EF56" i="7"/>
  <c r="EG56" i="7"/>
  <c r="EH56" i="7"/>
  <c r="EI56" i="7"/>
  <c r="EJ56" i="7"/>
  <c r="EK56" i="7"/>
  <c r="EL56" i="7"/>
  <c r="EM56" i="7"/>
  <c r="EN56" i="7"/>
  <c r="EO56" i="7"/>
  <c r="EP56" i="7"/>
  <c r="EQ56" i="7"/>
  <c r="ER56" i="7"/>
  <c r="ES56" i="7"/>
  <c r="ET56" i="7"/>
  <c r="EU56" i="7"/>
  <c r="EV56" i="7"/>
  <c r="EW56" i="7"/>
  <c r="EX56" i="7"/>
  <c r="EY56" i="7"/>
  <c r="EZ56" i="7"/>
  <c r="FA56" i="7"/>
  <c r="FB56" i="7"/>
  <c r="FC56" i="7"/>
  <c r="FD56" i="7"/>
  <c r="FE56" i="7"/>
  <c r="FF56" i="7"/>
  <c r="FG56" i="7"/>
  <c r="FH56" i="7"/>
  <c r="FI56" i="7"/>
  <c r="FJ56" i="7"/>
  <c r="FK56" i="7"/>
  <c r="FL56" i="7"/>
  <c r="FM56" i="7"/>
  <c r="FN56" i="7"/>
  <c r="FO56" i="7"/>
  <c r="FP56" i="7"/>
  <c r="FQ56" i="7"/>
  <c r="FR56" i="7"/>
  <c r="FS56" i="7"/>
  <c r="FT56" i="7"/>
  <c r="FU56" i="7"/>
  <c r="FV56" i="7"/>
  <c r="FW56" i="7"/>
  <c r="FX56" i="7"/>
  <c r="FY56" i="7"/>
  <c r="FZ56" i="7"/>
  <c r="GA56" i="7"/>
  <c r="GB56" i="7"/>
  <c r="GC56" i="7"/>
  <c r="GD56" i="7"/>
  <c r="GE56" i="7"/>
  <c r="GF56" i="7"/>
  <c r="GG56" i="7"/>
  <c r="GH56" i="7"/>
  <c r="GI56" i="7"/>
  <c r="GJ56" i="7"/>
  <c r="GK56" i="7"/>
  <c r="GL56" i="7"/>
  <c r="GM56" i="7"/>
  <c r="GN56" i="7"/>
  <c r="GO56" i="7"/>
  <c r="GP56" i="7"/>
  <c r="GQ56" i="7"/>
  <c r="GR56" i="7"/>
  <c r="GS56" i="7"/>
  <c r="GT56" i="7"/>
  <c r="GU56" i="7"/>
  <c r="GV56" i="7"/>
  <c r="GW56" i="7"/>
  <c r="GX56" i="7"/>
  <c r="GY56" i="7"/>
  <c r="GZ56" i="7"/>
  <c r="HA56" i="7"/>
  <c r="HB56" i="7"/>
  <c r="HC56" i="7"/>
  <c r="HD56" i="7"/>
  <c r="HE56" i="7"/>
  <c r="HF56" i="7"/>
  <c r="HG56" i="7"/>
  <c r="HH56" i="7"/>
  <c r="HI56" i="7"/>
  <c r="HJ56" i="7"/>
  <c r="HK56" i="7"/>
  <c r="HL56" i="7"/>
  <c r="HM56" i="7"/>
  <c r="HN56" i="7"/>
  <c r="HO56" i="7"/>
  <c r="HP56" i="7"/>
  <c r="HQ56" i="7"/>
  <c r="HR56" i="7"/>
  <c r="HS56" i="7"/>
  <c r="HT56" i="7"/>
  <c r="HU56" i="7"/>
  <c r="HV56" i="7"/>
  <c r="HW56" i="7"/>
  <c r="HX56" i="7"/>
  <c r="HY56" i="7"/>
  <c r="HZ56" i="7"/>
  <c r="IA56" i="7"/>
  <c r="IB56" i="7"/>
  <c r="IC56" i="7"/>
  <c r="ID56" i="7"/>
  <c r="IE56" i="7"/>
  <c r="IF56" i="7"/>
  <c r="IG56" i="7"/>
  <c r="IH56" i="7"/>
  <c r="II56" i="7"/>
  <c r="IJ56" i="7"/>
  <c r="IK56" i="7"/>
  <c r="IL56" i="7"/>
  <c r="IM56" i="7"/>
  <c r="IN56" i="7"/>
  <c r="IO56" i="7"/>
  <c r="IP56" i="7"/>
  <c r="IQ56" i="7"/>
  <c r="IR56" i="7"/>
  <c r="IS56" i="7"/>
  <c r="IT56" i="7"/>
  <c r="IU56" i="7"/>
  <c r="IV56" i="7"/>
  <c r="IW56" i="7"/>
  <c r="IX56" i="7"/>
  <c r="IY56" i="7"/>
  <c r="IZ56" i="7"/>
  <c r="JA56" i="7"/>
  <c r="JB56" i="7"/>
  <c r="JC56" i="7"/>
  <c r="JD56" i="7"/>
  <c r="JE56" i="7"/>
  <c r="JF56" i="7"/>
  <c r="JG56" i="7"/>
  <c r="JH56" i="7"/>
  <c r="JI56" i="7"/>
  <c r="JJ56" i="7"/>
  <c r="JK56" i="7"/>
  <c r="JL56" i="7"/>
  <c r="JM56" i="7"/>
  <c r="JN56" i="7"/>
  <c r="JO56" i="7"/>
  <c r="JP56" i="7"/>
  <c r="JQ56" i="7"/>
  <c r="JR56" i="7"/>
  <c r="JS56" i="7"/>
  <c r="JT56" i="7"/>
  <c r="JU56" i="7"/>
  <c r="JV56" i="7"/>
  <c r="JW56" i="7"/>
  <c r="JX56" i="7"/>
  <c r="JY56" i="7"/>
  <c r="JZ56" i="7"/>
  <c r="KA56" i="7"/>
  <c r="KB56" i="7"/>
  <c r="KC56" i="7"/>
  <c r="KD56" i="7"/>
  <c r="KE56" i="7"/>
  <c r="KF56" i="7"/>
  <c r="KG56" i="7"/>
  <c r="KH56" i="7"/>
  <c r="KI56" i="7"/>
  <c r="KJ56" i="7"/>
  <c r="KK56" i="7"/>
  <c r="KL56" i="7"/>
  <c r="KM56" i="7"/>
  <c r="KN56" i="7"/>
  <c r="KO56" i="7"/>
  <c r="KP56" i="7"/>
  <c r="KQ56" i="7"/>
  <c r="KR56" i="7"/>
  <c r="KS56" i="7"/>
  <c r="KT56" i="7"/>
  <c r="KU56" i="7"/>
  <c r="KV56" i="7"/>
  <c r="KW56" i="7"/>
  <c r="KX56" i="7"/>
  <c r="KY56" i="7"/>
  <c r="KZ56" i="7"/>
  <c r="LA56" i="7"/>
  <c r="LB56" i="7"/>
  <c r="LC56" i="7"/>
  <c r="LD56" i="7"/>
  <c r="LE56" i="7"/>
  <c r="LF56" i="7"/>
  <c r="LG56" i="7"/>
  <c r="LH56" i="7"/>
  <c r="LI56" i="7"/>
  <c r="LJ56" i="7"/>
  <c r="LK56" i="7"/>
  <c r="LL56" i="7"/>
  <c r="LM56" i="7"/>
  <c r="LN56" i="7"/>
  <c r="LO56" i="7"/>
  <c r="LP56" i="7"/>
  <c r="LQ56" i="7"/>
  <c r="LR56" i="7"/>
  <c r="LS56" i="7"/>
  <c r="LT56" i="7"/>
  <c r="LU56" i="7"/>
  <c r="LV56" i="7"/>
  <c r="LW56" i="7"/>
  <c r="LX56" i="7"/>
  <c r="LY56" i="7"/>
  <c r="LZ56" i="7"/>
  <c r="MA56" i="7"/>
  <c r="MB56" i="7"/>
  <c r="MC56" i="7"/>
  <c r="MD56" i="7"/>
  <c r="ME56" i="7"/>
  <c r="MF56" i="7"/>
  <c r="MG56" i="7"/>
  <c r="MH56" i="7"/>
  <c r="MI56" i="7"/>
  <c r="MJ56" i="7"/>
  <c r="MK56" i="7"/>
  <c r="ML56" i="7"/>
  <c r="MM56" i="7"/>
  <c r="MN56" i="7"/>
  <c r="MO56" i="7"/>
  <c r="MP56" i="7"/>
  <c r="MQ56" i="7"/>
  <c r="MR56" i="7"/>
  <c r="MS56" i="7"/>
  <c r="MT56" i="7"/>
  <c r="MU56" i="7"/>
  <c r="MV56" i="7"/>
  <c r="MW56" i="7"/>
  <c r="MX56" i="7"/>
  <c r="MY56" i="7"/>
  <c r="MZ56" i="7"/>
  <c r="NA56" i="7"/>
  <c r="NB56" i="7"/>
  <c r="NC56" i="7"/>
  <c r="ND56" i="7"/>
  <c r="NE56" i="7"/>
  <c r="NF56" i="7"/>
  <c r="NG56" i="7"/>
  <c r="NH56" i="7"/>
  <c r="NI56" i="7"/>
  <c r="NJ56" i="7"/>
  <c r="NK56" i="7"/>
  <c r="NL56" i="7"/>
  <c r="NM56" i="7"/>
  <c r="NN56" i="7"/>
  <c r="NO56" i="7"/>
  <c r="NP56" i="7"/>
  <c r="NQ56" i="7"/>
  <c r="NR56" i="7"/>
  <c r="NS56" i="7"/>
  <c r="NT56" i="7"/>
  <c r="NU56" i="7"/>
  <c r="NV56" i="7"/>
  <c r="NW56" i="7"/>
  <c r="NX56" i="7"/>
  <c r="NY56" i="7"/>
  <c r="NZ56" i="7"/>
  <c r="OA56" i="7"/>
  <c r="OB56" i="7"/>
  <c r="OC56" i="7"/>
  <c r="OD56" i="7"/>
  <c r="OE56" i="7"/>
  <c r="OF56" i="7"/>
  <c r="OG56" i="7"/>
  <c r="OH56" i="7"/>
  <c r="OI56" i="7"/>
  <c r="OJ56" i="7"/>
  <c r="OK56" i="7"/>
  <c r="OL56" i="7"/>
  <c r="OM56" i="7"/>
  <c r="ON56" i="7"/>
  <c r="OO56" i="7"/>
  <c r="OP56" i="7"/>
  <c r="OQ56" i="7"/>
  <c r="OR56" i="7"/>
  <c r="OS56" i="7"/>
  <c r="OT56" i="7"/>
  <c r="OU56" i="7"/>
  <c r="OV56" i="7"/>
  <c r="OW56" i="7"/>
  <c r="OX56" i="7"/>
  <c r="OY56" i="7"/>
  <c r="OZ56" i="7"/>
  <c r="PA56" i="7"/>
  <c r="PB56" i="7"/>
  <c r="PC56" i="7"/>
  <c r="PD56" i="7"/>
  <c r="PE56" i="7"/>
  <c r="PF56" i="7"/>
  <c r="PG56" i="7"/>
  <c r="PH56" i="7"/>
  <c r="PI56" i="7"/>
  <c r="PJ56" i="7"/>
  <c r="PK56" i="7"/>
  <c r="PL56" i="7"/>
  <c r="PM56" i="7"/>
  <c r="PN56" i="7"/>
  <c r="PO56" i="7"/>
  <c r="PP56" i="7"/>
  <c r="PQ56" i="7"/>
  <c r="PR56" i="7"/>
  <c r="PS56" i="7"/>
  <c r="PT56" i="7"/>
  <c r="PU56" i="7"/>
  <c r="PV56" i="7"/>
  <c r="PW56" i="7"/>
  <c r="PX56" i="7"/>
  <c r="PY56" i="7"/>
  <c r="PZ56" i="7"/>
  <c r="QA56" i="7"/>
  <c r="QB56" i="7"/>
  <c r="QC56" i="7"/>
  <c r="QD56" i="7"/>
  <c r="QE56" i="7"/>
  <c r="QF56" i="7"/>
  <c r="QG56" i="7"/>
  <c r="QH56" i="7"/>
  <c r="QI56" i="7"/>
  <c r="QJ56" i="7"/>
  <c r="QK56" i="7"/>
  <c r="QL56" i="7"/>
  <c r="QM56" i="7"/>
  <c r="QN56" i="7"/>
  <c r="QO56" i="7"/>
  <c r="QP56" i="7"/>
  <c r="QQ56" i="7"/>
  <c r="QR56" i="7"/>
  <c r="QS56" i="7"/>
  <c r="QT56" i="7"/>
  <c r="QU56" i="7"/>
  <c r="QV56" i="7"/>
  <c r="QW56" i="7"/>
  <c r="QX56" i="7"/>
  <c r="QY56" i="7"/>
  <c r="QZ56" i="7"/>
  <c r="RA56" i="7"/>
  <c r="RB56" i="7"/>
  <c r="RC56" i="7"/>
  <c r="RD56" i="7"/>
  <c r="RE56" i="7"/>
  <c r="RF56" i="7"/>
  <c r="RG56" i="7"/>
  <c r="RH56" i="7"/>
  <c r="RI56" i="7"/>
  <c r="RJ56" i="7"/>
  <c r="RK56" i="7"/>
  <c r="RL56" i="7"/>
  <c r="RM56" i="7"/>
  <c r="RN56" i="7"/>
  <c r="RO56" i="7"/>
  <c r="RP56" i="7"/>
  <c r="RQ56" i="7"/>
  <c r="RR56" i="7"/>
  <c r="RS56" i="7"/>
  <c r="RT56" i="7"/>
  <c r="RU56" i="7"/>
  <c r="RV56" i="7"/>
  <c r="RW56" i="7"/>
  <c r="RX56" i="7"/>
  <c r="RY56" i="7"/>
  <c r="RZ56" i="7"/>
  <c r="SA56" i="7"/>
  <c r="SB56" i="7"/>
  <c r="SC56" i="7"/>
  <c r="SD56" i="7"/>
  <c r="SE56" i="7"/>
  <c r="SF56" i="7"/>
  <c r="SG56" i="7"/>
  <c r="SH56" i="7"/>
  <c r="SI56" i="7"/>
  <c r="SJ56" i="7"/>
  <c r="SK56" i="7"/>
  <c r="SL56" i="7"/>
  <c r="SM56" i="7"/>
  <c r="SN56" i="7"/>
  <c r="SO56" i="7"/>
  <c r="SP56" i="7"/>
  <c r="SQ56" i="7"/>
  <c r="SR56" i="7"/>
  <c r="SS56" i="7"/>
  <c r="ST56" i="7"/>
  <c r="SU56" i="7"/>
  <c r="SV56" i="7"/>
  <c r="SW56" i="7"/>
  <c r="SX56" i="7"/>
  <c r="SY56" i="7"/>
  <c r="SZ56" i="7"/>
  <c r="TA56" i="7"/>
  <c r="TB56" i="7"/>
  <c r="TC56" i="7"/>
  <c r="TD56" i="7"/>
  <c r="TE56" i="7"/>
  <c r="TF56" i="7"/>
  <c r="TG56" i="7"/>
  <c r="TH56" i="7"/>
  <c r="TI56" i="7"/>
  <c r="TJ56" i="7"/>
  <c r="TK56" i="7"/>
  <c r="TL56" i="7"/>
  <c r="TM56" i="7"/>
  <c r="TN56" i="7"/>
  <c r="TO56" i="7"/>
  <c r="TP56" i="7"/>
  <c r="TQ56" i="7"/>
  <c r="TR56" i="7"/>
  <c r="TS56" i="7"/>
  <c r="TT56" i="7"/>
  <c r="TU56" i="7"/>
  <c r="TV56" i="7"/>
  <c r="TW56" i="7"/>
  <c r="TX56" i="7"/>
  <c r="TY56" i="7"/>
  <c r="TZ56" i="7"/>
  <c r="UA56" i="7"/>
  <c r="UB56" i="7"/>
  <c r="UC56" i="7"/>
  <c r="UD56" i="7"/>
  <c r="UE56" i="7"/>
  <c r="UF56" i="7"/>
  <c r="UG56" i="7"/>
  <c r="UH56" i="7"/>
  <c r="UI56" i="7"/>
  <c r="UJ56" i="7"/>
  <c r="UK56" i="7"/>
  <c r="UL56" i="7"/>
  <c r="UM56" i="7"/>
  <c r="UN56" i="7"/>
  <c r="UO56" i="7"/>
  <c r="UP56" i="7"/>
  <c r="UQ56" i="7"/>
  <c r="UR56" i="7"/>
  <c r="US56" i="7"/>
  <c r="UT56" i="7"/>
  <c r="UU56" i="7"/>
  <c r="UV56" i="7"/>
  <c r="UW56" i="7"/>
  <c r="UX56" i="7"/>
  <c r="UY56" i="7"/>
  <c r="UZ56" i="7"/>
  <c r="VA56" i="7"/>
  <c r="VB56" i="7"/>
  <c r="VC56" i="7"/>
  <c r="VD56" i="7"/>
  <c r="VE56" i="7"/>
  <c r="VF56" i="7"/>
  <c r="VG56" i="7"/>
  <c r="VH56" i="7"/>
  <c r="VI56" i="7"/>
  <c r="VJ56" i="7"/>
  <c r="VK56" i="7"/>
  <c r="VL56" i="7"/>
  <c r="VM56" i="7"/>
  <c r="VN56" i="7"/>
  <c r="VO56" i="7"/>
  <c r="VP56" i="7"/>
  <c r="VQ56" i="7"/>
  <c r="VR56" i="7"/>
  <c r="VS56" i="7"/>
  <c r="VT56" i="7"/>
  <c r="VU56" i="7"/>
  <c r="VV56" i="7"/>
  <c r="VW56" i="7"/>
  <c r="VX56" i="7"/>
  <c r="VY56" i="7"/>
  <c r="VZ56" i="7"/>
  <c r="WA56" i="7"/>
  <c r="WB56" i="7"/>
  <c r="WC56" i="7"/>
  <c r="WD56" i="7"/>
  <c r="WE56" i="7"/>
  <c r="WF56" i="7"/>
  <c r="WG56" i="7"/>
  <c r="WH56" i="7"/>
  <c r="WI56" i="7"/>
  <c r="WJ56" i="7"/>
  <c r="WK56" i="7"/>
  <c r="WL56" i="7"/>
  <c r="WM56" i="7"/>
  <c r="WN56" i="7"/>
  <c r="WO56" i="7"/>
  <c r="WP56" i="7"/>
  <c r="WQ56" i="7"/>
  <c r="WR56" i="7"/>
  <c r="WS56" i="7"/>
  <c r="WT56" i="7"/>
  <c r="WU56" i="7"/>
  <c r="WV56" i="7"/>
  <c r="WW56" i="7"/>
  <c r="WX56" i="7"/>
  <c r="WY56" i="7"/>
  <c r="WZ56" i="7"/>
  <c r="XA56" i="7"/>
  <c r="XB56" i="7"/>
  <c r="XC56" i="7"/>
  <c r="XD56" i="7"/>
  <c r="XE56" i="7"/>
  <c r="XF56" i="7"/>
  <c r="XG56" i="7"/>
  <c r="XH56" i="7"/>
  <c r="XI56" i="7"/>
  <c r="XJ56" i="7"/>
  <c r="XK56" i="7"/>
  <c r="XL56" i="7"/>
  <c r="XM56" i="7"/>
  <c r="XN56" i="7"/>
  <c r="XO56" i="7"/>
  <c r="XP56" i="7"/>
  <c r="XQ56" i="7"/>
  <c r="XR56" i="7"/>
  <c r="XS56" i="7"/>
  <c r="XT56" i="7"/>
  <c r="XU56" i="7"/>
  <c r="XV56" i="7"/>
  <c r="XW56" i="7"/>
  <c r="XX56" i="7"/>
  <c r="XY56" i="7"/>
  <c r="XZ56" i="7"/>
  <c r="YA56" i="7"/>
  <c r="YB56" i="7"/>
  <c r="YC56" i="7"/>
  <c r="YD56" i="7"/>
  <c r="YE56" i="7"/>
  <c r="YF56" i="7"/>
  <c r="YG56" i="7"/>
  <c r="YH56" i="7"/>
  <c r="YI56" i="7"/>
  <c r="YJ56" i="7"/>
  <c r="YK56" i="7"/>
  <c r="YL56" i="7"/>
  <c r="YM56" i="7"/>
  <c r="YN56" i="7"/>
  <c r="YO56" i="7"/>
  <c r="YP56" i="7"/>
  <c r="YQ56" i="7"/>
  <c r="YR56" i="7"/>
  <c r="YS56" i="7"/>
  <c r="YT56" i="7"/>
  <c r="YU56" i="7"/>
  <c r="YV56" i="7"/>
  <c r="YW56" i="7"/>
  <c r="YX56" i="7"/>
  <c r="YY56" i="7"/>
  <c r="YZ56" i="7"/>
  <c r="ZA56" i="7"/>
  <c r="ZB56" i="7"/>
  <c r="ZC56" i="7"/>
  <c r="ZD56" i="7"/>
  <c r="ZE56" i="7"/>
  <c r="ZF56" i="7"/>
  <c r="ZG56" i="7"/>
  <c r="ZH56" i="7"/>
  <c r="ZI56" i="7"/>
  <c r="ZJ56" i="7"/>
  <c r="ZK56" i="7"/>
  <c r="ZL56" i="7"/>
  <c r="ZM56" i="7"/>
  <c r="ZN56" i="7"/>
  <c r="ZO56" i="7"/>
  <c r="ZP56" i="7"/>
  <c r="ZQ56" i="7"/>
  <c r="ZR56" i="7"/>
  <c r="ZS56" i="7"/>
  <c r="ZT56" i="7"/>
  <c r="ZU56" i="7"/>
  <c r="ZV56" i="7"/>
  <c r="ZW56" i="7"/>
  <c r="ZX56" i="7"/>
  <c r="ZY56" i="7"/>
  <c r="ZZ56" i="7"/>
  <c r="AAA56" i="7"/>
  <c r="AAB56" i="7"/>
  <c r="AAC56" i="7"/>
  <c r="AAD56" i="7"/>
  <c r="AAE56" i="7"/>
  <c r="AAF56" i="7"/>
  <c r="AAG56" i="7"/>
  <c r="AAH56" i="7"/>
  <c r="AAI56" i="7"/>
  <c r="AAJ56" i="7"/>
  <c r="AAK56" i="7"/>
  <c r="AAL56" i="7"/>
  <c r="AAM56" i="7"/>
  <c r="AAN56" i="7"/>
  <c r="AAO56" i="7"/>
  <c r="AAP56" i="7"/>
  <c r="AAQ56" i="7"/>
  <c r="AAR56" i="7"/>
  <c r="AAS56" i="7"/>
  <c r="AAT56" i="7"/>
  <c r="AAU56" i="7"/>
  <c r="AAV56" i="7"/>
  <c r="AAW56" i="7"/>
  <c r="AAX56" i="7"/>
  <c r="AAY56" i="7"/>
  <c r="AAZ56" i="7"/>
  <c r="ABA56" i="7"/>
  <c r="ABB56" i="7"/>
  <c r="ABC56" i="7"/>
  <c r="ABD56" i="7"/>
  <c r="ABE56" i="7"/>
  <c r="ABF56" i="7"/>
  <c r="ABG56" i="7"/>
  <c r="ABH56" i="7"/>
  <c r="ABI56" i="7"/>
  <c r="ABJ56" i="7"/>
  <c r="ABK56" i="7"/>
  <c r="ABL56" i="7"/>
  <c r="ABM56" i="7"/>
  <c r="ABN56" i="7"/>
  <c r="ABO56" i="7"/>
  <c r="ABP56" i="7"/>
  <c r="ABQ56" i="7"/>
  <c r="ABR56" i="7"/>
  <c r="ABS56" i="7"/>
  <c r="ABT56" i="7"/>
  <c r="ABU56" i="7"/>
  <c r="ABV56" i="7"/>
  <c r="ABW56" i="7"/>
  <c r="ABX56" i="7"/>
  <c r="ABY56" i="7"/>
  <c r="ABZ56" i="7"/>
  <c r="ACA56" i="7"/>
  <c r="ACB56" i="7"/>
  <c r="ACC56" i="7"/>
  <c r="ACD56" i="7"/>
  <c r="ACE56" i="7"/>
  <c r="ACF56" i="7"/>
  <c r="ACG56" i="7"/>
  <c r="ACH56" i="7"/>
  <c r="ACI56" i="7"/>
  <c r="ACJ56" i="7"/>
  <c r="ACK56" i="7"/>
  <c r="ACL56" i="7"/>
  <c r="ACM56" i="7"/>
  <c r="ACN56" i="7"/>
  <c r="ACO56" i="7"/>
  <c r="ACP56" i="7"/>
  <c r="ACQ56" i="7"/>
  <c r="ACR56" i="7"/>
  <c r="ACS56" i="7"/>
  <c r="ACT56" i="7"/>
  <c r="ACU56" i="7"/>
  <c r="ACV56" i="7"/>
  <c r="ACW56" i="7"/>
  <c r="ACX56" i="7"/>
  <c r="ACY56" i="7"/>
  <c r="ACZ56" i="7"/>
  <c r="ADA56" i="7"/>
  <c r="ADB56" i="7"/>
  <c r="ADC56" i="7"/>
  <c r="ADD56" i="7"/>
  <c r="ADE56" i="7"/>
  <c r="ADF56" i="7"/>
  <c r="ADG56" i="7"/>
  <c r="ADH56" i="7"/>
  <c r="ADI56" i="7"/>
  <c r="ADJ56" i="7"/>
  <c r="ADK56" i="7"/>
  <c r="ADL56" i="7"/>
  <c r="ADM56" i="7"/>
  <c r="ADN56" i="7"/>
  <c r="ADO56" i="7"/>
  <c r="ADP56" i="7"/>
  <c r="ADQ56" i="7"/>
  <c r="ADR56" i="7"/>
  <c r="ADS56" i="7"/>
  <c r="ADT56" i="7"/>
  <c r="ADU56" i="7"/>
  <c r="ADV56" i="7"/>
  <c r="ADW56" i="7"/>
  <c r="ADX56" i="7"/>
  <c r="ADY56" i="7"/>
  <c r="ADZ56" i="7"/>
  <c r="AEA56" i="7"/>
  <c r="AEB56" i="7"/>
  <c r="AEC56" i="7"/>
  <c r="AED56" i="7"/>
  <c r="AEE56" i="7"/>
  <c r="AEF56" i="7"/>
  <c r="AEG56" i="7"/>
  <c r="AEH56" i="7"/>
  <c r="AEI56" i="7"/>
  <c r="AEJ56" i="7"/>
  <c r="AEK56" i="7"/>
  <c r="AEL56" i="7"/>
  <c r="AEM56" i="7"/>
  <c r="AEN56" i="7"/>
  <c r="AEO56" i="7"/>
  <c r="AEP56" i="7"/>
  <c r="AEQ56" i="7"/>
  <c r="AER56" i="7"/>
  <c r="AES56" i="7"/>
  <c r="AET56" i="7"/>
  <c r="AEU56" i="7"/>
  <c r="AEV56" i="7"/>
  <c r="AEW56" i="7"/>
  <c r="AEX56" i="7"/>
  <c r="AEY56" i="7"/>
  <c r="AEZ56" i="7"/>
  <c r="AFA56" i="7"/>
  <c r="AFB56" i="7"/>
  <c r="AFC56" i="7"/>
  <c r="AFD56" i="7"/>
  <c r="AFE56" i="7"/>
  <c r="AFF56" i="7"/>
  <c r="AFG56" i="7"/>
  <c r="AFH56" i="7"/>
  <c r="AFI56" i="7"/>
  <c r="AFJ56" i="7"/>
  <c r="AFK56" i="7"/>
  <c r="AFL56" i="7"/>
  <c r="AFM56" i="7"/>
  <c r="AFN56" i="7"/>
  <c r="AFO56" i="7"/>
  <c r="AFP56" i="7"/>
  <c r="AFQ56" i="7"/>
  <c r="AFR56" i="7"/>
  <c r="AFS56" i="7"/>
  <c r="AFT56" i="7"/>
  <c r="AFU56" i="7"/>
  <c r="AFV56" i="7"/>
  <c r="AFW56" i="7"/>
  <c r="AFX56" i="7"/>
  <c r="AFY56" i="7"/>
  <c r="AFZ56" i="7"/>
  <c r="AGA56" i="7"/>
  <c r="AGB56" i="7"/>
  <c r="AGC56" i="7"/>
  <c r="AGD56" i="7"/>
  <c r="AGE56" i="7"/>
  <c r="AGF56" i="7"/>
  <c r="AGG56" i="7"/>
  <c r="AGH56" i="7"/>
  <c r="AGI56" i="7"/>
  <c r="AGJ56" i="7"/>
  <c r="AGK56" i="7"/>
  <c r="AGL56" i="7"/>
  <c r="AGM56" i="7"/>
  <c r="AGN56" i="7"/>
  <c r="AGO56" i="7"/>
  <c r="AGP56" i="7"/>
  <c r="AGQ56" i="7"/>
  <c r="AGR56" i="7"/>
  <c r="AGS56" i="7"/>
  <c r="AGT56" i="7"/>
  <c r="AGU56" i="7"/>
  <c r="AGV56" i="7"/>
  <c r="AGW56" i="7"/>
  <c r="AGX56" i="7"/>
  <c r="AGY56" i="7"/>
  <c r="AGZ56" i="7"/>
  <c r="AHA56" i="7"/>
  <c r="AHB56" i="7"/>
  <c r="AHC56" i="7"/>
  <c r="AHD56" i="7"/>
  <c r="AHE56" i="7"/>
  <c r="AHF56" i="7"/>
  <c r="AHG56" i="7"/>
  <c r="AHH56" i="7"/>
  <c r="AHI56" i="7"/>
  <c r="AHJ56" i="7"/>
  <c r="AHK56" i="7"/>
  <c r="AHL56" i="7"/>
  <c r="AHM56" i="7"/>
  <c r="AHN56" i="7"/>
  <c r="AHO56" i="7"/>
  <c r="AHP56" i="7"/>
  <c r="AHQ56" i="7"/>
  <c r="AHR56" i="7"/>
  <c r="AHS56" i="7"/>
  <c r="AHT56" i="7"/>
  <c r="AHU56" i="7"/>
  <c r="AHV56" i="7"/>
  <c r="AHW56" i="7"/>
  <c r="AHX56" i="7"/>
  <c r="AHY56" i="7"/>
  <c r="AHZ56" i="7"/>
  <c r="AIA56" i="7"/>
  <c r="AIB56" i="7"/>
  <c r="AIC56" i="7"/>
  <c r="AID56" i="7"/>
  <c r="AIE56" i="7"/>
  <c r="AIF56" i="7"/>
  <c r="AIG56" i="7"/>
  <c r="AIH56" i="7"/>
  <c r="AII56" i="7"/>
  <c r="AIJ56" i="7"/>
  <c r="AIK56" i="7"/>
  <c r="AIL56" i="7"/>
  <c r="AIM56" i="7"/>
  <c r="AIN56" i="7"/>
  <c r="AIO56" i="7"/>
  <c r="AIP56" i="7"/>
  <c r="AIQ56" i="7"/>
  <c r="AIR56" i="7"/>
  <c r="AIS56" i="7"/>
  <c r="AIT56" i="7"/>
  <c r="AIU56" i="7"/>
  <c r="AIV56" i="7"/>
  <c r="AIW56" i="7"/>
  <c r="AIX56" i="7"/>
  <c r="AIY56" i="7"/>
  <c r="AIZ56" i="7"/>
  <c r="AJA56" i="7"/>
  <c r="AJB56" i="7"/>
  <c r="AJC56" i="7"/>
  <c r="AJD56" i="7"/>
  <c r="AJE56" i="7"/>
  <c r="AJF56" i="7"/>
  <c r="AJG56" i="7"/>
  <c r="AJH56" i="7"/>
  <c r="AJI56" i="7"/>
  <c r="AJJ56" i="7"/>
  <c r="AJK56" i="7"/>
  <c r="AJL56" i="7"/>
  <c r="AJM56" i="7"/>
  <c r="AJN56" i="7"/>
  <c r="AJO56" i="7"/>
  <c r="AJP56" i="7"/>
  <c r="AJQ56" i="7"/>
  <c r="AJR56" i="7"/>
  <c r="AJS56" i="7"/>
  <c r="AJT56" i="7"/>
  <c r="AJU56" i="7"/>
  <c r="AJV56" i="7"/>
  <c r="AJW56" i="7"/>
  <c r="AJX56" i="7"/>
  <c r="AJY56" i="7"/>
  <c r="AJZ56" i="7"/>
  <c r="AKA56" i="7"/>
  <c r="AKB56" i="7"/>
  <c r="AKC56" i="7"/>
  <c r="AKD56" i="7"/>
  <c r="AKE56" i="7"/>
  <c r="AKF56" i="7"/>
  <c r="AKG56" i="7"/>
  <c r="AKH56" i="7"/>
  <c r="AKI56" i="7"/>
  <c r="AKJ56" i="7"/>
  <c r="AKK56" i="7"/>
  <c r="AKL56" i="7"/>
  <c r="AKM56" i="7"/>
  <c r="AKN56" i="7"/>
  <c r="AKO56" i="7"/>
  <c r="AKP56" i="7"/>
  <c r="AKQ56" i="7"/>
  <c r="AKR56" i="7"/>
  <c r="AKS56" i="7"/>
  <c r="AKT56" i="7"/>
  <c r="AKU56" i="7"/>
  <c r="AKV56" i="7"/>
  <c r="AKW56" i="7"/>
  <c r="AKX56" i="7"/>
  <c r="AKY56" i="7"/>
  <c r="AKZ56" i="7"/>
  <c r="ALA56" i="7"/>
  <c r="ALB56" i="7"/>
  <c r="ALC56" i="7"/>
  <c r="ALD56" i="7"/>
  <c r="ALE56" i="7"/>
  <c r="ALF56" i="7"/>
  <c r="ALG56" i="7"/>
  <c r="ALH56" i="7"/>
  <c r="ALI56" i="7"/>
  <c r="ALJ56" i="7"/>
  <c r="ALK56" i="7"/>
  <c r="ALL56" i="7"/>
  <c r="ALM56" i="7"/>
  <c r="ALN56" i="7"/>
  <c r="ALO56" i="7"/>
  <c r="ALP56" i="7"/>
  <c r="ALQ56" i="7"/>
  <c r="ALR56" i="7"/>
  <c r="ALS56" i="7"/>
  <c r="ALT56" i="7"/>
  <c r="ALU56" i="7"/>
  <c r="ALV56" i="7"/>
  <c r="ALW56" i="7"/>
  <c r="ALX56" i="7"/>
  <c r="ALY56" i="7"/>
  <c r="ALZ56" i="7"/>
  <c r="AMA56" i="7"/>
  <c r="AMB56" i="7"/>
  <c r="AMC56" i="7"/>
  <c r="AMD56" i="7"/>
  <c r="AME56" i="7"/>
  <c r="AMF56" i="7"/>
  <c r="AMG56" i="7"/>
  <c r="AMH56" i="7"/>
  <c r="AMI56" i="7"/>
  <c r="AMJ56" i="7"/>
  <c r="AMK56" i="7"/>
  <c r="AML56" i="7"/>
  <c r="AMM56" i="7"/>
  <c r="AMN56" i="7"/>
  <c r="AMO56" i="7"/>
  <c r="AMP56" i="7"/>
  <c r="AMQ56" i="7"/>
  <c r="AMR56" i="7"/>
  <c r="AMS56" i="7"/>
  <c r="AMT56" i="7"/>
  <c r="AMU56" i="7"/>
  <c r="AMV56" i="7"/>
  <c r="AMW56" i="7"/>
  <c r="AMX56" i="7"/>
  <c r="AMY56" i="7"/>
  <c r="AMZ56" i="7"/>
  <c r="ANA56" i="7"/>
  <c r="ANB56" i="7"/>
  <c r="ANC56" i="7"/>
  <c r="AND56" i="7"/>
  <c r="ANE56" i="7"/>
  <c r="ANF56" i="7"/>
  <c r="ANG56" i="7"/>
  <c r="ANH56" i="7"/>
  <c r="ANI56" i="7"/>
  <c r="ANJ56" i="7"/>
  <c r="ANK56" i="7"/>
  <c r="ANL56" i="7"/>
  <c r="ANM56" i="7"/>
  <c r="ANN56" i="7"/>
  <c r="ANO56" i="7"/>
  <c r="ANP56" i="7"/>
  <c r="ANQ56" i="7"/>
  <c r="ANR56" i="7"/>
  <c r="ANS56" i="7"/>
  <c r="ANT56" i="7"/>
  <c r="ANU56" i="7"/>
  <c r="ANV56" i="7"/>
  <c r="ANW56" i="7"/>
  <c r="ANX56" i="7"/>
  <c r="ANY56" i="7"/>
  <c r="ANZ56" i="7"/>
  <c r="AOA56" i="7"/>
  <c r="AOB56" i="7"/>
  <c r="AOC56" i="7"/>
  <c r="AOD56" i="7"/>
  <c r="AOE56" i="7"/>
  <c r="AOF56" i="7"/>
  <c r="AOG56" i="7"/>
  <c r="AOH56" i="7"/>
  <c r="AOI56" i="7"/>
  <c r="AOJ56" i="7"/>
  <c r="AOK56" i="7"/>
  <c r="AOL56" i="7"/>
  <c r="AOM56" i="7"/>
  <c r="AON56" i="7"/>
  <c r="AOO56" i="7"/>
  <c r="AOP56" i="7"/>
  <c r="AOQ56" i="7"/>
  <c r="AOR56" i="7"/>
  <c r="AOS56" i="7"/>
  <c r="AOT56" i="7"/>
  <c r="AOU56" i="7"/>
  <c r="AOV56" i="7"/>
  <c r="AOW56" i="7"/>
  <c r="AOX56" i="7"/>
  <c r="AOY56" i="7"/>
  <c r="AOZ56" i="7"/>
  <c r="APA56" i="7"/>
  <c r="APB56" i="7"/>
  <c r="APC56" i="7"/>
  <c r="APD56" i="7"/>
  <c r="APE56" i="7"/>
  <c r="APF56" i="7"/>
  <c r="APG56" i="7"/>
  <c r="APH56" i="7"/>
  <c r="API56" i="7"/>
  <c r="APJ56" i="7"/>
  <c r="APK56" i="7"/>
  <c r="APL56" i="7"/>
  <c r="APM56" i="7"/>
  <c r="APN56" i="7"/>
  <c r="APO56" i="7"/>
  <c r="APP56" i="7"/>
  <c r="APQ56" i="7"/>
  <c r="APR56" i="7"/>
  <c r="APS56" i="7"/>
  <c r="APT56" i="7"/>
  <c r="APU56" i="7"/>
  <c r="APV56" i="7"/>
  <c r="APW56" i="7"/>
  <c r="APX56" i="7"/>
  <c r="APY56" i="7"/>
  <c r="APZ56" i="7"/>
  <c r="AQA56" i="7"/>
  <c r="AQB56" i="7"/>
  <c r="AQC56" i="7"/>
  <c r="AQD56" i="7"/>
  <c r="AQE56" i="7"/>
  <c r="AQF56" i="7"/>
  <c r="AQG56" i="7"/>
  <c r="AQH56" i="7"/>
  <c r="AQI56" i="7"/>
  <c r="AQJ56" i="7"/>
  <c r="AQK56" i="7"/>
  <c r="AQL56" i="7"/>
  <c r="AQM56" i="7"/>
  <c r="AQN56" i="7"/>
  <c r="AQO56" i="7"/>
  <c r="AQP56" i="7"/>
  <c r="AQQ56" i="7"/>
  <c r="AQR56" i="7"/>
  <c r="AQS56" i="7"/>
  <c r="AQT56" i="7"/>
  <c r="AQU56" i="7"/>
  <c r="AQV56" i="7"/>
  <c r="AQW56" i="7"/>
  <c r="AQX56" i="7"/>
  <c r="AQY56" i="7"/>
  <c r="AQZ56" i="7"/>
  <c r="ARA56" i="7"/>
  <c r="ARB56" i="7"/>
  <c r="ARC56" i="7"/>
  <c r="ARD56" i="7"/>
  <c r="ARE56" i="7"/>
  <c r="ARF56" i="7"/>
  <c r="ARG56" i="7"/>
  <c r="ARH56" i="7"/>
  <c r="ARI56" i="7"/>
  <c r="ARJ56" i="7"/>
  <c r="ARK56" i="7"/>
  <c r="ARL56" i="7"/>
  <c r="ARM56" i="7"/>
  <c r="ARN56" i="7"/>
  <c r="ARO56" i="7"/>
  <c r="ARP56" i="7"/>
  <c r="ARQ56" i="7"/>
  <c r="ARR56" i="7"/>
  <c r="ARS56" i="7"/>
  <c r="ART56" i="7"/>
  <c r="ARU56" i="7"/>
  <c r="ARV56" i="7"/>
  <c r="ARW56" i="7"/>
  <c r="ARX56" i="7"/>
  <c r="ARY56" i="7"/>
  <c r="ARZ56" i="7"/>
  <c r="ASA56" i="7"/>
  <c r="ASB56" i="7"/>
  <c r="ASC56" i="7"/>
  <c r="ASD56" i="7"/>
  <c r="ASE56" i="7"/>
  <c r="ASF56" i="7"/>
  <c r="ASG56" i="7"/>
  <c r="ASH56" i="7"/>
  <c r="ASI56" i="7"/>
  <c r="ASJ56" i="7"/>
  <c r="ASK56" i="7"/>
  <c r="ASL56" i="7"/>
  <c r="ASM56" i="7"/>
  <c r="ASN56" i="7"/>
  <c r="ASO56" i="7"/>
  <c r="ASP56" i="7"/>
  <c r="ASQ56" i="7"/>
  <c r="ASR56" i="7"/>
  <c r="ASS56" i="7"/>
  <c r="AST56" i="7"/>
  <c r="ASU56" i="7"/>
  <c r="ASV56" i="7"/>
  <c r="ASW56" i="7"/>
  <c r="ASX56" i="7"/>
  <c r="ASY56" i="7"/>
  <c r="ASZ56" i="7"/>
  <c r="ATA56" i="7"/>
  <c r="ATB56" i="7"/>
  <c r="ATC56" i="7"/>
  <c r="ATD56" i="7"/>
  <c r="ATE56" i="7"/>
  <c r="ATF56" i="7"/>
  <c r="ATG56" i="7"/>
  <c r="ATH56" i="7"/>
  <c r="ATI56" i="7"/>
  <c r="ATJ56" i="7"/>
  <c r="ATK56" i="7"/>
  <c r="ATL56" i="7"/>
  <c r="ATM56" i="7"/>
  <c r="ATN56" i="7"/>
  <c r="ATO56" i="7"/>
  <c r="ATP56" i="7"/>
  <c r="ATQ56" i="7"/>
  <c r="ATR56" i="7"/>
  <c r="ATS56" i="7"/>
  <c r="ATT56" i="7"/>
  <c r="ATU56" i="7"/>
  <c r="ATV56" i="7"/>
  <c r="ATW56" i="7"/>
  <c r="ATX56" i="7"/>
  <c r="ATY56" i="7"/>
  <c r="ATZ56" i="7"/>
  <c r="AUA56" i="7"/>
  <c r="AUB56" i="7"/>
  <c r="AUC56" i="7"/>
  <c r="AUD56" i="7"/>
  <c r="AUE56" i="7"/>
  <c r="AUF56" i="7"/>
  <c r="AUG56" i="7"/>
  <c r="AUH56" i="7"/>
  <c r="AUI56" i="7"/>
  <c r="AUJ56" i="7"/>
  <c r="AUK56" i="7"/>
  <c r="AUL56" i="7"/>
  <c r="AUM56" i="7"/>
  <c r="AUN56" i="7"/>
  <c r="AUO56" i="7"/>
  <c r="AUP56" i="7"/>
  <c r="AUQ56" i="7"/>
  <c r="AUR56" i="7"/>
  <c r="AUS56" i="7"/>
  <c r="AUT56" i="7"/>
  <c r="AUU56" i="7"/>
  <c r="AUV56" i="7"/>
  <c r="AUW56" i="7"/>
  <c r="AUX56" i="7"/>
  <c r="AUY56" i="7"/>
  <c r="AUZ56" i="7"/>
  <c r="AVA56" i="7"/>
  <c r="AVB56" i="7"/>
  <c r="AVC56" i="7"/>
  <c r="AVD56" i="7"/>
  <c r="AVE56" i="7"/>
  <c r="AVF56" i="7"/>
  <c r="AVG56" i="7"/>
  <c r="AVH56" i="7"/>
  <c r="AVI56" i="7"/>
  <c r="AVJ56" i="7"/>
  <c r="AVK56" i="7"/>
  <c r="AVL56" i="7"/>
  <c r="AVM56" i="7"/>
  <c r="AVN56" i="7"/>
  <c r="AVO56" i="7"/>
  <c r="AVP56" i="7"/>
  <c r="AVQ56" i="7"/>
  <c r="AVR56" i="7"/>
  <c r="AVS56" i="7"/>
  <c r="AVT56" i="7"/>
  <c r="AVU56" i="7"/>
  <c r="AVV56" i="7"/>
  <c r="AVW56" i="7"/>
  <c r="AVX56" i="7"/>
  <c r="AVY56" i="7"/>
  <c r="AVZ56" i="7"/>
  <c r="AWA56" i="7"/>
  <c r="AWB56" i="7"/>
  <c r="AWC56" i="7"/>
  <c r="AWD56" i="7"/>
  <c r="AWE56" i="7"/>
  <c r="AWF56" i="7"/>
  <c r="AWG56" i="7"/>
  <c r="AWH56" i="7"/>
  <c r="AWI56" i="7"/>
  <c r="AWJ56" i="7"/>
  <c r="AWK56" i="7"/>
  <c r="AWL56" i="7"/>
  <c r="AWM56" i="7"/>
  <c r="AWN56" i="7"/>
  <c r="AWO56" i="7"/>
  <c r="AWP56" i="7"/>
  <c r="AWQ56" i="7"/>
  <c r="AWR56" i="7"/>
  <c r="AWS56" i="7"/>
  <c r="AWT56" i="7"/>
  <c r="AWU56" i="7"/>
  <c r="AWV56" i="7"/>
  <c r="AWW56" i="7"/>
  <c r="AWX56" i="7"/>
  <c r="AWY56" i="7"/>
  <c r="AWZ56" i="7"/>
  <c r="AXA56" i="7"/>
  <c r="AXB56" i="7"/>
  <c r="AXC56" i="7"/>
  <c r="AXD56" i="7"/>
  <c r="AXE56" i="7"/>
  <c r="AXF56" i="7"/>
  <c r="AXG56" i="7"/>
  <c r="AXH56" i="7"/>
  <c r="AXI56" i="7"/>
  <c r="AXJ56" i="7"/>
  <c r="AXK56" i="7"/>
  <c r="AXL56" i="7"/>
  <c r="AXM56" i="7"/>
  <c r="AXN56" i="7"/>
  <c r="AXO56" i="7"/>
  <c r="AXP56" i="7"/>
  <c r="AXQ56" i="7"/>
  <c r="AXR56" i="7"/>
  <c r="AXS56" i="7"/>
  <c r="AXT56" i="7"/>
  <c r="AXU56" i="7"/>
  <c r="AXV56" i="7"/>
  <c r="AXW56" i="7"/>
  <c r="AXX56" i="7"/>
  <c r="AXY56" i="7"/>
  <c r="AXZ56" i="7"/>
  <c r="AYA56" i="7"/>
  <c r="AYB56" i="7"/>
  <c r="AYC56" i="7"/>
  <c r="AYD56" i="7"/>
  <c r="AYE56" i="7"/>
  <c r="AYF56" i="7"/>
  <c r="AYG56" i="7"/>
  <c r="AYH56" i="7"/>
  <c r="AYI56" i="7"/>
  <c r="AYJ56" i="7"/>
  <c r="AYK56" i="7"/>
  <c r="AYL56" i="7"/>
  <c r="AYM56" i="7"/>
  <c r="AYN56" i="7"/>
  <c r="AYO56" i="7"/>
  <c r="AYP56" i="7"/>
  <c r="AYQ56" i="7"/>
  <c r="AYR56" i="7"/>
  <c r="AYS56" i="7"/>
  <c r="AYT56" i="7"/>
  <c r="AYU56" i="7"/>
  <c r="AYV56" i="7"/>
  <c r="AYW56" i="7"/>
  <c r="AYX56" i="7"/>
  <c r="AYY56" i="7"/>
  <c r="AYZ56" i="7"/>
  <c r="AZA56" i="7"/>
  <c r="AZB56" i="7"/>
  <c r="AZC56" i="7"/>
  <c r="AZD56" i="7"/>
  <c r="AZE56" i="7"/>
  <c r="AZF56" i="7"/>
  <c r="AZG56" i="7"/>
  <c r="AZH56" i="7"/>
  <c r="AZI56" i="7"/>
  <c r="AZJ56" i="7"/>
  <c r="AZK56" i="7"/>
  <c r="AZL56" i="7"/>
  <c r="AZM56" i="7"/>
  <c r="AZN56" i="7"/>
  <c r="AZO56" i="7"/>
  <c r="AZP56" i="7"/>
  <c r="AZQ56" i="7"/>
  <c r="AZR56" i="7"/>
  <c r="AZS56" i="7"/>
  <c r="AZT56" i="7"/>
  <c r="AZU56" i="7"/>
  <c r="AZV56" i="7"/>
  <c r="AZW56" i="7"/>
  <c r="AZX56" i="7"/>
  <c r="AZY56" i="7"/>
  <c r="AZZ56" i="7"/>
  <c r="BAA56" i="7"/>
  <c r="BAB56" i="7"/>
  <c r="BAC56" i="7"/>
  <c r="BAD56" i="7"/>
  <c r="BAE56" i="7"/>
  <c r="BAF56" i="7"/>
  <c r="BAG56" i="7"/>
  <c r="BAH56" i="7"/>
  <c r="BAI56" i="7"/>
  <c r="BAJ56" i="7"/>
  <c r="BAK56" i="7"/>
  <c r="BAL56" i="7"/>
  <c r="BAM56" i="7"/>
  <c r="BAN56" i="7"/>
  <c r="BAO56" i="7"/>
  <c r="BAP56" i="7"/>
  <c r="BAQ56" i="7"/>
  <c r="BAR56" i="7"/>
  <c r="BAS56" i="7"/>
  <c r="BAT56" i="7"/>
  <c r="BAU56" i="7"/>
  <c r="BAV56" i="7"/>
  <c r="BAW56" i="7"/>
  <c r="BAX56" i="7"/>
  <c r="BAY56" i="7"/>
  <c r="BAZ56" i="7"/>
  <c r="BBA56" i="7"/>
  <c r="BBB56" i="7"/>
  <c r="BBC56" i="7"/>
  <c r="BBD56" i="7"/>
  <c r="BBE56" i="7"/>
  <c r="BBF56" i="7"/>
  <c r="BBG56" i="7"/>
  <c r="BBH56" i="7"/>
  <c r="BBI56" i="7"/>
  <c r="BBJ56" i="7"/>
  <c r="BBK56" i="7"/>
  <c r="BBL56" i="7"/>
  <c r="BBM56" i="7"/>
  <c r="BBN56" i="7"/>
  <c r="BBO56" i="7"/>
  <c r="BBP56" i="7"/>
  <c r="BBQ56" i="7"/>
  <c r="BBR56" i="7"/>
  <c r="BBS56" i="7"/>
  <c r="BBT56" i="7"/>
  <c r="BBU56" i="7"/>
  <c r="BBV56" i="7"/>
  <c r="BBW56" i="7"/>
  <c r="BBX56" i="7"/>
  <c r="BBY56" i="7"/>
  <c r="BBZ56" i="7"/>
  <c r="BCA56" i="7"/>
  <c r="BCB56" i="7"/>
  <c r="BCC56" i="7"/>
  <c r="BCD56" i="7"/>
  <c r="BCE56" i="7"/>
  <c r="BCF56" i="7"/>
  <c r="BCG56" i="7"/>
  <c r="BCH56" i="7"/>
  <c r="BCI56" i="7"/>
  <c r="BCJ56" i="7"/>
  <c r="BCK56" i="7"/>
  <c r="BCL56" i="7"/>
  <c r="BCM56" i="7"/>
  <c r="BCN56" i="7"/>
  <c r="BCO56" i="7"/>
  <c r="BCP56" i="7"/>
  <c r="BCQ56" i="7"/>
  <c r="BCR56" i="7"/>
  <c r="BCS56" i="7"/>
  <c r="BCT56" i="7"/>
  <c r="BCU56" i="7"/>
  <c r="BCV56" i="7"/>
  <c r="BCW56" i="7"/>
  <c r="BCX56" i="7"/>
  <c r="BCY56" i="7"/>
  <c r="BCZ56" i="7"/>
  <c r="BDA56" i="7"/>
  <c r="BDB56" i="7"/>
  <c r="BDC56" i="7"/>
  <c r="BDD56" i="7"/>
  <c r="BDE56" i="7"/>
  <c r="BDF56" i="7"/>
  <c r="BDG56" i="7"/>
  <c r="BDH56" i="7"/>
  <c r="BDI56" i="7"/>
  <c r="BDJ56" i="7"/>
  <c r="BDK56" i="7"/>
  <c r="BDL56" i="7"/>
  <c r="BDM56" i="7"/>
  <c r="BDN56" i="7"/>
  <c r="BDO56" i="7"/>
  <c r="BDP56" i="7"/>
  <c r="BDQ56" i="7"/>
  <c r="BDR56" i="7"/>
  <c r="BDS56" i="7"/>
  <c r="BDT56" i="7"/>
  <c r="BDU56" i="7"/>
  <c r="BDV56" i="7"/>
  <c r="BDW56" i="7"/>
  <c r="BDX56" i="7"/>
  <c r="BDY56" i="7"/>
  <c r="BDZ56" i="7"/>
  <c r="BEA56" i="7"/>
  <c r="BEB56" i="7"/>
  <c r="BEC56" i="7"/>
  <c r="BED56" i="7"/>
  <c r="BEE56" i="7"/>
  <c r="BEF56" i="7"/>
  <c r="BEG56" i="7"/>
  <c r="BEH56" i="7"/>
  <c r="BEI56" i="7"/>
  <c r="BEJ56" i="7"/>
  <c r="BEK56" i="7"/>
  <c r="BEL56" i="7"/>
  <c r="BEM56" i="7"/>
  <c r="BEN56" i="7"/>
  <c r="BEO56" i="7"/>
  <c r="BEP56" i="7"/>
  <c r="BEQ56" i="7"/>
  <c r="BER56" i="7"/>
  <c r="BES56" i="7"/>
  <c r="BET56" i="7"/>
  <c r="BEU56" i="7"/>
  <c r="BEV56" i="7"/>
  <c r="BEW56" i="7"/>
  <c r="BEX56" i="7"/>
  <c r="BEY56" i="7"/>
  <c r="BEZ56" i="7"/>
  <c r="BFA56" i="7"/>
  <c r="BFB56" i="7"/>
  <c r="BFC56" i="7"/>
  <c r="BFD56" i="7"/>
  <c r="BFE56" i="7"/>
  <c r="BFF56" i="7"/>
  <c r="BFG56" i="7"/>
  <c r="BFH56" i="7"/>
  <c r="BFI56" i="7"/>
  <c r="BFJ56" i="7"/>
  <c r="BFK56" i="7"/>
  <c r="BFL56" i="7"/>
  <c r="BFM56" i="7"/>
  <c r="BFN56" i="7"/>
  <c r="BFO56" i="7"/>
  <c r="BFP56" i="7"/>
  <c r="BFQ56" i="7"/>
  <c r="BFR56" i="7"/>
  <c r="BFS56" i="7"/>
  <c r="BFT56" i="7"/>
  <c r="BFU56" i="7"/>
  <c r="BFV56" i="7"/>
  <c r="BFW56" i="7"/>
  <c r="BFX56" i="7"/>
  <c r="BFY56" i="7"/>
  <c r="BFZ56" i="7"/>
  <c r="BGA56" i="7"/>
  <c r="BGB56" i="7"/>
  <c r="BGC56" i="7"/>
  <c r="BGD56" i="7"/>
  <c r="BGE56" i="7"/>
  <c r="BGF56" i="7"/>
  <c r="BGG56" i="7"/>
  <c r="BGH56" i="7"/>
  <c r="BGI56" i="7"/>
  <c r="BGJ56" i="7"/>
  <c r="BGK56" i="7"/>
  <c r="BGL56" i="7"/>
  <c r="BGM56" i="7"/>
  <c r="BGN56" i="7"/>
  <c r="BGO56" i="7"/>
  <c r="BGP56" i="7"/>
  <c r="BGQ56" i="7"/>
  <c r="BGR56" i="7"/>
  <c r="BGS56" i="7"/>
  <c r="BGT56" i="7"/>
  <c r="BGU56" i="7"/>
  <c r="BGV56" i="7"/>
  <c r="BGW56" i="7"/>
  <c r="BGX56" i="7"/>
  <c r="BGY56" i="7"/>
  <c r="BGZ56" i="7"/>
  <c r="BHA56" i="7"/>
  <c r="BHB56" i="7"/>
  <c r="BHC56" i="7"/>
  <c r="BHD56" i="7"/>
  <c r="BHE56" i="7"/>
  <c r="BHF56" i="7"/>
  <c r="BHG56" i="7"/>
  <c r="BHH56" i="7"/>
  <c r="BHI56" i="7"/>
  <c r="BHJ56" i="7"/>
  <c r="BHK56" i="7"/>
  <c r="BHL56" i="7"/>
  <c r="BHM56" i="7"/>
  <c r="BHN56" i="7"/>
  <c r="BHO56" i="7"/>
  <c r="BHP56" i="7"/>
  <c r="BHQ56" i="7"/>
  <c r="BHR56" i="7"/>
  <c r="BHS56" i="7"/>
  <c r="BHT56" i="7"/>
  <c r="BHU56" i="7"/>
  <c r="BHV56" i="7"/>
  <c r="BHW56" i="7"/>
  <c r="BHX56" i="7"/>
  <c r="BHY56" i="7"/>
  <c r="BHZ56" i="7"/>
  <c r="BIA56" i="7"/>
  <c r="BIB56" i="7"/>
  <c r="BIC56" i="7"/>
  <c r="BID56" i="7"/>
  <c r="BIE56" i="7"/>
  <c r="BIF56" i="7"/>
  <c r="BIG56" i="7"/>
  <c r="BIH56" i="7"/>
  <c r="BII56" i="7"/>
  <c r="BIJ56" i="7"/>
  <c r="BIK56" i="7"/>
  <c r="BIL56" i="7"/>
  <c r="BIM56" i="7"/>
  <c r="BIN56" i="7"/>
  <c r="BIO56" i="7"/>
  <c r="BIP56" i="7"/>
  <c r="BIQ56" i="7"/>
  <c r="BIR56" i="7"/>
  <c r="BIS56" i="7"/>
  <c r="BIT56" i="7"/>
  <c r="BIU56" i="7"/>
  <c r="BIV56" i="7"/>
  <c r="BIW56" i="7"/>
  <c r="BIX56" i="7"/>
  <c r="BIY56" i="7"/>
  <c r="BIZ56" i="7"/>
  <c r="BJA56" i="7"/>
  <c r="BJB56" i="7"/>
  <c r="BJC56" i="7"/>
  <c r="BJD56" i="7"/>
  <c r="BJE56" i="7"/>
  <c r="BJF56" i="7"/>
  <c r="BJG56" i="7"/>
  <c r="BJH56" i="7"/>
  <c r="BJI56" i="7"/>
  <c r="BJJ56" i="7"/>
  <c r="BJK56" i="7"/>
  <c r="BJL56" i="7"/>
  <c r="BJM56" i="7"/>
  <c r="BJN56" i="7"/>
  <c r="BJO56" i="7"/>
  <c r="BJP56" i="7"/>
  <c r="BJQ56" i="7"/>
  <c r="BJR56" i="7"/>
  <c r="BJS56" i="7"/>
  <c r="BJT56" i="7"/>
  <c r="BJU56" i="7"/>
  <c r="BJV56" i="7"/>
  <c r="BJW56" i="7"/>
  <c r="BJX56" i="7"/>
  <c r="BJY56" i="7"/>
  <c r="BJZ56" i="7"/>
  <c r="BKA56" i="7"/>
  <c r="BKB56" i="7"/>
  <c r="BKC56" i="7"/>
  <c r="BKD56" i="7"/>
  <c r="BKE56" i="7"/>
  <c r="BKF56" i="7"/>
  <c r="BKG56" i="7"/>
  <c r="BKH56" i="7"/>
  <c r="BKI56" i="7"/>
  <c r="BKJ56" i="7"/>
  <c r="BKK56" i="7"/>
  <c r="BKL56" i="7"/>
  <c r="BKM56" i="7"/>
  <c r="BKN56" i="7"/>
  <c r="BKO56" i="7"/>
  <c r="BKP56" i="7"/>
  <c r="BKQ56" i="7"/>
  <c r="BKR56" i="7"/>
  <c r="BKS56" i="7"/>
  <c r="BKT56" i="7"/>
  <c r="BKU56" i="7"/>
  <c r="BKV56" i="7"/>
  <c r="BKW56" i="7"/>
  <c r="BKX56" i="7"/>
  <c r="BKY56" i="7"/>
  <c r="BKZ56" i="7"/>
  <c r="BLA56" i="7"/>
  <c r="BLB56" i="7"/>
  <c r="BLC56" i="7"/>
  <c r="BLD56" i="7"/>
  <c r="BLE56" i="7"/>
  <c r="BLF56" i="7"/>
  <c r="BLG56" i="7"/>
  <c r="BLH56" i="7"/>
  <c r="BLI56" i="7"/>
  <c r="BLJ56" i="7"/>
  <c r="BLK56" i="7"/>
  <c r="BLL56" i="7"/>
  <c r="BLM56" i="7"/>
  <c r="BLN56" i="7"/>
  <c r="BLO56" i="7"/>
  <c r="BLP56" i="7"/>
  <c r="BLQ56" i="7"/>
  <c r="BLR56" i="7"/>
  <c r="BLS56" i="7"/>
  <c r="BLT56" i="7"/>
  <c r="BLU56" i="7"/>
  <c r="BLV56" i="7"/>
  <c r="BLW56" i="7"/>
  <c r="BLX56" i="7"/>
  <c r="BLY56" i="7"/>
  <c r="BLZ56" i="7"/>
  <c r="BMA56" i="7"/>
  <c r="BMB56" i="7"/>
  <c r="BMC56" i="7"/>
  <c r="BMD56" i="7"/>
  <c r="BME56" i="7"/>
  <c r="BMF56" i="7"/>
  <c r="BMG56" i="7"/>
  <c r="BMH56" i="7"/>
  <c r="BMI56" i="7"/>
  <c r="BMJ56" i="7"/>
  <c r="BMK56" i="7"/>
  <c r="BML56" i="7"/>
  <c r="BMM56" i="7"/>
  <c r="BMN56" i="7"/>
  <c r="BMO56" i="7"/>
  <c r="BMP56" i="7"/>
  <c r="BMQ56" i="7"/>
  <c r="BMR56" i="7"/>
  <c r="BMS56" i="7"/>
  <c r="BMT56" i="7"/>
  <c r="BMU56" i="7"/>
  <c r="BMV56" i="7"/>
  <c r="BMW56" i="7"/>
  <c r="BMX56" i="7"/>
  <c r="BMY56" i="7"/>
  <c r="BMZ56" i="7"/>
  <c r="BNA56" i="7"/>
  <c r="BNB56" i="7"/>
  <c r="BNC56" i="7"/>
  <c r="BND56" i="7"/>
  <c r="BNE56" i="7"/>
  <c r="BNF56" i="7"/>
  <c r="BNG56" i="7"/>
  <c r="BNH56" i="7"/>
  <c r="BNI56" i="7"/>
  <c r="BNJ56" i="7"/>
  <c r="BNK56" i="7"/>
  <c r="BNL56" i="7"/>
  <c r="BNM56" i="7"/>
  <c r="BNN56" i="7"/>
  <c r="BNO56" i="7"/>
  <c r="BNP56" i="7"/>
  <c r="BNQ56" i="7"/>
  <c r="BNR56" i="7"/>
  <c r="BNS56" i="7"/>
  <c r="BNT56" i="7"/>
  <c r="BNU56" i="7"/>
  <c r="BNV56" i="7"/>
  <c r="BNW56" i="7"/>
  <c r="BNX56" i="7"/>
  <c r="BNY56" i="7"/>
  <c r="BNZ56" i="7"/>
  <c r="BOA56" i="7"/>
  <c r="BOB56" i="7"/>
  <c r="BOC56" i="7"/>
  <c r="BOD56" i="7"/>
  <c r="BOE56" i="7"/>
  <c r="BOF56" i="7"/>
  <c r="BOG56" i="7"/>
  <c r="BOH56" i="7"/>
  <c r="BOI56" i="7"/>
  <c r="BOJ56" i="7"/>
  <c r="BOK56" i="7"/>
  <c r="BOL56" i="7"/>
  <c r="BOM56" i="7"/>
  <c r="BON56" i="7"/>
  <c r="BOO56" i="7"/>
  <c r="BOP56" i="7"/>
  <c r="BOQ56" i="7"/>
  <c r="BOR56" i="7"/>
  <c r="BOS56" i="7"/>
  <c r="BOT56" i="7"/>
  <c r="BOU56" i="7"/>
  <c r="BOV56" i="7"/>
  <c r="BOW56" i="7"/>
  <c r="BOX56" i="7"/>
  <c r="BOY56" i="7"/>
  <c r="BOZ56" i="7"/>
  <c r="BPA56" i="7"/>
  <c r="BPB56" i="7"/>
  <c r="BPC56" i="7"/>
  <c r="BPD56" i="7"/>
  <c r="BPE56" i="7"/>
  <c r="BPF56" i="7"/>
  <c r="BPG56" i="7"/>
  <c r="BPH56" i="7"/>
  <c r="BPI56" i="7"/>
  <c r="BPJ56" i="7"/>
  <c r="BPK56" i="7"/>
  <c r="BPL56" i="7"/>
  <c r="BPM56" i="7"/>
  <c r="BPN56" i="7"/>
  <c r="BPO56" i="7"/>
  <c r="BPP56" i="7"/>
  <c r="BPQ56" i="7"/>
  <c r="BPR56" i="7"/>
  <c r="BPS56" i="7"/>
  <c r="BPT56" i="7"/>
  <c r="BPU56" i="7"/>
  <c r="BPV56" i="7"/>
  <c r="BPW56" i="7"/>
  <c r="BPX56" i="7"/>
  <c r="BPY56" i="7"/>
  <c r="BPZ56" i="7"/>
  <c r="BQA56" i="7"/>
  <c r="BQB56" i="7"/>
  <c r="BQC56" i="7"/>
  <c r="BQD56" i="7"/>
  <c r="BQE56" i="7"/>
  <c r="BQF56" i="7"/>
  <c r="BQG56" i="7"/>
  <c r="BQH56" i="7"/>
  <c r="BQI56" i="7"/>
  <c r="BQJ56" i="7"/>
  <c r="BQK56" i="7"/>
  <c r="BQL56" i="7"/>
  <c r="BQM56" i="7"/>
  <c r="BQN56" i="7"/>
  <c r="BQO56" i="7"/>
  <c r="BQP56" i="7"/>
  <c r="BQQ56" i="7"/>
  <c r="BQR56" i="7"/>
  <c r="BQS56" i="7"/>
  <c r="BQT56" i="7"/>
  <c r="BQU56" i="7"/>
  <c r="BQV56" i="7"/>
  <c r="BQW56" i="7"/>
  <c r="BQX56" i="7"/>
  <c r="BQY56" i="7"/>
  <c r="BQZ56" i="7"/>
  <c r="BRA56" i="7"/>
  <c r="BRB56" i="7"/>
  <c r="BRC56" i="7"/>
  <c r="BRD56" i="7"/>
  <c r="BRE56" i="7"/>
  <c r="BRF56" i="7"/>
  <c r="BRG56" i="7"/>
  <c r="BRH56" i="7"/>
  <c r="BRI56" i="7"/>
  <c r="BRJ56" i="7"/>
  <c r="BRK56" i="7"/>
  <c r="BRL56" i="7"/>
  <c r="BRM56" i="7"/>
  <c r="BRN56" i="7"/>
  <c r="BRO56" i="7"/>
  <c r="BRP56" i="7"/>
  <c r="BRQ56" i="7"/>
  <c r="BRR56" i="7"/>
  <c r="BRS56" i="7"/>
  <c r="BRT56" i="7"/>
  <c r="BRU56" i="7"/>
  <c r="BRV56" i="7"/>
  <c r="BRW56" i="7"/>
  <c r="BRX56" i="7"/>
  <c r="BRY56" i="7"/>
  <c r="BRZ56" i="7"/>
  <c r="BSA56" i="7"/>
  <c r="BSB56" i="7"/>
  <c r="BSC56" i="7"/>
  <c r="BSD56" i="7"/>
  <c r="BSE56" i="7"/>
  <c r="BSF56" i="7"/>
  <c r="BSG56" i="7"/>
  <c r="BSH56" i="7"/>
  <c r="BSI56" i="7"/>
  <c r="BSJ56" i="7"/>
  <c r="BSK56" i="7"/>
  <c r="BSL56" i="7"/>
  <c r="BSM56" i="7"/>
  <c r="BSN56" i="7"/>
  <c r="BSO56" i="7"/>
  <c r="BSP56" i="7"/>
  <c r="BSQ56" i="7"/>
  <c r="BSR56" i="7"/>
  <c r="BSS56" i="7"/>
  <c r="BST56" i="7"/>
  <c r="BSU56" i="7"/>
  <c r="BSV56" i="7"/>
  <c r="BSW56" i="7"/>
  <c r="BSX56" i="7"/>
  <c r="BSY56" i="7"/>
  <c r="BSZ56" i="7"/>
  <c r="BTA56" i="7"/>
  <c r="BTB56" i="7"/>
  <c r="BTC56" i="7"/>
  <c r="BTD56" i="7"/>
  <c r="BTE56" i="7"/>
  <c r="BTF56" i="7"/>
  <c r="BTG56" i="7"/>
  <c r="BTH56" i="7"/>
  <c r="BTI56" i="7"/>
  <c r="BTJ56" i="7"/>
  <c r="BTK56" i="7"/>
  <c r="BTL56" i="7"/>
  <c r="BTM56" i="7"/>
  <c r="BTN56" i="7"/>
  <c r="BTO56" i="7"/>
  <c r="BTP56" i="7"/>
  <c r="BTQ56" i="7"/>
  <c r="BTR56" i="7"/>
  <c r="BTS56" i="7"/>
  <c r="BTT56" i="7"/>
  <c r="BTU56" i="7"/>
  <c r="BTV56" i="7"/>
  <c r="BTW56" i="7"/>
  <c r="BTX56" i="7"/>
  <c r="BTY56" i="7"/>
  <c r="BTZ56" i="7"/>
  <c r="BUA56" i="7"/>
  <c r="BUB56" i="7"/>
  <c r="BUC56" i="7"/>
  <c r="BUD56" i="7"/>
  <c r="BUE56" i="7"/>
  <c r="BUF56" i="7"/>
  <c r="BUG56" i="7"/>
  <c r="BUH56" i="7"/>
  <c r="BUI56" i="7"/>
  <c r="BUJ56" i="7"/>
  <c r="BUK56" i="7"/>
  <c r="BUL56" i="7"/>
  <c r="BUM56" i="7"/>
  <c r="BUN56" i="7"/>
  <c r="BUO56" i="7"/>
  <c r="BUP56" i="7"/>
  <c r="BUQ56" i="7"/>
  <c r="BUR56" i="7"/>
  <c r="BUS56" i="7"/>
  <c r="BUT56" i="7"/>
  <c r="BUU56" i="7"/>
  <c r="BUV56" i="7"/>
  <c r="BUW56" i="7"/>
  <c r="BUX56" i="7"/>
  <c r="BUY56" i="7"/>
  <c r="BUZ56" i="7"/>
  <c r="BVA56" i="7"/>
  <c r="BVB56" i="7"/>
  <c r="BVC56" i="7"/>
  <c r="BVD56" i="7"/>
  <c r="BVE56" i="7"/>
  <c r="BVF56" i="7"/>
  <c r="BVG56" i="7"/>
  <c r="BVH56" i="7"/>
  <c r="BVI56" i="7"/>
  <c r="BVJ56" i="7"/>
  <c r="BVK56" i="7"/>
  <c r="BVL56" i="7"/>
  <c r="BVM56" i="7"/>
  <c r="BVN56" i="7"/>
  <c r="BVO56" i="7"/>
  <c r="BVP56" i="7"/>
  <c r="BVQ56" i="7"/>
  <c r="BVR56" i="7"/>
  <c r="BVS56" i="7"/>
  <c r="BVT56" i="7"/>
  <c r="BVU56" i="7"/>
  <c r="BVV56" i="7"/>
  <c r="BVW56" i="7"/>
  <c r="BVX56" i="7"/>
  <c r="BVY56" i="7"/>
  <c r="BVZ56" i="7"/>
  <c r="BWA56" i="7"/>
  <c r="BWB56" i="7"/>
  <c r="BWC56" i="7"/>
  <c r="BWD56" i="7"/>
  <c r="BWE56" i="7"/>
  <c r="BWF56" i="7"/>
  <c r="BWG56" i="7"/>
  <c r="BWH56" i="7"/>
  <c r="BWI56" i="7"/>
  <c r="BWJ56" i="7"/>
  <c r="BWK56" i="7"/>
  <c r="BWL56" i="7"/>
  <c r="BWM56" i="7"/>
  <c r="BWN56" i="7"/>
  <c r="BWO56" i="7"/>
  <c r="BWP56" i="7"/>
  <c r="BWQ56" i="7"/>
  <c r="BWR56" i="7"/>
  <c r="BWS56" i="7"/>
  <c r="BWT56" i="7"/>
  <c r="BWU56" i="7"/>
  <c r="BWV56" i="7"/>
  <c r="BWW56" i="7"/>
  <c r="BWX56" i="7"/>
  <c r="BWY56" i="7"/>
  <c r="BWZ56" i="7"/>
  <c r="BXA56" i="7"/>
  <c r="BXB56" i="7"/>
  <c r="BXC56" i="7"/>
  <c r="BXD56" i="7"/>
  <c r="BXE56" i="7"/>
  <c r="BXF56" i="7"/>
  <c r="BXG56" i="7"/>
  <c r="BXH56" i="7"/>
  <c r="BXI56" i="7"/>
  <c r="BXJ56" i="7"/>
  <c r="BXK56" i="7"/>
  <c r="BXL56" i="7"/>
  <c r="BXM56" i="7"/>
  <c r="BXN56" i="7"/>
  <c r="BXO56" i="7"/>
  <c r="BXP56" i="7"/>
  <c r="BXQ56" i="7"/>
  <c r="BXR56" i="7"/>
  <c r="BXS56" i="7"/>
  <c r="BXT56" i="7"/>
  <c r="BXU56" i="7"/>
  <c r="BXV56" i="7"/>
  <c r="BXW56" i="7"/>
  <c r="BXX56" i="7"/>
  <c r="BXY56" i="7"/>
  <c r="BXZ56" i="7"/>
  <c r="BYA56" i="7"/>
  <c r="BYB56" i="7"/>
  <c r="BYC56" i="7"/>
  <c r="BYD56" i="7"/>
  <c r="BYE56" i="7"/>
  <c r="BYF56" i="7"/>
  <c r="BYG56" i="7"/>
  <c r="BYH56" i="7"/>
  <c r="BYI56" i="7"/>
  <c r="BYJ56" i="7"/>
  <c r="BYK56" i="7"/>
  <c r="BYL56" i="7"/>
  <c r="BYM56" i="7"/>
  <c r="BYN56" i="7"/>
  <c r="BYO56" i="7"/>
  <c r="BYP56" i="7"/>
  <c r="BYQ56" i="7"/>
  <c r="BYR56" i="7"/>
  <c r="BYS56" i="7"/>
  <c r="BYT56" i="7"/>
  <c r="BYU56" i="7"/>
  <c r="BYV56" i="7"/>
  <c r="BYW56" i="7"/>
  <c r="BYX56" i="7"/>
  <c r="BYY56" i="7"/>
  <c r="BYZ56" i="7"/>
  <c r="BZA56" i="7"/>
  <c r="BZB56" i="7"/>
  <c r="BZC56" i="7"/>
  <c r="BZD56" i="7"/>
  <c r="BZE56" i="7"/>
  <c r="BZF56" i="7"/>
  <c r="BZG56" i="7"/>
  <c r="BZH56" i="7"/>
  <c r="BZI56" i="7"/>
  <c r="BZJ56" i="7"/>
  <c r="BZK56" i="7"/>
  <c r="BZL56" i="7"/>
  <c r="BZM56" i="7"/>
  <c r="BZN56" i="7"/>
  <c r="BZO56" i="7"/>
  <c r="BZP56" i="7"/>
  <c r="BZQ56" i="7"/>
  <c r="BZR56" i="7"/>
  <c r="BZS56" i="7"/>
  <c r="BZT56" i="7"/>
  <c r="BZU56" i="7"/>
  <c r="BZV56" i="7"/>
  <c r="BZW56" i="7"/>
  <c r="BZX56" i="7"/>
  <c r="BZY56" i="7"/>
  <c r="BZZ56" i="7"/>
  <c r="CAA56" i="7"/>
  <c r="CAB56" i="7"/>
  <c r="CAC56" i="7"/>
  <c r="CAD56" i="7"/>
  <c r="CAE56" i="7"/>
  <c r="CAF56" i="7"/>
  <c r="CAG56" i="7"/>
  <c r="CAH56" i="7"/>
  <c r="CAI56" i="7"/>
  <c r="CAJ56" i="7"/>
  <c r="CAK56" i="7"/>
  <c r="CAL56" i="7"/>
  <c r="CAM56" i="7"/>
  <c r="CAN56" i="7"/>
  <c r="CAO56" i="7"/>
  <c r="CAP56" i="7"/>
  <c r="CAQ56" i="7"/>
  <c r="CAR56" i="7"/>
  <c r="CAS56" i="7"/>
  <c r="CAT56" i="7"/>
  <c r="CAU56" i="7"/>
  <c r="CAV56" i="7"/>
  <c r="CAW56" i="7"/>
  <c r="CAX56" i="7"/>
  <c r="CAY56" i="7"/>
  <c r="CAZ56" i="7"/>
  <c r="CBA56" i="7"/>
  <c r="CBB56" i="7"/>
  <c r="CBC56" i="7"/>
  <c r="CBD56" i="7"/>
  <c r="CBE56" i="7"/>
  <c r="CBF56" i="7"/>
  <c r="CBG56" i="7"/>
  <c r="CBH56" i="7"/>
  <c r="CBI56" i="7"/>
  <c r="CBJ56" i="7"/>
  <c r="CBK56" i="7"/>
  <c r="CBL56" i="7"/>
  <c r="CBM56" i="7"/>
  <c r="CBN56" i="7"/>
  <c r="CBO56" i="7"/>
  <c r="CBP56" i="7"/>
  <c r="CBQ56" i="7"/>
  <c r="CBR56" i="7"/>
  <c r="CBS56" i="7"/>
  <c r="CBT56" i="7"/>
  <c r="CBU56" i="7"/>
  <c r="CBV56" i="7"/>
  <c r="CBW56" i="7"/>
  <c r="CBX56" i="7"/>
  <c r="CBY56" i="7"/>
  <c r="CBZ56" i="7"/>
  <c r="CCA56" i="7"/>
  <c r="CCB56" i="7"/>
  <c r="CCC56" i="7"/>
  <c r="CCD56" i="7"/>
  <c r="CCE56" i="7"/>
  <c r="CCF56" i="7"/>
  <c r="CCG56" i="7"/>
  <c r="CCH56" i="7"/>
  <c r="CCI56" i="7"/>
  <c r="CCJ56" i="7"/>
  <c r="CCK56" i="7"/>
  <c r="CCL56" i="7"/>
  <c r="CCM56" i="7"/>
  <c r="CCN56" i="7"/>
  <c r="CCO56" i="7"/>
  <c r="CCP56" i="7"/>
  <c r="CCQ56" i="7"/>
  <c r="CCR56" i="7"/>
  <c r="CCS56" i="7"/>
  <c r="CCT56" i="7"/>
  <c r="CCU56" i="7"/>
  <c r="CCV56" i="7"/>
  <c r="CCW56" i="7"/>
  <c r="CCX56" i="7"/>
  <c r="CCY56" i="7"/>
  <c r="CCZ56" i="7"/>
  <c r="CDA56" i="7"/>
  <c r="CDB56" i="7"/>
  <c r="CDC56" i="7"/>
  <c r="CDD56" i="7"/>
  <c r="CDE56" i="7"/>
  <c r="CDF56" i="7"/>
  <c r="CDG56" i="7"/>
  <c r="CDH56" i="7"/>
  <c r="CDI56" i="7"/>
  <c r="CDJ56" i="7"/>
  <c r="CDK56" i="7"/>
  <c r="CDL56" i="7"/>
  <c r="CDM56" i="7"/>
  <c r="CDN56" i="7"/>
  <c r="CDO56" i="7"/>
  <c r="CDP56" i="7"/>
  <c r="CDQ56" i="7"/>
  <c r="CDR56" i="7"/>
  <c r="CDS56" i="7"/>
  <c r="CDT56" i="7"/>
  <c r="CDU56" i="7"/>
  <c r="CDV56" i="7"/>
  <c r="CDW56" i="7"/>
  <c r="CDX56" i="7"/>
  <c r="CDY56" i="7"/>
  <c r="CDZ56" i="7"/>
  <c r="CEA56" i="7"/>
  <c r="CEB56" i="7"/>
  <c r="CEC56" i="7"/>
  <c r="CED56" i="7"/>
  <c r="CEE56" i="7"/>
  <c r="CEF56" i="7"/>
  <c r="CEG56" i="7"/>
  <c r="CEH56" i="7"/>
  <c r="CEI56" i="7"/>
  <c r="CEJ56" i="7"/>
  <c r="CEK56" i="7"/>
  <c r="CEL56" i="7"/>
  <c r="CEM56" i="7"/>
  <c r="CEN56" i="7"/>
  <c r="CEO56" i="7"/>
  <c r="CEP56" i="7"/>
  <c r="CEQ56" i="7"/>
  <c r="CER56" i="7"/>
  <c r="CES56" i="7"/>
  <c r="CET56" i="7"/>
  <c r="CEU56" i="7"/>
  <c r="CEV56" i="7"/>
  <c r="CEW56" i="7"/>
  <c r="CEX56" i="7"/>
  <c r="CEY56" i="7"/>
  <c r="CEZ56" i="7"/>
  <c r="CFA56" i="7"/>
  <c r="CFB56" i="7"/>
  <c r="CFC56" i="7"/>
  <c r="CFD56" i="7"/>
  <c r="CFE56" i="7"/>
  <c r="CFF56" i="7"/>
  <c r="CFG56" i="7"/>
  <c r="CFH56" i="7"/>
  <c r="CFI56" i="7"/>
  <c r="CFJ56" i="7"/>
  <c r="CFK56" i="7"/>
  <c r="CFL56" i="7"/>
  <c r="CFM56" i="7"/>
  <c r="CFN56" i="7"/>
  <c r="CFO56" i="7"/>
  <c r="CFP56" i="7"/>
  <c r="CFQ56" i="7"/>
  <c r="CFR56" i="7"/>
  <c r="CFS56" i="7"/>
  <c r="CFT56" i="7"/>
  <c r="CFU56" i="7"/>
  <c r="CFV56" i="7"/>
  <c r="CFW56" i="7"/>
  <c r="CFX56" i="7"/>
  <c r="CFY56" i="7"/>
  <c r="CFZ56" i="7"/>
  <c r="CGA56" i="7"/>
  <c r="CGB56" i="7"/>
  <c r="CGC56" i="7"/>
  <c r="CGD56" i="7"/>
  <c r="CGE56" i="7"/>
  <c r="CGF56" i="7"/>
  <c r="CGG56" i="7"/>
  <c r="CGH56" i="7"/>
  <c r="CGI56" i="7"/>
  <c r="CGJ56" i="7"/>
  <c r="CGK56" i="7"/>
  <c r="CGL56" i="7"/>
  <c r="CGM56" i="7"/>
  <c r="CGN56" i="7"/>
  <c r="CGO56" i="7"/>
  <c r="CGP56" i="7"/>
  <c r="CGQ56" i="7"/>
  <c r="CGR56" i="7"/>
  <c r="CGS56" i="7"/>
  <c r="CGT56" i="7"/>
  <c r="CGU56" i="7"/>
  <c r="CGV56" i="7"/>
  <c r="CGW56" i="7"/>
  <c r="CGX56" i="7"/>
  <c r="CGY56" i="7"/>
  <c r="CGZ56" i="7"/>
  <c r="CHA56" i="7"/>
  <c r="CHB56" i="7"/>
  <c r="CHC56" i="7"/>
  <c r="CHD56" i="7"/>
  <c r="CHE56" i="7"/>
  <c r="CHF56" i="7"/>
  <c r="CHG56" i="7"/>
  <c r="CHH56" i="7"/>
  <c r="CHI56" i="7"/>
  <c r="CHJ56" i="7"/>
  <c r="CHK56" i="7"/>
  <c r="CHL56" i="7"/>
  <c r="CHM56" i="7"/>
  <c r="CHN56" i="7"/>
  <c r="CHO56" i="7"/>
  <c r="CHP56" i="7"/>
  <c r="CHQ56" i="7"/>
  <c r="CHR56" i="7"/>
  <c r="CHS56" i="7"/>
  <c r="CHT56" i="7"/>
  <c r="CHU56" i="7"/>
  <c r="CHV56" i="7"/>
  <c r="CHW56" i="7"/>
  <c r="CHX56" i="7"/>
  <c r="CHY56" i="7"/>
  <c r="CHZ56" i="7"/>
  <c r="CIA56" i="7"/>
  <c r="CIB56" i="7"/>
  <c r="CIC56" i="7"/>
  <c r="CID56" i="7"/>
  <c r="CIE56" i="7"/>
  <c r="CIF56" i="7"/>
  <c r="CIG56" i="7"/>
  <c r="CIH56" i="7"/>
  <c r="CII56" i="7"/>
  <c r="CIJ56" i="7"/>
  <c r="CIK56" i="7"/>
  <c r="CIL56" i="7"/>
  <c r="CIM56" i="7"/>
  <c r="CIN56" i="7"/>
  <c r="CIO56" i="7"/>
  <c r="CIP56" i="7"/>
  <c r="CIQ56" i="7"/>
  <c r="CIR56" i="7"/>
  <c r="CIS56" i="7"/>
  <c r="CIT56" i="7"/>
  <c r="CIU56" i="7"/>
  <c r="CIV56" i="7"/>
  <c r="CIW56" i="7"/>
  <c r="CIX56" i="7"/>
  <c r="CIY56" i="7"/>
  <c r="CIZ56" i="7"/>
  <c r="CJA56" i="7"/>
  <c r="CJB56" i="7"/>
  <c r="CJC56" i="7"/>
  <c r="CJD56" i="7"/>
  <c r="CJE56" i="7"/>
  <c r="CJF56" i="7"/>
  <c r="CJG56" i="7"/>
  <c r="CJH56" i="7"/>
  <c r="CJI56" i="7"/>
  <c r="CJJ56" i="7"/>
  <c r="CJK56" i="7"/>
  <c r="CJL56" i="7"/>
  <c r="CJM56" i="7"/>
  <c r="CJN56" i="7"/>
  <c r="CJO56" i="7"/>
  <c r="CJP56" i="7"/>
  <c r="CJQ56" i="7"/>
  <c r="CJR56" i="7"/>
  <c r="CJS56" i="7"/>
  <c r="CJT56" i="7"/>
  <c r="CJU56" i="7"/>
  <c r="CJV56" i="7"/>
  <c r="CJW56" i="7"/>
  <c r="CJX56" i="7"/>
  <c r="CJY56" i="7"/>
  <c r="CJZ56" i="7"/>
  <c r="CKA56" i="7"/>
  <c r="CKB56" i="7"/>
  <c r="CKC56" i="7"/>
  <c r="CKD56" i="7"/>
  <c r="CKE56" i="7"/>
  <c r="CKF56" i="7"/>
  <c r="CKG56" i="7"/>
  <c r="CKH56" i="7"/>
  <c r="CKI56" i="7"/>
  <c r="CKJ56" i="7"/>
  <c r="CKK56" i="7"/>
  <c r="CKL56" i="7"/>
  <c r="CKM56" i="7"/>
  <c r="CKN56" i="7"/>
  <c r="CKO56" i="7"/>
  <c r="CKP56" i="7"/>
  <c r="CKQ56" i="7"/>
  <c r="CKR56" i="7"/>
  <c r="CKS56" i="7"/>
  <c r="CKT56" i="7"/>
  <c r="CKU56" i="7"/>
  <c r="CKV56" i="7"/>
  <c r="CKW56" i="7"/>
  <c r="CKX56" i="7"/>
  <c r="CKY56" i="7"/>
  <c r="CKZ56" i="7"/>
  <c r="CLA56" i="7"/>
  <c r="CLB56" i="7"/>
  <c r="CLC56" i="7"/>
  <c r="CLD56" i="7"/>
  <c r="CLE56" i="7"/>
  <c r="CLF56" i="7"/>
  <c r="CLG56" i="7"/>
  <c r="CLH56" i="7"/>
  <c r="CLI56" i="7"/>
  <c r="CLJ56" i="7"/>
  <c r="CLK56" i="7"/>
  <c r="CLL56" i="7"/>
  <c r="CLM56" i="7"/>
  <c r="CLN56" i="7"/>
  <c r="CLO56" i="7"/>
  <c r="CLP56" i="7"/>
  <c r="CLQ56" i="7"/>
  <c r="CLR56" i="7"/>
  <c r="CLS56" i="7"/>
  <c r="CLT56" i="7"/>
  <c r="CLU56" i="7"/>
  <c r="CLV56" i="7"/>
  <c r="CLW56" i="7"/>
  <c r="CLX56" i="7"/>
  <c r="CLY56" i="7"/>
  <c r="CLZ56" i="7"/>
  <c r="CMA56" i="7"/>
  <c r="CMB56" i="7"/>
  <c r="CMC56" i="7"/>
  <c r="CMD56" i="7"/>
  <c r="CME56" i="7"/>
  <c r="CMF56" i="7"/>
  <c r="CMG56" i="7"/>
  <c r="CMH56" i="7"/>
  <c r="CMI56" i="7"/>
  <c r="CMJ56" i="7"/>
  <c r="CMK56" i="7"/>
  <c r="CML56" i="7"/>
  <c r="CMM56" i="7"/>
  <c r="CMN56" i="7"/>
  <c r="CMO56" i="7"/>
  <c r="CMP56" i="7"/>
  <c r="CMQ56" i="7"/>
  <c r="CMR56" i="7"/>
  <c r="CMS56" i="7"/>
  <c r="CMT56" i="7"/>
  <c r="CMU56" i="7"/>
  <c r="CMV56" i="7"/>
  <c r="CMW56" i="7"/>
  <c r="CMX56" i="7"/>
  <c r="CMY56" i="7"/>
  <c r="CMZ56" i="7"/>
  <c r="CNA56" i="7"/>
  <c r="CNB56" i="7"/>
  <c r="CNC56" i="7"/>
  <c r="CND56" i="7"/>
  <c r="CNE56" i="7"/>
  <c r="CNF56" i="7"/>
  <c r="CNG56" i="7"/>
  <c r="CNH56" i="7"/>
  <c r="CNI56" i="7"/>
  <c r="CNJ56" i="7"/>
  <c r="CNK56" i="7"/>
  <c r="CNL56" i="7"/>
  <c r="CNM56" i="7"/>
  <c r="CNN56" i="7"/>
  <c r="CNO56" i="7"/>
  <c r="CNP56" i="7"/>
  <c r="CNQ56" i="7"/>
  <c r="CNR56" i="7"/>
  <c r="CNS56" i="7"/>
  <c r="CNT56" i="7"/>
  <c r="CNU56" i="7"/>
  <c r="CNV56" i="7"/>
  <c r="CNW56" i="7"/>
  <c r="CNX56" i="7"/>
  <c r="CNY56" i="7"/>
  <c r="CNZ56" i="7"/>
  <c r="COA56" i="7"/>
  <c r="COB56" i="7"/>
  <c r="COC56" i="7"/>
  <c r="COD56" i="7"/>
  <c r="COE56" i="7"/>
  <c r="COF56" i="7"/>
  <c r="COG56" i="7"/>
  <c r="COH56" i="7"/>
  <c r="COI56" i="7"/>
  <c r="COJ56" i="7"/>
  <c r="COK56" i="7"/>
  <c r="COL56" i="7"/>
  <c r="COM56" i="7"/>
  <c r="CON56" i="7"/>
  <c r="COO56" i="7"/>
  <c r="COP56" i="7"/>
  <c r="COQ56" i="7"/>
  <c r="COR56" i="7"/>
  <c r="COS56" i="7"/>
  <c r="COT56" i="7"/>
  <c r="COU56" i="7"/>
  <c r="COV56" i="7"/>
  <c r="COW56" i="7"/>
  <c r="COX56" i="7"/>
  <c r="COY56" i="7"/>
  <c r="COZ56" i="7"/>
  <c r="CPA56" i="7"/>
  <c r="CPB56" i="7"/>
  <c r="CPC56" i="7"/>
  <c r="CPD56" i="7"/>
  <c r="CPE56" i="7"/>
  <c r="CPF56" i="7"/>
  <c r="CPG56" i="7"/>
  <c r="CPH56" i="7"/>
  <c r="CPI56" i="7"/>
  <c r="CPJ56" i="7"/>
  <c r="CPK56" i="7"/>
  <c r="CPL56" i="7"/>
  <c r="CPM56" i="7"/>
  <c r="CPN56" i="7"/>
  <c r="CPO56" i="7"/>
  <c r="CPP56" i="7"/>
  <c r="CPQ56" i="7"/>
  <c r="CPR56" i="7"/>
  <c r="CPS56" i="7"/>
  <c r="CPT56" i="7"/>
  <c r="CPU56" i="7"/>
  <c r="CPV56" i="7"/>
  <c r="CPW56" i="7"/>
  <c r="CPX56" i="7"/>
  <c r="CPY56" i="7"/>
  <c r="CPZ56" i="7"/>
  <c r="CQA56" i="7"/>
  <c r="CQB56" i="7"/>
  <c r="CQC56" i="7"/>
  <c r="CQD56" i="7"/>
  <c r="CQE56" i="7"/>
  <c r="CQF56" i="7"/>
  <c r="CQG56" i="7"/>
  <c r="CQH56" i="7"/>
  <c r="CQI56" i="7"/>
  <c r="CQJ56" i="7"/>
  <c r="CQK56" i="7"/>
  <c r="CQL56" i="7"/>
  <c r="CQM56" i="7"/>
  <c r="CQN56" i="7"/>
  <c r="CQO56" i="7"/>
  <c r="CQP56" i="7"/>
  <c r="CQQ56" i="7"/>
  <c r="CQR56" i="7"/>
  <c r="CQS56" i="7"/>
  <c r="CQT56" i="7"/>
  <c r="CQU56" i="7"/>
  <c r="CQV56" i="7"/>
  <c r="CQW56" i="7"/>
  <c r="CQX56" i="7"/>
  <c r="CQY56" i="7"/>
  <c r="CQZ56" i="7"/>
  <c r="CRA56" i="7"/>
  <c r="CRB56" i="7"/>
  <c r="CRC56" i="7"/>
  <c r="CRD56" i="7"/>
  <c r="CRE56" i="7"/>
  <c r="CRF56" i="7"/>
  <c r="CRG56" i="7"/>
  <c r="CRH56" i="7"/>
  <c r="CRI56" i="7"/>
  <c r="CRJ56" i="7"/>
  <c r="CRK56" i="7"/>
  <c r="CRL56" i="7"/>
  <c r="CRM56" i="7"/>
  <c r="CRN56" i="7"/>
  <c r="CRO56" i="7"/>
  <c r="CRP56" i="7"/>
  <c r="CRQ56" i="7"/>
  <c r="CRR56" i="7"/>
  <c r="CRS56" i="7"/>
  <c r="CRT56" i="7"/>
  <c r="CRU56" i="7"/>
  <c r="CRV56" i="7"/>
  <c r="CRW56" i="7"/>
  <c r="CRX56" i="7"/>
  <c r="CRY56" i="7"/>
  <c r="CRZ56" i="7"/>
  <c r="CSA56" i="7"/>
  <c r="CSB56" i="7"/>
  <c r="CSC56" i="7"/>
  <c r="CSD56" i="7"/>
  <c r="CSE56" i="7"/>
  <c r="CSF56" i="7"/>
  <c r="CSG56" i="7"/>
  <c r="CSH56" i="7"/>
  <c r="CSI56" i="7"/>
  <c r="CSJ56" i="7"/>
  <c r="CSK56" i="7"/>
  <c r="CSL56" i="7"/>
  <c r="CSM56" i="7"/>
  <c r="CSN56" i="7"/>
  <c r="CSO56" i="7"/>
  <c r="CSP56" i="7"/>
  <c r="CSQ56" i="7"/>
  <c r="CSR56" i="7"/>
  <c r="CSS56" i="7"/>
  <c r="CST56" i="7"/>
  <c r="CSU56" i="7"/>
  <c r="CSV56" i="7"/>
  <c r="CSW56" i="7"/>
  <c r="CSX56" i="7"/>
  <c r="CSY56" i="7"/>
  <c r="CSZ56" i="7"/>
  <c r="CTA56" i="7"/>
  <c r="CTB56" i="7"/>
  <c r="CTC56" i="7"/>
  <c r="CTD56" i="7"/>
  <c r="CTE56" i="7"/>
  <c r="CTF56" i="7"/>
  <c r="CTG56" i="7"/>
  <c r="CTH56" i="7"/>
  <c r="CTI56" i="7"/>
  <c r="CTJ56" i="7"/>
  <c r="CTK56" i="7"/>
  <c r="CTL56" i="7"/>
  <c r="CTM56" i="7"/>
  <c r="CTN56" i="7"/>
  <c r="CTO56" i="7"/>
  <c r="CTP56" i="7"/>
  <c r="CTQ56" i="7"/>
  <c r="CTR56" i="7"/>
  <c r="CTS56" i="7"/>
  <c r="CTT56" i="7"/>
  <c r="CTU56" i="7"/>
  <c r="CTV56" i="7"/>
  <c r="CTW56" i="7"/>
  <c r="CTX56" i="7"/>
  <c r="CTY56" i="7"/>
  <c r="CTZ56" i="7"/>
  <c r="CUA56" i="7"/>
  <c r="CUB56" i="7"/>
  <c r="CUC56" i="7"/>
  <c r="CUD56" i="7"/>
  <c r="CUE56" i="7"/>
  <c r="CUF56" i="7"/>
  <c r="CUG56" i="7"/>
  <c r="CUH56" i="7"/>
  <c r="CUI56" i="7"/>
  <c r="CUJ56" i="7"/>
  <c r="CUK56" i="7"/>
  <c r="CUL56" i="7"/>
  <c r="CUM56" i="7"/>
  <c r="CUN56" i="7"/>
  <c r="CUO56" i="7"/>
  <c r="CUP56" i="7"/>
  <c r="CUQ56" i="7"/>
  <c r="CUR56" i="7"/>
  <c r="CUS56" i="7"/>
  <c r="CUT56" i="7"/>
  <c r="CUU56" i="7"/>
  <c r="CUV56" i="7"/>
  <c r="CUW56" i="7"/>
  <c r="CUX56" i="7"/>
  <c r="CUY56" i="7"/>
  <c r="CUZ56" i="7"/>
  <c r="CVA56" i="7"/>
  <c r="CVB56" i="7"/>
  <c r="CVC56" i="7"/>
  <c r="CVD56" i="7"/>
  <c r="CVE56" i="7"/>
  <c r="CVF56" i="7"/>
  <c r="CVG56" i="7"/>
  <c r="CVH56" i="7"/>
  <c r="CVI56" i="7"/>
  <c r="CVJ56" i="7"/>
  <c r="CVK56" i="7"/>
  <c r="CVL56" i="7"/>
  <c r="CVM56" i="7"/>
  <c r="CVN56" i="7"/>
  <c r="CVO56" i="7"/>
  <c r="CVP56" i="7"/>
  <c r="CVQ56" i="7"/>
  <c r="CVR56" i="7"/>
  <c r="CVS56" i="7"/>
  <c r="CVT56" i="7"/>
  <c r="CVU56" i="7"/>
  <c r="CVV56" i="7"/>
  <c r="CVW56" i="7"/>
  <c r="CVX56" i="7"/>
  <c r="CVY56" i="7"/>
  <c r="CVZ56" i="7"/>
  <c r="CWA56" i="7"/>
  <c r="CWB56" i="7"/>
  <c r="CWC56" i="7"/>
  <c r="CWD56" i="7"/>
  <c r="CWE56" i="7"/>
  <c r="CWF56" i="7"/>
  <c r="CWG56" i="7"/>
  <c r="CWH56" i="7"/>
  <c r="CWI56" i="7"/>
  <c r="CWJ56" i="7"/>
  <c r="CWK56" i="7"/>
  <c r="CWL56" i="7"/>
  <c r="CWM56" i="7"/>
  <c r="CWN56" i="7"/>
  <c r="CWO56" i="7"/>
  <c r="CWP56" i="7"/>
  <c r="CWQ56" i="7"/>
  <c r="CWR56" i="7"/>
  <c r="CWS56" i="7"/>
  <c r="CWT56" i="7"/>
  <c r="CWU56" i="7"/>
  <c r="CWV56" i="7"/>
  <c r="CWW56" i="7"/>
  <c r="CWX56" i="7"/>
  <c r="CWY56" i="7"/>
  <c r="CWZ56" i="7"/>
  <c r="CXA56" i="7"/>
  <c r="CXB56" i="7"/>
  <c r="CXC56" i="7"/>
  <c r="CXD56" i="7"/>
  <c r="CXE56" i="7"/>
  <c r="CXF56" i="7"/>
  <c r="CXG56" i="7"/>
  <c r="CXH56" i="7"/>
  <c r="CXI56" i="7"/>
  <c r="CXJ56" i="7"/>
  <c r="CXK56" i="7"/>
  <c r="CXL56" i="7"/>
  <c r="CXM56" i="7"/>
  <c r="CXN56" i="7"/>
  <c r="CXO56" i="7"/>
  <c r="CXP56" i="7"/>
  <c r="CXQ56" i="7"/>
  <c r="CXR56" i="7"/>
  <c r="CXS56" i="7"/>
  <c r="CXT56" i="7"/>
  <c r="CXU56" i="7"/>
  <c r="CXV56" i="7"/>
  <c r="CXW56" i="7"/>
  <c r="CXX56" i="7"/>
  <c r="CXY56" i="7"/>
  <c r="CXZ56" i="7"/>
  <c r="CYA56" i="7"/>
  <c r="CYB56" i="7"/>
  <c r="CYC56" i="7"/>
  <c r="CYD56" i="7"/>
  <c r="CYE56" i="7"/>
  <c r="CYF56" i="7"/>
  <c r="CYG56" i="7"/>
  <c r="CYH56" i="7"/>
  <c r="CYI56" i="7"/>
  <c r="CYJ56" i="7"/>
  <c r="CYK56" i="7"/>
  <c r="CYL56" i="7"/>
  <c r="CYM56" i="7"/>
  <c r="CYN56" i="7"/>
  <c r="CYO56" i="7"/>
  <c r="CYP56" i="7"/>
  <c r="CYQ56" i="7"/>
  <c r="CYR56" i="7"/>
  <c r="CYS56" i="7"/>
  <c r="CYT56" i="7"/>
  <c r="CYU56" i="7"/>
  <c r="CYV56" i="7"/>
  <c r="CYW56" i="7"/>
  <c r="CYX56" i="7"/>
  <c r="CYY56" i="7"/>
  <c r="CYZ56" i="7"/>
  <c r="CZA56" i="7"/>
  <c r="CZB56" i="7"/>
  <c r="CZC56" i="7"/>
  <c r="CZD56" i="7"/>
  <c r="CZE56" i="7"/>
  <c r="CZF56" i="7"/>
  <c r="CZG56" i="7"/>
  <c r="CZH56" i="7"/>
  <c r="CZI56" i="7"/>
  <c r="CZJ56" i="7"/>
  <c r="CZK56" i="7"/>
  <c r="CZL56" i="7"/>
  <c r="CZM56" i="7"/>
  <c r="CZN56" i="7"/>
  <c r="CZO56" i="7"/>
  <c r="CZP56" i="7"/>
  <c r="CZQ56" i="7"/>
  <c r="CZR56" i="7"/>
  <c r="CZS56" i="7"/>
  <c r="CZT56" i="7"/>
  <c r="CZU56" i="7"/>
  <c r="CZV56" i="7"/>
  <c r="CZW56" i="7"/>
  <c r="CZX56" i="7"/>
  <c r="CZY56" i="7"/>
  <c r="CZZ56" i="7"/>
  <c r="DAA56" i="7"/>
  <c r="DAB56" i="7"/>
  <c r="DAC56" i="7"/>
  <c r="DAD56" i="7"/>
  <c r="DAE56" i="7"/>
  <c r="DAF56" i="7"/>
  <c r="DAG56" i="7"/>
  <c r="DAH56" i="7"/>
  <c r="DAI56" i="7"/>
  <c r="DAJ56" i="7"/>
  <c r="DAK56" i="7"/>
  <c r="DAL56" i="7"/>
  <c r="DAM56" i="7"/>
  <c r="DAN56" i="7"/>
  <c r="DAO56" i="7"/>
  <c r="DAP56" i="7"/>
  <c r="DAQ56" i="7"/>
  <c r="DAR56" i="7"/>
  <c r="DAS56" i="7"/>
  <c r="DAT56" i="7"/>
  <c r="DAU56" i="7"/>
  <c r="DAV56" i="7"/>
  <c r="DAW56" i="7"/>
  <c r="DAX56" i="7"/>
  <c r="DAY56" i="7"/>
  <c r="DAZ56" i="7"/>
  <c r="DBA56" i="7"/>
  <c r="DBB56" i="7"/>
  <c r="DBC56" i="7"/>
  <c r="DBD56" i="7"/>
  <c r="DBE56" i="7"/>
  <c r="DBF56" i="7"/>
  <c r="DBG56" i="7"/>
  <c r="DBH56" i="7"/>
  <c r="DBI56" i="7"/>
  <c r="DBJ56" i="7"/>
  <c r="DBK56" i="7"/>
  <c r="DBL56" i="7"/>
  <c r="DBM56" i="7"/>
  <c r="DBN56" i="7"/>
  <c r="DBO56" i="7"/>
  <c r="DBP56" i="7"/>
  <c r="DBQ56" i="7"/>
  <c r="DBR56" i="7"/>
  <c r="DBS56" i="7"/>
  <c r="DBT56" i="7"/>
  <c r="DBU56" i="7"/>
  <c r="DBV56" i="7"/>
  <c r="DBW56" i="7"/>
  <c r="DBX56" i="7"/>
  <c r="DBY56" i="7"/>
  <c r="DBZ56" i="7"/>
  <c r="DCA56" i="7"/>
  <c r="DCB56" i="7"/>
  <c r="DCC56" i="7"/>
  <c r="DCD56" i="7"/>
  <c r="DCE56" i="7"/>
  <c r="DCF56" i="7"/>
  <c r="DCG56" i="7"/>
  <c r="DCH56" i="7"/>
  <c r="DCI56" i="7"/>
  <c r="DCJ56" i="7"/>
  <c r="DCK56" i="7"/>
  <c r="DCL56" i="7"/>
  <c r="DCM56" i="7"/>
  <c r="DCN56" i="7"/>
  <c r="DCO56" i="7"/>
  <c r="DCP56" i="7"/>
  <c r="DCQ56" i="7"/>
  <c r="DCR56" i="7"/>
  <c r="DCS56" i="7"/>
  <c r="DCT56" i="7"/>
  <c r="DCU56" i="7"/>
  <c r="DCV56" i="7"/>
  <c r="DCW56" i="7"/>
  <c r="DCX56" i="7"/>
  <c r="DCY56" i="7"/>
  <c r="DCZ56" i="7"/>
  <c r="DDA56" i="7"/>
  <c r="DDB56" i="7"/>
  <c r="DDC56" i="7"/>
  <c r="DDD56" i="7"/>
  <c r="DDE56" i="7"/>
  <c r="DDF56" i="7"/>
  <c r="DDG56" i="7"/>
  <c r="DDH56" i="7"/>
  <c r="DDI56" i="7"/>
  <c r="DDJ56" i="7"/>
  <c r="DDK56" i="7"/>
  <c r="DDL56" i="7"/>
  <c r="DDM56" i="7"/>
  <c r="DDN56" i="7"/>
  <c r="DDO56" i="7"/>
  <c r="DDP56" i="7"/>
  <c r="DDQ56" i="7"/>
  <c r="DDR56" i="7"/>
  <c r="DDS56" i="7"/>
  <c r="DDT56" i="7"/>
  <c r="DDU56" i="7"/>
  <c r="DDV56" i="7"/>
  <c r="DDW56" i="7"/>
  <c r="DDX56" i="7"/>
  <c r="DDY56" i="7"/>
  <c r="DDZ56" i="7"/>
  <c r="DEA56" i="7"/>
  <c r="DEB56" i="7"/>
  <c r="DEC56" i="7"/>
  <c r="DED56" i="7"/>
  <c r="DEE56" i="7"/>
  <c r="DEF56" i="7"/>
  <c r="DEG56" i="7"/>
  <c r="DEH56" i="7"/>
  <c r="DEI56" i="7"/>
  <c r="DEJ56" i="7"/>
  <c r="DEK56" i="7"/>
  <c r="DEL56" i="7"/>
  <c r="DEM56" i="7"/>
  <c r="DEN56" i="7"/>
  <c r="DEO56" i="7"/>
  <c r="DEP56" i="7"/>
  <c r="DEQ56" i="7"/>
  <c r="DER56" i="7"/>
  <c r="DES56" i="7"/>
  <c r="DET56" i="7"/>
  <c r="DEU56" i="7"/>
  <c r="DEV56" i="7"/>
  <c r="DEW56" i="7"/>
  <c r="DEX56" i="7"/>
  <c r="DEY56" i="7"/>
  <c r="DEZ56" i="7"/>
  <c r="DFA56" i="7"/>
  <c r="DFB56" i="7"/>
  <c r="DFC56" i="7"/>
  <c r="DFD56" i="7"/>
  <c r="DFE56" i="7"/>
  <c r="DFF56" i="7"/>
  <c r="DFG56" i="7"/>
  <c r="DFH56" i="7"/>
  <c r="DFI56" i="7"/>
  <c r="DFJ56" i="7"/>
  <c r="DFK56" i="7"/>
  <c r="DFL56" i="7"/>
  <c r="DFM56" i="7"/>
  <c r="DFN56" i="7"/>
  <c r="DFO56" i="7"/>
  <c r="DFP56" i="7"/>
  <c r="DFQ56" i="7"/>
  <c r="DFR56" i="7"/>
  <c r="DFS56" i="7"/>
  <c r="DFT56" i="7"/>
  <c r="DFU56" i="7"/>
  <c r="DFV56" i="7"/>
  <c r="DFW56" i="7"/>
  <c r="DFX56" i="7"/>
  <c r="DFY56" i="7"/>
  <c r="DFZ56" i="7"/>
  <c r="DGA56" i="7"/>
  <c r="DGB56" i="7"/>
  <c r="DGC56" i="7"/>
  <c r="DGD56" i="7"/>
  <c r="DGE56" i="7"/>
  <c r="DGF56" i="7"/>
  <c r="DGG56" i="7"/>
  <c r="DGH56" i="7"/>
  <c r="DGI56" i="7"/>
  <c r="DGJ56" i="7"/>
  <c r="DGK56" i="7"/>
  <c r="DGL56" i="7"/>
  <c r="DGM56" i="7"/>
  <c r="DGN56" i="7"/>
  <c r="DGO56" i="7"/>
  <c r="DGP56" i="7"/>
  <c r="DGQ56" i="7"/>
  <c r="DGR56" i="7"/>
  <c r="DGS56" i="7"/>
  <c r="DGT56" i="7"/>
  <c r="DGU56" i="7"/>
  <c r="DGV56" i="7"/>
  <c r="DGW56" i="7"/>
  <c r="DGX56" i="7"/>
  <c r="DGY56" i="7"/>
  <c r="DGZ56" i="7"/>
  <c r="DHA56" i="7"/>
  <c r="DHB56" i="7"/>
  <c r="DHC56" i="7"/>
  <c r="DHD56" i="7"/>
  <c r="DHE56" i="7"/>
  <c r="DHF56" i="7"/>
  <c r="DHG56" i="7"/>
  <c r="DHH56" i="7"/>
  <c r="DHI56" i="7"/>
  <c r="DHJ56" i="7"/>
  <c r="DHK56" i="7"/>
  <c r="DHL56" i="7"/>
  <c r="DHM56" i="7"/>
  <c r="DHN56" i="7"/>
  <c r="DHO56" i="7"/>
  <c r="DHP56" i="7"/>
  <c r="DHQ56" i="7"/>
  <c r="DHR56" i="7"/>
  <c r="DHS56" i="7"/>
  <c r="DHT56" i="7"/>
  <c r="DHU56" i="7"/>
  <c r="DHV56" i="7"/>
  <c r="DHW56" i="7"/>
  <c r="DHX56" i="7"/>
  <c r="DHY56" i="7"/>
  <c r="DHZ56" i="7"/>
  <c r="DIA56" i="7"/>
  <c r="DIB56" i="7"/>
  <c r="DIC56" i="7"/>
  <c r="DID56" i="7"/>
  <c r="DIE56" i="7"/>
  <c r="DIF56" i="7"/>
  <c r="DIG56" i="7"/>
  <c r="DIH56" i="7"/>
  <c r="DII56" i="7"/>
  <c r="DIJ56" i="7"/>
  <c r="DIK56" i="7"/>
  <c r="DIL56" i="7"/>
  <c r="DIM56" i="7"/>
  <c r="DIN56" i="7"/>
  <c r="DIO56" i="7"/>
  <c r="DIP56" i="7"/>
  <c r="DIQ56" i="7"/>
  <c r="DIR56" i="7"/>
  <c r="DIS56" i="7"/>
  <c r="DIT56" i="7"/>
  <c r="DIU56" i="7"/>
  <c r="DIV56" i="7"/>
  <c r="DIW56" i="7"/>
  <c r="DIX56" i="7"/>
  <c r="DIY56" i="7"/>
  <c r="DIZ56" i="7"/>
  <c r="DJA56" i="7"/>
  <c r="DJB56" i="7"/>
  <c r="DJC56" i="7"/>
  <c r="DJD56" i="7"/>
  <c r="DJE56" i="7"/>
  <c r="DJF56" i="7"/>
  <c r="DJG56" i="7"/>
  <c r="DJH56" i="7"/>
  <c r="DJI56" i="7"/>
  <c r="DJJ56" i="7"/>
  <c r="DJK56" i="7"/>
  <c r="DJL56" i="7"/>
  <c r="DJM56" i="7"/>
  <c r="DJN56" i="7"/>
  <c r="DJO56" i="7"/>
  <c r="DJP56" i="7"/>
  <c r="DJQ56" i="7"/>
  <c r="DJR56" i="7"/>
  <c r="DJS56" i="7"/>
  <c r="DJT56" i="7"/>
  <c r="DJU56" i="7"/>
  <c r="DJV56" i="7"/>
  <c r="DJW56" i="7"/>
  <c r="DJX56" i="7"/>
  <c r="DJY56" i="7"/>
  <c r="DJZ56" i="7"/>
  <c r="DKA56" i="7"/>
  <c r="DKB56" i="7"/>
  <c r="DKC56" i="7"/>
  <c r="DKD56" i="7"/>
  <c r="DKE56" i="7"/>
  <c r="DKF56" i="7"/>
  <c r="DKG56" i="7"/>
  <c r="DKH56" i="7"/>
  <c r="DKI56" i="7"/>
  <c r="DKJ56" i="7"/>
  <c r="DKK56" i="7"/>
  <c r="DKL56" i="7"/>
  <c r="DKM56" i="7"/>
  <c r="DKN56" i="7"/>
  <c r="DKO56" i="7"/>
  <c r="DKP56" i="7"/>
  <c r="DKQ56" i="7"/>
  <c r="DKR56" i="7"/>
  <c r="DKS56" i="7"/>
  <c r="DKT56" i="7"/>
  <c r="DKU56" i="7"/>
  <c r="DKV56" i="7"/>
  <c r="DKW56" i="7"/>
  <c r="DKX56" i="7"/>
  <c r="DKY56" i="7"/>
  <c r="DKZ56" i="7"/>
  <c r="DLA56" i="7"/>
  <c r="DLB56" i="7"/>
  <c r="DLC56" i="7"/>
  <c r="DLD56" i="7"/>
  <c r="DLE56" i="7"/>
  <c r="DLF56" i="7"/>
  <c r="DLG56" i="7"/>
  <c r="DLH56" i="7"/>
  <c r="DLI56" i="7"/>
  <c r="DLJ56" i="7"/>
  <c r="DLK56" i="7"/>
  <c r="DLL56" i="7"/>
  <c r="DLM56" i="7"/>
  <c r="DLN56" i="7"/>
  <c r="DLO56" i="7"/>
  <c r="DLP56" i="7"/>
  <c r="DLQ56" i="7"/>
  <c r="DLR56" i="7"/>
  <c r="DLS56" i="7"/>
  <c r="DLT56" i="7"/>
  <c r="DLU56" i="7"/>
  <c r="DLV56" i="7"/>
  <c r="DLW56" i="7"/>
  <c r="DLX56" i="7"/>
  <c r="DLY56" i="7"/>
  <c r="DLZ56" i="7"/>
  <c r="DMA56" i="7"/>
  <c r="DMB56" i="7"/>
  <c r="DMC56" i="7"/>
  <c r="DMD56" i="7"/>
  <c r="DME56" i="7"/>
  <c r="DMF56" i="7"/>
  <c r="DMG56" i="7"/>
  <c r="DMH56" i="7"/>
  <c r="DMI56" i="7"/>
  <c r="DMJ56" i="7"/>
  <c r="DMK56" i="7"/>
  <c r="DML56" i="7"/>
  <c r="DMM56" i="7"/>
  <c r="DMN56" i="7"/>
  <c r="DMO56" i="7"/>
  <c r="DMP56" i="7"/>
  <c r="DMQ56" i="7"/>
  <c r="DMR56" i="7"/>
  <c r="DMS56" i="7"/>
  <c r="DMT56" i="7"/>
  <c r="DMU56" i="7"/>
  <c r="DMV56" i="7"/>
  <c r="DMW56" i="7"/>
  <c r="DMX56" i="7"/>
  <c r="DMY56" i="7"/>
  <c r="DMZ56" i="7"/>
  <c r="DNA56" i="7"/>
  <c r="DNB56" i="7"/>
  <c r="DNC56" i="7"/>
  <c r="DND56" i="7"/>
  <c r="DNE56" i="7"/>
  <c r="DNF56" i="7"/>
  <c r="DNG56" i="7"/>
  <c r="DNH56" i="7"/>
  <c r="DNI56" i="7"/>
  <c r="DNJ56" i="7"/>
  <c r="DNK56" i="7"/>
  <c r="DNL56" i="7"/>
  <c r="DNM56" i="7"/>
  <c r="DNN56" i="7"/>
  <c r="DNO56" i="7"/>
  <c r="DNP56" i="7"/>
  <c r="DNQ56" i="7"/>
  <c r="DNR56" i="7"/>
  <c r="DNS56" i="7"/>
  <c r="DNT56" i="7"/>
  <c r="DNU56" i="7"/>
  <c r="DNV56" i="7"/>
  <c r="DNW56" i="7"/>
  <c r="DNX56" i="7"/>
  <c r="DNY56" i="7"/>
  <c r="DNZ56" i="7"/>
  <c r="DOA56" i="7"/>
  <c r="DOB56" i="7"/>
  <c r="DOC56" i="7"/>
  <c r="DOD56" i="7"/>
  <c r="DOE56" i="7"/>
  <c r="DOF56" i="7"/>
  <c r="DOG56" i="7"/>
  <c r="DOH56" i="7"/>
  <c r="DOI56" i="7"/>
  <c r="DOJ56" i="7"/>
  <c r="DOK56" i="7"/>
  <c r="DOL56" i="7"/>
  <c r="DOM56" i="7"/>
  <c r="DON56" i="7"/>
  <c r="DOO56" i="7"/>
  <c r="DOP56" i="7"/>
  <c r="DOQ56" i="7"/>
  <c r="DOR56" i="7"/>
  <c r="DOS56" i="7"/>
  <c r="DOT56" i="7"/>
  <c r="DOU56" i="7"/>
  <c r="DOV56" i="7"/>
  <c r="DOW56" i="7"/>
  <c r="DOX56" i="7"/>
  <c r="DOY56" i="7"/>
  <c r="DOZ56" i="7"/>
  <c r="DPA56" i="7"/>
  <c r="DPB56" i="7"/>
  <c r="DPC56" i="7"/>
  <c r="DPD56" i="7"/>
  <c r="DPE56" i="7"/>
  <c r="DPF56" i="7"/>
  <c r="DPG56" i="7"/>
  <c r="DPH56" i="7"/>
  <c r="DPI56" i="7"/>
  <c r="DPJ56" i="7"/>
  <c r="DPK56" i="7"/>
  <c r="DPL56" i="7"/>
  <c r="DPM56" i="7"/>
  <c r="DPN56" i="7"/>
  <c r="DPO56" i="7"/>
  <c r="DPP56" i="7"/>
  <c r="DPQ56" i="7"/>
  <c r="DPR56" i="7"/>
  <c r="DPS56" i="7"/>
  <c r="DPT56" i="7"/>
  <c r="DPU56" i="7"/>
  <c r="DPV56" i="7"/>
  <c r="DPW56" i="7"/>
  <c r="DPX56" i="7"/>
  <c r="DPY56" i="7"/>
  <c r="DPZ56" i="7"/>
  <c r="DQA56" i="7"/>
  <c r="DQB56" i="7"/>
  <c r="DQC56" i="7"/>
  <c r="DQD56" i="7"/>
  <c r="DQE56" i="7"/>
  <c r="DQF56" i="7"/>
  <c r="DQG56" i="7"/>
  <c r="DQH56" i="7"/>
  <c r="DQI56" i="7"/>
  <c r="DQJ56" i="7"/>
  <c r="DQK56" i="7"/>
  <c r="DQL56" i="7"/>
  <c r="DQM56" i="7"/>
  <c r="DQN56" i="7"/>
  <c r="DQO56" i="7"/>
  <c r="DQP56" i="7"/>
  <c r="DQQ56" i="7"/>
  <c r="DQR56" i="7"/>
  <c r="DQS56" i="7"/>
  <c r="DQT56" i="7"/>
  <c r="DQU56" i="7"/>
  <c r="DQV56" i="7"/>
  <c r="DQW56" i="7"/>
  <c r="DQX56" i="7"/>
  <c r="DQY56" i="7"/>
  <c r="DQZ56" i="7"/>
  <c r="DRA56" i="7"/>
  <c r="DRB56" i="7"/>
  <c r="DRC56" i="7"/>
  <c r="DRD56" i="7"/>
  <c r="DRE56" i="7"/>
  <c r="DRF56" i="7"/>
  <c r="DRG56" i="7"/>
  <c r="DRH56" i="7"/>
  <c r="DRI56" i="7"/>
  <c r="DRJ56" i="7"/>
  <c r="DRK56" i="7"/>
  <c r="DRL56" i="7"/>
  <c r="DRM56" i="7"/>
  <c r="DRN56" i="7"/>
  <c r="DRO56" i="7"/>
  <c r="DRP56" i="7"/>
  <c r="DRQ56" i="7"/>
  <c r="DRR56" i="7"/>
  <c r="DRS56" i="7"/>
  <c r="DRT56" i="7"/>
  <c r="DRU56" i="7"/>
  <c r="DRV56" i="7"/>
  <c r="DRW56" i="7"/>
  <c r="DRX56" i="7"/>
  <c r="DRY56" i="7"/>
  <c r="DRZ56" i="7"/>
  <c r="DSA56" i="7"/>
  <c r="DSB56" i="7"/>
  <c r="DSC56" i="7"/>
  <c r="DSD56" i="7"/>
  <c r="DSE56" i="7"/>
  <c r="DSF56" i="7"/>
  <c r="DSG56" i="7"/>
  <c r="DSH56" i="7"/>
  <c r="DSI56" i="7"/>
  <c r="DSJ56" i="7"/>
  <c r="DSK56" i="7"/>
  <c r="DSL56" i="7"/>
  <c r="DSM56" i="7"/>
  <c r="DSN56" i="7"/>
  <c r="DSO56" i="7"/>
  <c r="DSP56" i="7"/>
  <c r="DSQ56" i="7"/>
  <c r="DSR56" i="7"/>
  <c r="DSS56" i="7"/>
  <c r="DST56" i="7"/>
  <c r="DSU56" i="7"/>
  <c r="DSV56" i="7"/>
  <c r="DSW56" i="7"/>
  <c r="DSX56" i="7"/>
  <c r="DSY56" i="7"/>
  <c r="DSZ56" i="7"/>
  <c r="DTA56" i="7"/>
  <c r="DTB56" i="7"/>
  <c r="DTC56" i="7"/>
  <c r="DTD56" i="7"/>
  <c r="DTE56" i="7"/>
  <c r="DTF56" i="7"/>
  <c r="DTG56" i="7"/>
  <c r="DTH56" i="7"/>
  <c r="DTI56" i="7"/>
  <c r="DTJ56" i="7"/>
  <c r="DTK56" i="7"/>
  <c r="DTL56" i="7"/>
  <c r="DTM56" i="7"/>
  <c r="DTN56" i="7"/>
  <c r="DTO56" i="7"/>
  <c r="DTP56" i="7"/>
  <c r="DTQ56" i="7"/>
  <c r="DTR56" i="7"/>
  <c r="DTS56" i="7"/>
  <c r="DTT56" i="7"/>
  <c r="DTU56" i="7"/>
  <c r="DTV56" i="7"/>
  <c r="DTW56" i="7"/>
  <c r="DTX56" i="7"/>
  <c r="DTY56" i="7"/>
  <c r="DTZ56" i="7"/>
  <c r="DUA56" i="7"/>
  <c r="DUB56" i="7"/>
  <c r="DUC56" i="7"/>
  <c r="DUD56" i="7"/>
  <c r="DUE56" i="7"/>
  <c r="DUF56" i="7"/>
  <c r="DUG56" i="7"/>
  <c r="DUH56" i="7"/>
  <c r="DUI56" i="7"/>
  <c r="DUJ56" i="7"/>
  <c r="DUK56" i="7"/>
  <c r="DUL56" i="7"/>
  <c r="DUM56" i="7"/>
  <c r="DUN56" i="7"/>
  <c r="DUO56" i="7"/>
  <c r="DUP56" i="7"/>
  <c r="DUQ56" i="7"/>
  <c r="DUR56" i="7"/>
  <c r="DUS56" i="7"/>
  <c r="DUT56" i="7"/>
  <c r="DUU56" i="7"/>
  <c r="DUV56" i="7"/>
  <c r="DUW56" i="7"/>
  <c r="DUX56" i="7"/>
  <c r="DUY56" i="7"/>
  <c r="DUZ56" i="7"/>
  <c r="DVA56" i="7"/>
  <c r="DVB56" i="7"/>
  <c r="DVC56" i="7"/>
  <c r="DVD56" i="7"/>
  <c r="DVE56" i="7"/>
  <c r="DVF56" i="7"/>
  <c r="DVG56" i="7"/>
  <c r="DVH56" i="7"/>
  <c r="DVI56" i="7"/>
  <c r="DVJ56" i="7"/>
  <c r="DVK56" i="7"/>
  <c r="DVL56" i="7"/>
  <c r="DVM56" i="7"/>
  <c r="DVN56" i="7"/>
  <c r="DVO56" i="7"/>
  <c r="DVP56" i="7"/>
  <c r="DVQ56" i="7"/>
  <c r="DVR56" i="7"/>
  <c r="DVS56" i="7"/>
  <c r="DVT56" i="7"/>
  <c r="DVU56" i="7"/>
  <c r="DVV56" i="7"/>
  <c r="DVW56" i="7"/>
  <c r="DVX56" i="7"/>
  <c r="DVY56" i="7"/>
  <c r="DVZ56" i="7"/>
  <c r="DWA56" i="7"/>
  <c r="DWB56" i="7"/>
  <c r="DWC56" i="7"/>
  <c r="DWD56" i="7"/>
  <c r="DWE56" i="7"/>
  <c r="DWF56" i="7"/>
  <c r="DWG56" i="7"/>
  <c r="DWH56" i="7"/>
  <c r="DWI56" i="7"/>
  <c r="DWJ56" i="7"/>
  <c r="DWK56" i="7"/>
  <c r="DWL56" i="7"/>
  <c r="DWM56" i="7"/>
  <c r="DWN56" i="7"/>
  <c r="DWO56" i="7"/>
  <c r="DWP56" i="7"/>
  <c r="DWQ56" i="7"/>
  <c r="DWR56" i="7"/>
  <c r="DWS56" i="7"/>
  <c r="DWT56" i="7"/>
  <c r="DWU56" i="7"/>
  <c r="DWV56" i="7"/>
  <c r="DWW56" i="7"/>
  <c r="DWX56" i="7"/>
  <c r="DWY56" i="7"/>
  <c r="DWZ56" i="7"/>
  <c r="DXA56" i="7"/>
  <c r="DXB56" i="7"/>
  <c r="DXC56" i="7"/>
  <c r="DXD56" i="7"/>
  <c r="DXE56" i="7"/>
  <c r="DXF56" i="7"/>
  <c r="DXG56" i="7"/>
  <c r="DXH56" i="7"/>
  <c r="DXI56" i="7"/>
  <c r="DXJ56" i="7"/>
  <c r="DXK56" i="7"/>
  <c r="DXL56" i="7"/>
  <c r="DXM56" i="7"/>
  <c r="DXN56" i="7"/>
  <c r="DXO56" i="7"/>
  <c r="DXP56" i="7"/>
  <c r="DXQ56" i="7"/>
  <c r="DXR56" i="7"/>
  <c r="DXS56" i="7"/>
  <c r="DXT56" i="7"/>
  <c r="DXU56" i="7"/>
  <c r="DXV56" i="7"/>
  <c r="DXW56" i="7"/>
  <c r="DXX56" i="7"/>
  <c r="DXY56" i="7"/>
  <c r="DXZ56" i="7"/>
  <c r="DYA56" i="7"/>
  <c r="DYB56" i="7"/>
  <c r="DYC56" i="7"/>
  <c r="DYD56" i="7"/>
  <c r="DYE56" i="7"/>
  <c r="DYF56" i="7"/>
  <c r="DYG56" i="7"/>
  <c r="DYH56" i="7"/>
  <c r="DYI56" i="7"/>
  <c r="DYJ56" i="7"/>
  <c r="DYK56" i="7"/>
  <c r="DYL56" i="7"/>
  <c r="DYM56" i="7"/>
  <c r="DYN56" i="7"/>
  <c r="DYO56" i="7"/>
  <c r="DYP56" i="7"/>
  <c r="DYQ56" i="7"/>
  <c r="DYR56" i="7"/>
  <c r="DYS56" i="7"/>
  <c r="DYT56" i="7"/>
  <c r="DYU56" i="7"/>
  <c r="DYV56" i="7"/>
  <c r="DYW56" i="7"/>
  <c r="DYX56" i="7"/>
  <c r="DYY56" i="7"/>
  <c r="DYZ56" i="7"/>
  <c r="DZA56" i="7"/>
  <c r="DZB56" i="7"/>
  <c r="DZC56" i="7"/>
  <c r="DZD56" i="7"/>
  <c r="DZE56" i="7"/>
  <c r="DZF56" i="7"/>
  <c r="DZG56" i="7"/>
  <c r="DZH56" i="7"/>
  <c r="DZI56" i="7"/>
  <c r="DZJ56" i="7"/>
  <c r="DZK56" i="7"/>
  <c r="DZL56" i="7"/>
  <c r="DZM56" i="7"/>
  <c r="DZN56" i="7"/>
  <c r="DZO56" i="7"/>
  <c r="DZP56" i="7"/>
  <c r="DZQ56" i="7"/>
  <c r="DZR56" i="7"/>
  <c r="DZS56" i="7"/>
  <c r="DZT56" i="7"/>
  <c r="DZU56" i="7"/>
  <c r="DZV56" i="7"/>
  <c r="DZW56" i="7"/>
  <c r="DZX56" i="7"/>
  <c r="DZY56" i="7"/>
  <c r="DZZ56" i="7"/>
  <c r="EAA56" i="7"/>
  <c r="EAB56" i="7"/>
  <c r="EAC56" i="7"/>
  <c r="EAD56" i="7"/>
  <c r="EAE56" i="7"/>
  <c r="EAF56" i="7"/>
  <c r="EAG56" i="7"/>
  <c r="EAH56" i="7"/>
  <c r="EAI56" i="7"/>
  <c r="EAJ56" i="7"/>
  <c r="EAK56" i="7"/>
  <c r="EAL56" i="7"/>
  <c r="EAM56" i="7"/>
  <c r="EAN56" i="7"/>
  <c r="EAO56" i="7"/>
  <c r="EAP56" i="7"/>
  <c r="EAQ56" i="7"/>
  <c r="EAR56" i="7"/>
  <c r="EAS56" i="7"/>
  <c r="EAT56" i="7"/>
  <c r="EAU56" i="7"/>
  <c r="EAV56" i="7"/>
  <c r="EAW56" i="7"/>
  <c r="EAX56" i="7"/>
  <c r="EAY56" i="7"/>
  <c r="EAZ56" i="7"/>
  <c r="EBA56" i="7"/>
  <c r="EBB56" i="7"/>
  <c r="EBC56" i="7"/>
  <c r="EBD56" i="7"/>
  <c r="EBE56" i="7"/>
  <c r="EBF56" i="7"/>
  <c r="EBG56" i="7"/>
  <c r="EBH56" i="7"/>
  <c r="EBI56" i="7"/>
  <c r="EBJ56" i="7"/>
  <c r="EBK56" i="7"/>
  <c r="EBL56" i="7"/>
  <c r="EBM56" i="7"/>
  <c r="EBN56" i="7"/>
  <c r="EBO56" i="7"/>
  <c r="EBP56" i="7"/>
  <c r="EBQ56" i="7"/>
  <c r="EBR56" i="7"/>
  <c r="EBS56" i="7"/>
  <c r="EBT56" i="7"/>
  <c r="EBU56" i="7"/>
  <c r="EBV56" i="7"/>
  <c r="EBW56" i="7"/>
  <c r="EBX56" i="7"/>
  <c r="EBY56" i="7"/>
  <c r="EBZ56" i="7"/>
  <c r="ECA56" i="7"/>
  <c r="ECB56" i="7"/>
  <c r="ECC56" i="7"/>
  <c r="ECD56" i="7"/>
  <c r="ECE56" i="7"/>
  <c r="ECF56" i="7"/>
  <c r="ECG56" i="7"/>
  <c r="ECH56" i="7"/>
  <c r="ECI56" i="7"/>
  <c r="ECJ56" i="7"/>
  <c r="ECK56" i="7"/>
  <c r="ECL56" i="7"/>
  <c r="ECM56" i="7"/>
  <c r="ECN56" i="7"/>
  <c r="ECO56" i="7"/>
  <c r="ECP56" i="7"/>
  <c r="ECQ56" i="7"/>
  <c r="ECR56" i="7"/>
  <c r="ECS56" i="7"/>
  <c r="ECT56" i="7"/>
  <c r="ECU56" i="7"/>
  <c r="ECV56" i="7"/>
  <c r="ECW56" i="7"/>
  <c r="ECX56" i="7"/>
  <c r="ECY56" i="7"/>
  <c r="ECZ56" i="7"/>
  <c r="EDA56" i="7"/>
  <c r="EDB56" i="7"/>
  <c r="EDC56" i="7"/>
  <c r="EDD56" i="7"/>
  <c r="EDE56" i="7"/>
  <c r="EDF56" i="7"/>
  <c r="EDG56" i="7"/>
  <c r="EDH56" i="7"/>
  <c r="EDI56" i="7"/>
  <c r="EDJ56" i="7"/>
  <c r="EDK56" i="7"/>
  <c r="EDL56" i="7"/>
  <c r="EDM56" i="7"/>
  <c r="EDN56" i="7"/>
  <c r="EDO56" i="7"/>
  <c r="EDP56" i="7"/>
  <c r="EDQ56" i="7"/>
  <c r="EDR56" i="7"/>
  <c r="EDS56" i="7"/>
  <c r="EDT56" i="7"/>
  <c r="EDU56" i="7"/>
  <c r="EDV56" i="7"/>
  <c r="EDW56" i="7"/>
  <c r="EDX56" i="7"/>
  <c r="EDY56" i="7"/>
  <c r="EDZ56" i="7"/>
  <c r="EEA56" i="7"/>
  <c r="EEB56" i="7"/>
  <c r="EEC56" i="7"/>
  <c r="EED56" i="7"/>
  <c r="EEE56" i="7"/>
  <c r="EEF56" i="7"/>
  <c r="EEG56" i="7"/>
  <c r="EEH56" i="7"/>
  <c r="EEI56" i="7"/>
  <c r="EEJ56" i="7"/>
  <c r="EEK56" i="7"/>
  <c r="EEL56" i="7"/>
  <c r="EEM56" i="7"/>
  <c r="EEN56" i="7"/>
  <c r="EEO56" i="7"/>
  <c r="EEP56" i="7"/>
  <c r="EEQ56" i="7"/>
  <c r="EER56" i="7"/>
  <c r="EES56" i="7"/>
  <c r="EET56" i="7"/>
  <c r="EEU56" i="7"/>
  <c r="EEV56" i="7"/>
  <c r="EEW56" i="7"/>
  <c r="EEX56" i="7"/>
  <c r="EEY56" i="7"/>
  <c r="EEZ56" i="7"/>
  <c r="EFA56" i="7"/>
  <c r="EFB56" i="7"/>
  <c r="EFC56" i="7"/>
  <c r="EFD56" i="7"/>
  <c r="EFE56" i="7"/>
  <c r="EFF56" i="7"/>
  <c r="EFG56" i="7"/>
  <c r="EFH56" i="7"/>
  <c r="EFI56" i="7"/>
  <c r="EFJ56" i="7"/>
  <c r="EFK56" i="7"/>
  <c r="EFL56" i="7"/>
  <c r="EFM56" i="7"/>
  <c r="EFN56" i="7"/>
  <c r="EFO56" i="7"/>
  <c r="EFP56" i="7"/>
  <c r="EFQ56" i="7"/>
  <c r="EFR56" i="7"/>
  <c r="EFS56" i="7"/>
  <c r="EFT56" i="7"/>
  <c r="EFU56" i="7"/>
  <c r="EFV56" i="7"/>
  <c r="EFW56" i="7"/>
  <c r="EFX56" i="7"/>
  <c r="EFY56" i="7"/>
  <c r="EFZ56" i="7"/>
  <c r="EGA56" i="7"/>
  <c r="EGB56" i="7"/>
  <c r="EGC56" i="7"/>
  <c r="EGD56" i="7"/>
  <c r="EGE56" i="7"/>
  <c r="EGF56" i="7"/>
  <c r="EGG56" i="7"/>
  <c r="EGH56" i="7"/>
  <c r="EGI56" i="7"/>
  <c r="EGJ56" i="7"/>
  <c r="EGK56" i="7"/>
  <c r="EGL56" i="7"/>
  <c r="EGM56" i="7"/>
  <c r="EGN56" i="7"/>
  <c r="EGO56" i="7"/>
  <c r="EGP56" i="7"/>
  <c r="EGQ56" i="7"/>
  <c r="EGR56" i="7"/>
  <c r="EGS56" i="7"/>
  <c r="EGT56" i="7"/>
  <c r="EGU56" i="7"/>
  <c r="EGV56" i="7"/>
  <c r="EGW56" i="7"/>
  <c r="EGX56" i="7"/>
  <c r="EGY56" i="7"/>
  <c r="EGZ56" i="7"/>
  <c r="EHA56" i="7"/>
  <c r="EHB56" i="7"/>
  <c r="EHC56" i="7"/>
  <c r="EHD56" i="7"/>
  <c r="EHE56" i="7"/>
  <c r="EHF56" i="7"/>
  <c r="EHG56" i="7"/>
  <c r="EHH56" i="7"/>
  <c r="EHI56" i="7"/>
  <c r="EHJ56" i="7"/>
  <c r="EHK56" i="7"/>
  <c r="EHL56" i="7"/>
  <c r="EHM56" i="7"/>
  <c r="EHN56" i="7"/>
  <c r="EHO56" i="7"/>
  <c r="EHP56" i="7"/>
  <c r="EHQ56" i="7"/>
  <c r="EHR56" i="7"/>
  <c r="EHS56" i="7"/>
  <c r="EHT56" i="7"/>
  <c r="EHU56" i="7"/>
  <c r="EHV56" i="7"/>
  <c r="EHW56" i="7"/>
  <c r="EHX56" i="7"/>
  <c r="EHY56" i="7"/>
  <c r="EHZ56" i="7"/>
  <c r="EIA56" i="7"/>
  <c r="EIB56" i="7"/>
  <c r="EIC56" i="7"/>
  <c r="EID56" i="7"/>
  <c r="EIE56" i="7"/>
  <c r="EIF56" i="7"/>
  <c r="EIG56" i="7"/>
  <c r="EIH56" i="7"/>
  <c r="EII56" i="7"/>
  <c r="EIJ56" i="7"/>
  <c r="EIK56" i="7"/>
  <c r="EIL56" i="7"/>
  <c r="EIM56" i="7"/>
  <c r="EIN56" i="7"/>
  <c r="EIO56" i="7"/>
  <c r="EIP56" i="7"/>
  <c r="EIQ56" i="7"/>
  <c r="EIR56" i="7"/>
  <c r="EIS56" i="7"/>
  <c r="EIT56" i="7"/>
  <c r="EIU56" i="7"/>
  <c r="EIV56" i="7"/>
  <c r="EIW56" i="7"/>
  <c r="EIX56" i="7"/>
  <c r="EIY56" i="7"/>
  <c r="EIZ56" i="7"/>
  <c r="EJA56" i="7"/>
  <c r="EJB56" i="7"/>
  <c r="EJC56" i="7"/>
  <c r="EJD56" i="7"/>
  <c r="EJE56" i="7"/>
  <c r="EJF56" i="7"/>
  <c r="EJG56" i="7"/>
  <c r="EJH56" i="7"/>
  <c r="EJI56" i="7"/>
  <c r="EJJ56" i="7"/>
  <c r="EJK56" i="7"/>
  <c r="EJL56" i="7"/>
  <c r="EJM56" i="7"/>
  <c r="EJN56" i="7"/>
  <c r="EJO56" i="7"/>
  <c r="EJP56" i="7"/>
  <c r="EJQ56" i="7"/>
  <c r="EJR56" i="7"/>
  <c r="EJS56" i="7"/>
  <c r="EJT56" i="7"/>
  <c r="EJU56" i="7"/>
  <c r="EJV56" i="7"/>
  <c r="EJW56" i="7"/>
  <c r="EJX56" i="7"/>
  <c r="EJY56" i="7"/>
  <c r="EJZ56" i="7"/>
  <c r="EKA56" i="7"/>
  <c r="EKB56" i="7"/>
  <c r="EKC56" i="7"/>
  <c r="EKD56" i="7"/>
  <c r="EKE56" i="7"/>
  <c r="EKF56" i="7"/>
  <c r="EKG56" i="7"/>
  <c r="EKH56" i="7"/>
  <c r="EKI56" i="7"/>
  <c r="EKJ56" i="7"/>
  <c r="EKK56" i="7"/>
  <c r="EKL56" i="7"/>
  <c r="EKM56" i="7"/>
  <c r="EKN56" i="7"/>
  <c r="EKO56" i="7"/>
  <c r="EKP56" i="7"/>
  <c r="EKQ56" i="7"/>
  <c r="EKR56" i="7"/>
  <c r="EKS56" i="7"/>
  <c r="EKT56" i="7"/>
  <c r="EKU56" i="7"/>
  <c r="EKV56" i="7"/>
  <c r="EKW56" i="7"/>
  <c r="EKX56" i="7"/>
  <c r="EKY56" i="7"/>
  <c r="EKZ56" i="7"/>
  <c r="ELA56" i="7"/>
  <c r="ELB56" i="7"/>
  <c r="ELC56" i="7"/>
  <c r="ELD56" i="7"/>
  <c r="ELE56" i="7"/>
  <c r="ELF56" i="7"/>
  <c r="ELG56" i="7"/>
  <c r="ELH56" i="7"/>
  <c r="ELI56" i="7"/>
  <c r="ELJ56" i="7"/>
  <c r="ELK56" i="7"/>
  <c r="ELL56" i="7"/>
  <c r="ELM56" i="7"/>
  <c r="ELN56" i="7"/>
  <c r="ELO56" i="7"/>
  <c r="ELP56" i="7"/>
  <c r="ELQ56" i="7"/>
  <c r="ELR56" i="7"/>
  <c r="ELS56" i="7"/>
  <c r="ELT56" i="7"/>
  <c r="ELU56" i="7"/>
  <c r="ELV56" i="7"/>
  <c r="ELW56" i="7"/>
  <c r="ELX56" i="7"/>
  <c r="ELY56" i="7"/>
  <c r="ELZ56" i="7"/>
  <c r="EMA56" i="7"/>
  <c r="EMB56" i="7"/>
  <c r="EMC56" i="7"/>
  <c r="EMD56" i="7"/>
  <c r="EME56" i="7"/>
  <c r="EMF56" i="7"/>
  <c r="EMG56" i="7"/>
  <c r="EMH56" i="7"/>
  <c r="EMI56" i="7"/>
  <c r="EMJ56" i="7"/>
  <c r="EMK56" i="7"/>
  <c r="EML56" i="7"/>
  <c r="EMM56" i="7"/>
  <c r="EMN56" i="7"/>
  <c r="EMO56" i="7"/>
  <c r="EMP56" i="7"/>
  <c r="EMQ56" i="7"/>
  <c r="EMR56" i="7"/>
  <c r="EMS56" i="7"/>
  <c r="EMT56" i="7"/>
  <c r="EMU56" i="7"/>
  <c r="EMV56" i="7"/>
  <c r="EMW56" i="7"/>
  <c r="EMX56" i="7"/>
  <c r="EMY56" i="7"/>
  <c r="EMZ56" i="7"/>
  <c r="ENA56" i="7"/>
  <c r="ENB56" i="7"/>
  <c r="ENC56" i="7"/>
  <c r="END56" i="7"/>
  <c r="ENE56" i="7"/>
  <c r="ENF56" i="7"/>
  <c r="ENG56" i="7"/>
  <c r="ENH56" i="7"/>
  <c r="ENI56" i="7"/>
  <c r="ENJ56" i="7"/>
  <c r="ENK56" i="7"/>
  <c r="ENL56" i="7"/>
  <c r="ENM56" i="7"/>
  <c r="ENN56" i="7"/>
  <c r="ENO56" i="7"/>
  <c r="ENP56" i="7"/>
  <c r="ENQ56" i="7"/>
  <c r="ENR56" i="7"/>
  <c r="ENS56" i="7"/>
  <c r="ENT56" i="7"/>
  <c r="ENU56" i="7"/>
  <c r="ENV56" i="7"/>
  <c r="ENW56" i="7"/>
  <c r="ENX56" i="7"/>
  <c r="ENY56" i="7"/>
  <c r="ENZ56" i="7"/>
  <c r="EOA56" i="7"/>
  <c r="EOB56" i="7"/>
  <c r="EOC56" i="7"/>
  <c r="EOD56" i="7"/>
  <c r="EOE56" i="7"/>
  <c r="EOF56" i="7"/>
  <c r="EOG56" i="7"/>
  <c r="EOH56" i="7"/>
  <c r="EOI56" i="7"/>
  <c r="EOJ56" i="7"/>
  <c r="EOK56" i="7"/>
  <c r="EOL56" i="7"/>
  <c r="EOM56" i="7"/>
  <c r="EON56" i="7"/>
  <c r="EOO56" i="7"/>
  <c r="EOP56" i="7"/>
  <c r="EOQ56" i="7"/>
  <c r="EOR56" i="7"/>
  <c r="EOS56" i="7"/>
  <c r="EOT56" i="7"/>
  <c r="EOU56" i="7"/>
  <c r="EOV56" i="7"/>
  <c r="EOW56" i="7"/>
  <c r="EOX56" i="7"/>
  <c r="EOY56" i="7"/>
  <c r="EOZ56" i="7"/>
  <c r="EPA56" i="7"/>
  <c r="EPB56" i="7"/>
  <c r="EPC56" i="7"/>
  <c r="EPD56" i="7"/>
  <c r="EPE56" i="7"/>
  <c r="EPF56" i="7"/>
  <c r="EPG56" i="7"/>
  <c r="EPH56" i="7"/>
  <c r="EPI56" i="7"/>
  <c r="EPJ56" i="7"/>
  <c r="EPK56" i="7"/>
  <c r="EPL56" i="7"/>
  <c r="EPM56" i="7"/>
  <c r="EPN56" i="7"/>
  <c r="EPO56" i="7"/>
  <c r="EPP56" i="7"/>
  <c r="EPQ56" i="7"/>
  <c r="EPR56" i="7"/>
  <c r="EPS56" i="7"/>
  <c r="EPT56" i="7"/>
  <c r="EPU56" i="7"/>
  <c r="EPV56" i="7"/>
  <c r="EPW56" i="7"/>
  <c r="EPX56" i="7"/>
  <c r="EPY56" i="7"/>
  <c r="EPZ56" i="7"/>
  <c r="EQA56" i="7"/>
  <c r="EQB56" i="7"/>
  <c r="EQC56" i="7"/>
  <c r="EQD56" i="7"/>
  <c r="EQE56" i="7"/>
  <c r="EQF56" i="7"/>
  <c r="EQG56" i="7"/>
  <c r="EQH56" i="7"/>
  <c r="EQI56" i="7"/>
  <c r="EQJ56" i="7"/>
  <c r="EQK56" i="7"/>
  <c r="EQL56" i="7"/>
  <c r="EQM56" i="7"/>
  <c r="EQN56" i="7"/>
  <c r="EQO56" i="7"/>
  <c r="EQP56" i="7"/>
  <c r="EQQ56" i="7"/>
  <c r="EQR56" i="7"/>
  <c r="EQS56" i="7"/>
  <c r="EQT56" i="7"/>
  <c r="EQU56" i="7"/>
  <c r="EQV56" i="7"/>
  <c r="EQW56" i="7"/>
  <c r="EQX56" i="7"/>
  <c r="EQY56" i="7"/>
  <c r="EQZ56" i="7"/>
  <c r="ERA56" i="7"/>
  <c r="ERB56" i="7"/>
  <c r="ERC56" i="7"/>
  <c r="ERD56" i="7"/>
  <c r="ERE56" i="7"/>
  <c r="ERF56" i="7"/>
  <c r="ERG56" i="7"/>
  <c r="ERH56" i="7"/>
  <c r="ERI56" i="7"/>
  <c r="ERJ56" i="7"/>
  <c r="ERK56" i="7"/>
  <c r="ERL56" i="7"/>
  <c r="ERM56" i="7"/>
  <c r="ERN56" i="7"/>
  <c r="ERO56" i="7"/>
  <c r="ERP56" i="7"/>
  <c r="ERQ56" i="7"/>
  <c r="ERR56" i="7"/>
  <c r="ERS56" i="7"/>
  <c r="ERT56" i="7"/>
  <c r="ERU56" i="7"/>
  <c r="ERV56" i="7"/>
  <c r="ERW56" i="7"/>
  <c r="ERX56" i="7"/>
  <c r="ERY56" i="7"/>
  <c r="ERZ56" i="7"/>
  <c r="ESA56" i="7"/>
  <c r="ESB56" i="7"/>
  <c r="ESC56" i="7"/>
  <c r="ESD56" i="7"/>
  <c r="ESE56" i="7"/>
  <c r="ESF56" i="7"/>
  <c r="ESG56" i="7"/>
  <c r="ESH56" i="7"/>
  <c r="ESI56" i="7"/>
  <c r="ESJ56" i="7"/>
  <c r="ESK56" i="7"/>
  <c r="ESL56" i="7"/>
  <c r="ESM56" i="7"/>
  <c r="ESN56" i="7"/>
  <c r="ESO56" i="7"/>
  <c r="ESP56" i="7"/>
  <c r="ESQ56" i="7"/>
  <c r="ESR56" i="7"/>
  <c r="ESS56" i="7"/>
  <c r="EST56" i="7"/>
  <c r="ESU56" i="7"/>
  <c r="ESV56" i="7"/>
  <c r="ESW56" i="7"/>
  <c r="ESX56" i="7"/>
  <c r="ESY56" i="7"/>
  <c r="ESZ56" i="7"/>
  <c r="ETA56" i="7"/>
  <c r="ETB56" i="7"/>
  <c r="ETC56" i="7"/>
  <c r="ETD56" i="7"/>
  <c r="ETE56" i="7"/>
  <c r="ETF56" i="7"/>
  <c r="ETG56" i="7"/>
  <c r="ETH56" i="7"/>
  <c r="ETI56" i="7"/>
  <c r="ETJ56" i="7"/>
  <c r="ETK56" i="7"/>
  <c r="ETL56" i="7"/>
  <c r="ETM56" i="7"/>
  <c r="ETN56" i="7"/>
  <c r="ETO56" i="7"/>
  <c r="ETP56" i="7"/>
  <c r="ETQ56" i="7"/>
  <c r="ETR56" i="7"/>
  <c r="ETS56" i="7"/>
  <c r="ETT56" i="7"/>
  <c r="ETU56" i="7"/>
  <c r="ETV56" i="7"/>
  <c r="ETW56" i="7"/>
  <c r="ETX56" i="7"/>
  <c r="ETY56" i="7"/>
  <c r="ETZ56" i="7"/>
  <c r="EUA56" i="7"/>
  <c r="EUB56" i="7"/>
  <c r="EUC56" i="7"/>
  <c r="EUD56" i="7"/>
  <c r="EUE56" i="7"/>
  <c r="EUF56" i="7"/>
  <c r="EUG56" i="7"/>
  <c r="EUH56" i="7"/>
  <c r="EUI56" i="7"/>
  <c r="EUJ56" i="7"/>
  <c r="EUK56" i="7"/>
  <c r="EUL56" i="7"/>
  <c r="EUM56" i="7"/>
  <c r="EUN56" i="7"/>
  <c r="EUO56" i="7"/>
  <c r="EUP56" i="7"/>
  <c r="EUQ56" i="7"/>
  <c r="EUR56" i="7"/>
  <c r="EUS56" i="7"/>
  <c r="EUT56" i="7"/>
  <c r="EUU56" i="7"/>
  <c r="EUV56" i="7"/>
  <c r="EUW56" i="7"/>
  <c r="EUX56" i="7"/>
  <c r="EUY56" i="7"/>
  <c r="EUZ56" i="7"/>
  <c r="EVA56" i="7"/>
  <c r="EVB56" i="7"/>
  <c r="EVC56" i="7"/>
  <c r="EVD56" i="7"/>
  <c r="EVE56" i="7"/>
  <c r="EVF56" i="7"/>
  <c r="EVG56" i="7"/>
  <c r="EVH56" i="7"/>
  <c r="EVI56" i="7"/>
  <c r="EVJ56" i="7"/>
  <c r="EVK56" i="7"/>
  <c r="EVL56" i="7"/>
  <c r="EVM56" i="7"/>
  <c r="EVN56" i="7"/>
  <c r="EVO56" i="7"/>
  <c r="EVP56" i="7"/>
  <c r="EVQ56" i="7"/>
  <c r="EVR56" i="7"/>
  <c r="EVS56" i="7"/>
  <c r="EVT56" i="7"/>
  <c r="EVU56" i="7"/>
  <c r="EVV56" i="7"/>
  <c r="EVW56" i="7"/>
  <c r="EVX56" i="7"/>
  <c r="EVY56" i="7"/>
  <c r="EVZ56" i="7"/>
  <c r="EWA56" i="7"/>
  <c r="EWB56" i="7"/>
  <c r="EWC56" i="7"/>
  <c r="EWD56" i="7"/>
  <c r="EWE56" i="7"/>
  <c r="EWF56" i="7"/>
  <c r="EWG56" i="7"/>
  <c r="EWH56" i="7"/>
  <c r="EWI56" i="7"/>
  <c r="EWJ56" i="7"/>
  <c r="EWK56" i="7"/>
  <c r="EWL56" i="7"/>
  <c r="EWM56" i="7"/>
  <c r="EWN56" i="7"/>
  <c r="EWO56" i="7"/>
  <c r="EWP56" i="7"/>
  <c r="EWQ56" i="7"/>
  <c r="EWR56" i="7"/>
  <c r="EWS56" i="7"/>
  <c r="EWT56" i="7"/>
  <c r="EWU56" i="7"/>
  <c r="EWV56" i="7"/>
  <c r="EWW56" i="7"/>
  <c r="EWX56" i="7"/>
  <c r="EWY56" i="7"/>
  <c r="EWZ56" i="7"/>
  <c r="EXA56" i="7"/>
  <c r="EXB56" i="7"/>
  <c r="EXC56" i="7"/>
  <c r="EXD56" i="7"/>
  <c r="EXE56" i="7"/>
  <c r="EXF56" i="7"/>
  <c r="EXG56" i="7"/>
  <c r="EXH56" i="7"/>
  <c r="EXI56" i="7"/>
  <c r="EXJ56" i="7"/>
  <c r="EXK56" i="7"/>
  <c r="EXL56" i="7"/>
  <c r="EXM56" i="7"/>
  <c r="EXN56" i="7"/>
  <c r="EXO56" i="7"/>
  <c r="EXP56" i="7"/>
  <c r="EXQ56" i="7"/>
  <c r="EXR56" i="7"/>
  <c r="EXS56" i="7"/>
  <c r="EXT56" i="7"/>
  <c r="EXU56" i="7"/>
  <c r="EXV56" i="7"/>
  <c r="EXW56" i="7"/>
  <c r="EXX56" i="7"/>
  <c r="EXY56" i="7"/>
  <c r="EXZ56" i="7"/>
  <c r="EYA56" i="7"/>
  <c r="EYB56" i="7"/>
  <c r="EYC56" i="7"/>
  <c r="EYD56" i="7"/>
  <c r="EYE56" i="7"/>
  <c r="EYF56" i="7"/>
  <c r="EYG56" i="7"/>
  <c r="EYH56" i="7"/>
  <c r="EYI56" i="7"/>
  <c r="EYJ56" i="7"/>
  <c r="EYK56" i="7"/>
  <c r="EYL56" i="7"/>
  <c r="EYM56" i="7"/>
  <c r="EYN56" i="7"/>
  <c r="EYO56" i="7"/>
  <c r="EYP56" i="7"/>
  <c r="EYQ56" i="7"/>
  <c r="EYR56" i="7"/>
  <c r="EYS56" i="7"/>
  <c r="EYT56" i="7"/>
  <c r="EYU56" i="7"/>
  <c r="EYV56" i="7"/>
  <c r="EYW56" i="7"/>
  <c r="EYX56" i="7"/>
  <c r="EYY56" i="7"/>
  <c r="EYZ56" i="7"/>
  <c r="EZA56" i="7"/>
  <c r="EZB56" i="7"/>
  <c r="EZC56" i="7"/>
  <c r="EZD56" i="7"/>
  <c r="EZE56" i="7"/>
  <c r="EZF56" i="7"/>
  <c r="EZG56" i="7"/>
  <c r="EZH56" i="7"/>
  <c r="EZI56" i="7"/>
  <c r="EZJ56" i="7"/>
  <c r="EZK56" i="7"/>
  <c r="EZL56" i="7"/>
  <c r="EZM56" i="7"/>
  <c r="EZN56" i="7"/>
  <c r="EZO56" i="7"/>
  <c r="EZP56" i="7"/>
  <c r="EZQ56" i="7"/>
  <c r="EZR56" i="7"/>
  <c r="EZS56" i="7"/>
  <c r="EZT56" i="7"/>
  <c r="EZU56" i="7"/>
  <c r="EZV56" i="7"/>
  <c r="EZW56" i="7"/>
  <c r="EZX56" i="7"/>
  <c r="EZY56" i="7"/>
  <c r="EZZ56" i="7"/>
  <c r="FAA56" i="7"/>
  <c r="FAB56" i="7"/>
  <c r="FAC56" i="7"/>
  <c r="FAD56" i="7"/>
  <c r="FAE56" i="7"/>
  <c r="FAF56" i="7"/>
  <c r="FAG56" i="7"/>
  <c r="FAH56" i="7"/>
  <c r="FAI56" i="7"/>
  <c r="FAJ56" i="7"/>
  <c r="FAK56" i="7"/>
  <c r="FAL56" i="7"/>
  <c r="FAM56" i="7"/>
  <c r="FAN56" i="7"/>
  <c r="FAO56" i="7"/>
  <c r="FAP56" i="7"/>
  <c r="FAQ56" i="7"/>
  <c r="FAR56" i="7"/>
  <c r="FAS56" i="7"/>
  <c r="FAT56" i="7"/>
  <c r="FAU56" i="7"/>
  <c r="FAV56" i="7"/>
  <c r="FAW56" i="7"/>
  <c r="FAX56" i="7"/>
  <c r="FAY56" i="7"/>
  <c r="FAZ56" i="7"/>
  <c r="FBA56" i="7"/>
  <c r="FBB56" i="7"/>
  <c r="FBC56" i="7"/>
  <c r="FBD56" i="7"/>
  <c r="FBE56" i="7"/>
  <c r="FBF56" i="7"/>
  <c r="FBG56" i="7"/>
  <c r="FBH56" i="7"/>
  <c r="FBI56" i="7"/>
  <c r="FBJ56" i="7"/>
  <c r="FBK56" i="7"/>
  <c r="FBL56" i="7"/>
  <c r="FBM56" i="7"/>
  <c r="FBN56" i="7"/>
  <c r="FBO56" i="7"/>
  <c r="FBP56" i="7"/>
  <c r="FBQ56" i="7"/>
  <c r="FBR56" i="7"/>
  <c r="FBS56" i="7"/>
  <c r="FBT56" i="7"/>
  <c r="FBU56" i="7"/>
  <c r="FBV56" i="7"/>
  <c r="FBW56" i="7"/>
  <c r="FBX56" i="7"/>
  <c r="FBY56" i="7"/>
  <c r="FBZ56" i="7"/>
  <c r="FCA56" i="7"/>
  <c r="FCB56" i="7"/>
  <c r="FCC56" i="7"/>
  <c r="FCD56" i="7"/>
  <c r="FCE56" i="7"/>
  <c r="FCF56" i="7"/>
  <c r="FCG56" i="7"/>
  <c r="FCH56" i="7"/>
  <c r="FCI56" i="7"/>
  <c r="FCJ56" i="7"/>
  <c r="FCK56" i="7"/>
  <c r="FCL56" i="7"/>
  <c r="FCM56" i="7"/>
  <c r="FCN56" i="7"/>
  <c r="FCO56" i="7"/>
  <c r="FCP56" i="7"/>
  <c r="FCQ56" i="7"/>
  <c r="FCR56" i="7"/>
  <c r="FCS56" i="7"/>
  <c r="FCT56" i="7"/>
  <c r="FCU56" i="7"/>
  <c r="FCV56" i="7"/>
  <c r="FCW56" i="7"/>
  <c r="FCX56" i="7"/>
  <c r="FCY56" i="7"/>
  <c r="FCZ56" i="7"/>
  <c r="FDA56" i="7"/>
  <c r="FDB56" i="7"/>
  <c r="FDC56" i="7"/>
  <c r="FDD56" i="7"/>
  <c r="FDE56" i="7"/>
  <c r="FDF56" i="7"/>
  <c r="FDG56" i="7"/>
  <c r="FDH56" i="7"/>
  <c r="FDI56" i="7"/>
  <c r="FDJ56" i="7"/>
  <c r="FDK56" i="7"/>
  <c r="FDL56" i="7"/>
  <c r="FDM56" i="7"/>
  <c r="FDN56" i="7"/>
  <c r="FDO56" i="7"/>
  <c r="FDP56" i="7"/>
  <c r="FDQ56" i="7"/>
  <c r="FDR56" i="7"/>
  <c r="FDS56" i="7"/>
  <c r="FDT56" i="7"/>
  <c r="FDU56" i="7"/>
  <c r="FDV56" i="7"/>
  <c r="FDW56" i="7"/>
  <c r="FDX56" i="7"/>
  <c r="FDY56" i="7"/>
  <c r="FDZ56" i="7"/>
  <c r="FEA56" i="7"/>
  <c r="FEB56" i="7"/>
  <c r="FEC56" i="7"/>
  <c r="FED56" i="7"/>
  <c r="FEE56" i="7"/>
  <c r="FEF56" i="7"/>
  <c r="FEG56" i="7"/>
  <c r="FEH56" i="7"/>
  <c r="FEI56" i="7"/>
  <c r="FEJ56" i="7"/>
  <c r="FEK56" i="7"/>
  <c r="FEL56" i="7"/>
  <c r="FEM56" i="7"/>
  <c r="FEN56" i="7"/>
  <c r="FEO56" i="7"/>
  <c r="FEP56" i="7"/>
  <c r="FEQ56" i="7"/>
  <c r="FER56" i="7"/>
  <c r="FES56" i="7"/>
  <c r="FET56" i="7"/>
  <c r="FEU56" i="7"/>
  <c r="FEV56" i="7"/>
  <c r="FEW56" i="7"/>
  <c r="FEX56" i="7"/>
  <c r="FEY56" i="7"/>
  <c r="FEZ56" i="7"/>
  <c r="FFA56" i="7"/>
  <c r="FFB56" i="7"/>
  <c r="FFC56" i="7"/>
  <c r="FFD56" i="7"/>
  <c r="FFE56" i="7"/>
  <c r="FFF56" i="7"/>
  <c r="FFG56" i="7"/>
  <c r="FFH56" i="7"/>
  <c r="FFI56" i="7"/>
  <c r="FFJ56" i="7"/>
  <c r="FFK56" i="7"/>
  <c r="FFL56" i="7"/>
  <c r="FFM56" i="7"/>
  <c r="FFN56" i="7"/>
  <c r="FFO56" i="7"/>
  <c r="FFP56" i="7"/>
  <c r="FFQ56" i="7"/>
  <c r="FFR56" i="7"/>
  <c r="FFS56" i="7"/>
  <c r="FFT56" i="7"/>
  <c r="FFU56" i="7"/>
  <c r="FFV56" i="7"/>
  <c r="FFW56" i="7"/>
  <c r="FFX56" i="7"/>
  <c r="FFY56" i="7"/>
  <c r="FFZ56" i="7"/>
  <c r="FGA56" i="7"/>
  <c r="FGB56" i="7"/>
  <c r="FGC56" i="7"/>
  <c r="FGD56" i="7"/>
  <c r="FGE56" i="7"/>
  <c r="FGF56" i="7"/>
  <c r="FGG56" i="7"/>
  <c r="FGH56" i="7"/>
  <c r="FGI56" i="7"/>
  <c r="FGJ56" i="7"/>
  <c r="FGK56" i="7"/>
  <c r="FGL56" i="7"/>
  <c r="FGM56" i="7"/>
  <c r="FGN56" i="7"/>
  <c r="FGO56" i="7"/>
  <c r="FGP56" i="7"/>
  <c r="FGQ56" i="7"/>
  <c r="FGR56" i="7"/>
  <c r="FGS56" i="7"/>
  <c r="FGT56" i="7"/>
  <c r="FGU56" i="7"/>
  <c r="FGV56" i="7"/>
  <c r="FGW56" i="7"/>
  <c r="FGX56" i="7"/>
  <c r="FGY56" i="7"/>
  <c r="FGZ56" i="7"/>
  <c r="FHA56" i="7"/>
  <c r="FHB56" i="7"/>
  <c r="FHC56" i="7"/>
  <c r="FHD56" i="7"/>
  <c r="FHE56" i="7"/>
  <c r="FHF56" i="7"/>
  <c r="FHG56" i="7"/>
  <c r="FHH56" i="7"/>
  <c r="FHI56" i="7"/>
  <c r="FHJ56" i="7"/>
  <c r="FHK56" i="7"/>
  <c r="FHL56" i="7"/>
  <c r="FHM56" i="7"/>
  <c r="FHN56" i="7"/>
  <c r="FHO56" i="7"/>
  <c r="FHP56" i="7"/>
  <c r="FHQ56" i="7"/>
  <c r="FHR56" i="7"/>
  <c r="FHS56" i="7"/>
  <c r="FHT56" i="7"/>
  <c r="FHU56" i="7"/>
  <c r="FHV56" i="7"/>
  <c r="FHW56" i="7"/>
  <c r="FHX56" i="7"/>
  <c r="FHY56" i="7"/>
  <c r="FHZ56" i="7"/>
  <c r="FIA56" i="7"/>
  <c r="FIB56" i="7"/>
  <c r="FIC56" i="7"/>
  <c r="FID56" i="7"/>
  <c r="FIE56" i="7"/>
  <c r="FIF56" i="7"/>
  <c r="FIG56" i="7"/>
  <c r="FIH56" i="7"/>
  <c r="FII56" i="7"/>
  <c r="FIJ56" i="7"/>
  <c r="FIK56" i="7"/>
  <c r="FIL56" i="7"/>
  <c r="FIM56" i="7"/>
  <c r="FIN56" i="7"/>
  <c r="FIO56" i="7"/>
  <c r="FIP56" i="7"/>
  <c r="FIQ56" i="7"/>
  <c r="FIR56" i="7"/>
  <c r="FIS56" i="7"/>
  <c r="FIT56" i="7"/>
  <c r="FIU56" i="7"/>
  <c r="FIV56" i="7"/>
  <c r="FIW56" i="7"/>
  <c r="FIX56" i="7"/>
  <c r="FIY56" i="7"/>
  <c r="FIZ56" i="7"/>
  <c r="FJA56" i="7"/>
  <c r="FJB56" i="7"/>
  <c r="FJC56" i="7"/>
  <c r="FJD56" i="7"/>
  <c r="FJE56" i="7"/>
  <c r="FJF56" i="7"/>
  <c r="FJG56" i="7"/>
  <c r="FJH56" i="7"/>
  <c r="FJI56" i="7"/>
  <c r="FJJ56" i="7"/>
  <c r="FJK56" i="7"/>
  <c r="FJL56" i="7"/>
  <c r="FJM56" i="7"/>
  <c r="FJN56" i="7"/>
  <c r="FJO56" i="7"/>
  <c r="FJP56" i="7"/>
  <c r="FJQ56" i="7"/>
  <c r="FJR56" i="7"/>
  <c r="FJS56" i="7"/>
  <c r="FJT56" i="7"/>
  <c r="FJU56" i="7"/>
  <c r="FJV56" i="7"/>
  <c r="FJW56" i="7"/>
  <c r="FJX56" i="7"/>
  <c r="FJY56" i="7"/>
  <c r="FJZ56" i="7"/>
  <c r="FKA56" i="7"/>
  <c r="FKB56" i="7"/>
  <c r="FKC56" i="7"/>
  <c r="FKD56" i="7"/>
  <c r="FKE56" i="7"/>
  <c r="FKF56" i="7"/>
  <c r="FKG56" i="7"/>
  <c r="FKH56" i="7"/>
  <c r="FKI56" i="7"/>
  <c r="FKJ56" i="7"/>
  <c r="FKK56" i="7"/>
  <c r="FKL56" i="7"/>
  <c r="FKM56" i="7"/>
  <c r="FKN56" i="7"/>
  <c r="FKO56" i="7"/>
  <c r="FKP56" i="7"/>
  <c r="FKQ56" i="7"/>
  <c r="FKR56" i="7"/>
  <c r="FKS56" i="7"/>
  <c r="FKT56" i="7"/>
  <c r="FKU56" i="7"/>
  <c r="FKV56" i="7"/>
  <c r="FKW56" i="7"/>
  <c r="FKX56" i="7"/>
  <c r="FKY56" i="7"/>
  <c r="FKZ56" i="7"/>
  <c r="FLA56" i="7"/>
  <c r="FLB56" i="7"/>
  <c r="FLC56" i="7"/>
  <c r="FLD56" i="7"/>
  <c r="FLE56" i="7"/>
  <c r="FLF56" i="7"/>
  <c r="FLG56" i="7"/>
  <c r="FLH56" i="7"/>
  <c r="FLI56" i="7"/>
  <c r="FLJ56" i="7"/>
  <c r="FLK56" i="7"/>
  <c r="FLL56" i="7"/>
  <c r="FLM56" i="7"/>
  <c r="FLN56" i="7"/>
  <c r="FLO56" i="7"/>
  <c r="FLP56" i="7"/>
  <c r="FLQ56" i="7"/>
  <c r="FLR56" i="7"/>
  <c r="FLS56" i="7"/>
  <c r="FLT56" i="7"/>
  <c r="FLU56" i="7"/>
  <c r="FLV56" i="7"/>
  <c r="FLW56" i="7"/>
  <c r="FLX56" i="7"/>
  <c r="FLY56" i="7"/>
  <c r="FLZ56" i="7"/>
  <c r="FMA56" i="7"/>
  <c r="FMB56" i="7"/>
  <c r="FMC56" i="7"/>
  <c r="FMD56" i="7"/>
  <c r="FME56" i="7"/>
  <c r="FMF56" i="7"/>
  <c r="FMG56" i="7"/>
  <c r="FMH56" i="7"/>
  <c r="FMI56" i="7"/>
  <c r="FMJ56" i="7"/>
  <c r="FMK56" i="7"/>
  <c r="FML56" i="7"/>
  <c r="FMM56" i="7"/>
  <c r="FMN56" i="7"/>
  <c r="FMO56" i="7"/>
  <c r="FMP56" i="7"/>
  <c r="FMQ56" i="7"/>
  <c r="FMR56" i="7"/>
  <c r="FMS56" i="7"/>
  <c r="FMT56" i="7"/>
  <c r="FMU56" i="7"/>
  <c r="FMV56" i="7"/>
  <c r="FMW56" i="7"/>
  <c r="FMX56" i="7"/>
  <c r="FMY56" i="7"/>
  <c r="FMZ56" i="7"/>
  <c r="FNA56" i="7"/>
  <c r="FNB56" i="7"/>
  <c r="FNC56" i="7"/>
  <c r="FND56" i="7"/>
  <c r="FNE56" i="7"/>
  <c r="FNF56" i="7"/>
  <c r="FNG56" i="7"/>
  <c r="FNH56" i="7"/>
  <c r="FNI56" i="7"/>
  <c r="FNJ56" i="7"/>
  <c r="FNK56" i="7"/>
  <c r="FNL56" i="7"/>
  <c r="FNM56" i="7"/>
  <c r="FNN56" i="7"/>
  <c r="FNO56" i="7"/>
  <c r="FNP56" i="7"/>
  <c r="FNQ56" i="7"/>
  <c r="FNR56" i="7"/>
  <c r="FNS56" i="7"/>
  <c r="FNT56" i="7"/>
  <c r="FNU56" i="7"/>
  <c r="FNV56" i="7"/>
  <c r="FNW56" i="7"/>
  <c r="FNX56" i="7"/>
  <c r="FNY56" i="7"/>
  <c r="FNZ56" i="7"/>
  <c r="FOA56" i="7"/>
  <c r="FOB56" i="7"/>
  <c r="FOC56" i="7"/>
  <c r="FOD56" i="7"/>
  <c r="FOE56" i="7"/>
  <c r="FOF56" i="7"/>
  <c r="FOG56" i="7"/>
  <c r="FOH56" i="7"/>
  <c r="FOI56" i="7"/>
  <c r="FOJ56" i="7"/>
  <c r="FOK56" i="7"/>
  <c r="FOL56" i="7"/>
  <c r="FOM56" i="7"/>
  <c r="FON56" i="7"/>
  <c r="FOO56" i="7"/>
  <c r="FOP56" i="7"/>
  <c r="FOQ56" i="7"/>
  <c r="FOR56" i="7"/>
  <c r="FOS56" i="7"/>
  <c r="FOT56" i="7"/>
  <c r="FOU56" i="7"/>
  <c r="FOV56" i="7"/>
  <c r="FOW56" i="7"/>
  <c r="FOX56" i="7"/>
  <c r="FOY56" i="7"/>
  <c r="FOZ56" i="7"/>
  <c r="FPA56" i="7"/>
  <c r="FPB56" i="7"/>
  <c r="FPC56" i="7"/>
  <c r="FPD56" i="7"/>
  <c r="FPE56" i="7"/>
  <c r="FPF56" i="7"/>
  <c r="FPG56" i="7"/>
  <c r="FPH56" i="7"/>
  <c r="FPI56" i="7"/>
  <c r="FPJ56" i="7"/>
  <c r="FPK56" i="7"/>
  <c r="FPL56" i="7"/>
  <c r="FPM56" i="7"/>
  <c r="FPN56" i="7"/>
  <c r="FPO56" i="7"/>
  <c r="FPP56" i="7"/>
  <c r="FPQ56" i="7"/>
  <c r="FPR56" i="7"/>
  <c r="FPS56" i="7"/>
  <c r="FPT56" i="7"/>
  <c r="FPU56" i="7"/>
  <c r="FPV56" i="7"/>
  <c r="FPW56" i="7"/>
  <c r="FPX56" i="7"/>
  <c r="FPY56" i="7"/>
  <c r="FPZ56" i="7"/>
  <c r="FQA56" i="7"/>
  <c r="FQB56" i="7"/>
  <c r="FQC56" i="7"/>
  <c r="FQD56" i="7"/>
  <c r="FQE56" i="7"/>
  <c r="FQF56" i="7"/>
  <c r="FQG56" i="7"/>
  <c r="FQH56" i="7"/>
  <c r="FQI56" i="7"/>
  <c r="FQJ56" i="7"/>
  <c r="FQK56" i="7"/>
  <c r="FQL56" i="7"/>
  <c r="FQM56" i="7"/>
  <c r="FQN56" i="7"/>
  <c r="FQO56" i="7"/>
  <c r="FQP56" i="7"/>
  <c r="FQQ56" i="7"/>
  <c r="FQR56" i="7"/>
  <c r="FQS56" i="7"/>
  <c r="FQT56" i="7"/>
  <c r="FQU56" i="7"/>
  <c r="FQV56" i="7"/>
  <c r="FQW56" i="7"/>
  <c r="FQX56" i="7"/>
  <c r="FQY56" i="7"/>
  <c r="FQZ56" i="7"/>
  <c r="FRA56" i="7"/>
  <c r="FRB56" i="7"/>
  <c r="FRC56" i="7"/>
  <c r="FRD56" i="7"/>
  <c r="FRE56" i="7"/>
  <c r="FRF56" i="7"/>
  <c r="FRG56" i="7"/>
  <c r="FRH56" i="7"/>
  <c r="FRI56" i="7"/>
  <c r="FRJ56" i="7"/>
  <c r="FRK56" i="7"/>
  <c r="FRL56" i="7"/>
  <c r="FRM56" i="7"/>
  <c r="FRN56" i="7"/>
  <c r="FRO56" i="7"/>
  <c r="FRP56" i="7"/>
  <c r="FRQ56" i="7"/>
  <c r="FRR56" i="7"/>
  <c r="FRS56" i="7"/>
  <c r="FRT56" i="7"/>
  <c r="FRU56" i="7"/>
  <c r="FRV56" i="7"/>
  <c r="FRW56" i="7"/>
  <c r="FRX56" i="7"/>
  <c r="FRY56" i="7"/>
  <c r="FRZ56" i="7"/>
  <c r="FSA56" i="7"/>
  <c r="FSB56" i="7"/>
  <c r="FSC56" i="7"/>
  <c r="FSD56" i="7"/>
  <c r="FSE56" i="7"/>
  <c r="FSF56" i="7"/>
  <c r="FSG56" i="7"/>
  <c r="FSH56" i="7"/>
  <c r="FSI56" i="7"/>
  <c r="FSJ56" i="7"/>
  <c r="FSK56" i="7"/>
  <c r="FSL56" i="7"/>
  <c r="FSM56" i="7"/>
  <c r="FSN56" i="7"/>
  <c r="FSO56" i="7"/>
  <c r="FSP56" i="7"/>
  <c r="FSQ56" i="7"/>
  <c r="FSR56" i="7"/>
  <c r="FSS56" i="7"/>
  <c r="FST56" i="7"/>
  <c r="FSU56" i="7"/>
  <c r="FSV56" i="7"/>
  <c r="FSW56" i="7"/>
  <c r="FSX56" i="7"/>
  <c r="FSY56" i="7"/>
  <c r="FSZ56" i="7"/>
  <c r="FTA56" i="7"/>
  <c r="FTB56" i="7"/>
  <c r="FTC56" i="7"/>
  <c r="FTD56" i="7"/>
  <c r="FTE56" i="7"/>
  <c r="FTF56" i="7"/>
  <c r="FTG56" i="7"/>
  <c r="FTH56" i="7"/>
  <c r="FTI56" i="7"/>
  <c r="FTJ56" i="7"/>
  <c r="FTK56" i="7"/>
  <c r="FTL56" i="7"/>
  <c r="FTM56" i="7"/>
  <c r="FTN56" i="7"/>
  <c r="FTO56" i="7"/>
  <c r="FTP56" i="7"/>
  <c r="FTQ56" i="7"/>
  <c r="FTR56" i="7"/>
  <c r="FTS56" i="7"/>
  <c r="FTT56" i="7"/>
  <c r="FTU56" i="7"/>
  <c r="FTV56" i="7"/>
  <c r="FTW56" i="7"/>
  <c r="FTX56" i="7"/>
  <c r="FTY56" i="7"/>
  <c r="FTZ56" i="7"/>
  <c r="FUA56" i="7"/>
  <c r="FUB56" i="7"/>
  <c r="FUC56" i="7"/>
  <c r="FUD56" i="7"/>
  <c r="FUE56" i="7"/>
  <c r="FUF56" i="7"/>
  <c r="FUG56" i="7"/>
  <c r="FUH56" i="7"/>
  <c r="FUI56" i="7"/>
  <c r="FUJ56" i="7"/>
  <c r="FUK56" i="7"/>
  <c r="FUL56" i="7"/>
  <c r="FUM56" i="7"/>
  <c r="FUN56" i="7"/>
  <c r="FUO56" i="7"/>
  <c r="FUP56" i="7"/>
  <c r="FUQ56" i="7"/>
  <c r="FUR56" i="7"/>
  <c r="FUS56" i="7"/>
  <c r="FUT56" i="7"/>
  <c r="FUU56" i="7"/>
  <c r="FUV56" i="7"/>
  <c r="FUW56" i="7"/>
  <c r="FUX56" i="7"/>
  <c r="FUY56" i="7"/>
  <c r="FUZ56" i="7"/>
  <c r="FVA56" i="7"/>
  <c r="FVB56" i="7"/>
  <c r="FVC56" i="7"/>
  <c r="FVD56" i="7"/>
  <c r="FVE56" i="7"/>
  <c r="FVF56" i="7"/>
  <c r="FVG56" i="7"/>
  <c r="FVH56" i="7"/>
  <c r="FVI56" i="7"/>
  <c r="FVJ56" i="7"/>
  <c r="FVK56" i="7"/>
  <c r="FVL56" i="7"/>
  <c r="FVM56" i="7"/>
  <c r="FVN56" i="7"/>
  <c r="FVO56" i="7"/>
  <c r="FVP56" i="7"/>
  <c r="FVQ56" i="7"/>
  <c r="FVR56" i="7"/>
  <c r="FVS56" i="7"/>
  <c r="FVT56" i="7"/>
  <c r="FVU56" i="7"/>
  <c r="FVV56" i="7"/>
  <c r="FVW56" i="7"/>
  <c r="FVX56" i="7"/>
  <c r="FVY56" i="7"/>
  <c r="FVZ56" i="7"/>
  <c r="FWA56" i="7"/>
  <c r="FWB56" i="7"/>
  <c r="FWC56" i="7"/>
  <c r="FWD56" i="7"/>
  <c r="FWE56" i="7"/>
  <c r="FWF56" i="7"/>
  <c r="FWG56" i="7"/>
  <c r="FWH56" i="7"/>
  <c r="FWI56" i="7"/>
  <c r="FWJ56" i="7"/>
  <c r="FWK56" i="7"/>
  <c r="FWL56" i="7"/>
  <c r="FWM56" i="7"/>
  <c r="FWN56" i="7"/>
  <c r="FWO56" i="7"/>
  <c r="FWP56" i="7"/>
  <c r="FWQ56" i="7"/>
  <c r="FWR56" i="7"/>
  <c r="FWS56" i="7"/>
  <c r="FWT56" i="7"/>
  <c r="FWU56" i="7"/>
  <c r="FWV56" i="7"/>
  <c r="FWW56" i="7"/>
  <c r="FWX56" i="7"/>
  <c r="FWY56" i="7"/>
  <c r="FWZ56" i="7"/>
  <c r="FXA56" i="7"/>
  <c r="FXB56" i="7"/>
  <c r="FXC56" i="7"/>
  <c r="FXD56" i="7"/>
  <c r="FXE56" i="7"/>
  <c r="FXF56" i="7"/>
  <c r="FXG56" i="7"/>
  <c r="FXH56" i="7"/>
  <c r="FXI56" i="7"/>
  <c r="FXJ56" i="7"/>
  <c r="FXK56" i="7"/>
  <c r="FXL56" i="7"/>
  <c r="FXM56" i="7"/>
  <c r="FXN56" i="7"/>
  <c r="FXO56" i="7"/>
  <c r="FXP56" i="7"/>
  <c r="FXQ56" i="7"/>
  <c r="FXR56" i="7"/>
  <c r="FXS56" i="7"/>
  <c r="FXT56" i="7"/>
  <c r="FXU56" i="7"/>
  <c r="FXV56" i="7"/>
  <c r="FXW56" i="7"/>
  <c r="FXX56" i="7"/>
  <c r="FXY56" i="7"/>
  <c r="FXZ56" i="7"/>
  <c r="FYA56" i="7"/>
  <c r="FYB56" i="7"/>
  <c r="FYC56" i="7"/>
  <c r="FYD56" i="7"/>
  <c r="FYE56" i="7"/>
  <c r="FYF56" i="7"/>
  <c r="FYG56" i="7"/>
  <c r="FYH56" i="7"/>
  <c r="FYI56" i="7"/>
  <c r="FYJ56" i="7"/>
  <c r="FYK56" i="7"/>
  <c r="FYL56" i="7"/>
  <c r="FYM56" i="7"/>
  <c r="FYN56" i="7"/>
  <c r="FYO56" i="7"/>
  <c r="FYP56" i="7"/>
  <c r="FYQ56" i="7"/>
  <c r="FYR56" i="7"/>
  <c r="FYS56" i="7"/>
  <c r="FYT56" i="7"/>
  <c r="FYU56" i="7"/>
  <c r="FYV56" i="7"/>
  <c r="FYW56" i="7"/>
  <c r="FYX56" i="7"/>
  <c r="FYY56" i="7"/>
  <c r="FYZ56" i="7"/>
  <c r="FZA56" i="7"/>
  <c r="FZB56" i="7"/>
  <c r="FZC56" i="7"/>
  <c r="FZD56" i="7"/>
  <c r="FZE56" i="7"/>
  <c r="FZF56" i="7"/>
  <c r="FZG56" i="7"/>
  <c r="FZH56" i="7"/>
  <c r="FZI56" i="7"/>
  <c r="FZJ56" i="7"/>
  <c r="FZK56" i="7"/>
  <c r="FZL56" i="7"/>
  <c r="FZM56" i="7"/>
  <c r="FZN56" i="7"/>
  <c r="FZO56" i="7"/>
  <c r="FZP56" i="7"/>
  <c r="FZQ56" i="7"/>
  <c r="FZR56" i="7"/>
  <c r="FZS56" i="7"/>
  <c r="FZT56" i="7"/>
  <c r="FZU56" i="7"/>
  <c r="FZV56" i="7"/>
  <c r="FZW56" i="7"/>
  <c r="FZX56" i="7"/>
  <c r="FZY56" i="7"/>
  <c r="FZZ56" i="7"/>
  <c r="GAA56" i="7"/>
  <c r="GAB56" i="7"/>
  <c r="GAC56" i="7"/>
  <c r="GAD56" i="7"/>
  <c r="GAE56" i="7"/>
  <c r="GAF56" i="7"/>
  <c r="GAG56" i="7"/>
  <c r="GAH56" i="7"/>
  <c r="GAI56" i="7"/>
  <c r="GAJ56" i="7"/>
  <c r="GAK56" i="7"/>
  <c r="GAL56" i="7"/>
  <c r="GAM56" i="7"/>
  <c r="GAN56" i="7"/>
  <c r="GAO56" i="7"/>
  <c r="GAP56" i="7"/>
  <c r="GAQ56" i="7"/>
  <c r="GAR56" i="7"/>
  <c r="GAS56" i="7"/>
  <c r="GAT56" i="7"/>
  <c r="GAU56" i="7"/>
  <c r="GAV56" i="7"/>
  <c r="GAW56" i="7"/>
  <c r="GAX56" i="7"/>
  <c r="GAY56" i="7"/>
  <c r="GAZ56" i="7"/>
  <c r="GBA56" i="7"/>
  <c r="GBB56" i="7"/>
  <c r="GBC56" i="7"/>
  <c r="GBD56" i="7"/>
  <c r="GBE56" i="7"/>
  <c r="GBF56" i="7"/>
  <c r="GBG56" i="7"/>
  <c r="GBH56" i="7"/>
  <c r="GBI56" i="7"/>
  <c r="GBJ56" i="7"/>
  <c r="GBK56" i="7"/>
  <c r="GBL56" i="7"/>
  <c r="GBM56" i="7"/>
  <c r="GBN56" i="7"/>
  <c r="GBO56" i="7"/>
  <c r="GBP56" i="7"/>
  <c r="GBQ56" i="7"/>
  <c r="GBR56" i="7"/>
  <c r="GBS56" i="7"/>
  <c r="GBT56" i="7"/>
  <c r="GBU56" i="7"/>
  <c r="GBV56" i="7"/>
  <c r="GBW56" i="7"/>
  <c r="GBX56" i="7"/>
  <c r="GBY56" i="7"/>
  <c r="GBZ56" i="7"/>
  <c r="GCA56" i="7"/>
  <c r="GCB56" i="7"/>
  <c r="GCC56" i="7"/>
  <c r="GCD56" i="7"/>
  <c r="GCE56" i="7"/>
  <c r="GCF56" i="7"/>
  <c r="GCG56" i="7"/>
  <c r="GCH56" i="7"/>
  <c r="GCI56" i="7"/>
  <c r="GCJ56" i="7"/>
  <c r="GCK56" i="7"/>
  <c r="GCL56" i="7"/>
  <c r="GCM56" i="7"/>
  <c r="GCN56" i="7"/>
  <c r="GCO56" i="7"/>
  <c r="GCP56" i="7"/>
  <c r="GCQ56" i="7"/>
  <c r="GCR56" i="7"/>
  <c r="GCS56" i="7"/>
  <c r="GCT56" i="7"/>
  <c r="GCU56" i="7"/>
  <c r="GCV56" i="7"/>
  <c r="GCW56" i="7"/>
  <c r="GCX56" i="7"/>
  <c r="GCY56" i="7"/>
  <c r="GCZ56" i="7"/>
  <c r="GDA56" i="7"/>
  <c r="GDB56" i="7"/>
  <c r="GDC56" i="7"/>
  <c r="GDD56" i="7"/>
  <c r="GDE56" i="7"/>
  <c r="GDF56" i="7"/>
  <c r="GDG56" i="7"/>
  <c r="GDH56" i="7"/>
  <c r="GDI56" i="7"/>
  <c r="GDJ56" i="7"/>
  <c r="GDK56" i="7"/>
  <c r="GDL56" i="7"/>
  <c r="GDM56" i="7"/>
  <c r="GDN56" i="7"/>
  <c r="GDO56" i="7"/>
  <c r="GDP56" i="7"/>
  <c r="GDQ56" i="7"/>
  <c r="GDR56" i="7"/>
  <c r="GDS56" i="7"/>
  <c r="GDT56" i="7"/>
  <c r="GDU56" i="7"/>
  <c r="GDV56" i="7"/>
  <c r="GDW56" i="7"/>
  <c r="GDX56" i="7"/>
  <c r="GDY56" i="7"/>
  <c r="GDZ56" i="7"/>
  <c r="GEA56" i="7"/>
  <c r="GEB56" i="7"/>
  <c r="GEC56" i="7"/>
  <c r="GED56" i="7"/>
  <c r="GEE56" i="7"/>
  <c r="GEF56" i="7"/>
  <c r="GEG56" i="7"/>
  <c r="GEH56" i="7"/>
  <c r="GEI56" i="7"/>
  <c r="GEJ56" i="7"/>
  <c r="GEK56" i="7"/>
  <c r="GEL56" i="7"/>
  <c r="GEM56" i="7"/>
  <c r="GEN56" i="7"/>
  <c r="GEO56" i="7"/>
  <c r="GEP56" i="7"/>
  <c r="GEQ56" i="7"/>
  <c r="GER56" i="7"/>
  <c r="GES56" i="7"/>
  <c r="GET56" i="7"/>
  <c r="GEU56" i="7"/>
  <c r="GEV56" i="7"/>
  <c r="GEW56" i="7"/>
  <c r="GEX56" i="7"/>
  <c r="GEY56" i="7"/>
  <c r="GEZ56" i="7"/>
  <c r="GFA56" i="7"/>
  <c r="GFB56" i="7"/>
  <c r="GFC56" i="7"/>
  <c r="GFD56" i="7"/>
  <c r="GFE56" i="7"/>
  <c r="GFF56" i="7"/>
  <c r="GFG56" i="7"/>
  <c r="GFH56" i="7"/>
  <c r="GFI56" i="7"/>
  <c r="GFJ56" i="7"/>
  <c r="GFK56" i="7"/>
  <c r="GFL56" i="7"/>
  <c r="GFM56" i="7"/>
  <c r="GFN56" i="7"/>
  <c r="GFO56" i="7"/>
  <c r="GFP56" i="7"/>
  <c r="GFQ56" i="7"/>
  <c r="GFR56" i="7"/>
  <c r="GFS56" i="7"/>
  <c r="GFT56" i="7"/>
  <c r="GFU56" i="7"/>
  <c r="GFV56" i="7"/>
  <c r="GFW56" i="7"/>
  <c r="GFX56" i="7"/>
  <c r="GFY56" i="7"/>
  <c r="GFZ56" i="7"/>
  <c r="GGA56" i="7"/>
  <c r="GGB56" i="7"/>
  <c r="GGC56" i="7"/>
  <c r="GGD56" i="7"/>
  <c r="GGE56" i="7"/>
  <c r="GGF56" i="7"/>
  <c r="GGG56" i="7"/>
  <c r="GGH56" i="7"/>
  <c r="GGI56" i="7"/>
  <c r="GGJ56" i="7"/>
  <c r="GGK56" i="7"/>
  <c r="GGL56" i="7"/>
  <c r="GGM56" i="7"/>
  <c r="GGN56" i="7"/>
  <c r="GGO56" i="7"/>
  <c r="GGP56" i="7"/>
  <c r="GGQ56" i="7"/>
  <c r="GGR56" i="7"/>
  <c r="GGS56" i="7"/>
  <c r="GGT56" i="7"/>
  <c r="GGU56" i="7"/>
  <c r="GGV56" i="7"/>
  <c r="GGW56" i="7"/>
  <c r="GGX56" i="7"/>
  <c r="GGY56" i="7"/>
  <c r="GGZ56" i="7"/>
  <c r="GHA56" i="7"/>
  <c r="GHB56" i="7"/>
  <c r="GHC56" i="7"/>
  <c r="GHD56" i="7"/>
  <c r="GHE56" i="7"/>
  <c r="GHF56" i="7"/>
  <c r="GHG56" i="7"/>
  <c r="GHH56" i="7"/>
  <c r="GHI56" i="7"/>
  <c r="GHJ56" i="7"/>
  <c r="GHK56" i="7"/>
  <c r="GHL56" i="7"/>
  <c r="GHM56" i="7"/>
  <c r="GHN56" i="7"/>
  <c r="GHO56" i="7"/>
  <c r="GHP56" i="7"/>
  <c r="GHQ56" i="7"/>
  <c r="GHR56" i="7"/>
  <c r="GHS56" i="7"/>
  <c r="GHT56" i="7"/>
  <c r="GHU56" i="7"/>
  <c r="GHV56" i="7"/>
  <c r="GHW56" i="7"/>
  <c r="GHX56" i="7"/>
  <c r="GHY56" i="7"/>
  <c r="GHZ56" i="7"/>
  <c r="GIA56" i="7"/>
  <c r="GIB56" i="7"/>
  <c r="GIC56" i="7"/>
  <c r="GID56" i="7"/>
  <c r="GIE56" i="7"/>
  <c r="GIF56" i="7"/>
  <c r="GIG56" i="7"/>
  <c r="GIH56" i="7"/>
  <c r="GII56" i="7"/>
  <c r="GIJ56" i="7"/>
  <c r="GIK56" i="7"/>
  <c r="GIL56" i="7"/>
  <c r="GIM56" i="7"/>
  <c r="GIN56" i="7"/>
  <c r="GIO56" i="7"/>
  <c r="GIP56" i="7"/>
  <c r="GIQ56" i="7"/>
  <c r="GIR56" i="7"/>
  <c r="GIS56" i="7"/>
  <c r="GIT56" i="7"/>
  <c r="GIU56" i="7"/>
  <c r="GIV56" i="7"/>
  <c r="GIW56" i="7"/>
  <c r="GIX56" i="7"/>
  <c r="GIY56" i="7"/>
  <c r="GIZ56" i="7"/>
  <c r="GJA56" i="7"/>
  <c r="GJB56" i="7"/>
  <c r="GJC56" i="7"/>
  <c r="GJD56" i="7"/>
  <c r="GJE56" i="7"/>
  <c r="GJF56" i="7"/>
  <c r="GJG56" i="7"/>
  <c r="GJH56" i="7"/>
  <c r="GJI56" i="7"/>
  <c r="GJJ56" i="7"/>
  <c r="GJK56" i="7"/>
  <c r="GJL56" i="7"/>
  <c r="GJM56" i="7"/>
  <c r="GJN56" i="7"/>
  <c r="GJO56" i="7"/>
  <c r="GJP56" i="7"/>
  <c r="GJQ56" i="7"/>
  <c r="GJR56" i="7"/>
  <c r="GJS56" i="7"/>
  <c r="GJT56" i="7"/>
  <c r="GJU56" i="7"/>
  <c r="GJV56" i="7"/>
  <c r="GJW56" i="7"/>
  <c r="GJX56" i="7"/>
  <c r="GJY56" i="7"/>
  <c r="GJZ56" i="7"/>
  <c r="GKA56" i="7"/>
  <c r="GKB56" i="7"/>
  <c r="GKC56" i="7"/>
  <c r="GKD56" i="7"/>
  <c r="GKE56" i="7"/>
  <c r="GKF56" i="7"/>
  <c r="GKG56" i="7"/>
  <c r="GKH56" i="7"/>
  <c r="GKI56" i="7"/>
  <c r="GKJ56" i="7"/>
  <c r="GKK56" i="7"/>
  <c r="GKL56" i="7"/>
  <c r="GKM56" i="7"/>
  <c r="GKN56" i="7"/>
  <c r="GKO56" i="7"/>
  <c r="GKP56" i="7"/>
  <c r="GKQ56" i="7"/>
  <c r="GKR56" i="7"/>
  <c r="GKS56" i="7"/>
  <c r="GKT56" i="7"/>
  <c r="GKU56" i="7"/>
  <c r="GKV56" i="7"/>
  <c r="GKW56" i="7"/>
  <c r="GKX56" i="7"/>
  <c r="GKY56" i="7"/>
  <c r="GKZ56" i="7"/>
  <c r="GLA56" i="7"/>
  <c r="GLB56" i="7"/>
  <c r="GLC56" i="7"/>
  <c r="GLD56" i="7"/>
  <c r="GLE56" i="7"/>
  <c r="GLF56" i="7"/>
  <c r="GLG56" i="7"/>
  <c r="GLH56" i="7"/>
  <c r="GLI56" i="7"/>
  <c r="GLJ56" i="7"/>
  <c r="GLK56" i="7"/>
  <c r="GLL56" i="7"/>
  <c r="GLM56" i="7"/>
  <c r="GLN56" i="7"/>
  <c r="GLO56" i="7"/>
  <c r="GLP56" i="7"/>
  <c r="GLQ56" i="7"/>
  <c r="GLR56" i="7"/>
  <c r="GLS56" i="7"/>
  <c r="GLT56" i="7"/>
  <c r="GLU56" i="7"/>
  <c r="GLV56" i="7"/>
  <c r="GLW56" i="7"/>
  <c r="GLX56" i="7"/>
  <c r="GLY56" i="7"/>
  <c r="GLZ56" i="7"/>
  <c r="GMA56" i="7"/>
  <c r="GMB56" i="7"/>
  <c r="GMC56" i="7"/>
  <c r="GMD56" i="7"/>
  <c r="GME56" i="7"/>
  <c r="GMF56" i="7"/>
  <c r="GMG56" i="7"/>
  <c r="GMH56" i="7"/>
  <c r="GMI56" i="7"/>
  <c r="GMJ56" i="7"/>
  <c r="GMK56" i="7"/>
  <c r="GML56" i="7"/>
  <c r="GMM56" i="7"/>
  <c r="GMN56" i="7"/>
  <c r="GMO56" i="7"/>
  <c r="GMP56" i="7"/>
  <c r="GMQ56" i="7"/>
  <c r="GMR56" i="7"/>
  <c r="GMS56" i="7"/>
  <c r="GMT56" i="7"/>
  <c r="GMU56" i="7"/>
  <c r="GMV56" i="7"/>
  <c r="GMW56" i="7"/>
  <c r="GMX56" i="7"/>
  <c r="GMY56" i="7"/>
  <c r="GMZ56" i="7"/>
  <c r="GNA56" i="7"/>
  <c r="GNB56" i="7"/>
  <c r="GNC56" i="7"/>
  <c r="GND56" i="7"/>
  <c r="GNE56" i="7"/>
  <c r="GNF56" i="7"/>
  <c r="GNG56" i="7"/>
  <c r="GNH56" i="7"/>
  <c r="GNI56" i="7"/>
  <c r="GNJ56" i="7"/>
  <c r="GNK56" i="7"/>
  <c r="GNL56" i="7"/>
  <c r="GNM56" i="7"/>
  <c r="GNN56" i="7"/>
  <c r="GNO56" i="7"/>
  <c r="GNP56" i="7"/>
  <c r="GNQ56" i="7"/>
  <c r="GNR56" i="7"/>
  <c r="GNS56" i="7"/>
  <c r="GNT56" i="7"/>
  <c r="GNU56" i="7"/>
  <c r="GNV56" i="7"/>
  <c r="GNW56" i="7"/>
  <c r="GNX56" i="7"/>
  <c r="GNY56" i="7"/>
  <c r="GNZ56" i="7"/>
  <c r="GOA56" i="7"/>
  <c r="GOB56" i="7"/>
  <c r="GOC56" i="7"/>
  <c r="GOD56" i="7"/>
  <c r="GOE56" i="7"/>
  <c r="GOF56" i="7"/>
  <c r="GOG56" i="7"/>
  <c r="GOH56" i="7"/>
  <c r="GOI56" i="7"/>
  <c r="GOJ56" i="7"/>
  <c r="GOK56" i="7"/>
  <c r="GOL56" i="7"/>
  <c r="GOM56" i="7"/>
  <c r="GON56" i="7"/>
  <c r="GOO56" i="7"/>
  <c r="GOP56" i="7"/>
  <c r="GOQ56" i="7"/>
  <c r="GOR56" i="7"/>
  <c r="GOS56" i="7"/>
  <c r="GOT56" i="7"/>
  <c r="GOU56" i="7"/>
  <c r="GOV56" i="7"/>
  <c r="GOW56" i="7"/>
  <c r="GOX56" i="7"/>
  <c r="GOY56" i="7"/>
  <c r="GOZ56" i="7"/>
  <c r="GPA56" i="7"/>
  <c r="GPB56" i="7"/>
  <c r="GPC56" i="7"/>
  <c r="GPD56" i="7"/>
  <c r="GPE56" i="7"/>
  <c r="GPF56" i="7"/>
  <c r="GPG56" i="7"/>
  <c r="GPH56" i="7"/>
  <c r="GPI56" i="7"/>
  <c r="GPJ56" i="7"/>
  <c r="GPK56" i="7"/>
  <c r="GPL56" i="7"/>
  <c r="GPM56" i="7"/>
  <c r="GPN56" i="7"/>
  <c r="GPO56" i="7"/>
  <c r="GPP56" i="7"/>
  <c r="GPQ56" i="7"/>
  <c r="GPR56" i="7"/>
  <c r="GPS56" i="7"/>
  <c r="GPT56" i="7"/>
  <c r="GPU56" i="7"/>
  <c r="GPV56" i="7"/>
  <c r="GPW56" i="7"/>
  <c r="GPX56" i="7"/>
  <c r="GPY56" i="7"/>
  <c r="GPZ56" i="7"/>
  <c r="GQA56" i="7"/>
  <c r="GQB56" i="7"/>
  <c r="GQC56" i="7"/>
  <c r="GQD56" i="7"/>
  <c r="GQE56" i="7"/>
  <c r="GQF56" i="7"/>
  <c r="GQG56" i="7"/>
  <c r="GQH56" i="7"/>
  <c r="GQI56" i="7"/>
  <c r="GQJ56" i="7"/>
  <c r="GQK56" i="7"/>
  <c r="GQL56" i="7"/>
  <c r="GQM56" i="7"/>
  <c r="GQN56" i="7"/>
  <c r="GQO56" i="7"/>
  <c r="GQP56" i="7"/>
  <c r="GQQ56" i="7"/>
  <c r="GQR56" i="7"/>
  <c r="GQS56" i="7"/>
  <c r="GQT56" i="7"/>
  <c r="GQU56" i="7"/>
  <c r="GQV56" i="7"/>
  <c r="GQW56" i="7"/>
  <c r="GQX56" i="7"/>
  <c r="GQY56" i="7"/>
  <c r="GQZ56" i="7"/>
  <c r="GRA56" i="7"/>
  <c r="GRB56" i="7"/>
  <c r="GRC56" i="7"/>
  <c r="GRD56" i="7"/>
  <c r="GRE56" i="7"/>
  <c r="GRF56" i="7"/>
  <c r="GRG56" i="7"/>
  <c r="GRH56" i="7"/>
  <c r="GRI56" i="7"/>
  <c r="GRJ56" i="7"/>
  <c r="GRK56" i="7"/>
  <c r="GRL56" i="7"/>
  <c r="GRM56" i="7"/>
  <c r="GRN56" i="7"/>
  <c r="GRO56" i="7"/>
  <c r="GRP56" i="7"/>
  <c r="GRQ56" i="7"/>
  <c r="GRR56" i="7"/>
  <c r="GRS56" i="7"/>
  <c r="GRT56" i="7"/>
  <c r="GRU56" i="7"/>
  <c r="GRV56" i="7"/>
  <c r="GRW56" i="7"/>
  <c r="GRX56" i="7"/>
  <c r="GRY56" i="7"/>
  <c r="GRZ56" i="7"/>
  <c r="GSA56" i="7"/>
  <c r="GSB56" i="7"/>
  <c r="GSC56" i="7"/>
  <c r="GSD56" i="7"/>
  <c r="GSE56" i="7"/>
  <c r="GSF56" i="7"/>
  <c r="GSG56" i="7"/>
  <c r="GSH56" i="7"/>
  <c r="GSI56" i="7"/>
  <c r="GSJ56" i="7"/>
  <c r="GSK56" i="7"/>
  <c r="GSL56" i="7"/>
  <c r="GSM56" i="7"/>
  <c r="GSN56" i="7"/>
  <c r="GSO56" i="7"/>
  <c r="GSP56" i="7"/>
  <c r="GSQ56" i="7"/>
  <c r="GSR56" i="7"/>
  <c r="GSS56" i="7"/>
  <c r="GST56" i="7"/>
  <c r="GSU56" i="7"/>
  <c r="GSV56" i="7"/>
  <c r="GSW56" i="7"/>
  <c r="GSX56" i="7"/>
  <c r="GSY56" i="7"/>
  <c r="GSZ56" i="7"/>
  <c r="GTA56" i="7"/>
  <c r="GTB56" i="7"/>
  <c r="GTC56" i="7"/>
  <c r="GTD56" i="7"/>
  <c r="GTE56" i="7"/>
  <c r="GTF56" i="7"/>
  <c r="GTG56" i="7"/>
  <c r="GTH56" i="7"/>
  <c r="GTI56" i="7"/>
  <c r="GTJ56" i="7"/>
  <c r="GTK56" i="7"/>
  <c r="GTL56" i="7"/>
  <c r="GTM56" i="7"/>
  <c r="GTN56" i="7"/>
  <c r="GTO56" i="7"/>
  <c r="GTP56" i="7"/>
  <c r="GTQ56" i="7"/>
  <c r="GTR56" i="7"/>
  <c r="GTS56" i="7"/>
  <c r="GTT56" i="7"/>
  <c r="GTU56" i="7"/>
  <c r="GTV56" i="7"/>
  <c r="GTW56" i="7"/>
  <c r="GTX56" i="7"/>
  <c r="GTY56" i="7"/>
  <c r="GTZ56" i="7"/>
  <c r="GUA56" i="7"/>
  <c r="GUB56" i="7"/>
  <c r="GUC56" i="7"/>
  <c r="GUD56" i="7"/>
  <c r="GUE56" i="7"/>
  <c r="GUF56" i="7"/>
  <c r="GUG56" i="7"/>
  <c r="GUH56" i="7"/>
  <c r="GUI56" i="7"/>
  <c r="GUJ56" i="7"/>
  <c r="GUK56" i="7"/>
  <c r="GUL56" i="7"/>
  <c r="GUM56" i="7"/>
  <c r="GUN56" i="7"/>
  <c r="GUO56" i="7"/>
  <c r="GUP56" i="7"/>
  <c r="GUQ56" i="7"/>
  <c r="GUR56" i="7"/>
  <c r="GUS56" i="7"/>
  <c r="GUT56" i="7"/>
  <c r="GUU56" i="7"/>
  <c r="GUV56" i="7"/>
  <c r="GUW56" i="7"/>
  <c r="GUX56" i="7"/>
  <c r="GUY56" i="7"/>
  <c r="GUZ56" i="7"/>
  <c r="GVA56" i="7"/>
  <c r="GVB56" i="7"/>
  <c r="GVC56" i="7"/>
  <c r="GVD56" i="7"/>
  <c r="GVE56" i="7"/>
  <c r="GVF56" i="7"/>
  <c r="GVG56" i="7"/>
  <c r="GVH56" i="7"/>
  <c r="GVI56" i="7"/>
  <c r="GVJ56" i="7"/>
  <c r="GVK56" i="7"/>
  <c r="GVL56" i="7"/>
  <c r="GVM56" i="7"/>
  <c r="GVN56" i="7"/>
  <c r="GVO56" i="7"/>
  <c r="GVP56" i="7"/>
  <c r="GVQ56" i="7"/>
  <c r="GVR56" i="7"/>
  <c r="GVS56" i="7"/>
  <c r="GVT56" i="7"/>
  <c r="GVU56" i="7"/>
  <c r="GVV56" i="7"/>
  <c r="GVW56" i="7"/>
  <c r="GVX56" i="7"/>
  <c r="GVY56" i="7"/>
  <c r="GVZ56" i="7"/>
  <c r="GWA56" i="7"/>
  <c r="GWB56" i="7"/>
  <c r="GWC56" i="7"/>
  <c r="GWD56" i="7"/>
  <c r="GWE56" i="7"/>
  <c r="GWF56" i="7"/>
  <c r="GWG56" i="7"/>
  <c r="GWH56" i="7"/>
  <c r="GWI56" i="7"/>
  <c r="GWJ56" i="7"/>
  <c r="GWK56" i="7"/>
  <c r="GWL56" i="7"/>
  <c r="GWM56" i="7"/>
  <c r="GWN56" i="7"/>
  <c r="GWO56" i="7"/>
  <c r="GWP56" i="7"/>
  <c r="GWQ56" i="7"/>
  <c r="GWR56" i="7"/>
  <c r="GWS56" i="7"/>
  <c r="GWT56" i="7"/>
  <c r="GWU56" i="7"/>
  <c r="GWV56" i="7"/>
  <c r="GWW56" i="7"/>
  <c r="GWX56" i="7"/>
  <c r="GWY56" i="7"/>
  <c r="GWZ56" i="7"/>
  <c r="GXA56" i="7"/>
  <c r="GXB56" i="7"/>
  <c r="GXC56" i="7"/>
  <c r="GXD56" i="7"/>
  <c r="GXE56" i="7"/>
  <c r="GXF56" i="7"/>
  <c r="GXG56" i="7"/>
  <c r="GXH56" i="7"/>
  <c r="GXI56" i="7"/>
  <c r="GXJ56" i="7"/>
  <c r="GXK56" i="7"/>
  <c r="GXL56" i="7"/>
  <c r="GXM56" i="7"/>
  <c r="GXN56" i="7"/>
  <c r="GXO56" i="7"/>
  <c r="GXP56" i="7"/>
  <c r="GXQ56" i="7"/>
  <c r="GXR56" i="7"/>
  <c r="GXS56" i="7"/>
  <c r="GXT56" i="7"/>
  <c r="GXU56" i="7"/>
  <c r="GXV56" i="7"/>
  <c r="GXW56" i="7"/>
  <c r="GXX56" i="7"/>
  <c r="GXY56" i="7"/>
  <c r="GXZ56" i="7"/>
  <c r="GYA56" i="7"/>
  <c r="GYB56" i="7"/>
  <c r="GYC56" i="7"/>
  <c r="GYD56" i="7"/>
  <c r="GYE56" i="7"/>
  <c r="GYF56" i="7"/>
  <c r="GYG56" i="7"/>
  <c r="GYH56" i="7"/>
  <c r="GYI56" i="7"/>
  <c r="GYJ56" i="7"/>
  <c r="GYK56" i="7"/>
  <c r="GYL56" i="7"/>
  <c r="GYM56" i="7"/>
  <c r="GYN56" i="7"/>
  <c r="GYO56" i="7"/>
  <c r="GYP56" i="7"/>
  <c r="GYQ56" i="7"/>
  <c r="GYR56" i="7"/>
  <c r="GYS56" i="7"/>
  <c r="GYT56" i="7"/>
  <c r="GYU56" i="7"/>
  <c r="GYV56" i="7"/>
  <c r="GYW56" i="7"/>
  <c r="GYX56" i="7"/>
  <c r="GYY56" i="7"/>
  <c r="GYZ56" i="7"/>
  <c r="GZA56" i="7"/>
  <c r="GZB56" i="7"/>
  <c r="GZC56" i="7"/>
  <c r="GZD56" i="7"/>
  <c r="GZE56" i="7"/>
  <c r="GZF56" i="7"/>
  <c r="GZG56" i="7"/>
  <c r="GZH56" i="7"/>
  <c r="GZI56" i="7"/>
  <c r="GZJ56" i="7"/>
  <c r="GZK56" i="7"/>
  <c r="GZL56" i="7"/>
  <c r="GZM56" i="7"/>
  <c r="GZN56" i="7"/>
  <c r="GZO56" i="7"/>
  <c r="GZP56" i="7"/>
  <c r="GZQ56" i="7"/>
  <c r="GZR56" i="7"/>
  <c r="GZS56" i="7"/>
  <c r="GZT56" i="7"/>
  <c r="GZU56" i="7"/>
  <c r="GZV56" i="7"/>
  <c r="GZW56" i="7"/>
  <c r="GZX56" i="7"/>
  <c r="GZY56" i="7"/>
  <c r="GZZ56" i="7"/>
  <c r="HAA56" i="7"/>
  <c r="HAB56" i="7"/>
  <c r="HAC56" i="7"/>
  <c r="HAD56" i="7"/>
  <c r="HAE56" i="7"/>
  <c r="HAF56" i="7"/>
  <c r="HAG56" i="7"/>
  <c r="HAH56" i="7"/>
  <c r="HAI56" i="7"/>
  <c r="HAJ56" i="7"/>
  <c r="HAK56" i="7"/>
  <c r="HAL56" i="7"/>
  <c r="HAM56" i="7"/>
  <c r="HAN56" i="7"/>
  <c r="HAO56" i="7"/>
  <c r="HAP56" i="7"/>
  <c r="HAQ56" i="7"/>
  <c r="HAR56" i="7"/>
  <c r="HAS56" i="7"/>
  <c r="HAT56" i="7"/>
  <c r="HAU56" i="7"/>
  <c r="HAV56" i="7"/>
  <c r="HAW56" i="7"/>
  <c r="HAX56" i="7"/>
  <c r="HAY56" i="7"/>
  <c r="HAZ56" i="7"/>
  <c r="HBA56" i="7"/>
  <c r="HBB56" i="7"/>
  <c r="HBC56" i="7"/>
  <c r="HBD56" i="7"/>
  <c r="HBE56" i="7"/>
  <c r="HBF56" i="7"/>
  <c r="HBG56" i="7"/>
  <c r="HBH56" i="7"/>
  <c r="HBI56" i="7"/>
  <c r="HBJ56" i="7"/>
  <c r="HBK56" i="7"/>
  <c r="HBL56" i="7"/>
  <c r="HBM56" i="7"/>
  <c r="HBN56" i="7"/>
  <c r="HBO56" i="7"/>
  <c r="HBP56" i="7"/>
  <c r="HBQ56" i="7"/>
  <c r="HBR56" i="7"/>
  <c r="HBS56" i="7"/>
  <c r="HBT56" i="7"/>
  <c r="HBU56" i="7"/>
  <c r="HBV56" i="7"/>
  <c r="HBW56" i="7"/>
  <c r="HBX56" i="7"/>
  <c r="HBY56" i="7"/>
  <c r="HBZ56" i="7"/>
  <c r="HCA56" i="7"/>
  <c r="HCB56" i="7"/>
  <c r="HCC56" i="7"/>
  <c r="HCD56" i="7"/>
  <c r="HCE56" i="7"/>
  <c r="HCF56" i="7"/>
  <c r="HCG56" i="7"/>
  <c r="HCH56" i="7"/>
  <c r="HCI56" i="7"/>
  <c r="HCJ56" i="7"/>
  <c r="HCK56" i="7"/>
  <c r="HCL56" i="7"/>
  <c r="HCM56" i="7"/>
  <c r="HCN56" i="7"/>
  <c r="HCO56" i="7"/>
  <c r="HCP56" i="7"/>
  <c r="HCQ56" i="7"/>
  <c r="HCR56" i="7"/>
  <c r="HCS56" i="7"/>
  <c r="HCT56" i="7"/>
  <c r="HCU56" i="7"/>
  <c r="HCV56" i="7"/>
  <c r="HCW56" i="7"/>
  <c r="HCX56" i="7"/>
  <c r="HCY56" i="7"/>
  <c r="HCZ56" i="7"/>
  <c r="HDA56" i="7"/>
  <c r="HDB56" i="7"/>
  <c r="HDC56" i="7"/>
  <c r="HDD56" i="7"/>
  <c r="HDE56" i="7"/>
  <c r="HDF56" i="7"/>
  <c r="HDG56" i="7"/>
  <c r="HDH56" i="7"/>
  <c r="HDI56" i="7"/>
  <c r="HDJ56" i="7"/>
  <c r="HDK56" i="7"/>
  <c r="HDL56" i="7"/>
  <c r="HDM56" i="7"/>
  <c r="HDN56" i="7"/>
  <c r="HDO56" i="7"/>
  <c r="HDP56" i="7"/>
  <c r="HDQ56" i="7"/>
  <c r="HDR56" i="7"/>
  <c r="HDS56" i="7"/>
  <c r="HDT56" i="7"/>
  <c r="HDU56" i="7"/>
  <c r="HDV56" i="7"/>
  <c r="HDW56" i="7"/>
  <c r="HDX56" i="7"/>
  <c r="HDY56" i="7"/>
  <c r="HDZ56" i="7"/>
  <c r="HEA56" i="7"/>
  <c r="HEB56" i="7"/>
  <c r="HEC56" i="7"/>
  <c r="HED56" i="7"/>
  <c r="HEE56" i="7"/>
  <c r="HEF56" i="7"/>
  <c r="HEG56" i="7"/>
  <c r="HEH56" i="7"/>
  <c r="HEI56" i="7"/>
  <c r="HEJ56" i="7"/>
  <c r="HEK56" i="7"/>
  <c r="HEL56" i="7"/>
  <c r="HEM56" i="7"/>
  <c r="HEN56" i="7"/>
  <c r="HEO56" i="7"/>
  <c r="HEP56" i="7"/>
  <c r="HEQ56" i="7"/>
  <c r="HER56" i="7"/>
  <c r="HES56" i="7"/>
  <c r="HET56" i="7"/>
  <c r="HEU56" i="7"/>
  <c r="HEV56" i="7"/>
  <c r="HEW56" i="7"/>
  <c r="HEX56" i="7"/>
  <c r="HEY56" i="7"/>
  <c r="HEZ56" i="7"/>
  <c r="HFA56" i="7"/>
  <c r="HFB56" i="7"/>
  <c r="HFC56" i="7"/>
  <c r="HFD56" i="7"/>
  <c r="HFE56" i="7"/>
  <c r="HFF56" i="7"/>
  <c r="HFG56" i="7"/>
  <c r="HFH56" i="7"/>
  <c r="HFI56" i="7"/>
  <c r="HFJ56" i="7"/>
  <c r="HFK56" i="7"/>
  <c r="HFL56" i="7"/>
  <c r="HFM56" i="7"/>
  <c r="HFN56" i="7"/>
  <c r="HFO56" i="7"/>
  <c r="HFP56" i="7"/>
  <c r="HFQ56" i="7"/>
  <c r="HFR56" i="7"/>
  <c r="HFS56" i="7"/>
  <c r="HFT56" i="7"/>
  <c r="HFU56" i="7"/>
  <c r="HFV56" i="7"/>
  <c r="HFW56" i="7"/>
  <c r="HFX56" i="7"/>
  <c r="HFY56" i="7"/>
  <c r="HFZ56" i="7"/>
  <c r="HGA56" i="7"/>
  <c r="HGB56" i="7"/>
  <c r="HGC56" i="7"/>
  <c r="HGD56" i="7"/>
  <c r="HGE56" i="7"/>
  <c r="HGF56" i="7"/>
  <c r="HGG56" i="7"/>
  <c r="HGH56" i="7"/>
  <c r="HGI56" i="7"/>
  <c r="HGJ56" i="7"/>
  <c r="HGK56" i="7"/>
  <c r="HGL56" i="7"/>
  <c r="HGM56" i="7"/>
  <c r="HGN56" i="7"/>
  <c r="HGO56" i="7"/>
  <c r="HGP56" i="7"/>
  <c r="HGQ56" i="7"/>
  <c r="HGR56" i="7"/>
  <c r="HGS56" i="7"/>
  <c r="HGT56" i="7"/>
  <c r="HGU56" i="7"/>
  <c r="HGV56" i="7"/>
  <c r="HGW56" i="7"/>
  <c r="HGX56" i="7"/>
  <c r="HGY56" i="7"/>
  <c r="HGZ56" i="7"/>
  <c r="HHA56" i="7"/>
  <c r="HHB56" i="7"/>
  <c r="HHC56" i="7"/>
  <c r="HHD56" i="7"/>
  <c r="HHE56" i="7"/>
  <c r="HHF56" i="7"/>
  <c r="HHG56" i="7"/>
  <c r="HHH56" i="7"/>
  <c r="HHI56" i="7"/>
  <c r="HHJ56" i="7"/>
  <c r="HHK56" i="7"/>
  <c r="HHL56" i="7"/>
  <c r="HHM56" i="7"/>
  <c r="HHN56" i="7"/>
  <c r="HHO56" i="7"/>
  <c r="HHP56" i="7"/>
  <c r="HHQ56" i="7"/>
  <c r="HHR56" i="7"/>
  <c r="HHS56" i="7"/>
  <c r="HHT56" i="7"/>
  <c r="HHU56" i="7"/>
  <c r="HHV56" i="7"/>
  <c r="HHW56" i="7"/>
  <c r="HHX56" i="7"/>
  <c r="HHY56" i="7"/>
  <c r="HHZ56" i="7"/>
  <c r="HIA56" i="7"/>
  <c r="HIB56" i="7"/>
  <c r="HIC56" i="7"/>
  <c r="HID56" i="7"/>
  <c r="HIE56" i="7"/>
  <c r="HIF56" i="7"/>
  <c r="HIG56" i="7"/>
  <c r="HIH56" i="7"/>
  <c r="HII56" i="7"/>
  <c r="HIJ56" i="7"/>
  <c r="HIK56" i="7"/>
  <c r="HIL56" i="7"/>
  <c r="HIM56" i="7"/>
  <c r="HIN56" i="7"/>
  <c r="HIO56" i="7"/>
  <c r="HIP56" i="7"/>
  <c r="HIQ56" i="7"/>
  <c r="HIR56" i="7"/>
  <c r="HIS56" i="7"/>
  <c r="HIT56" i="7"/>
  <c r="HIU56" i="7"/>
  <c r="HIV56" i="7"/>
  <c r="HIW56" i="7"/>
  <c r="HIX56" i="7"/>
  <c r="HIY56" i="7"/>
  <c r="HIZ56" i="7"/>
  <c r="HJA56" i="7"/>
  <c r="HJB56" i="7"/>
  <c r="HJC56" i="7"/>
  <c r="HJD56" i="7"/>
  <c r="HJE56" i="7"/>
  <c r="HJF56" i="7"/>
  <c r="HJG56" i="7"/>
  <c r="HJH56" i="7"/>
  <c r="HJI56" i="7"/>
  <c r="HJJ56" i="7"/>
  <c r="HJK56" i="7"/>
  <c r="HJL56" i="7"/>
  <c r="HJM56" i="7"/>
  <c r="HJN56" i="7"/>
  <c r="HJO56" i="7"/>
  <c r="HJP56" i="7"/>
  <c r="HJQ56" i="7"/>
  <c r="HJR56" i="7"/>
  <c r="HJS56" i="7"/>
  <c r="HJT56" i="7"/>
  <c r="HJU56" i="7"/>
  <c r="HJV56" i="7"/>
  <c r="HJW56" i="7"/>
  <c r="HJX56" i="7"/>
  <c r="HJY56" i="7"/>
  <c r="HJZ56" i="7"/>
  <c r="HKA56" i="7"/>
  <c r="HKB56" i="7"/>
  <c r="HKC56" i="7"/>
  <c r="HKD56" i="7"/>
  <c r="HKE56" i="7"/>
  <c r="HKF56" i="7"/>
  <c r="HKG56" i="7"/>
  <c r="HKH56" i="7"/>
  <c r="HKI56" i="7"/>
  <c r="HKJ56" i="7"/>
  <c r="HKK56" i="7"/>
  <c r="HKL56" i="7"/>
  <c r="HKM56" i="7"/>
  <c r="HKN56" i="7"/>
  <c r="HKO56" i="7"/>
  <c r="HKP56" i="7"/>
  <c r="HKQ56" i="7"/>
  <c r="HKR56" i="7"/>
  <c r="HKS56" i="7"/>
  <c r="HKT56" i="7"/>
  <c r="HKU56" i="7"/>
  <c r="HKV56" i="7"/>
  <c r="HKW56" i="7"/>
  <c r="HKX56" i="7"/>
  <c r="HKY56" i="7"/>
  <c r="HKZ56" i="7"/>
  <c r="HLA56" i="7"/>
  <c r="HLB56" i="7"/>
  <c r="HLC56" i="7"/>
  <c r="HLD56" i="7"/>
  <c r="HLE56" i="7"/>
  <c r="HLF56" i="7"/>
  <c r="HLG56" i="7"/>
  <c r="HLH56" i="7"/>
  <c r="HLI56" i="7"/>
  <c r="HLJ56" i="7"/>
  <c r="HLK56" i="7"/>
  <c r="HLL56" i="7"/>
  <c r="HLM56" i="7"/>
  <c r="HLN56" i="7"/>
  <c r="HLO56" i="7"/>
  <c r="HLP56" i="7"/>
  <c r="HLQ56" i="7"/>
  <c r="HLR56" i="7"/>
  <c r="HLS56" i="7"/>
  <c r="HLT56" i="7"/>
  <c r="HLU56" i="7"/>
  <c r="HLV56" i="7"/>
  <c r="HLW56" i="7"/>
  <c r="HLX56" i="7"/>
  <c r="HLY56" i="7"/>
  <c r="HLZ56" i="7"/>
  <c r="HMA56" i="7"/>
  <c r="HMB56" i="7"/>
  <c r="HMC56" i="7"/>
  <c r="HMD56" i="7"/>
  <c r="HME56" i="7"/>
  <c r="HMF56" i="7"/>
  <c r="HMG56" i="7"/>
  <c r="HMH56" i="7"/>
  <c r="HMI56" i="7"/>
  <c r="HMJ56" i="7"/>
  <c r="HMK56" i="7"/>
  <c r="HML56" i="7"/>
  <c r="HMM56" i="7"/>
  <c r="HMN56" i="7"/>
  <c r="HMO56" i="7"/>
  <c r="HMP56" i="7"/>
  <c r="HMQ56" i="7"/>
  <c r="HMR56" i="7"/>
  <c r="HMS56" i="7"/>
  <c r="HMT56" i="7"/>
  <c r="HMU56" i="7"/>
  <c r="HMV56" i="7"/>
  <c r="HMW56" i="7"/>
  <c r="HMX56" i="7"/>
  <c r="HMY56" i="7"/>
  <c r="HMZ56" i="7"/>
  <c r="HNA56" i="7"/>
  <c r="HNB56" i="7"/>
  <c r="HNC56" i="7"/>
  <c r="HND56" i="7"/>
  <c r="HNE56" i="7"/>
  <c r="HNF56" i="7"/>
  <c r="HNG56" i="7"/>
  <c r="HNH56" i="7"/>
  <c r="HNI56" i="7"/>
  <c r="HNJ56" i="7"/>
  <c r="HNK56" i="7"/>
  <c r="HNL56" i="7"/>
  <c r="HNM56" i="7"/>
  <c r="HNN56" i="7"/>
  <c r="HNO56" i="7"/>
  <c r="HNP56" i="7"/>
  <c r="HNQ56" i="7"/>
  <c r="HNR56" i="7"/>
  <c r="HNS56" i="7"/>
  <c r="HNT56" i="7"/>
  <c r="HNU56" i="7"/>
  <c r="HNV56" i="7"/>
  <c r="HNW56" i="7"/>
  <c r="HNX56" i="7"/>
  <c r="HNY56" i="7"/>
  <c r="HNZ56" i="7"/>
  <c r="HOA56" i="7"/>
  <c r="HOB56" i="7"/>
  <c r="HOC56" i="7"/>
  <c r="HOD56" i="7"/>
  <c r="HOE56" i="7"/>
  <c r="HOF56" i="7"/>
  <c r="HOG56" i="7"/>
  <c r="HOH56" i="7"/>
  <c r="HOI56" i="7"/>
  <c r="HOJ56" i="7"/>
  <c r="HOK56" i="7"/>
  <c r="HOL56" i="7"/>
  <c r="HOM56" i="7"/>
  <c r="HON56" i="7"/>
  <c r="HOO56" i="7"/>
  <c r="HOP56" i="7"/>
  <c r="HOQ56" i="7"/>
  <c r="HOR56" i="7"/>
  <c r="HOS56" i="7"/>
  <c r="HOT56" i="7"/>
  <c r="HOU56" i="7"/>
  <c r="HOV56" i="7"/>
  <c r="HOW56" i="7"/>
  <c r="HOX56" i="7"/>
  <c r="HOY56" i="7"/>
  <c r="HOZ56" i="7"/>
  <c r="HPA56" i="7"/>
  <c r="HPB56" i="7"/>
  <c r="HPC56" i="7"/>
  <c r="HPD56" i="7"/>
  <c r="HPE56" i="7"/>
  <c r="HPF56" i="7"/>
  <c r="HPG56" i="7"/>
  <c r="HPH56" i="7"/>
  <c r="HPI56" i="7"/>
  <c r="HPJ56" i="7"/>
  <c r="HPK56" i="7"/>
  <c r="HPL56" i="7"/>
  <c r="HPM56" i="7"/>
  <c r="HPN56" i="7"/>
  <c r="HPO56" i="7"/>
  <c r="HPP56" i="7"/>
  <c r="HPQ56" i="7"/>
  <c r="HPR56" i="7"/>
  <c r="HPS56" i="7"/>
  <c r="HPT56" i="7"/>
  <c r="HPU56" i="7"/>
  <c r="HPV56" i="7"/>
  <c r="HPW56" i="7"/>
  <c r="HPX56" i="7"/>
  <c r="HPY56" i="7"/>
  <c r="HPZ56" i="7"/>
  <c r="HQA56" i="7"/>
  <c r="HQB56" i="7"/>
  <c r="HQC56" i="7"/>
  <c r="HQD56" i="7"/>
  <c r="HQE56" i="7"/>
  <c r="HQF56" i="7"/>
  <c r="HQG56" i="7"/>
  <c r="HQH56" i="7"/>
  <c r="HQI56" i="7"/>
  <c r="HQJ56" i="7"/>
  <c r="HQK56" i="7"/>
  <c r="HQL56" i="7"/>
  <c r="HQM56" i="7"/>
  <c r="HQN56" i="7"/>
  <c r="HQO56" i="7"/>
  <c r="HQP56" i="7"/>
  <c r="HQQ56" i="7"/>
  <c r="HQR56" i="7"/>
  <c r="HQS56" i="7"/>
  <c r="HQT56" i="7"/>
  <c r="HQU56" i="7"/>
  <c r="HQV56" i="7"/>
  <c r="HQW56" i="7"/>
  <c r="HQX56" i="7"/>
  <c r="HQY56" i="7"/>
  <c r="HQZ56" i="7"/>
  <c r="HRA56" i="7"/>
  <c r="HRB56" i="7"/>
  <c r="HRC56" i="7"/>
  <c r="HRD56" i="7"/>
  <c r="HRE56" i="7"/>
  <c r="HRF56" i="7"/>
  <c r="HRG56" i="7"/>
  <c r="HRH56" i="7"/>
  <c r="HRI56" i="7"/>
  <c r="HRJ56" i="7"/>
  <c r="HRK56" i="7"/>
  <c r="HRL56" i="7"/>
  <c r="HRM56" i="7"/>
  <c r="HRN56" i="7"/>
  <c r="HRO56" i="7"/>
  <c r="HRP56" i="7"/>
  <c r="HRQ56" i="7"/>
  <c r="HRR56" i="7"/>
  <c r="HRS56" i="7"/>
  <c r="HRT56" i="7"/>
  <c r="HRU56" i="7"/>
  <c r="HRV56" i="7"/>
  <c r="HRW56" i="7"/>
  <c r="HRX56" i="7"/>
  <c r="HRY56" i="7"/>
  <c r="HRZ56" i="7"/>
  <c r="HSA56" i="7"/>
  <c r="HSB56" i="7"/>
  <c r="HSC56" i="7"/>
  <c r="HSD56" i="7"/>
  <c r="HSE56" i="7"/>
  <c r="HSF56" i="7"/>
  <c r="HSG56" i="7"/>
  <c r="HSH56" i="7"/>
  <c r="HSI56" i="7"/>
  <c r="HSJ56" i="7"/>
  <c r="HSK56" i="7"/>
  <c r="HSL56" i="7"/>
  <c r="HSM56" i="7"/>
  <c r="HSN56" i="7"/>
  <c r="HSO56" i="7"/>
  <c r="HSP56" i="7"/>
  <c r="HSQ56" i="7"/>
  <c r="HSR56" i="7"/>
  <c r="HSS56" i="7"/>
  <c r="HST56" i="7"/>
  <c r="HSU56" i="7"/>
  <c r="HSV56" i="7"/>
  <c r="HSW56" i="7"/>
  <c r="HSX56" i="7"/>
  <c r="HSY56" i="7"/>
  <c r="HSZ56" i="7"/>
  <c r="HTA56" i="7"/>
  <c r="HTB56" i="7"/>
  <c r="HTC56" i="7"/>
  <c r="HTD56" i="7"/>
  <c r="HTE56" i="7"/>
  <c r="HTF56" i="7"/>
  <c r="HTG56" i="7"/>
  <c r="HTH56" i="7"/>
  <c r="HTI56" i="7"/>
  <c r="HTJ56" i="7"/>
  <c r="HTK56" i="7"/>
  <c r="HTL56" i="7"/>
  <c r="HTM56" i="7"/>
  <c r="HTN56" i="7"/>
  <c r="HTO56" i="7"/>
  <c r="HTP56" i="7"/>
  <c r="HTQ56" i="7"/>
  <c r="HTR56" i="7"/>
  <c r="HTS56" i="7"/>
  <c r="HTT56" i="7"/>
  <c r="HTU56" i="7"/>
  <c r="HTV56" i="7"/>
  <c r="HTW56" i="7"/>
  <c r="HTX56" i="7"/>
  <c r="HTY56" i="7"/>
  <c r="HTZ56" i="7"/>
  <c r="HUA56" i="7"/>
  <c r="HUB56" i="7"/>
  <c r="HUC56" i="7"/>
  <c r="HUD56" i="7"/>
  <c r="HUE56" i="7"/>
  <c r="HUF56" i="7"/>
  <c r="HUG56" i="7"/>
  <c r="HUH56" i="7"/>
  <c r="HUI56" i="7"/>
  <c r="HUJ56" i="7"/>
  <c r="HUK56" i="7"/>
  <c r="HUL56" i="7"/>
  <c r="HUM56" i="7"/>
  <c r="HUN56" i="7"/>
  <c r="HUO56" i="7"/>
  <c r="HUP56" i="7"/>
  <c r="HUQ56" i="7"/>
  <c r="HUR56" i="7"/>
  <c r="HUS56" i="7"/>
  <c r="HUT56" i="7"/>
  <c r="HUU56" i="7"/>
  <c r="HUV56" i="7"/>
  <c r="HUW56" i="7"/>
  <c r="HUX56" i="7"/>
  <c r="HUY56" i="7"/>
  <c r="HUZ56" i="7"/>
  <c r="HVA56" i="7"/>
  <c r="HVB56" i="7"/>
  <c r="HVC56" i="7"/>
  <c r="HVD56" i="7"/>
  <c r="HVE56" i="7"/>
  <c r="HVF56" i="7"/>
  <c r="HVG56" i="7"/>
  <c r="HVH56" i="7"/>
  <c r="HVI56" i="7"/>
  <c r="HVJ56" i="7"/>
  <c r="HVK56" i="7"/>
  <c r="HVL56" i="7"/>
  <c r="HVM56" i="7"/>
  <c r="HVN56" i="7"/>
  <c r="HVO56" i="7"/>
  <c r="HVP56" i="7"/>
  <c r="HVQ56" i="7"/>
  <c r="HVR56" i="7"/>
  <c r="HVS56" i="7"/>
  <c r="HVT56" i="7"/>
  <c r="HVU56" i="7"/>
  <c r="HVV56" i="7"/>
  <c r="HVW56" i="7"/>
  <c r="HVX56" i="7"/>
  <c r="HVY56" i="7"/>
  <c r="HVZ56" i="7"/>
  <c r="HWA56" i="7"/>
  <c r="HWB56" i="7"/>
  <c r="HWC56" i="7"/>
  <c r="HWD56" i="7"/>
  <c r="HWE56" i="7"/>
  <c r="HWF56" i="7"/>
  <c r="HWG56" i="7"/>
  <c r="HWH56" i="7"/>
  <c r="HWI56" i="7"/>
  <c r="HWJ56" i="7"/>
  <c r="HWK56" i="7"/>
  <c r="HWL56" i="7"/>
  <c r="HWM56" i="7"/>
  <c r="HWN56" i="7"/>
  <c r="HWO56" i="7"/>
  <c r="HWP56" i="7"/>
  <c r="HWQ56" i="7"/>
  <c r="HWR56" i="7"/>
  <c r="HWS56" i="7"/>
  <c r="HWT56" i="7"/>
  <c r="HWU56" i="7"/>
  <c r="HWV56" i="7"/>
  <c r="HWW56" i="7"/>
  <c r="HWX56" i="7"/>
  <c r="HWY56" i="7"/>
  <c r="HWZ56" i="7"/>
  <c r="HXA56" i="7"/>
  <c r="HXB56" i="7"/>
  <c r="HXC56" i="7"/>
  <c r="HXD56" i="7"/>
  <c r="HXE56" i="7"/>
  <c r="HXF56" i="7"/>
  <c r="HXG56" i="7"/>
  <c r="HXH56" i="7"/>
  <c r="HXI56" i="7"/>
  <c r="HXJ56" i="7"/>
  <c r="HXK56" i="7"/>
  <c r="HXL56" i="7"/>
  <c r="HXM56" i="7"/>
  <c r="HXN56" i="7"/>
  <c r="HXO56" i="7"/>
  <c r="HXP56" i="7"/>
  <c r="HXQ56" i="7"/>
  <c r="HXR56" i="7"/>
  <c r="HXS56" i="7"/>
  <c r="HXT56" i="7"/>
  <c r="HXU56" i="7"/>
  <c r="HXV56" i="7"/>
  <c r="HXW56" i="7"/>
  <c r="HXX56" i="7"/>
  <c r="HXY56" i="7"/>
  <c r="HXZ56" i="7"/>
  <c r="HYA56" i="7"/>
  <c r="HYB56" i="7"/>
  <c r="HYC56" i="7"/>
  <c r="HYD56" i="7"/>
  <c r="HYE56" i="7"/>
  <c r="HYF56" i="7"/>
  <c r="HYG56" i="7"/>
  <c r="HYH56" i="7"/>
  <c r="HYI56" i="7"/>
  <c r="HYJ56" i="7"/>
  <c r="HYK56" i="7"/>
  <c r="HYL56" i="7"/>
  <c r="HYM56" i="7"/>
  <c r="HYN56" i="7"/>
  <c r="HYO56" i="7"/>
  <c r="HYP56" i="7"/>
  <c r="HYQ56" i="7"/>
  <c r="HYR56" i="7"/>
  <c r="HYS56" i="7"/>
  <c r="HYT56" i="7"/>
  <c r="HYU56" i="7"/>
  <c r="HYV56" i="7"/>
  <c r="HYW56" i="7"/>
  <c r="HYX56" i="7"/>
  <c r="HYY56" i="7"/>
  <c r="HYZ56" i="7"/>
  <c r="HZA56" i="7"/>
  <c r="HZB56" i="7"/>
  <c r="HZC56" i="7"/>
  <c r="HZD56" i="7"/>
  <c r="HZE56" i="7"/>
  <c r="HZF56" i="7"/>
  <c r="HZG56" i="7"/>
  <c r="HZH56" i="7"/>
  <c r="HZI56" i="7"/>
  <c r="HZJ56" i="7"/>
  <c r="HZK56" i="7"/>
  <c r="HZL56" i="7"/>
  <c r="HZM56" i="7"/>
  <c r="HZN56" i="7"/>
  <c r="HZO56" i="7"/>
  <c r="HZP56" i="7"/>
  <c r="HZQ56" i="7"/>
  <c r="HZR56" i="7"/>
  <c r="HZS56" i="7"/>
  <c r="HZT56" i="7"/>
  <c r="HZU56" i="7"/>
  <c r="HZV56" i="7"/>
  <c r="HZW56" i="7"/>
  <c r="HZX56" i="7"/>
  <c r="HZY56" i="7"/>
  <c r="HZZ56" i="7"/>
  <c r="IAA56" i="7"/>
  <c r="IAB56" i="7"/>
  <c r="IAC56" i="7"/>
  <c r="IAD56" i="7"/>
  <c r="IAE56" i="7"/>
  <c r="IAF56" i="7"/>
  <c r="IAG56" i="7"/>
  <c r="IAH56" i="7"/>
  <c r="IAI56" i="7"/>
  <c r="IAJ56" i="7"/>
  <c r="IAK56" i="7"/>
  <c r="IAL56" i="7"/>
  <c r="IAM56" i="7"/>
  <c r="IAN56" i="7"/>
  <c r="IAO56" i="7"/>
  <c r="IAP56" i="7"/>
  <c r="IAQ56" i="7"/>
  <c r="IAR56" i="7"/>
  <c r="IAS56" i="7"/>
  <c r="IAT56" i="7"/>
  <c r="IAU56" i="7"/>
  <c r="IAV56" i="7"/>
  <c r="IAW56" i="7"/>
  <c r="IAX56" i="7"/>
  <c r="IAY56" i="7"/>
  <c r="IAZ56" i="7"/>
  <c r="IBA56" i="7"/>
  <c r="IBB56" i="7"/>
  <c r="IBC56" i="7"/>
  <c r="IBD56" i="7"/>
  <c r="IBE56" i="7"/>
  <c r="IBF56" i="7"/>
  <c r="IBG56" i="7"/>
  <c r="IBH56" i="7"/>
  <c r="IBI56" i="7"/>
  <c r="IBJ56" i="7"/>
  <c r="IBK56" i="7"/>
  <c r="IBL56" i="7"/>
  <c r="IBM56" i="7"/>
  <c r="IBN56" i="7"/>
  <c r="IBO56" i="7"/>
  <c r="IBP56" i="7"/>
  <c r="IBQ56" i="7"/>
  <c r="IBR56" i="7"/>
  <c r="IBS56" i="7"/>
  <c r="IBT56" i="7"/>
  <c r="IBU56" i="7"/>
  <c r="IBV56" i="7"/>
  <c r="IBW56" i="7"/>
  <c r="IBX56" i="7"/>
  <c r="IBY56" i="7"/>
  <c r="IBZ56" i="7"/>
  <c r="ICA56" i="7"/>
  <c r="ICB56" i="7"/>
  <c r="ICC56" i="7"/>
  <c r="ICD56" i="7"/>
  <c r="ICE56" i="7"/>
  <c r="ICF56" i="7"/>
  <c r="ICG56" i="7"/>
  <c r="ICH56" i="7"/>
  <c r="ICI56" i="7"/>
  <c r="ICJ56" i="7"/>
  <c r="ICK56" i="7"/>
  <c r="ICL56" i="7"/>
  <c r="ICM56" i="7"/>
  <c r="ICN56" i="7"/>
  <c r="ICO56" i="7"/>
  <c r="ICP56" i="7"/>
  <c r="ICQ56" i="7"/>
  <c r="ICR56" i="7"/>
  <c r="ICS56" i="7"/>
  <c r="ICT56" i="7"/>
  <c r="ICU56" i="7"/>
  <c r="ICV56" i="7"/>
  <c r="ICW56" i="7"/>
  <c r="ICX56" i="7"/>
  <c r="ICY56" i="7"/>
  <c r="ICZ56" i="7"/>
  <c r="IDA56" i="7"/>
  <c r="IDB56" i="7"/>
  <c r="IDC56" i="7"/>
  <c r="IDD56" i="7"/>
  <c r="IDE56" i="7"/>
  <c r="IDF56" i="7"/>
  <c r="IDG56" i="7"/>
  <c r="IDH56" i="7"/>
  <c r="IDI56" i="7"/>
  <c r="IDJ56" i="7"/>
  <c r="IDK56" i="7"/>
  <c r="IDL56" i="7"/>
  <c r="IDM56" i="7"/>
  <c r="IDN56" i="7"/>
  <c r="IDO56" i="7"/>
  <c r="IDP56" i="7"/>
  <c r="IDQ56" i="7"/>
  <c r="IDR56" i="7"/>
  <c r="IDS56" i="7"/>
  <c r="IDT56" i="7"/>
  <c r="IDU56" i="7"/>
  <c r="IDV56" i="7"/>
  <c r="IDW56" i="7"/>
  <c r="IDX56" i="7"/>
  <c r="IDY56" i="7"/>
  <c r="IDZ56" i="7"/>
  <c r="IEA56" i="7"/>
  <c r="IEB56" i="7"/>
  <c r="IEC56" i="7"/>
  <c r="IED56" i="7"/>
  <c r="IEE56" i="7"/>
  <c r="IEF56" i="7"/>
  <c r="IEG56" i="7"/>
  <c r="IEH56" i="7"/>
  <c r="IEI56" i="7"/>
  <c r="IEJ56" i="7"/>
  <c r="IEK56" i="7"/>
  <c r="IEL56" i="7"/>
  <c r="IEM56" i="7"/>
  <c r="IEN56" i="7"/>
  <c r="IEO56" i="7"/>
  <c r="IEP56" i="7"/>
  <c r="IEQ56" i="7"/>
  <c r="IER56" i="7"/>
  <c r="IES56" i="7"/>
  <c r="IET56" i="7"/>
  <c r="IEU56" i="7"/>
  <c r="IEV56" i="7"/>
  <c r="IEW56" i="7"/>
  <c r="IEX56" i="7"/>
  <c r="IEY56" i="7"/>
  <c r="IEZ56" i="7"/>
  <c r="IFA56" i="7"/>
  <c r="IFB56" i="7"/>
  <c r="IFC56" i="7"/>
  <c r="IFD56" i="7"/>
  <c r="IFE56" i="7"/>
  <c r="IFF56" i="7"/>
  <c r="IFG56" i="7"/>
  <c r="IFH56" i="7"/>
  <c r="IFI56" i="7"/>
  <c r="IFJ56" i="7"/>
  <c r="IFK56" i="7"/>
  <c r="IFL56" i="7"/>
  <c r="IFM56" i="7"/>
  <c r="IFN56" i="7"/>
  <c r="IFO56" i="7"/>
  <c r="IFP56" i="7"/>
  <c r="IFQ56" i="7"/>
  <c r="IFR56" i="7"/>
  <c r="IFS56" i="7"/>
  <c r="IFT56" i="7"/>
  <c r="IFU56" i="7"/>
  <c r="IFV56" i="7"/>
  <c r="IFW56" i="7"/>
  <c r="IFX56" i="7"/>
  <c r="IFY56" i="7"/>
  <c r="IFZ56" i="7"/>
  <c r="IGA56" i="7"/>
  <c r="IGB56" i="7"/>
  <c r="IGC56" i="7"/>
  <c r="IGD56" i="7"/>
  <c r="IGE56" i="7"/>
  <c r="IGF56" i="7"/>
  <c r="IGG56" i="7"/>
  <c r="IGH56" i="7"/>
  <c r="IGI56" i="7"/>
  <c r="IGJ56" i="7"/>
  <c r="IGK56" i="7"/>
  <c r="IGL56" i="7"/>
  <c r="IGM56" i="7"/>
  <c r="IGN56" i="7"/>
  <c r="IGO56" i="7"/>
  <c r="IGP56" i="7"/>
  <c r="IGQ56" i="7"/>
  <c r="IGR56" i="7"/>
  <c r="IGS56" i="7"/>
  <c r="IGT56" i="7"/>
  <c r="IGU56" i="7"/>
  <c r="IGV56" i="7"/>
  <c r="IGW56" i="7"/>
  <c r="IGX56" i="7"/>
  <c r="IGY56" i="7"/>
  <c r="IGZ56" i="7"/>
  <c r="IHA56" i="7"/>
  <c r="IHB56" i="7"/>
  <c r="IHC56" i="7"/>
  <c r="IHD56" i="7"/>
  <c r="IHE56" i="7"/>
  <c r="IHF56" i="7"/>
  <c r="IHG56" i="7"/>
  <c r="IHH56" i="7"/>
  <c r="IHI56" i="7"/>
  <c r="IHJ56" i="7"/>
  <c r="IHK56" i="7"/>
  <c r="IHL56" i="7"/>
  <c r="IHM56" i="7"/>
  <c r="IHN56" i="7"/>
  <c r="IHO56" i="7"/>
  <c r="IHP56" i="7"/>
  <c r="IHQ56" i="7"/>
  <c r="IHR56" i="7"/>
  <c r="IHS56" i="7"/>
  <c r="IHT56" i="7"/>
  <c r="IHU56" i="7"/>
  <c r="IHV56" i="7"/>
  <c r="IHW56" i="7"/>
  <c r="IHX56" i="7"/>
  <c r="IHY56" i="7"/>
  <c r="IHZ56" i="7"/>
  <c r="IIA56" i="7"/>
  <c r="IIB56" i="7"/>
  <c r="IIC56" i="7"/>
  <c r="IID56" i="7"/>
  <c r="IIE56" i="7"/>
  <c r="IIF56" i="7"/>
  <c r="IIG56" i="7"/>
  <c r="IIH56" i="7"/>
  <c r="III56" i="7"/>
  <c r="IIJ56" i="7"/>
  <c r="IIK56" i="7"/>
  <c r="IIL56" i="7"/>
  <c r="IIM56" i="7"/>
  <c r="IIN56" i="7"/>
  <c r="IIO56" i="7"/>
  <c r="IIP56" i="7"/>
  <c r="IIQ56" i="7"/>
  <c r="IIR56" i="7"/>
  <c r="IIS56" i="7"/>
  <c r="IIT56" i="7"/>
  <c r="IIU56" i="7"/>
  <c r="IIV56" i="7"/>
  <c r="IIW56" i="7"/>
  <c r="IIX56" i="7"/>
  <c r="IIY56" i="7"/>
  <c r="IIZ56" i="7"/>
  <c r="IJA56" i="7"/>
  <c r="IJB56" i="7"/>
  <c r="IJC56" i="7"/>
  <c r="IJD56" i="7"/>
  <c r="IJE56" i="7"/>
  <c r="IJF56" i="7"/>
  <c r="IJG56" i="7"/>
  <c r="IJH56" i="7"/>
  <c r="IJI56" i="7"/>
  <c r="IJJ56" i="7"/>
  <c r="IJK56" i="7"/>
  <c r="IJL56" i="7"/>
  <c r="IJM56" i="7"/>
  <c r="IJN56" i="7"/>
  <c r="IJO56" i="7"/>
  <c r="IJP56" i="7"/>
  <c r="IJQ56" i="7"/>
  <c r="IJR56" i="7"/>
  <c r="IJS56" i="7"/>
  <c r="IJT56" i="7"/>
  <c r="IJU56" i="7"/>
  <c r="IJV56" i="7"/>
  <c r="IJW56" i="7"/>
  <c r="IJX56" i="7"/>
  <c r="IJY56" i="7"/>
  <c r="IJZ56" i="7"/>
  <c r="IKA56" i="7"/>
  <c r="IKB56" i="7"/>
  <c r="IKC56" i="7"/>
  <c r="IKD56" i="7"/>
  <c r="IKE56" i="7"/>
  <c r="IKF56" i="7"/>
  <c r="IKG56" i="7"/>
  <c r="IKH56" i="7"/>
  <c r="IKI56" i="7"/>
  <c r="IKJ56" i="7"/>
  <c r="IKK56" i="7"/>
  <c r="IKL56" i="7"/>
  <c r="IKM56" i="7"/>
  <c r="IKN56" i="7"/>
  <c r="IKO56" i="7"/>
  <c r="IKP56" i="7"/>
  <c r="IKQ56" i="7"/>
  <c r="IKR56" i="7"/>
  <c r="IKS56" i="7"/>
  <c r="IKT56" i="7"/>
  <c r="IKU56" i="7"/>
  <c r="IKV56" i="7"/>
  <c r="IKW56" i="7"/>
  <c r="IKX56" i="7"/>
  <c r="IKY56" i="7"/>
  <c r="IKZ56" i="7"/>
  <c r="ILA56" i="7"/>
  <c r="ILB56" i="7"/>
  <c r="ILC56" i="7"/>
  <c r="ILD56" i="7"/>
  <c r="ILE56" i="7"/>
  <c r="ILF56" i="7"/>
  <c r="ILG56" i="7"/>
  <c r="ILH56" i="7"/>
  <c r="ILI56" i="7"/>
  <c r="ILJ56" i="7"/>
  <c r="ILK56" i="7"/>
  <c r="ILL56" i="7"/>
  <c r="ILM56" i="7"/>
  <c r="ILN56" i="7"/>
  <c r="ILO56" i="7"/>
  <c r="ILP56" i="7"/>
  <c r="ILQ56" i="7"/>
  <c r="ILR56" i="7"/>
  <c r="ILS56" i="7"/>
  <c r="ILT56" i="7"/>
  <c r="ILU56" i="7"/>
  <c r="ILV56" i="7"/>
  <c r="ILW56" i="7"/>
  <c r="ILX56" i="7"/>
  <c r="ILY56" i="7"/>
  <c r="ILZ56" i="7"/>
  <c r="IMA56" i="7"/>
  <c r="IMB56" i="7"/>
  <c r="IMC56" i="7"/>
  <c r="IMD56" i="7"/>
  <c r="IME56" i="7"/>
  <c r="IMF56" i="7"/>
  <c r="IMG56" i="7"/>
  <c r="IMH56" i="7"/>
  <c r="IMI56" i="7"/>
  <c r="IMJ56" i="7"/>
  <c r="IMK56" i="7"/>
  <c r="IML56" i="7"/>
  <c r="IMM56" i="7"/>
  <c r="IMN56" i="7"/>
  <c r="IMO56" i="7"/>
  <c r="IMP56" i="7"/>
  <c r="IMQ56" i="7"/>
  <c r="IMR56" i="7"/>
  <c r="IMS56" i="7"/>
  <c r="IMT56" i="7"/>
  <c r="IMU56" i="7"/>
  <c r="IMV56" i="7"/>
  <c r="IMW56" i="7"/>
  <c r="IMX56" i="7"/>
  <c r="IMY56" i="7"/>
  <c r="IMZ56" i="7"/>
  <c r="INA56" i="7"/>
  <c r="INB56" i="7"/>
  <c r="INC56" i="7"/>
  <c r="IND56" i="7"/>
  <c r="INE56" i="7"/>
  <c r="INF56" i="7"/>
  <c r="ING56" i="7"/>
  <c r="INH56" i="7"/>
  <c r="INI56" i="7"/>
  <c r="INJ56" i="7"/>
  <c r="INK56" i="7"/>
  <c r="INL56" i="7"/>
  <c r="INM56" i="7"/>
  <c r="INN56" i="7"/>
  <c r="INO56" i="7"/>
  <c r="INP56" i="7"/>
  <c r="INQ56" i="7"/>
  <c r="INR56" i="7"/>
  <c r="INS56" i="7"/>
  <c r="INT56" i="7"/>
  <c r="INU56" i="7"/>
  <c r="INV56" i="7"/>
  <c r="INW56" i="7"/>
  <c r="INX56" i="7"/>
  <c r="INY56" i="7"/>
  <c r="INZ56" i="7"/>
  <c r="IOA56" i="7"/>
  <c r="IOB56" i="7"/>
  <c r="IOC56" i="7"/>
  <c r="IOD56" i="7"/>
  <c r="IOE56" i="7"/>
  <c r="IOF56" i="7"/>
  <c r="IOG56" i="7"/>
  <c r="IOH56" i="7"/>
  <c r="IOI56" i="7"/>
  <c r="IOJ56" i="7"/>
  <c r="IOK56" i="7"/>
  <c r="IOL56" i="7"/>
  <c r="IOM56" i="7"/>
  <c r="ION56" i="7"/>
  <c r="IOO56" i="7"/>
  <c r="IOP56" i="7"/>
  <c r="IOQ56" i="7"/>
  <c r="IOR56" i="7"/>
  <c r="IOS56" i="7"/>
  <c r="IOT56" i="7"/>
  <c r="IOU56" i="7"/>
  <c r="IOV56" i="7"/>
  <c r="IOW56" i="7"/>
  <c r="IOX56" i="7"/>
  <c r="IOY56" i="7"/>
  <c r="IOZ56" i="7"/>
  <c r="IPA56" i="7"/>
  <c r="IPB56" i="7"/>
  <c r="IPC56" i="7"/>
  <c r="IPD56" i="7"/>
  <c r="IPE56" i="7"/>
  <c r="IPF56" i="7"/>
  <c r="IPG56" i="7"/>
  <c r="IPH56" i="7"/>
  <c r="IPI56" i="7"/>
  <c r="IPJ56" i="7"/>
  <c r="IPK56" i="7"/>
  <c r="IPL56" i="7"/>
  <c r="IPM56" i="7"/>
  <c r="IPN56" i="7"/>
  <c r="IPO56" i="7"/>
  <c r="IPP56" i="7"/>
  <c r="IPQ56" i="7"/>
  <c r="IPR56" i="7"/>
  <c r="IPS56" i="7"/>
  <c r="IPT56" i="7"/>
  <c r="IPU56" i="7"/>
  <c r="IPV56" i="7"/>
  <c r="IPW56" i="7"/>
  <c r="IPX56" i="7"/>
  <c r="IPY56" i="7"/>
  <c r="IPZ56" i="7"/>
  <c r="IQA56" i="7"/>
  <c r="IQB56" i="7"/>
  <c r="IQC56" i="7"/>
  <c r="IQD56" i="7"/>
  <c r="IQE56" i="7"/>
  <c r="IQF56" i="7"/>
  <c r="IQG56" i="7"/>
  <c r="IQH56" i="7"/>
  <c r="IQI56" i="7"/>
  <c r="IQJ56" i="7"/>
  <c r="IQK56" i="7"/>
  <c r="IQL56" i="7"/>
  <c r="IQM56" i="7"/>
  <c r="IQN56" i="7"/>
  <c r="IQO56" i="7"/>
  <c r="IQP56" i="7"/>
  <c r="IQQ56" i="7"/>
  <c r="IQR56" i="7"/>
  <c r="IQS56" i="7"/>
  <c r="IQT56" i="7"/>
  <c r="IQU56" i="7"/>
  <c r="IQV56" i="7"/>
  <c r="IQW56" i="7"/>
  <c r="IQX56" i="7"/>
  <c r="IQY56" i="7"/>
  <c r="IQZ56" i="7"/>
  <c r="IRA56" i="7"/>
  <c r="IRB56" i="7"/>
  <c r="IRC56" i="7"/>
  <c r="IRD56" i="7"/>
  <c r="IRE56" i="7"/>
  <c r="IRF56" i="7"/>
  <c r="IRG56" i="7"/>
  <c r="IRH56" i="7"/>
  <c r="IRI56" i="7"/>
  <c r="IRJ56" i="7"/>
  <c r="IRK56" i="7"/>
  <c r="IRL56" i="7"/>
  <c r="IRM56" i="7"/>
  <c r="IRN56" i="7"/>
  <c r="IRO56" i="7"/>
  <c r="IRP56" i="7"/>
  <c r="IRQ56" i="7"/>
  <c r="IRR56" i="7"/>
  <c r="IRS56" i="7"/>
  <c r="IRT56" i="7"/>
  <c r="IRU56" i="7"/>
  <c r="IRV56" i="7"/>
  <c r="IRW56" i="7"/>
  <c r="IRX56" i="7"/>
  <c r="IRY56" i="7"/>
  <c r="IRZ56" i="7"/>
  <c r="ISA56" i="7"/>
  <c r="ISB56" i="7"/>
  <c r="ISC56" i="7"/>
  <c r="ISD56" i="7"/>
  <c r="ISE56" i="7"/>
  <c r="ISF56" i="7"/>
  <c r="ISG56" i="7"/>
  <c r="ISH56" i="7"/>
  <c r="ISI56" i="7"/>
  <c r="ISJ56" i="7"/>
  <c r="ISK56" i="7"/>
  <c r="ISL56" i="7"/>
  <c r="ISM56" i="7"/>
  <c r="ISN56" i="7"/>
  <c r="ISO56" i="7"/>
  <c r="ISP56" i="7"/>
  <c r="ISQ56" i="7"/>
  <c r="ISR56" i="7"/>
  <c r="ISS56" i="7"/>
  <c r="IST56" i="7"/>
  <c r="ISU56" i="7"/>
  <c r="ISV56" i="7"/>
  <c r="ISW56" i="7"/>
  <c r="ISX56" i="7"/>
  <c r="ISY56" i="7"/>
  <c r="ISZ56" i="7"/>
  <c r="ITA56" i="7"/>
  <c r="ITB56" i="7"/>
  <c r="ITC56" i="7"/>
  <c r="ITD56" i="7"/>
  <c r="ITE56" i="7"/>
  <c r="ITF56" i="7"/>
  <c r="ITG56" i="7"/>
  <c r="ITH56" i="7"/>
  <c r="ITI56" i="7"/>
  <c r="ITJ56" i="7"/>
  <c r="ITK56" i="7"/>
  <c r="ITL56" i="7"/>
  <c r="ITM56" i="7"/>
  <c r="ITN56" i="7"/>
  <c r="ITO56" i="7"/>
  <c r="ITP56" i="7"/>
  <c r="ITQ56" i="7"/>
  <c r="ITR56" i="7"/>
  <c r="ITS56" i="7"/>
  <c r="ITT56" i="7"/>
  <c r="ITU56" i="7"/>
  <c r="ITV56" i="7"/>
  <c r="ITW56" i="7"/>
  <c r="ITX56" i="7"/>
  <c r="ITY56" i="7"/>
  <c r="ITZ56" i="7"/>
  <c r="IUA56" i="7"/>
  <c r="IUB56" i="7"/>
  <c r="IUC56" i="7"/>
  <c r="IUD56" i="7"/>
  <c r="IUE56" i="7"/>
  <c r="IUF56" i="7"/>
  <c r="IUG56" i="7"/>
  <c r="IUH56" i="7"/>
  <c r="IUI56" i="7"/>
  <c r="IUJ56" i="7"/>
  <c r="IUK56" i="7"/>
  <c r="IUL56" i="7"/>
  <c r="IUM56" i="7"/>
  <c r="IUN56" i="7"/>
  <c r="IUO56" i="7"/>
  <c r="IUP56" i="7"/>
  <c r="IUQ56" i="7"/>
  <c r="IUR56" i="7"/>
  <c r="IUS56" i="7"/>
  <c r="IUT56" i="7"/>
  <c r="IUU56" i="7"/>
  <c r="IUV56" i="7"/>
  <c r="IUW56" i="7"/>
  <c r="IUX56" i="7"/>
  <c r="IUY56" i="7"/>
  <c r="IUZ56" i="7"/>
  <c r="IVA56" i="7"/>
  <c r="IVB56" i="7"/>
  <c r="IVC56" i="7"/>
  <c r="IVD56" i="7"/>
  <c r="IVE56" i="7"/>
  <c r="IVF56" i="7"/>
  <c r="IVG56" i="7"/>
  <c r="IVH56" i="7"/>
  <c r="IVI56" i="7"/>
  <c r="IVJ56" i="7"/>
  <c r="IVK56" i="7"/>
  <c r="IVL56" i="7"/>
  <c r="IVM56" i="7"/>
  <c r="IVN56" i="7"/>
  <c r="IVO56" i="7"/>
  <c r="IVP56" i="7"/>
  <c r="IVQ56" i="7"/>
  <c r="IVR56" i="7"/>
  <c r="IVS56" i="7"/>
  <c r="IVT56" i="7"/>
  <c r="IVU56" i="7"/>
  <c r="IVV56" i="7"/>
  <c r="IVW56" i="7"/>
  <c r="IVX56" i="7"/>
  <c r="IVY56" i="7"/>
  <c r="IVZ56" i="7"/>
  <c r="IWA56" i="7"/>
  <c r="IWB56" i="7"/>
  <c r="IWC56" i="7"/>
  <c r="IWD56" i="7"/>
  <c r="IWE56" i="7"/>
  <c r="IWF56" i="7"/>
  <c r="IWG56" i="7"/>
  <c r="IWH56" i="7"/>
  <c r="IWI56" i="7"/>
  <c r="IWJ56" i="7"/>
  <c r="IWK56" i="7"/>
  <c r="IWL56" i="7"/>
  <c r="IWM56" i="7"/>
  <c r="IWN56" i="7"/>
  <c r="IWO56" i="7"/>
  <c r="IWP56" i="7"/>
  <c r="IWQ56" i="7"/>
  <c r="IWR56" i="7"/>
  <c r="IWS56" i="7"/>
  <c r="IWT56" i="7"/>
  <c r="IWU56" i="7"/>
  <c r="IWV56" i="7"/>
  <c r="IWW56" i="7"/>
  <c r="IWX56" i="7"/>
  <c r="IWY56" i="7"/>
  <c r="IWZ56" i="7"/>
  <c r="IXA56" i="7"/>
  <c r="IXB56" i="7"/>
  <c r="IXC56" i="7"/>
  <c r="IXD56" i="7"/>
  <c r="IXE56" i="7"/>
  <c r="IXF56" i="7"/>
  <c r="IXG56" i="7"/>
  <c r="IXH56" i="7"/>
  <c r="IXI56" i="7"/>
  <c r="IXJ56" i="7"/>
  <c r="IXK56" i="7"/>
  <c r="IXL56" i="7"/>
  <c r="IXM56" i="7"/>
  <c r="IXN56" i="7"/>
  <c r="IXO56" i="7"/>
  <c r="IXP56" i="7"/>
  <c r="IXQ56" i="7"/>
  <c r="IXR56" i="7"/>
  <c r="IXS56" i="7"/>
  <c r="IXT56" i="7"/>
  <c r="IXU56" i="7"/>
  <c r="IXV56" i="7"/>
  <c r="IXW56" i="7"/>
  <c r="IXX56" i="7"/>
  <c r="IXY56" i="7"/>
  <c r="IXZ56" i="7"/>
  <c r="IYA56" i="7"/>
  <c r="IYB56" i="7"/>
  <c r="IYC56" i="7"/>
  <c r="IYD56" i="7"/>
  <c r="IYE56" i="7"/>
  <c r="IYF56" i="7"/>
  <c r="IYG56" i="7"/>
  <c r="IYH56" i="7"/>
  <c r="IYI56" i="7"/>
  <c r="IYJ56" i="7"/>
  <c r="IYK56" i="7"/>
  <c r="IYL56" i="7"/>
  <c r="IYM56" i="7"/>
  <c r="IYN56" i="7"/>
  <c r="IYO56" i="7"/>
  <c r="IYP56" i="7"/>
  <c r="IYQ56" i="7"/>
  <c r="IYR56" i="7"/>
  <c r="IYS56" i="7"/>
  <c r="IYT56" i="7"/>
  <c r="IYU56" i="7"/>
  <c r="IYV56" i="7"/>
  <c r="IYW56" i="7"/>
  <c r="IYX56" i="7"/>
  <c r="IYY56" i="7"/>
  <c r="IYZ56" i="7"/>
  <c r="IZA56" i="7"/>
  <c r="IZB56" i="7"/>
  <c r="IZC56" i="7"/>
  <c r="IZD56" i="7"/>
  <c r="IZE56" i="7"/>
  <c r="IZF56" i="7"/>
  <c r="IZG56" i="7"/>
  <c r="IZH56" i="7"/>
  <c r="IZI56" i="7"/>
  <c r="IZJ56" i="7"/>
  <c r="IZK56" i="7"/>
  <c r="IZL56" i="7"/>
  <c r="IZM56" i="7"/>
  <c r="IZN56" i="7"/>
  <c r="IZO56" i="7"/>
  <c r="IZP56" i="7"/>
  <c r="IZQ56" i="7"/>
  <c r="IZR56" i="7"/>
  <c r="IZS56" i="7"/>
  <c r="IZT56" i="7"/>
  <c r="IZU56" i="7"/>
  <c r="IZV56" i="7"/>
  <c r="IZW56" i="7"/>
  <c r="IZX56" i="7"/>
  <c r="IZY56" i="7"/>
  <c r="IZZ56" i="7"/>
  <c r="JAA56" i="7"/>
  <c r="JAB56" i="7"/>
  <c r="JAC56" i="7"/>
  <c r="JAD56" i="7"/>
  <c r="JAE56" i="7"/>
  <c r="JAF56" i="7"/>
  <c r="JAG56" i="7"/>
  <c r="JAH56" i="7"/>
  <c r="JAI56" i="7"/>
  <c r="JAJ56" i="7"/>
  <c r="JAK56" i="7"/>
  <c r="JAL56" i="7"/>
  <c r="JAM56" i="7"/>
  <c r="JAN56" i="7"/>
  <c r="JAO56" i="7"/>
  <c r="JAP56" i="7"/>
  <c r="JAQ56" i="7"/>
  <c r="JAR56" i="7"/>
  <c r="JAS56" i="7"/>
  <c r="JAT56" i="7"/>
  <c r="JAU56" i="7"/>
  <c r="JAV56" i="7"/>
  <c r="JAW56" i="7"/>
  <c r="JAX56" i="7"/>
  <c r="JAY56" i="7"/>
  <c r="JAZ56" i="7"/>
  <c r="JBA56" i="7"/>
  <c r="JBB56" i="7"/>
  <c r="JBC56" i="7"/>
  <c r="JBD56" i="7"/>
  <c r="JBE56" i="7"/>
  <c r="JBF56" i="7"/>
  <c r="JBG56" i="7"/>
  <c r="JBH56" i="7"/>
  <c r="JBI56" i="7"/>
  <c r="JBJ56" i="7"/>
  <c r="JBK56" i="7"/>
  <c r="JBL56" i="7"/>
  <c r="JBM56" i="7"/>
  <c r="JBN56" i="7"/>
  <c r="JBO56" i="7"/>
  <c r="JBP56" i="7"/>
  <c r="JBQ56" i="7"/>
  <c r="JBR56" i="7"/>
  <c r="JBS56" i="7"/>
  <c r="JBT56" i="7"/>
  <c r="JBU56" i="7"/>
  <c r="JBV56" i="7"/>
  <c r="JBW56" i="7"/>
  <c r="JBX56" i="7"/>
  <c r="JBY56" i="7"/>
  <c r="JBZ56" i="7"/>
  <c r="JCA56" i="7"/>
  <c r="JCB56" i="7"/>
  <c r="JCC56" i="7"/>
  <c r="JCD56" i="7"/>
  <c r="JCE56" i="7"/>
  <c r="JCF56" i="7"/>
  <c r="JCG56" i="7"/>
  <c r="JCH56" i="7"/>
  <c r="JCI56" i="7"/>
  <c r="JCJ56" i="7"/>
  <c r="JCK56" i="7"/>
  <c r="JCL56" i="7"/>
  <c r="JCM56" i="7"/>
  <c r="JCN56" i="7"/>
  <c r="JCO56" i="7"/>
  <c r="JCP56" i="7"/>
  <c r="JCQ56" i="7"/>
  <c r="JCR56" i="7"/>
  <c r="JCS56" i="7"/>
  <c r="JCT56" i="7"/>
  <c r="JCU56" i="7"/>
  <c r="JCV56" i="7"/>
  <c r="JCW56" i="7"/>
  <c r="JCX56" i="7"/>
  <c r="JCY56" i="7"/>
  <c r="JCZ56" i="7"/>
  <c r="JDA56" i="7"/>
  <c r="JDB56" i="7"/>
  <c r="JDC56" i="7"/>
  <c r="JDD56" i="7"/>
  <c r="JDE56" i="7"/>
  <c r="JDF56" i="7"/>
  <c r="JDG56" i="7"/>
  <c r="JDH56" i="7"/>
  <c r="JDI56" i="7"/>
  <c r="JDJ56" i="7"/>
  <c r="JDK56" i="7"/>
  <c r="JDL56" i="7"/>
  <c r="JDM56" i="7"/>
  <c r="JDN56" i="7"/>
  <c r="JDO56" i="7"/>
  <c r="JDP56" i="7"/>
  <c r="JDQ56" i="7"/>
  <c r="JDR56" i="7"/>
  <c r="JDS56" i="7"/>
  <c r="JDT56" i="7"/>
  <c r="JDU56" i="7"/>
  <c r="JDV56" i="7"/>
  <c r="JDW56" i="7"/>
  <c r="JDX56" i="7"/>
  <c r="JDY56" i="7"/>
  <c r="JDZ56" i="7"/>
  <c r="JEA56" i="7"/>
  <c r="JEB56" i="7"/>
  <c r="JEC56" i="7"/>
  <c r="JED56" i="7"/>
  <c r="JEE56" i="7"/>
  <c r="JEF56" i="7"/>
  <c r="JEG56" i="7"/>
  <c r="JEH56" i="7"/>
  <c r="JEI56" i="7"/>
  <c r="JEJ56" i="7"/>
  <c r="JEK56" i="7"/>
  <c r="JEL56" i="7"/>
  <c r="JEM56" i="7"/>
  <c r="JEN56" i="7"/>
  <c r="JEO56" i="7"/>
  <c r="JEP56" i="7"/>
  <c r="JEQ56" i="7"/>
  <c r="JER56" i="7"/>
  <c r="JES56" i="7"/>
  <c r="JET56" i="7"/>
  <c r="JEU56" i="7"/>
  <c r="JEV56" i="7"/>
  <c r="JEW56" i="7"/>
  <c r="JEX56" i="7"/>
  <c r="JEY56" i="7"/>
  <c r="JEZ56" i="7"/>
  <c r="JFA56" i="7"/>
  <c r="JFB56" i="7"/>
  <c r="JFC56" i="7"/>
  <c r="JFD56" i="7"/>
  <c r="JFE56" i="7"/>
  <c r="JFF56" i="7"/>
  <c r="JFG56" i="7"/>
  <c r="JFH56" i="7"/>
  <c r="JFI56" i="7"/>
  <c r="JFJ56" i="7"/>
  <c r="JFK56" i="7"/>
  <c r="JFL56" i="7"/>
  <c r="JFM56" i="7"/>
  <c r="JFN56" i="7"/>
  <c r="JFO56" i="7"/>
  <c r="JFP56" i="7"/>
  <c r="JFQ56" i="7"/>
  <c r="JFR56" i="7"/>
  <c r="JFS56" i="7"/>
  <c r="JFT56" i="7"/>
  <c r="JFU56" i="7"/>
  <c r="JFV56" i="7"/>
  <c r="JFW56" i="7"/>
  <c r="JFX56" i="7"/>
  <c r="JFY56" i="7"/>
  <c r="JFZ56" i="7"/>
  <c r="JGA56" i="7"/>
  <c r="JGB56" i="7"/>
  <c r="JGC56" i="7"/>
  <c r="JGD56" i="7"/>
  <c r="JGE56" i="7"/>
  <c r="JGF56" i="7"/>
  <c r="JGG56" i="7"/>
  <c r="JGH56" i="7"/>
  <c r="JGI56" i="7"/>
  <c r="JGJ56" i="7"/>
  <c r="JGK56" i="7"/>
  <c r="JGL56" i="7"/>
  <c r="JGM56" i="7"/>
  <c r="JGN56" i="7"/>
  <c r="JGO56" i="7"/>
  <c r="JGP56" i="7"/>
  <c r="JGQ56" i="7"/>
  <c r="JGR56" i="7"/>
  <c r="JGS56" i="7"/>
  <c r="JGT56" i="7"/>
  <c r="JGU56" i="7"/>
  <c r="JGV56" i="7"/>
  <c r="JGW56" i="7"/>
  <c r="JGX56" i="7"/>
  <c r="JGY56" i="7"/>
  <c r="JGZ56" i="7"/>
  <c r="JHA56" i="7"/>
  <c r="JHB56" i="7"/>
  <c r="JHC56" i="7"/>
  <c r="JHD56" i="7"/>
  <c r="JHE56" i="7"/>
  <c r="JHF56" i="7"/>
  <c r="JHG56" i="7"/>
  <c r="JHH56" i="7"/>
  <c r="JHI56" i="7"/>
  <c r="JHJ56" i="7"/>
  <c r="JHK56" i="7"/>
  <c r="JHL56" i="7"/>
  <c r="JHM56" i="7"/>
  <c r="JHN56" i="7"/>
  <c r="JHO56" i="7"/>
  <c r="JHP56" i="7"/>
  <c r="JHQ56" i="7"/>
  <c r="JHR56" i="7"/>
  <c r="JHS56" i="7"/>
  <c r="JHT56" i="7"/>
  <c r="JHU56" i="7"/>
  <c r="JHV56" i="7"/>
  <c r="JHW56" i="7"/>
  <c r="JHX56" i="7"/>
  <c r="JHY56" i="7"/>
  <c r="JHZ56" i="7"/>
  <c r="JIA56" i="7"/>
  <c r="JIB56" i="7"/>
  <c r="JIC56" i="7"/>
  <c r="JID56" i="7"/>
  <c r="JIE56" i="7"/>
  <c r="JIF56" i="7"/>
  <c r="JIG56" i="7"/>
  <c r="JIH56" i="7"/>
  <c r="JII56" i="7"/>
  <c r="JIJ56" i="7"/>
  <c r="JIK56" i="7"/>
  <c r="JIL56" i="7"/>
  <c r="JIM56" i="7"/>
  <c r="JIN56" i="7"/>
  <c r="JIO56" i="7"/>
  <c r="JIP56" i="7"/>
  <c r="JIQ56" i="7"/>
  <c r="JIR56" i="7"/>
  <c r="JIS56" i="7"/>
  <c r="JIT56" i="7"/>
  <c r="JIU56" i="7"/>
  <c r="JIV56" i="7"/>
  <c r="JIW56" i="7"/>
  <c r="JIX56" i="7"/>
  <c r="JIY56" i="7"/>
  <c r="JIZ56" i="7"/>
  <c r="JJA56" i="7"/>
  <c r="JJB56" i="7"/>
  <c r="JJC56" i="7"/>
  <c r="JJD56" i="7"/>
  <c r="JJE56" i="7"/>
  <c r="JJF56" i="7"/>
  <c r="JJG56" i="7"/>
  <c r="JJH56" i="7"/>
  <c r="JJI56" i="7"/>
  <c r="JJJ56" i="7"/>
  <c r="JJK56" i="7"/>
  <c r="JJL56" i="7"/>
  <c r="JJM56" i="7"/>
  <c r="JJN56" i="7"/>
  <c r="JJO56" i="7"/>
  <c r="JJP56" i="7"/>
  <c r="JJQ56" i="7"/>
  <c r="JJR56" i="7"/>
  <c r="JJS56" i="7"/>
  <c r="JJT56" i="7"/>
  <c r="JJU56" i="7"/>
  <c r="JJV56" i="7"/>
  <c r="JJW56" i="7"/>
  <c r="JJX56" i="7"/>
  <c r="JJY56" i="7"/>
  <c r="JJZ56" i="7"/>
  <c r="JKA56" i="7"/>
  <c r="JKB56" i="7"/>
  <c r="JKC56" i="7"/>
  <c r="JKD56" i="7"/>
  <c r="JKE56" i="7"/>
  <c r="JKF56" i="7"/>
  <c r="JKG56" i="7"/>
  <c r="JKH56" i="7"/>
  <c r="JKI56" i="7"/>
  <c r="JKJ56" i="7"/>
  <c r="JKK56" i="7"/>
  <c r="JKL56" i="7"/>
  <c r="JKM56" i="7"/>
  <c r="JKN56" i="7"/>
  <c r="JKO56" i="7"/>
  <c r="JKP56" i="7"/>
  <c r="JKQ56" i="7"/>
  <c r="JKR56" i="7"/>
  <c r="JKS56" i="7"/>
  <c r="JKT56" i="7"/>
  <c r="JKU56" i="7"/>
  <c r="JKV56" i="7"/>
  <c r="JKW56" i="7"/>
  <c r="JKX56" i="7"/>
  <c r="JKY56" i="7"/>
  <c r="JKZ56" i="7"/>
  <c r="JLA56" i="7"/>
  <c r="JLB56" i="7"/>
  <c r="JLC56" i="7"/>
  <c r="JLD56" i="7"/>
  <c r="JLE56" i="7"/>
  <c r="JLF56" i="7"/>
  <c r="JLG56" i="7"/>
  <c r="JLH56" i="7"/>
  <c r="JLI56" i="7"/>
  <c r="JLJ56" i="7"/>
  <c r="JLK56" i="7"/>
  <c r="JLL56" i="7"/>
  <c r="JLM56" i="7"/>
  <c r="JLN56" i="7"/>
  <c r="JLO56" i="7"/>
  <c r="JLP56" i="7"/>
  <c r="JLQ56" i="7"/>
  <c r="JLR56" i="7"/>
  <c r="JLS56" i="7"/>
  <c r="JLT56" i="7"/>
  <c r="JLU56" i="7"/>
  <c r="JLV56" i="7"/>
  <c r="JLW56" i="7"/>
  <c r="JLX56" i="7"/>
  <c r="JLY56" i="7"/>
  <c r="JLZ56" i="7"/>
  <c r="JMA56" i="7"/>
  <c r="JMB56" i="7"/>
  <c r="JMC56" i="7"/>
  <c r="JMD56" i="7"/>
  <c r="JME56" i="7"/>
  <c r="JMF56" i="7"/>
  <c r="JMG56" i="7"/>
  <c r="JMH56" i="7"/>
  <c r="JMI56" i="7"/>
  <c r="JMJ56" i="7"/>
  <c r="JMK56" i="7"/>
  <c r="JML56" i="7"/>
  <c r="JMM56" i="7"/>
  <c r="JMN56" i="7"/>
  <c r="JMO56" i="7"/>
  <c r="JMP56" i="7"/>
  <c r="JMQ56" i="7"/>
  <c r="JMR56" i="7"/>
  <c r="JMS56" i="7"/>
  <c r="JMT56" i="7"/>
  <c r="JMU56" i="7"/>
  <c r="JMV56" i="7"/>
  <c r="JMW56" i="7"/>
  <c r="JMX56" i="7"/>
  <c r="JMY56" i="7"/>
  <c r="JMZ56" i="7"/>
  <c r="JNA56" i="7"/>
  <c r="JNB56" i="7"/>
  <c r="JNC56" i="7"/>
  <c r="JND56" i="7"/>
  <c r="JNE56" i="7"/>
  <c r="JNF56" i="7"/>
  <c r="JNG56" i="7"/>
  <c r="JNH56" i="7"/>
  <c r="JNI56" i="7"/>
  <c r="JNJ56" i="7"/>
  <c r="JNK56" i="7"/>
  <c r="JNL56" i="7"/>
  <c r="JNM56" i="7"/>
  <c r="JNN56" i="7"/>
  <c r="JNO56" i="7"/>
  <c r="JNP56" i="7"/>
  <c r="JNQ56" i="7"/>
  <c r="JNR56" i="7"/>
  <c r="JNS56" i="7"/>
  <c r="JNT56" i="7"/>
  <c r="JNU56" i="7"/>
  <c r="JNV56" i="7"/>
  <c r="JNW56" i="7"/>
  <c r="JNX56" i="7"/>
  <c r="JNY56" i="7"/>
  <c r="JNZ56" i="7"/>
  <c r="JOA56" i="7"/>
  <c r="JOB56" i="7"/>
  <c r="JOC56" i="7"/>
  <c r="JOD56" i="7"/>
  <c r="JOE56" i="7"/>
  <c r="JOF56" i="7"/>
  <c r="JOG56" i="7"/>
  <c r="JOH56" i="7"/>
  <c r="JOI56" i="7"/>
  <c r="JOJ56" i="7"/>
  <c r="JOK56" i="7"/>
  <c r="JOL56" i="7"/>
  <c r="JOM56" i="7"/>
  <c r="JON56" i="7"/>
  <c r="JOO56" i="7"/>
  <c r="JOP56" i="7"/>
  <c r="JOQ56" i="7"/>
  <c r="JOR56" i="7"/>
  <c r="JOS56" i="7"/>
  <c r="JOT56" i="7"/>
  <c r="JOU56" i="7"/>
  <c r="JOV56" i="7"/>
  <c r="JOW56" i="7"/>
  <c r="JOX56" i="7"/>
  <c r="JOY56" i="7"/>
  <c r="JOZ56" i="7"/>
  <c r="JPA56" i="7"/>
  <c r="JPB56" i="7"/>
  <c r="JPC56" i="7"/>
  <c r="JPD56" i="7"/>
  <c r="JPE56" i="7"/>
  <c r="JPF56" i="7"/>
  <c r="JPG56" i="7"/>
  <c r="JPH56" i="7"/>
  <c r="JPI56" i="7"/>
  <c r="JPJ56" i="7"/>
  <c r="JPK56" i="7"/>
  <c r="JPL56" i="7"/>
  <c r="JPM56" i="7"/>
  <c r="JPN56" i="7"/>
  <c r="JPO56" i="7"/>
  <c r="JPP56" i="7"/>
  <c r="JPQ56" i="7"/>
  <c r="JPR56" i="7"/>
  <c r="JPS56" i="7"/>
  <c r="JPT56" i="7"/>
  <c r="JPU56" i="7"/>
  <c r="JPV56" i="7"/>
  <c r="JPW56" i="7"/>
  <c r="JPX56" i="7"/>
  <c r="JPY56" i="7"/>
  <c r="JPZ56" i="7"/>
  <c r="JQA56" i="7"/>
  <c r="JQB56" i="7"/>
  <c r="JQC56" i="7"/>
  <c r="JQD56" i="7"/>
  <c r="JQE56" i="7"/>
  <c r="JQF56" i="7"/>
  <c r="JQG56" i="7"/>
  <c r="JQH56" i="7"/>
  <c r="JQI56" i="7"/>
  <c r="JQJ56" i="7"/>
  <c r="JQK56" i="7"/>
  <c r="JQL56" i="7"/>
  <c r="JQM56" i="7"/>
  <c r="JQN56" i="7"/>
  <c r="JQO56" i="7"/>
  <c r="JQP56" i="7"/>
  <c r="JQQ56" i="7"/>
  <c r="JQR56" i="7"/>
  <c r="JQS56" i="7"/>
  <c r="JQT56" i="7"/>
  <c r="JQU56" i="7"/>
  <c r="JQV56" i="7"/>
  <c r="JQW56" i="7"/>
  <c r="JQX56" i="7"/>
  <c r="JQY56" i="7"/>
  <c r="JQZ56" i="7"/>
  <c r="JRA56" i="7"/>
  <c r="JRB56" i="7"/>
  <c r="JRC56" i="7"/>
  <c r="JRD56" i="7"/>
  <c r="JRE56" i="7"/>
  <c r="JRF56" i="7"/>
  <c r="JRG56" i="7"/>
  <c r="JRH56" i="7"/>
  <c r="JRI56" i="7"/>
  <c r="JRJ56" i="7"/>
  <c r="JRK56" i="7"/>
  <c r="JRL56" i="7"/>
  <c r="JRM56" i="7"/>
  <c r="JRN56" i="7"/>
  <c r="JRO56" i="7"/>
  <c r="JRP56" i="7"/>
  <c r="JRQ56" i="7"/>
  <c r="JRR56" i="7"/>
  <c r="JRS56" i="7"/>
  <c r="JRT56" i="7"/>
  <c r="JRU56" i="7"/>
  <c r="JRV56" i="7"/>
  <c r="JRW56" i="7"/>
  <c r="JRX56" i="7"/>
  <c r="JRY56" i="7"/>
  <c r="JRZ56" i="7"/>
  <c r="JSA56" i="7"/>
  <c r="JSB56" i="7"/>
  <c r="JSC56" i="7"/>
  <c r="JSD56" i="7"/>
  <c r="JSE56" i="7"/>
  <c r="JSF56" i="7"/>
  <c r="JSG56" i="7"/>
  <c r="JSH56" i="7"/>
  <c r="JSI56" i="7"/>
  <c r="JSJ56" i="7"/>
  <c r="JSK56" i="7"/>
  <c r="JSL56" i="7"/>
  <c r="JSM56" i="7"/>
  <c r="JSN56" i="7"/>
  <c r="JSO56" i="7"/>
  <c r="JSP56" i="7"/>
  <c r="JSQ56" i="7"/>
  <c r="JSR56" i="7"/>
  <c r="JSS56" i="7"/>
  <c r="JST56" i="7"/>
  <c r="JSU56" i="7"/>
  <c r="JSV56" i="7"/>
  <c r="JSW56" i="7"/>
  <c r="JSX56" i="7"/>
  <c r="JSY56" i="7"/>
  <c r="JSZ56" i="7"/>
  <c r="JTA56" i="7"/>
  <c r="JTB56" i="7"/>
  <c r="JTC56" i="7"/>
  <c r="JTD56" i="7"/>
  <c r="JTE56" i="7"/>
  <c r="JTF56" i="7"/>
  <c r="JTG56" i="7"/>
  <c r="JTH56" i="7"/>
  <c r="JTI56" i="7"/>
  <c r="JTJ56" i="7"/>
  <c r="JTK56" i="7"/>
  <c r="JTL56" i="7"/>
  <c r="JTM56" i="7"/>
  <c r="JTN56" i="7"/>
  <c r="JTO56" i="7"/>
  <c r="JTP56" i="7"/>
  <c r="JTQ56" i="7"/>
  <c r="JTR56" i="7"/>
  <c r="JTS56" i="7"/>
  <c r="JTT56" i="7"/>
  <c r="JTU56" i="7"/>
  <c r="JTV56" i="7"/>
  <c r="JTW56" i="7"/>
  <c r="JTX56" i="7"/>
  <c r="JTY56" i="7"/>
  <c r="JTZ56" i="7"/>
  <c r="JUA56" i="7"/>
  <c r="JUB56" i="7"/>
  <c r="JUC56" i="7"/>
  <c r="JUD56" i="7"/>
  <c r="JUE56" i="7"/>
  <c r="JUF56" i="7"/>
  <c r="JUG56" i="7"/>
  <c r="JUH56" i="7"/>
  <c r="JUI56" i="7"/>
  <c r="JUJ56" i="7"/>
  <c r="JUK56" i="7"/>
  <c r="JUL56" i="7"/>
  <c r="JUM56" i="7"/>
  <c r="JUN56" i="7"/>
  <c r="JUO56" i="7"/>
  <c r="JUP56" i="7"/>
  <c r="JUQ56" i="7"/>
  <c r="JUR56" i="7"/>
  <c r="JUS56" i="7"/>
  <c r="JUT56" i="7"/>
  <c r="JUU56" i="7"/>
  <c r="JUV56" i="7"/>
  <c r="JUW56" i="7"/>
  <c r="JUX56" i="7"/>
  <c r="JUY56" i="7"/>
  <c r="JUZ56" i="7"/>
  <c r="JVA56" i="7"/>
  <c r="JVB56" i="7"/>
  <c r="JVC56" i="7"/>
  <c r="JVD56" i="7"/>
  <c r="JVE56" i="7"/>
  <c r="JVF56" i="7"/>
  <c r="JVG56" i="7"/>
  <c r="JVH56" i="7"/>
  <c r="JVI56" i="7"/>
  <c r="JVJ56" i="7"/>
  <c r="JVK56" i="7"/>
  <c r="JVL56" i="7"/>
  <c r="JVM56" i="7"/>
  <c r="JVN56" i="7"/>
  <c r="JVO56" i="7"/>
  <c r="JVP56" i="7"/>
  <c r="JVQ56" i="7"/>
  <c r="JVR56" i="7"/>
  <c r="JVS56" i="7"/>
  <c r="JVT56" i="7"/>
  <c r="JVU56" i="7"/>
  <c r="JVV56" i="7"/>
  <c r="JVW56" i="7"/>
  <c r="JVX56" i="7"/>
  <c r="JVY56" i="7"/>
  <c r="JVZ56" i="7"/>
  <c r="JWA56" i="7"/>
  <c r="JWB56" i="7"/>
  <c r="JWC56" i="7"/>
  <c r="JWD56" i="7"/>
  <c r="JWE56" i="7"/>
  <c r="JWF56" i="7"/>
  <c r="JWG56" i="7"/>
  <c r="JWH56" i="7"/>
  <c r="JWI56" i="7"/>
  <c r="JWJ56" i="7"/>
  <c r="JWK56" i="7"/>
  <c r="JWL56" i="7"/>
  <c r="JWM56" i="7"/>
  <c r="JWN56" i="7"/>
  <c r="JWO56" i="7"/>
  <c r="JWP56" i="7"/>
  <c r="JWQ56" i="7"/>
  <c r="JWR56" i="7"/>
  <c r="JWS56" i="7"/>
  <c r="JWT56" i="7"/>
  <c r="JWU56" i="7"/>
  <c r="JWV56" i="7"/>
  <c r="JWW56" i="7"/>
  <c r="JWX56" i="7"/>
  <c r="JWY56" i="7"/>
  <c r="JWZ56" i="7"/>
  <c r="JXA56" i="7"/>
  <c r="JXB56" i="7"/>
  <c r="JXC56" i="7"/>
  <c r="JXD56" i="7"/>
  <c r="JXE56" i="7"/>
  <c r="JXF56" i="7"/>
  <c r="JXG56" i="7"/>
  <c r="JXH56" i="7"/>
  <c r="JXI56" i="7"/>
  <c r="JXJ56" i="7"/>
  <c r="JXK56" i="7"/>
  <c r="JXL56" i="7"/>
  <c r="JXM56" i="7"/>
  <c r="JXN56" i="7"/>
  <c r="JXO56" i="7"/>
  <c r="JXP56" i="7"/>
  <c r="JXQ56" i="7"/>
  <c r="JXR56" i="7"/>
  <c r="JXS56" i="7"/>
  <c r="JXT56" i="7"/>
  <c r="JXU56" i="7"/>
  <c r="JXV56" i="7"/>
  <c r="JXW56" i="7"/>
  <c r="JXX56" i="7"/>
  <c r="JXY56" i="7"/>
  <c r="JXZ56" i="7"/>
  <c r="JYA56" i="7"/>
  <c r="JYB56" i="7"/>
  <c r="JYC56" i="7"/>
  <c r="JYD56" i="7"/>
  <c r="JYE56" i="7"/>
  <c r="JYF56" i="7"/>
  <c r="JYG56" i="7"/>
  <c r="JYH56" i="7"/>
  <c r="JYI56" i="7"/>
  <c r="JYJ56" i="7"/>
  <c r="JYK56" i="7"/>
  <c r="JYL56" i="7"/>
  <c r="JYM56" i="7"/>
  <c r="JYN56" i="7"/>
  <c r="JYO56" i="7"/>
  <c r="JYP56" i="7"/>
  <c r="JYQ56" i="7"/>
  <c r="JYR56" i="7"/>
  <c r="JYS56" i="7"/>
  <c r="JYT56" i="7"/>
  <c r="JYU56" i="7"/>
  <c r="JYV56" i="7"/>
  <c r="JYW56" i="7"/>
  <c r="JYX56" i="7"/>
  <c r="JYY56" i="7"/>
  <c r="JYZ56" i="7"/>
  <c r="JZA56" i="7"/>
  <c r="JZB56" i="7"/>
  <c r="JZC56" i="7"/>
  <c r="JZD56" i="7"/>
  <c r="JZE56" i="7"/>
  <c r="JZF56" i="7"/>
  <c r="JZG56" i="7"/>
  <c r="JZH56" i="7"/>
  <c r="JZI56" i="7"/>
  <c r="JZJ56" i="7"/>
  <c r="JZK56" i="7"/>
  <c r="JZL56" i="7"/>
  <c r="JZM56" i="7"/>
  <c r="JZN56" i="7"/>
  <c r="JZO56" i="7"/>
  <c r="JZP56" i="7"/>
  <c r="JZQ56" i="7"/>
  <c r="JZR56" i="7"/>
  <c r="JZS56" i="7"/>
  <c r="JZT56" i="7"/>
  <c r="JZU56" i="7"/>
  <c r="JZV56" i="7"/>
  <c r="JZW56" i="7"/>
  <c r="JZX56" i="7"/>
  <c r="JZY56" i="7"/>
  <c r="JZZ56" i="7"/>
  <c r="KAA56" i="7"/>
  <c r="KAB56" i="7"/>
  <c r="KAC56" i="7"/>
  <c r="KAD56" i="7"/>
  <c r="KAE56" i="7"/>
  <c r="KAF56" i="7"/>
  <c r="KAG56" i="7"/>
  <c r="KAH56" i="7"/>
  <c r="KAI56" i="7"/>
  <c r="KAJ56" i="7"/>
  <c r="KAK56" i="7"/>
  <c r="KAL56" i="7"/>
  <c r="KAM56" i="7"/>
  <c r="KAN56" i="7"/>
  <c r="KAO56" i="7"/>
  <c r="KAP56" i="7"/>
  <c r="KAQ56" i="7"/>
  <c r="KAR56" i="7"/>
  <c r="KAS56" i="7"/>
  <c r="KAT56" i="7"/>
  <c r="KAU56" i="7"/>
  <c r="KAV56" i="7"/>
  <c r="KAW56" i="7"/>
  <c r="KAX56" i="7"/>
  <c r="KAY56" i="7"/>
  <c r="KAZ56" i="7"/>
  <c r="KBA56" i="7"/>
  <c r="KBB56" i="7"/>
  <c r="KBC56" i="7"/>
  <c r="KBD56" i="7"/>
  <c r="KBE56" i="7"/>
  <c r="KBF56" i="7"/>
  <c r="KBG56" i="7"/>
  <c r="KBH56" i="7"/>
  <c r="KBI56" i="7"/>
  <c r="KBJ56" i="7"/>
  <c r="KBK56" i="7"/>
  <c r="KBL56" i="7"/>
  <c r="KBM56" i="7"/>
  <c r="KBN56" i="7"/>
  <c r="KBO56" i="7"/>
  <c r="KBP56" i="7"/>
  <c r="KBQ56" i="7"/>
  <c r="KBR56" i="7"/>
  <c r="KBS56" i="7"/>
  <c r="KBT56" i="7"/>
  <c r="KBU56" i="7"/>
  <c r="KBV56" i="7"/>
  <c r="KBW56" i="7"/>
  <c r="KBX56" i="7"/>
  <c r="KBY56" i="7"/>
  <c r="KBZ56" i="7"/>
  <c r="KCA56" i="7"/>
  <c r="KCB56" i="7"/>
  <c r="KCC56" i="7"/>
  <c r="KCD56" i="7"/>
  <c r="KCE56" i="7"/>
  <c r="KCF56" i="7"/>
  <c r="KCG56" i="7"/>
  <c r="KCH56" i="7"/>
  <c r="KCI56" i="7"/>
  <c r="KCJ56" i="7"/>
  <c r="KCK56" i="7"/>
  <c r="KCL56" i="7"/>
  <c r="KCM56" i="7"/>
  <c r="KCN56" i="7"/>
  <c r="KCO56" i="7"/>
  <c r="KCP56" i="7"/>
  <c r="KCQ56" i="7"/>
  <c r="KCR56" i="7"/>
  <c r="KCS56" i="7"/>
  <c r="KCT56" i="7"/>
  <c r="KCU56" i="7"/>
  <c r="KCV56" i="7"/>
  <c r="KCW56" i="7"/>
  <c r="KCX56" i="7"/>
  <c r="KCY56" i="7"/>
  <c r="KCZ56" i="7"/>
  <c r="KDA56" i="7"/>
  <c r="KDB56" i="7"/>
  <c r="KDC56" i="7"/>
  <c r="KDD56" i="7"/>
  <c r="KDE56" i="7"/>
  <c r="KDF56" i="7"/>
  <c r="KDG56" i="7"/>
  <c r="KDH56" i="7"/>
  <c r="KDI56" i="7"/>
  <c r="KDJ56" i="7"/>
  <c r="KDK56" i="7"/>
  <c r="KDL56" i="7"/>
  <c r="KDM56" i="7"/>
  <c r="KDN56" i="7"/>
  <c r="KDO56" i="7"/>
  <c r="KDP56" i="7"/>
  <c r="KDQ56" i="7"/>
  <c r="KDR56" i="7"/>
  <c r="KDS56" i="7"/>
  <c r="KDT56" i="7"/>
  <c r="KDU56" i="7"/>
  <c r="KDV56" i="7"/>
  <c r="KDW56" i="7"/>
  <c r="KDX56" i="7"/>
  <c r="KDY56" i="7"/>
  <c r="KDZ56" i="7"/>
  <c r="KEA56" i="7"/>
  <c r="KEB56" i="7"/>
  <c r="KEC56" i="7"/>
  <c r="KED56" i="7"/>
  <c r="KEE56" i="7"/>
  <c r="KEF56" i="7"/>
  <c r="KEG56" i="7"/>
  <c r="KEH56" i="7"/>
  <c r="KEI56" i="7"/>
  <c r="KEJ56" i="7"/>
  <c r="KEK56" i="7"/>
  <c r="KEL56" i="7"/>
  <c r="KEM56" i="7"/>
  <c r="KEN56" i="7"/>
  <c r="KEO56" i="7"/>
  <c r="KEP56" i="7"/>
  <c r="KEQ56" i="7"/>
  <c r="KER56" i="7"/>
  <c r="KES56" i="7"/>
  <c r="KET56" i="7"/>
  <c r="KEU56" i="7"/>
  <c r="KEV56" i="7"/>
  <c r="KEW56" i="7"/>
  <c r="KEX56" i="7"/>
  <c r="KEY56" i="7"/>
  <c r="KEZ56" i="7"/>
  <c r="KFA56" i="7"/>
  <c r="KFB56" i="7"/>
  <c r="KFC56" i="7"/>
  <c r="KFD56" i="7"/>
  <c r="KFE56" i="7"/>
  <c r="KFF56" i="7"/>
  <c r="KFG56" i="7"/>
  <c r="KFH56" i="7"/>
  <c r="KFI56" i="7"/>
  <c r="KFJ56" i="7"/>
  <c r="KFK56" i="7"/>
  <c r="KFL56" i="7"/>
  <c r="KFM56" i="7"/>
  <c r="KFN56" i="7"/>
  <c r="KFO56" i="7"/>
  <c r="KFP56" i="7"/>
  <c r="KFQ56" i="7"/>
  <c r="KFR56" i="7"/>
  <c r="KFS56" i="7"/>
  <c r="KFT56" i="7"/>
  <c r="KFU56" i="7"/>
  <c r="KFV56" i="7"/>
  <c r="KFW56" i="7"/>
  <c r="KFX56" i="7"/>
  <c r="KFY56" i="7"/>
  <c r="KFZ56" i="7"/>
  <c r="KGA56" i="7"/>
  <c r="KGB56" i="7"/>
  <c r="KGC56" i="7"/>
  <c r="KGD56" i="7"/>
  <c r="KGE56" i="7"/>
  <c r="KGF56" i="7"/>
  <c r="KGG56" i="7"/>
  <c r="KGH56" i="7"/>
  <c r="KGI56" i="7"/>
  <c r="KGJ56" i="7"/>
  <c r="KGK56" i="7"/>
  <c r="KGL56" i="7"/>
  <c r="KGM56" i="7"/>
  <c r="KGN56" i="7"/>
  <c r="KGO56" i="7"/>
  <c r="KGP56" i="7"/>
  <c r="KGQ56" i="7"/>
  <c r="KGR56" i="7"/>
  <c r="KGS56" i="7"/>
  <c r="KGT56" i="7"/>
  <c r="KGU56" i="7"/>
  <c r="KGV56" i="7"/>
  <c r="KGW56" i="7"/>
  <c r="KGX56" i="7"/>
  <c r="KGY56" i="7"/>
  <c r="KGZ56" i="7"/>
  <c r="KHA56" i="7"/>
  <c r="KHB56" i="7"/>
  <c r="KHC56" i="7"/>
  <c r="KHD56" i="7"/>
  <c r="KHE56" i="7"/>
  <c r="KHF56" i="7"/>
  <c r="KHG56" i="7"/>
  <c r="KHH56" i="7"/>
  <c r="KHI56" i="7"/>
  <c r="KHJ56" i="7"/>
  <c r="KHK56" i="7"/>
  <c r="KHL56" i="7"/>
  <c r="KHM56" i="7"/>
  <c r="KHN56" i="7"/>
  <c r="KHO56" i="7"/>
  <c r="KHP56" i="7"/>
  <c r="KHQ56" i="7"/>
  <c r="KHR56" i="7"/>
  <c r="KHS56" i="7"/>
  <c r="KHT56" i="7"/>
  <c r="KHU56" i="7"/>
  <c r="KHV56" i="7"/>
  <c r="KHW56" i="7"/>
  <c r="KHX56" i="7"/>
  <c r="KHY56" i="7"/>
  <c r="KHZ56" i="7"/>
  <c r="KIA56" i="7"/>
  <c r="KIB56" i="7"/>
  <c r="KIC56" i="7"/>
  <c r="KID56" i="7"/>
  <c r="KIE56" i="7"/>
  <c r="KIF56" i="7"/>
  <c r="KIG56" i="7"/>
  <c r="KIH56" i="7"/>
  <c r="KII56" i="7"/>
  <c r="KIJ56" i="7"/>
  <c r="KIK56" i="7"/>
  <c r="KIL56" i="7"/>
  <c r="KIM56" i="7"/>
  <c r="KIN56" i="7"/>
  <c r="KIO56" i="7"/>
  <c r="KIP56" i="7"/>
  <c r="KIQ56" i="7"/>
  <c r="KIR56" i="7"/>
  <c r="KIS56" i="7"/>
  <c r="KIT56" i="7"/>
  <c r="KIU56" i="7"/>
  <c r="KIV56" i="7"/>
  <c r="KIW56" i="7"/>
  <c r="KIX56" i="7"/>
  <c r="KIY56" i="7"/>
  <c r="KIZ56" i="7"/>
  <c r="KJA56" i="7"/>
  <c r="KJB56" i="7"/>
  <c r="KJC56" i="7"/>
  <c r="KJD56" i="7"/>
  <c r="KJE56" i="7"/>
  <c r="KJF56" i="7"/>
  <c r="KJG56" i="7"/>
  <c r="KJH56" i="7"/>
  <c r="KJI56" i="7"/>
  <c r="KJJ56" i="7"/>
  <c r="KJK56" i="7"/>
  <c r="KJL56" i="7"/>
  <c r="KJM56" i="7"/>
  <c r="KJN56" i="7"/>
  <c r="KJO56" i="7"/>
  <c r="KJP56" i="7"/>
  <c r="KJQ56" i="7"/>
  <c r="KJR56" i="7"/>
  <c r="KJS56" i="7"/>
  <c r="KJT56" i="7"/>
  <c r="KJU56" i="7"/>
  <c r="KJV56" i="7"/>
  <c r="KJW56" i="7"/>
  <c r="KJX56" i="7"/>
  <c r="KJY56" i="7"/>
  <c r="KJZ56" i="7"/>
  <c r="KKA56" i="7"/>
  <c r="KKB56" i="7"/>
  <c r="KKC56" i="7"/>
  <c r="KKD56" i="7"/>
  <c r="KKE56" i="7"/>
  <c r="KKF56" i="7"/>
  <c r="KKG56" i="7"/>
  <c r="KKH56" i="7"/>
  <c r="KKI56" i="7"/>
  <c r="KKJ56" i="7"/>
  <c r="KKK56" i="7"/>
  <c r="KKL56" i="7"/>
  <c r="KKM56" i="7"/>
  <c r="KKN56" i="7"/>
  <c r="KKO56" i="7"/>
  <c r="KKP56" i="7"/>
  <c r="KKQ56" i="7"/>
  <c r="KKR56" i="7"/>
  <c r="KKS56" i="7"/>
  <c r="KKT56" i="7"/>
  <c r="KKU56" i="7"/>
  <c r="KKV56" i="7"/>
  <c r="KKW56" i="7"/>
  <c r="KKX56" i="7"/>
  <c r="KKY56" i="7"/>
  <c r="KKZ56" i="7"/>
  <c r="KLA56" i="7"/>
  <c r="KLB56" i="7"/>
  <c r="KLC56" i="7"/>
  <c r="KLD56" i="7"/>
  <c r="KLE56" i="7"/>
  <c r="KLF56" i="7"/>
  <c r="KLG56" i="7"/>
  <c r="KLH56" i="7"/>
  <c r="KLI56" i="7"/>
  <c r="KLJ56" i="7"/>
  <c r="KLK56" i="7"/>
  <c r="KLL56" i="7"/>
  <c r="KLM56" i="7"/>
  <c r="KLN56" i="7"/>
  <c r="KLO56" i="7"/>
  <c r="KLP56" i="7"/>
  <c r="KLQ56" i="7"/>
  <c r="KLR56" i="7"/>
  <c r="KLS56" i="7"/>
  <c r="KLT56" i="7"/>
  <c r="KLU56" i="7"/>
  <c r="KLV56" i="7"/>
  <c r="KLW56" i="7"/>
  <c r="KLX56" i="7"/>
  <c r="KLY56" i="7"/>
  <c r="KLZ56" i="7"/>
  <c r="KMA56" i="7"/>
  <c r="KMB56" i="7"/>
  <c r="KMC56" i="7"/>
  <c r="KMD56" i="7"/>
  <c r="KME56" i="7"/>
  <c r="KMF56" i="7"/>
  <c r="KMG56" i="7"/>
  <c r="KMH56" i="7"/>
  <c r="KMI56" i="7"/>
  <c r="KMJ56" i="7"/>
  <c r="KMK56" i="7"/>
  <c r="KML56" i="7"/>
  <c r="KMM56" i="7"/>
  <c r="KMN56" i="7"/>
  <c r="KMO56" i="7"/>
  <c r="KMP56" i="7"/>
  <c r="KMQ56" i="7"/>
  <c r="KMR56" i="7"/>
  <c r="KMS56" i="7"/>
  <c r="KMT56" i="7"/>
  <c r="KMU56" i="7"/>
  <c r="KMV56" i="7"/>
  <c r="KMW56" i="7"/>
  <c r="KMX56" i="7"/>
  <c r="KMY56" i="7"/>
  <c r="KMZ56" i="7"/>
  <c r="KNA56" i="7"/>
  <c r="KNB56" i="7"/>
  <c r="KNC56" i="7"/>
  <c r="KND56" i="7"/>
  <c r="KNE56" i="7"/>
  <c r="KNF56" i="7"/>
  <c r="KNG56" i="7"/>
  <c r="KNH56" i="7"/>
  <c r="KNI56" i="7"/>
  <c r="KNJ56" i="7"/>
  <c r="KNK56" i="7"/>
  <c r="KNL56" i="7"/>
  <c r="KNM56" i="7"/>
  <c r="KNN56" i="7"/>
  <c r="KNO56" i="7"/>
  <c r="KNP56" i="7"/>
  <c r="KNQ56" i="7"/>
  <c r="KNR56" i="7"/>
  <c r="KNS56" i="7"/>
  <c r="KNT56" i="7"/>
  <c r="KNU56" i="7"/>
  <c r="KNV56" i="7"/>
  <c r="KNW56" i="7"/>
  <c r="KNX56" i="7"/>
  <c r="KNY56" i="7"/>
  <c r="KNZ56" i="7"/>
  <c r="KOA56" i="7"/>
  <c r="KOB56" i="7"/>
  <c r="KOC56" i="7"/>
  <c r="KOD56" i="7"/>
  <c r="KOE56" i="7"/>
  <c r="KOF56" i="7"/>
  <c r="KOG56" i="7"/>
  <c r="KOH56" i="7"/>
  <c r="KOI56" i="7"/>
  <c r="KOJ56" i="7"/>
  <c r="KOK56" i="7"/>
  <c r="KOL56" i="7"/>
  <c r="KOM56" i="7"/>
  <c r="KON56" i="7"/>
  <c r="KOO56" i="7"/>
  <c r="KOP56" i="7"/>
  <c r="KOQ56" i="7"/>
  <c r="KOR56" i="7"/>
  <c r="KOS56" i="7"/>
  <c r="KOT56" i="7"/>
  <c r="KOU56" i="7"/>
  <c r="KOV56" i="7"/>
  <c r="KOW56" i="7"/>
  <c r="KOX56" i="7"/>
  <c r="KOY56" i="7"/>
  <c r="KOZ56" i="7"/>
  <c r="KPA56" i="7"/>
  <c r="KPB56" i="7"/>
  <c r="KPC56" i="7"/>
  <c r="KPD56" i="7"/>
  <c r="KPE56" i="7"/>
  <c r="KPF56" i="7"/>
  <c r="KPG56" i="7"/>
  <c r="KPH56" i="7"/>
  <c r="KPI56" i="7"/>
  <c r="KPJ56" i="7"/>
  <c r="KPK56" i="7"/>
  <c r="KPL56" i="7"/>
  <c r="KPM56" i="7"/>
  <c r="KPN56" i="7"/>
  <c r="KPO56" i="7"/>
  <c r="KPP56" i="7"/>
  <c r="KPQ56" i="7"/>
  <c r="KPR56" i="7"/>
  <c r="KPS56" i="7"/>
  <c r="KPT56" i="7"/>
  <c r="KPU56" i="7"/>
  <c r="KPV56" i="7"/>
  <c r="KPW56" i="7"/>
  <c r="KPX56" i="7"/>
  <c r="KPY56" i="7"/>
  <c r="KPZ56" i="7"/>
  <c r="KQA56" i="7"/>
  <c r="KQB56" i="7"/>
  <c r="KQC56" i="7"/>
  <c r="KQD56" i="7"/>
  <c r="KQE56" i="7"/>
  <c r="KQF56" i="7"/>
  <c r="KQG56" i="7"/>
  <c r="KQH56" i="7"/>
  <c r="KQI56" i="7"/>
  <c r="KQJ56" i="7"/>
  <c r="KQK56" i="7"/>
  <c r="KQL56" i="7"/>
  <c r="KQM56" i="7"/>
  <c r="KQN56" i="7"/>
  <c r="KQO56" i="7"/>
  <c r="KQP56" i="7"/>
  <c r="KQQ56" i="7"/>
  <c r="KQR56" i="7"/>
  <c r="KQS56" i="7"/>
  <c r="KQT56" i="7"/>
  <c r="KQU56" i="7"/>
  <c r="KQV56" i="7"/>
  <c r="KQW56" i="7"/>
  <c r="KQX56" i="7"/>
  <c r="KQY56" i="7"/>
  <c r="KQZ56" i="7"/>
  <c r="KRA56" i="7"/>
  <c r="KRB56" i="7"/>
  <c r="KRC56" i="7"/>
  <c r="KRD56" i="7"/>
  <c r="KRE56" i="7"/>
  <c r="KRF56" i="7"/>
  <c r="KRG56" i="7"/>
  <c r="KRH56" i="7"/>
  <c r="KRI56" i="7"/>
  <c r="KRJ56" i="7"/>
  <c r="KRK56" i="7"/>
  <c r="KRL56" i="7"/>
  <c r="KRM56" i="7"/>
  <c r="KRN56" i="7"/>
  <c r="KRO56" i="7"/>
  <c r="KRP56" i="7"/>
  <c r="KRQ56" i="7"/>
  <c r="KRR56" i="7"/>
  <c r="KRS56" i="7"/>
  <c r="KRT56" i="7"/>
  <c r="KRU56" i="7"/>
  <c r="KRV56" i="7"/>
  <c r="KRW56" i="7"/>
  <c r="KRX56" i="7"/>
  <c r="KRY56" i="7"/>
  <c r="KRZ56" i="7"/>
  <c r="KSA56" i="7"/>
  <c r="KSB56" i="7"/>
  <c r="KSC56" i="7"/>
  <c r="KSD56" i="7"/>
  <c r="KSE56" i="7"/>
  <c r="KSF56" i="7"/>
  <c r="KSG56" i="7"/>
  <c r="KSH56" i="7"/>
  <c r="KSI56" i="7"/>
  <c r="KSJ56" i="7"/>
  <c r="KSK56" i="7"/>
  <c r="KSL56" i="7"/>
  <c r="KSM56" i="7"/>
  <c r="KSN56" i="7"/>
  <c r="KSO56" i="7"/>
  <c r="KSP56" i="7"/>
  <c r="KSQ56" i="7"/>
  <c r="KSR56" i="7"/>
  <c r="KSS56" i="7"/>
  <c r="KST56" i="7"/>
  <c r="KSU56" i="7"/>
  <c r="KSV56" i="7"/>
  <c r="KSW56" i="7"/>
  <c r="KSX56" i="7"/>
  <c r="KSY56" i="7"/>
  <c r="KSZ56" i="7"/>
  <c r="KTA56" i="7"/>
  <c r="KTB56" i="7"/>
  <c r="KTC56" i="7"/>
  <c r="KTD56" i="7"/>
  <c r="KTE56" i="7"/>
  <c r="KTF56" i="7"/>
  <c r="KTG56" i="7"/>
  <c r="KTH56" i="7"/>
  <c r="KTI56" i="7"/>
  <c r="KTJ56" i="7"/>
  <c r="KTK56" i="7"/>
  <c r="KTL56" i="7"/>
  <c r="KTM56" i="7"/>
  <c r="KTN56" i="7"/>
  <c r="KTO56" i="7"/>
  <c r="KTP56" i="7"/>
  <c r="KTQ56" i="7"/>
  <c r="KTR56" i="7"/>
  <c r="KTS56" i="7"/>
  <c r="KTT56" i="7"/>
  <c r="KTU56" i="7"/>
  <c r="KTV56" i="7"/>
  <c r="KTW56" i="7"/>
  <c r="KTX56" i="7"/>
  <c r="KTY56" i="7"/>
  <c r="KTZ56" i="7"/>
  <c r="KUA56" i="7"/>
  <c r="KUB56" i="7"/>
  <c r="KUC56" i="7"/>
  <c r="KUD56" i="7"/>
  <c r="KUE56" i="7"/>
  <c r="KUF56" i="7"/>
  <c r="KUG56" i="7"/>
  <c r="KUH56" i="7"/>
  <c r="KUI56" i="7"/>
  <c r="KUJ56" i="7"/>
  <c r="KUK56" i="7"/>
  <c r="KUL56" i="7"/>
  <c r="KUM56" i="7"/>
  <c r="KUN56" i="7"/>
  <c r="KUO56" i="7"/>
  <c r="KUP56" i="7"/>
  <c r="KUQ56" i="7"/>
  <c r="KUR56" i="7"/>
  <c r="KUS56" i="7"/>
  <c r="KUT56" i="7"/>
  <c r="KUU56" i="7"/>
  <c r="KUV56" i="7"/>
  <c r="KUW56" i="7"/>
  <c r="KUX56" i="7"/>
  <c r="KUY56" i="7"/>
  <c r="KUZ56" i="7"/>
  <c r="KVA56" i="7"/>
  <c r="KVB56" i="7"/>
  <c r="KVC56" i="7"/>
  <c r="KVD56" i="7"/>
  <c r="KVE56" i="7"/>
  <c r="KVF56" i="7"/>
  <c r="KVG56" i="7"/>
  <c r="KVH56" i="7"/>
  <c r="KVI56" i="7"/>
  <c r="KVJ56" i="7"/>
  <c r="KVK56" i="7"/>
  <c r="KVL56" i="7"/>
  <c r="KVM56" i="7"/>
  <c r="KVN56" i="7"/>
  <c r="KVO56" i="7"/>
  <c r="KVP56" i="7"/>
  <c r="KVQ56" i="7"/>
  <c r="KVR56" i="7"/>
  <c r="KVS56" i="7"/>
  <c r="KVT56" i="7"/>
  <c r="KVU56" i="7"/>
  <c r="KVV56" i="7"/>
  <c r="KVW56" i="7"/>
  <c r="KVX56" i="7"/>
  <c r="KVY56" i="7"/>
  <c r="KVZ56" i="7"/>
  <c r="KWA56" i="7"/>
  <c r="KWB56" i="7"/>
  <c r="KWC56" i="7"/>
  <c r="KWD56" i="7"/>
  <c r="KWE56" i="7"/>
  <c r="KWF56" i="7"/>
  <c r="KWG56" i="7"/>
  <c r="KWH56" i="7"/>
  <c r="KWI56" i="7"/>
  <c r="KWJ56" i="7"/>
  <c r="KWK56" i="7"/>
  <c r="KWL56" i="7"/>
  <c r="KWM56" i="7"/>
  <c r="KWN56" i="7"/>
  <c r="KWO56" i="7"/>
  <c r="KWP56" i="7"/>
  <c r="KWQ56" i="7"/>
  <c r="KWR56" i="7"/>
  <c r="KWS56" i="7"/>
  <c r="KWT56" i="7"/>
  <c r="KWU56" i="7"/>
  <c r="KWV56" i="7"/>
  <c r="KWW56" i="7"/>
  <c r="KWX56" i="7"/>
  <c r="KWY56" i="7"/>
  <c r="KWZ56" i="7"/>
  <c r="KXA56" i="7"/>
  <c r="KXB56" i="7"/>
  <c r="KXC56" i="7"/>
  <c r="KXD56" i="7"/>
  <c r="KXE56" i="7"/>
  <c r="KXF56" i="7"/>
  <c r="KXG56" i="7"/>
  <c r="KXH56" i="7"/>
  <c r="KXI56" i="7"/>
  <c r="KXJ56" i="7"/>
  <c r="KXK56" i="7"/>
  <c r="KXL56" i="7"/>
  <c r="KXM56" i="7"/>
  <c r="KXN56" i="7"/>
  <c r="KXO56" i="7"/>
  <c r="KXP56" i="7"/>
  <c r="KXQ56" i="7"/>
  <c r="KXR56" i="7"/>
  <c r="KXS56" i="7"/>
  <c r="KXT56" i="7"/>
  <c r="KXU56" i="7"/>
  <c r="KXV56" i="7"/>
  <c r="KXW56" i="7"/>
  <c r="KXX56" i="7"/>
  <c r="KXY56" i="7"/>
  <c r="KXZ56" i="7"/>
  <c r="KYA56" i="7"/>
  <c r="KYB56" i="7"/>
  <c r="KYC56" i="7"/>
  <c r="KYD56" i="7"/>
  <c r="KYE56" i="7"/>
  <c r="KYF56" i="7"/>
  <c r="KYG56" i="7"/>
  <c r="KYH56" i="7"/>
  <c r="KYI56" i="7"/>
  <c r="KYJ56" i="7"/>
  <c r="KYK56" i="7"/>
  <c r="KYL56" i="7"/>
  <c r="KYM56" i="7"/>
  <c r="KYN56" i="7"/>
  <c r="KYO56" i="7"/>
  <c r="KYP56" i="7"/>
  <c r="KYQ56" i="7"/>
  <c r="KYR56" i="7"/>
  <c r="KYS56" i="7"/>
  <c r="KYT56" i="7"/>
  <c r="KYU56" i="7"/>
  <c r="KYV56" i="7"/>
  <c r="KYW56" i="7"/>
  <c r="KYX56" i="7"/>
  <c r="KYY56" i="7"/>
  <c r="KYZ56" i="7"/>
  <c r="KZA56" i="7"/>
  <c r="KZB56" i="7"/>
  <c r="KZC56" i="7"/>
  <c r="KZD56" i="7"/>
  <c r="KZE56" i="7"/>
  <c r="KZF56" i="7"/>
  <c r="KZG56" i="7"/>
  <c r="KZH56" i="7"/>
  <c r="KZI56" i="7"/>
  <c r="KZJ56" i="7"/>
  <c r="KZK56" i="7"/>
  <c r="KZL56" i="7"/>
  <c r="KZM56" i="7"/>
  <c r="KZN56" i="7"/>
  <c r="KZO56" i="7"/>
  <c r="KZP56" i="7"/>
  <c r="KZQ56" i="7"/>
  <c r="KZR56" i="7"/>
  <c r="KZS56" i="7"/>
  <c r="KZT56" i="7"/>
  <c r="KZU56" i="7"/>
  <c r="KZV56" i="7"/>
  <c r="KZW56" i="7"/>
  <c r="KZX56" i="7"/>
  <c r="KZY56" i="7"/>
  <c r="KZZ56" i="7"/>
  <c r="LAA56" i="7"/>
  <c r="LAB56" i="7"/>
  <c r="LAC56" i="7"/>
  <c r="LAD56" i="7"/>
  <c r="LAE56" i="7"/>
  <c r="LAF56" i="7"/>
  <c r="LAG56" i="7"/>
  <c r="LAH56" i="7"/>
  <c r="LAI56" i="7"/>
  <c r="LAJ56" i="7"/>
  <c r="LAK56" i="7"/>
  <c r="LAL56" i="7"/>
  <c r="LAM56" i="7"/>
  <c r="LAN56" i="7"/>
  <c r="LAO56" i="7"/>
  <c r="LAP56" i="7"/>
  <c r="LAQ56" i="7"/>
  <c r="LAR56" i="7"/>
  <c r="LAS56" i="7"/>
  <c r="LAT56" i="7"/>
  <c r="LAU56" i="7"/>
  <c r="LAV56" i="7"/>
  <c r="LAW56" i="7"/>
  <c r="LAX56" i="7"/>
  <c r="LAY56" i="7"/>
  <c r="LAZ56" i="7"/>
  <c r="LBA56" i="7"/>
  <c r="LBB56" i="7"/>
  <c r="LBC56" i="7"/>
  <c r="LBD56" i="7"/>
  <c r="LBE56" i="7"/>
  <c r="LBF56" i="7"/>
  <c r="LBG56" i="7"/>
  <c r="LBH56" i="7"/>
  <c r="LBI56" i="7"/>
  <c r="LBJ56" i="7"/>
  <c r="LBK56" i="7"/>
  <c r="LBL56" i="7"/>
  <c r="LBM56" i="7"/>
  <c r="LBN56" i="7"/>
  <c r="LBO56" i="7"/>
  <c r="LBP56" i="7"/>
  <c r="LBQ56" i="7"/>
  <c r="LBR56" i="7"/>
  <c r="LBS56" i="7"/>
  <c r="LBT56" i="7"/>
  <c r="LBU56" i="7"/>
  <c r="LBV56" i="7"/>
  <c r="LBW56" i="7"/>
  <c r="LBX56" i="7"/>
  <c r="LBY56" i="7"/>
  <c r="LBZ56" i="7"/>
  <c r="LCA56" i="7"/>
  <c r="LCB56" i="7"/>
  <c r="LCC56" i="7"/>
  <c r="LCD56" i="7"/>
  <c r="LCE56" i="7"/>
  <c r="LCF56" i="7"/>
  <c r="LCG56" i="7"/>
  <c r="LCH56" i="7"/>
  <c r="LCI56" i="7"/>
  <c r="LCJ56" i="7"/>
  <c r="LCK56" i="7"/>
  <c r="LCL56" i="7"/>
  <c r="LCM56" i="7"/>
  <c r="LCN56" i="7"/>
  <c r="LCO56" i="7"/>
  <c r="LCP56" i="7"/>
  <c r="LCQ56" i="7"/>
  <c r="LCR56" i="7"/>
  <c r="LCS56" i="7"/>
  <c r="LCT56" i="7"/>
  <c r="LCU56" i="7"/>
  <c r="LCV56" i="7"/>
  <c r="LCW56" i="7"/>
  <c r="LCX56" i="7"/>
  <c r="LCY56" i="7"/>
  <c r="LCZ56" i="7"/>
  <c r="LDA56" i="7"/>
  <c r="LDB56" i="7"/>
  <c r="LDC56" i="7"/>
  <c r="LDD56" i="7"/>
  <c r="LDE56" i="7"/>
  <c r="LDF56" i="7"/>
  <c r="LDG56" i="7"/>
  <c r="LDH56" i="7"/>
  <c r="LDI56" i="7"/>
  <c r="LDJ56" i="7"/>
  <c r="LDK56" i="7"/>
  <c r="LDL56" i="7"/>
  <c r="LDM56" i="7"/>
  <c r="LDN56" i="7"/>
  <c r="LDO56" i="7"/>
  <c r="LDP56" i="7"/>
  <c r="LDQ56" i="7"/>
  <c r="LDR56" i="7"/>
  <c r="LDS56" i="7"/>
  <c r="LDT56" i="7"/>
  <c r="LDU56" i="7"/>
  <c r="LDV56" i="7"/>
  <c r="LDW56" i="7"/>
  <c r="LDX56" i="7"/>
  <c r="LDY56" i="7"/>
  <c r="LDZ56" i="7"/>
  <c r="LEA56" i="7"/>
  <c r="LEB56" i="7"/>
  <c r="LEC56" i="7"/>
  <c r="LED56" i="7"/>
  <c r="LEE56" i="7"/>
  <c r="LEF56" i="7"/>
  <c r="LEG56" i="7"/>
  <c r="LEH56" i="7"/>
  <c r="LEI56" i="7"/>
  <c r="LEJ56" i="7"/>
  <c r="LEK56" i="7"/>
  <c r="LEL56" i="7"/>
  <c r="LEM56" i="7"/>
  <c r="LEN56" i="7"/>
  <c r="LEO56" i="7"/>
  <c r="LEP56" i="7"/>
  <c r="LEQ56" i="7"/>
  <c r="LER56" i="7"/>
  <c r="LES56" i="7"/>
  <c r="LET56" i="7"/>
  <c r="LEU56" i="7"/>
  <c r="LEV56" i="7"/>
  <c r="LEW56" i="7"/>
  <c r="LEX56" i="7"/>
  <c r="LEY56" i="7"/>
  <c r="LEZ56" i="7"/>
  <c r="LFA56" i="7"/>
  <c r="LFB56" i="7"/>
  <c r="LFC56" i="7"/>
  <c r="LFD56" i="7"/>
  <c r="LFE56" i="7"/>
  <c r="LFF56" i="7"/>
  <c r="LFG56" i="7"/>
  <c r="LFH56" i="7"/>
  <c r="LFI56" i="7"/>
  <c r="LFJ56" i="7"/>
  <c r="LFK56" i="7"/>
  <c r="LFL56" i="7"/>
  <c r="LFM56" i="7"/>
  <c r="LFN56" i="7"/>
  <c r="LFO56" i="7"/>
  <c r="LFP56" i="7"/>
  <c r="LFQ56" i="7"/>
  <c r="LFR56" i="7"/>
  <c r="LFS56" i="7"/>
  <c r="LFT56" i="7"/>
  <c r="LFU56" i="7"/>
  <c r="LFV56" i="7"/>
  <c r="LFW56" i="7"/>
  <c r="LFX56" i="7"/>
  <c r="LFY56" i="7"/>
  <c r="LFZ56" i="7"/>
  <c r="LGA56" i="7"/>
  <c r="LGB56" i="7"/>
  <c r="LGC56" i="7"/>
  <c r="LGD56" i="7"/>
  <c r="LGE56" i="7"/>
  <c r="LGF56" i="7"/>
  <c r="LGG56" i="7"/>
  <c r="LGH56" i="7"/>
  <c r="LGI56" i="7"/>
  <c r="LGJ56" i="7"/>
  <c r="LGK56" i="7"/>
  <c r="LGL56" i="7"/>
  <c r="LGM56" i="7"/>
  <c r="LGN56" i="7"/>
  <c r="LGO56" i="7"/>
  <c r="LGP56" i="7"/>
  <c r="LGQ56" i="7"/>
  <c r="LGR56" i="7"/>
  <c r="LGS56" i="7"/>
  <c r="LGT56" i="7"/>
  <c r="LGU56" i="7"/>
  <c r="LGV56" i="7"/>
  <c r="LGW56" i="7"/>
  <c r="LGX56" i="7"/>
  <c r="LGY56" i="7"/>
  <c r="LGZ56" i="7"/>
  <c r="LHA56" i="7"/>
  <c r="LHB56" i="7"/>
  <c r="LHC56" i="7"/>
  <c r="LHD56" i="7"/>
  <c r="LHE56" i="7"/>
  <c r="LHF56" i="7"/>
  <c r="LHG56" i="7"/>
  <c r="LHH56" i="7"/>
  <c r="LHI56" i="7"/>
  <c r="LHJ56" i="7"/>
  <c r="LHK56" i="7"/>
  <c r="LHL56" i="7"/>
  <c r="LHM56" i="7"/>
  <c r="LHN56" i="7"/>
  <c r="LHO56" i="7"/>
  <c r="LHP56" i="7"/>
  <c r="LHQ56" i="7"/>
  <c r="LHR56" i="7"/>
  <c r="LHS56" i="7"/>
  <c r="LHT56" i="7"/>
  <c r="LHU56" i="7"/>
  <c r="LHV56" i="7"/>
  <c r="LHW56" i="7"/>
  <c r="LHX56" i="7"/>
  <c r="LHY56" i="7"/>
  <c r="LHZ56" i="7"/>
  <c r="LIA56" i="7"/>
  <c r="LIB56" i="7"/>
  <c r="LIC56" i="7"/>
  <c r="LID56" i="7"/>
  <c r="LIE56" i="7"/>
  <c r="LIF56" i="7"/>
  <c r="LIG56" i="7"/>
  <c r="LIH56" i="7"/>
  <c r="LII56" i="7"/>
  <c r="LIJ56" i="7"/>
  <c r="LIK56" i="7"/>
  <c r="LIL56" i="7"/>
  <c r="LIM56" i="7"/>
  <c r="LIN56" i="7"/>
  <c r="LIO56" i="7"/>
  <c r="LIP56" i="7"/>
  <c r="LIQ56" i="7"/>
  <c r="LIR56" i="7"/>
  <c r="LIS56" i="7"/>
  <c r="LIT56" i="7"/>
  <c r="LIU56" i="7"/>
  <c r="LIV56" i="7"/>
  <c r="LIW56" i="7"/>
  <c r="LIX56" i="7"/>
  <c r="LIY56" i="7"/>
  <c r="LIZ56" i="7"/>
  <c r="LJA56" i="7"/>
  <c r="LJB56" i="7"/>
  <c r="LJC56" i="7"/>
  <c r="LJD56" i="7"/>
  <c r="LJE56" i="7"/>
  <c r="LJF56" i="7"/>
  <c r="LJG56" i="7"/>
  <c r="LJH56" i="7"/>
  <c r="LJI56" i="7"/>
  <c r="LJJ56" i="7"/>
  <c r="LJK56" i="7"/>
  <c r="LJL56" i="7"/>
  <c r="LJM56" i="7"/>
  <c r="LJN56" i="7"/>
  <c r="LJO56" i="7"/>
  <c r="LJP56" i="7"/>
  <c r="LJQ56" i="7"/>
  <c r="LJR56" i="7"/>
  <c r="LJS56" i="7"/>
  <c r="LJT56" i="7"/>
  <c r="LJU56" i="7"/>
  <c r="LJV56" i="7"/>
  <c r="LJW56" i="7"/>
  <c r="LJX56" i="7"/>
  <c r="LJY56" i="7"/>
  <c r="LJZ56" i="7"/>
  <c r="LKA56" i="7"/>
  <c r="LKB56" i="7"/>
  <c r="LKC56" i="7"/>
  <c r="LKD56" i="7"/>
  <c r="LKE56" i="7"/>
  <c r="LKF56" i="7"/>
  <c r="LKG56" i="7"/>
  <c r="LKH56" i="7"/>
  <c r="LKI56" i="7"/>
  <c r="LKJ56" i="7"/>
  <c r="LKK56" i="7"/>
  <c r="LKL56" i="7"/>
  <c r="LKM56" i="7"/>
  <c r="LKN56" i="7"/>
  <c r="LKO56" i="7"/>
  <c r="LKP56" i="7"/>
  <c r="LKQ56" i="7"/>
  <c r="LKR56" i="7"/>
  <c r="LKS56" i="7"/>
  <c r="LKT56" i="7"/>
  <c r="LKU56" i="7"/>
  <c r="LKV56" i="7"/>
  <c r="LKW56" i="7"/>
  <c r="LKX56" i="7"/>
  <c r="LKY56" i="7"/>
  <c r="LKZ56" i="7"/>
  <c r="LLA56" i="7"/>
  <c r="LLB56" i="7"/>
  <c r="LLC56" i="7"/>
  <c r="LLD56" i="7"/>
  <c r="LLE56" i="7"/>
  <c r="LLF56" i="7"/>
  <c r="LLG56" i="7"/>
  <c r="LLH56" i="7"/>
  <c r="LLI56" i="7"/>
  <c r="LLJ56" i="7"/>
  <c r="LLK56" i="7"/>
  <c r="LLL56" i="7"/>
  <c r="LLM56" i="7"/>
  <c r="LLN56" i="7"/>
  <c r="LLO56" i="7"/>
  <c r="LLP56" i="7"/>
  <c r="LLQ56" i="7"/>
  <c r="LLR56" i="7"/>
  <c r="LLS56" i="7"/>
  <c r="LLT56" i="7"/>
  <c r="LLU56" i="7"/>
  <c r="LLV56" i="7"/>
  <c r="LLW56" i="7"/>
  <c r="LLX56" i="7"/>
  <c r="LLY56" i="7"/>
  <c r="LLZ56" i="7"/>
  <c r="LMA56" i="7"/>
  <c r="LMB56" i="7"/>
  <c r="LMC56" i="7"/>
  <c r="LMD56" i="7"/>
  <c r="LME56" i="7"/>
  <c r="LMF56" i="7"/>
  <c r="LMG56" i="7"/>
  <c r="LMH56" i="7"/>
  <c r="LMI56" i="7"/>
  <c r="LMJ56" i="7"/>
  <c r="LMK56" i="7"/>
  <c r="LML56" i="7"/>
  <c r="LMM56" i="7"/>
  <c r="LMN56" i="7"/>
  <c r="LMO56" i="7"/>
  <c r="LMP56" i="7"/>
  <c r="LMQ56" i="7"/>
  <c r="LMR56" i="7"/>
  <c r="LMS56" i="7"/>
  <c r="LMT56" i="7"/>
  <c r="LMU56" i="7"/>
  <c r="LMV56" i="7"/>
  <c r="LMW56" i="7"/>
  <c r="LMX56" i="7"/>
  <c r="LMY56" i="7"/>
  <c r="LMZ56" i="7"/>
  <c r="LNA56" i="7"/>
  <c r="LNB56" i="7"/>
  <c r="LNC56" i="7"/>
  <c r="LND56" i="7"/>
  <c r="LNE56" i="7"/>
  <c r="LNF56" i="7"/>
  <c r="LNG56" i="7"/>
  <c r="LNH56" i="7"/>
  <c r="LNI56" i="7"/>
  <c r="LNJ56" i="7"/>
  <c r="LNK56" i="7"/>
  <c r="LNL56" i="7"/>
  <c r="LNM56" i="7"/>
  <c r="LNN56" i="7"/>
  <c r="LNO56" i="7"/>
  <c r="LNP56" i="7"/>
  <c r="LNQ56" i="7"/>
  <c r="LNR56" i="7"/>
  <c r="LNS56" i="7"/>
  <c r="LNT56" i="7"/>
  <c r="LNU56" i="7"/>
  <c r="LNV56" i="7"/>
  <c r="LNW56" i="7"/>
  <c r="LNX56" i="7"/>
  <c r="LNY56" i="7"/>
  <c r="LNZ56" i="7"/>
  <c r="LOA56" i="7"/>
  <c r="LOB56" i="7"/>
  <c r="LOC56" i="7"/>
  <c r="LOD56" i="7"/>
  <c r="LOE56" i="7"/>
  <c r="LOF56" i="7"/>
  <c r="LOG56" i="7"/>
  <c r="LOH56" i="7"/>
  <c r="LOI56" i="7"/>
  <c r="LOJ56" i="7"/>
  <c r="LOK56" i="7"/>
  <c r="LOL56" i="7"/>
  <c r="LOM56" i="7"/>
  <c r="LON56" i="7"/>
  <c r="LOO56" i="7"/>
  <c r="LOP56" i="7"/>
  <c r="LOQ56" i="7"/>
  <c r="LOR56" i="7"/>
  <c r="LOS56" i="7"/>
  <c r="LOT56" i="7"/>
  <c r="LOU56" i="7"/>
  <c r="LOV56" i="7"/>
  <c r="LOW56" i="7"/>
  <c r="LOX56" i="7"/>
  <c r="LOY56" i="7"/>
  <c r="LOZ56" i="7"/>
  <c r="LPA56" i="7"/>
  <c r="LPB56" i="7"/>
  <c r="LPC56" i="7"/>
  <c r="LPD56" i="7"/>
  <c r="LPE56" i="7"/>
  <c r="LPF56" i="7"/>
  <c r="LPG56" i="7"/>
  <c r="LPH56" i="7"/>
  <c r="LPI56" i="7"/>
  <c r="LPJ56" i="7"/>
  <c r="LPK56" i="7"/>
  <c r="LPL56" i="7"/>
  <c r="LPM56" i="7"/>
  <c r="LPN56" i="7"/>
  <c r="LPO56" i="7"/>
  <c r="LPP56" i="7"/>
  <c r="LPQ56" i="7"/>
  <c r="LPR56" i="7"/>
  <c r="LPS56" i="7"/>
  <c r="LPT56" i="7"/>
  <c r="LPU56" i="7"/>
  <c r="LPV56" i="7"/>
  <c r="LPW56" i="7"/>
  <c r="LPX56" i="7"/>
  <c r="LPY56" i="7"/>
  <c r="LPZ56" i="7"/>
  <c r="LQA56" i="7"/>
  <c r="LQB56" i="7"/>
  <c r="LQC56" i="7"/>
  <c r="LQD56" i="7"/>
  <c r="LQE56" i="7"/>
  <c r="LQF56" i="7"/>
  <c r="LQG56" i="7"/>
  <c r="LQH56" i="7"/>
  <c r="LQI56" i="7"/>
  <c r="LQJ56" i="7"/>
  <c r="LQK56" i="7"/>
  <c r="LQL56" i="7"/>
  <c r="LQM56" i="7"/>
  <c r="LQN56" i="7"/>
  <c r="LQO56" i="7"/>
  <c r="LQP56" i="7"/>
  <c r="LQQ56" i="7"/>
  <c r="LQR56" i="7"/>
  <c r="LQS56" i="7"/>
  <c r="LQT56" i="7"/>
  <c r="LQU56" i="7"/>
  <c r="LQV56" i="7"/>
  <c r="LQW56" i="7"/>
  <c r="LQX56" i="7"/>
  <c r="LQY56" i="7"/>
  <c r="LQZ56" i="7"/>
  <c r="LRA56" i="7"/>
  <c r="LRB56" i="7"/>
  <c r="LRC56" i="7"/>
  <c r="LRD56" i="7"/>
  <c r="LRE56" i="7"/>
  <c r="LRF56" i="7"/>
  <c r="LRG56" i="7"/>
  <c r="LRH56" i="7"/>
  <c r="LRI56" i="7"/>
  <c r="LRJ56" i="7"/>
  <c r="LRK56" i="7"/>
  <c r="LRL56" i="7"/>
  <c r="LRM56" i="7"/>
  <c r="LRN56" i="7"/>
  <c r="LRO56" i="7"/>
  <c r="LRP56" i="7"/>
  <c r="LRQ56" i="7"/>
  <c r="LRR56" i="7"/>
  <c r="LRS56" i="7"/>
  <c r="LRT56" i="7"/>
  <c r="LRU56" i="7"/>
  <c r="LRV56" i="7"/>
  <c r="LRW56" i="7"/>
  <c r="LRX56" i="7"/>
  <c r="LRY56" i="7"/>
  <c r="LRZ56" i="7"/>
  <c r="LSA56" i="7"/>
  <c r="LSB56" i="7"/>
  <c r="LSC56" i="7"/>
  <c r="LSD56" i="7"/>
  <c r="LSE56" i="7"/>
  <c r="LSF56" i="7"/>
  <c r="LSG56" i="7"/>
  <c r="LSH56" i="7"/>
  <c r="LSI56" i="7"/>
  <c r="LSJ56" i="7"/>
  <c r="LSK56" i="7"/>
  <c r="LSL56" i="7"/>
  <c r="LSM56" i="7"/>
  <c r="LSN56" i="7"/>
  <c r="LSO56" i="7"/>
  <c r="LSP56" i="7"/>
  <c r="LSQ56" i="7"/>
  <c r="LSR56" i="7"/>
  <c r="LSS56" i="7"/>
  <c r="LST56" i="7"/>
  <c r="LSU56" i="7"/>
  <c r="LSV56" i="7"/>
  <c r="LSW56" i="7"/>
  <c r="LSX56" i="7"/>
  <c r="LSY56" i="7"/>
  <c r="LSZ56" i="7"/>
  <c r="LTA56" i="7"/>
  <c r="LTB56" i="7"/>
  <c r="LTC56" i="7"/>
  <c r="LTD56" i="7"/>
  <c r="LTE56" i="7"/>
  <c r="LTF56" i="7"/>
  <c r="LTG56" i="7"/>
  <c r="LTH56" i="7"/>
  <c r="LTI56" i="7"/>
  <c r="LTJ56" i="7"/>
  <c r="LTK56" i="7"/>
  <c r="LTL56" i="7"/>
  <c r="LTM56" i="7"/>
  <c r="LTN56" i="7"/>
  <c r="LTO56" i="7"/>
  <c r="LTP56" i="7"/>
  <c r="LTQ56" i="7"/>
  <c r="LTR56" i="7"/>
  <c r="LTS56" i="7"/>
  <c r="LTT56" i="7"/>
  <c r="LTU56" i="7"/>
  <c r="LTV56" i="7"/>
  <c r="LTW56" i="7"/>
  <c r="LTX56" i="7"/>
  <c r="LTY56" i="7"/>
  <c r="LTZ56" i="7"/>
  <c r="LUA56" i="7"/>
  <c r="LUB56" i="7"/>
  <c r="LUC56" i="7"/>
  <c r="LUD56" i="7"/>
  <c r="LUE56" i="7"/>
  <c r="LUF56" i="7"/>
  <c r="LUG56" i="7"/>
  <c r="LUH56" i="7"/>
  <c r="LUI56" i="7"/>
  <c r="LUJ56" i="7"/>
  <c r="LUK56" i="7"/>
  <c r="LUL56" i="7"/>
  <c r="LUM56" i="7"/>
  <c r="LUN56" i="7"/>
  <c r="LUO56" i="7"/>
  <c r="LUP56" i="7"/>
  <c r="LUQ56" i="7"/>
  <c r="LUR56" i="7"/>
  <c r="LUS56" i="7"/>
  <c r="LUT56" i="7"/>
  <c r="LUU56" i="7"/>
  <c r="LUV56" i="7"/>
  <c r="LUW56" i="7"/>
  <c r="LUX56" i="7"/>
  <c r="LUY56" i="7"/>
  <c r="LUZ56" i="7"/>
  <c r="LVA56" i="7"/>
  <c r="LVB56" i="7"/>
  <c r="LVC56" i="7"/>
  <c r="LVD56" i="7"/>
  <c r="LVE56" i="7"/>
  <c r="LVF56" i="7"/>
  <c r="LVG56" i="7"/>
  <c r="LVH56" i="7"/>
  <c r="LVI56" i="7"/>
  <c r="LVJ56" i="7"/>
  <c r="LVK56" i="7"/>
  <c r="LVL56" i="7"/>
  <c r="LVM56" i="7"/>
  <c r="LVN56" i="7"/>
  <c r="LVO56" i="7"/>
  <c r="LVP56" i="7"/>
  <c r="LVQ56" i="7"/>
  <c r="LVR56" i="7"/>
  <c r="LVS56" i="7"/>
  <c r="LVT56" i="7"/>
  <c r="LVU56" i="7"/>
  <c r="LVV56" i="7"/>
  <c r="LVW56" i="7"/>
  <c r="LVX56" i="7"/>
  <c r="LVY56" i="7"/>
  <c r="LVZ56" i="7"/>
  <c r="LWA56" i="7"/>
  <c r="LWB56" i="7"/>
  <c r="LWC56" i="7"/>
  <c r="LWD56" i="7"/>
  <c r="LWE56" i="7"/>
  <c r="LWF56" i="7"/>
  <c r="LWG56" i="7"/>
  <c r="LWH56" i="7"/>
  <c r="LWI56" i="7"/>
  <c r="LWJ56" i="7"/>
  <c r="LWK56" i="7"/>
  <c r="LWL56" i="7"/>
  <c r="LWM56" i="7"/>
  <c r="LWN56" i="7"/>
  <c r="LWO56" i="7"/>
  <c r="LWP56" i="7"/>
  <c r="LWQ56" i="7"/>
  <c r="LWR56" i="7"/>
  <c r="LWS56" i="7"/>
  <c r="LWT56" i="7"/>
  <c r="LWU56" i="7"/>
  <c r="LWV56" i="7"/>
  <c r="LWW56" i="7"/>
  <c r="LWX56" i="7"/>
  <c r="LWY56" i="7"/>
  <c r="LWZ56" i="7"/>
  <c r="LXA56" i="7"/>
  <c r="LXB56" i="7"/>
  <c r="LXC56" i="7"/>
  <c r="LXD56" i="7"/>
  <c r="LXE56" i="7"/>
  <c r="LXF56" i="7"/>
  <c r="LXG56" i="7"/>
  <c r="LXH56" i="7"/>
  <c r="LXI56" i="7"/>
  <c r="LXJ56" i="7"/>
  <c r="LXK56" i="7"/>
  <c r="LXL56" i="7"/>
  <c r="LXM56" i="7"/>
  <c r="LXN56" i="7"/>
  <c r="LXO56" i="7"/>
  <c r="LXP56" i="7"/>
  <c r="LXQ56" i="7"/>
  <c r="LXR56" i="7"/>
  <c r="LXS56" i="7"/>
  <c r="LXT56" i="7"/>
  <c r="LXU56" i="7"/>
  <c r="LXV56" i="7"/>
  <c r="LXW56" i="7"/>
  <c r="LXX56" i="7"/>
  <c r="LXY56" i="7"/>
  <c r="LXZ56" i="7"/>
  <c r="LYA56" i="7"/>
  <c r="LYB56" i="7"/>
  <c r="LYC56" i="7"/>
  <c r="LYD56" i="7"/>
  <c r="LYE56" i="7"/>
  <c r="LYF56" i="7"/>
  <c r="LYG56" i="7"/>
  <c r="LYH56" i="7"/>
  <c r="LYI56" i="7"/>
  <c r="LYJ56" i="7"/>
  <c r="LYK56" i="7"/>
  <c r="LYL56" i="7"/>
  <c r="LYM56" i="7"/>
  <c r="LYN56" i="7"/>
  <c r="LYO56" i="7"/>
  <c r="LYP56" i="7"/>
  <c r="LYQ56" i="7"/>
  <c r="LYR56" i="7"/>
  <c r="LYS56" i="7"/>
  <c r="LYT56" i="7"/>
  <c r="LYU56" i="7"/>
  <c r="LYV56" i="7"/>
  <c r="LYW56" i="7"/>
  <c r="LYX56" i="7"/>
  <c r="LYY56" i="7"/>
  <c r="LYZ56" i="7"/>
  <c r="LZA56" i="7"/>
  <c r="LZB56" i="7"/>
  <c r="LZC56" i="7"/>
  <c r="LZD56" i="7"/>
  <c r="LZE56" i="7"/>
  <c r="LZF56" i="7"/>
  <c r="LZG56" i="7"/>
  <c r="LZH56" i="7"/>
  <c r="LZI56" i="7"/>
  <c r="LZJ56" i="7"/>
  <c r="LZK56" i="7"/>
  <c r="LZL56" i="7"/>
  <c r="LZM56" i="7"/>
  <c r="LZN56" i="7"/>
  <c r="LZO56" i="7"/>
  <c r="LZP56" i="7"/>
  <c r="LZQ56" i="7"/>
  <c r="LZR56" i="7"/>
  <c r="LZS56" i="7"/>
  <c r="LZT56" i="7"/>
  <c r="LZU56" i="7"/>
  <c r="LZV56" i="7"/>
  <c r="LZW56" i="7"/>
  <c r="LZX56" i="7"/>
  <c r="LZY56" i="7"/>
  <c r="LZZ56" i="7"/>
  <c r="MAA56" i="7"/>
  <c r="MAB56" i="7"/>
  <c r="MAC56" i="7"/>
  <c r="MAD56" i="7"/>
  <c r="MAE56" i="7"/>
  <c r="MAF56" i="7"/>
  <c r="MAG56" i="7"/>
  <c r="MAH56" i="7"/>
  <c r="MAI56" i="7"/>
  <c r="MAJ56" i="7"/>
  <c r="MAK56" i="7"/>
  <c r="MAL56" i="7"/>
  <c r="MAM56" i="7"/>
  <c r="MAN56" i="7"/>
  <c r="MAO56" i="7"/>
  <c r="MAP56" i="7"/>
  <c r="MAQ56" i="7"/>
  <c r="MAR56" i="7"/>
  <c r="MAS56" i="7"/>
  <c r="MAT56" i="7"/>
  <c r="MAU56" i="7"/>
  <c r="MAV56" i="7"/>
  <c r="MAW56" i="7"/>
  <c r="MAX56" i="7"/>
  <c r="MAY56" i="7"/>
  <c r="MAZ56" i="7"/>
  <c r="MBA56" i="7"/>
  <c r="MBB56" i="7"/>
  <c r="MBC56" i="7"/>
  <c r="MBD56" i="7"/>
  <c r="MBE56" i="7"/>
  <c r="MBF56" i="7"/>
  <c r="MBG56" i="7"/>
  <c r="MBH56" i="7"/>
  <c r="MBI56" i="7"/>
  <c r="MBJ56" i="7"/>
  <c r="MBK56" i="7"/>
  <c r="MBL56" i="7"/>
  <c r="MBM56" i="7"/>
  <c r="MBN56" i="7"/>
  <c r="MBO56" i="7"/>
  <c r="MBP56" i="7"/>
  <c r="MBQ56" i="7"/>
  <c r="MBR56" i="7"/>
  <c r="MBS56" i="7"/>
  <c r="MBT56" i="7"/>
  <c r="MBU56" i="7"/>
  <c r="MBV56" i="7"/>
  <c r="MBW56" i="7"/>
  <c r="MBX56" i="7"/>
  <c r="MBY56" i="7"/>
  <c r="MBZ56" i="7"/>
  <c r="MCA56" i="7"/>
  <c r="MCB56" i="7"/>
  <c r="MCC56" i="7"/>
  <c r="MCD56" i="7"/>
  <c r="MCE56" i="7"/>
  <c r="MCF56" i="7"/>
  <c r="MCG56" i="7"/>
  <c r="MCH56" i="7"/>
  <c r="MCI56" i="7"/>
  <c r="MCJ56" i="7"/>
  <c r="MCK56" i="7"/>
  <c r="MCL56" i="7"/>
  <c r="MCM56" i="7"/>
  <c r="MCN56" i="7"/>
  <c r="MCO56" i="7"/>
  <c r="MCP56" i="7"/>
  <c r="MCQ56" i="7"/>
  <c r="MCR56" i="7"/>
  <c r="MCS56" i="7"/>
  <c r="MCT56" i="7"/>
  <c r="MCU56" i="7"/>
  <c r="MCV56" i="7"/>
  <c r="MCW56" i="7"/>
  <c r="MCX56" i="7"/>
  <c r="MCY56" i="7"/>
  <c r="MCZ56" i="7"/>
  <c r="MDA56" i="7"/>
  <c r="MDB56" i="7"/>
  <c r="MDC56" i="7"/>
  <c r="MDD56" i="7"/>
  <c r="MDE56" i="7"/>
  <c r="MDF56" i="7"/>
  <c r="MDG56" i="7"/>
  <c r="MDH56" i="7"/>
  <c r="MDI56" i="7"/>
  <c r="MDJ56" i="7"/>
  <c r="MDK56" i="7"/>
  <c r="MDL56" i="7"/>
  <c r="MDM56" i="7"/>
  <c r="MDN56" i="7"/>
  <c r="MDO56" i="7"/>
  <c r="MDP56" i="7"/>
  <c r="MDQ56" i="7"/>
  <c r="MDR56" i="7"/>
  <c r="MDS56" i="7"/>
  <c r="MDT56" i="7"/>
  <c r="MDU56" i="7"/>
  <c r="MDV56" i="7"/>
  <c r="MDW56" i="7"/>
  <c r="MDX56" i="7"/>
  <c r="MDY56" i="7"/>
  <c r="MDZ56" i="7"/>
  <c r="MEA56" i="7"/>
  <c r="MEB56" i="7"/>
  <c r="MEC56" i="7"/>
  <c r="MED56" i="7"/>
  <c r="MEE56" i="7"/>
  <c r="MEF56" i="7"/>
  <c r="MEG56" i="7"/>
  <c r="MEH56" i="7"/>
  <c r="MEI56" i="7"/>
  <c r="MEJ56" i="7"/>
  <c r="MEK56" i="7"/>
  <c r="MEL56" i="7"/>
  <c r="MEM56" i="7"/>
  <c r="MEN56" i="7"/>
  <c r="MEO56" i="7"/>
  <c r="MEP56" i="7"/>
  <c r="MEQ56" i="7"/>
  <c r="MER56" i="7"/>
  <c r="MES56" i="7"/>
  <c r="MET56" i="7"/>
  <c r="MEU56" i="7"/>
  <c r="MEV56" i="7"/>
  <c r="MEW56" i="7"/>
  <c r="MEX56" i="7"/>
  <c r="MEY56" i="7"/>
  <c r="MEZ56" i="7"/>
  <c r="MFA56" i="7"/>
  <c r="MFB56" i="7"/>
  <c r="MFC56" i="7"/>
  <c r="MFD56" i="7"/>
  <c r="MFE56" i="7"/>
  <c r="MFF56" i="7"/>
  <c r="MFG56" i="7"/>
  <c r="MFH56" i="7"/>
  <c r="MFI56" i="7"/>
  <c r="MFJ56" i="7"/>
  <c r="MFK56" i="7"/>
  <c r="MFL56" i="7"/>
  <c r="MFM56" i="7"/>
  <c r="MFN56" i="7"/>
  <c r="MFO56" i="7"/>
  <c r="MFP56" i="7"/>
  <c r="MFQ56" i="7"/>
  <c r="MFR56" i="7"/>
  <c r="MFS56" i="7"/>
  <c r="MFT56" i="7"/>
  <c r="MFU56" i="7"/>
  <c r="MFV56" i="7"/>
  <c r="MFW56" i="7"/>
  <c r="MFX56" i="7"/>
  <c r="MFY56" i="7"/>
  <c r="MFZ56" i="7"/>
  <c r="MGA56" i="7"/>
  <c r="MGB56" i="7"/>
  <c r="MGC56" i="7"/>
  <c r="MGD56" i="7"/>
  <c r="MGE56" i="7"/>
  <c r="MGF56" i="7"/>
  <c r="MGG56" i="7"/>
  <c r="MGH56" i="7"/>
  <c r="MGI56" i="7"/>
  <c r="MGJ56" i="7"/>
  <c r="MGK56" i="7"/>
  <c r="MGL56" i="7"/>
  <c r="MGM56" i="7"/>
  <c r="MGN56" i="7"/>
  <c r="MGO56" i="7"/>
  <c r="MGP56" i="7"/>
  <c r="MGQ56" i="7"/>
  <c r="MGR56" i="7"/>
  <c r="MGS56" i="7"/>
  <c r="MGT56" i="7"/>
  <c r="MGU56" i="7"/>
  <c r="MGV56" i="7"/>
  <c r="MGW56" i="7"/>
  <c r="MGX56" i="7"/>
  <c r="MGY56" i="7"/>
  <c r="MGZ56" i="7"/>
  <c r="MHA56" i="7"/>
  <c r="MHB56" i="7"/>
  <c r="MHC56" i="7"/>
  <c r="MHD56" i="7"/>
  <c r="MHE56" i="7"/>
  <c r="MHF56" i="7"/>
  <c r="MHG56" i="7"/>
  <c r="MHH56" i="7"/>
  <c r="MHI56" i="7"/>
  <c r="MHJ56" i="7"/>
  <c r="MHK56" i="7"/>
  <c r="MHL56" i="7"/>
  <c r="MHM56" i="7"/>
  <c r="MHN56" i="7"/>
  <c r="MHO56" i="7"/>
  <c r="MHP56" i="7"/>
  <c r="MHQ56" i="7"/>
  <c r="MHR56" i="7"/>
  <c r="MHS56" i="7"/>
  <c r="MHT56" i="7"/>
  <c r="MHU56" i="7"/>
  <c r="MHV56" i="7"/>
  <c r="MHW56" i="7"/>
  <c r="MHX56" i="7"/>
  <c r="MHY56" i="7"/>
  <c r="MHZ56" i="7"/>
  <c r="MIA56" i="7"/>
  <c r="MIB56" i="7"/>
  <c r="MIC56" i="7"/>
  <c r="MID56" i="7"/>
  <c r="MIE56" i="7"/>
  <c r="MIF56" i="7"/>
  <c r="MIG56" i="7"/>
  <c r="MIH56" i="7"/>
  <c r="MII56" i="7"/>
  <c r="MIJ56" i="7"/>
  <c r="MIK56" i="7"/>
  <c r="MIL56" i="7"/>
  <c r="MIM56" i="7"/>
  <c r="MIN56" i="7"/>
  <c r="MIO56" i="7"/>
  <c r="MIP56" i="7"/>
  <c r="MIQ56" i="7"/>
  <c r="MIR56" i="7"/>
  <c r="MIS56" i="7"/>
  <c r="MIT56" i="7"/>
  <c r="MIU56" i="7"/>
  <c r="MIV56" i="7"/>
  <c r="MIW56" i="7"/>
  <c r="MIX56" i="7"/>
  <c r="MIY56" i="7"/>
  <c r="MIZ56" i="7"/>
  <c r="MJA56" i="7"/>
  <c r="MJB56" i="7"/>
  <c r="MJC56" i="7"/>
  <c r="MJD56" i="7"/>
  <c r="MJE56" i="7"/>
  <c r="MJF56" i="7"/>
  <c r="MJG56" i="7"/>
  <c r="MJH56" i="7"/>
  <c r="MJI56" i="7"/>
  <c r="MJJ56" i="7"/>
  <c r="MJK56" i="7"/>
  <c r="MJL56" i="7"/>
  <c r="MJM56" i="7"/>
  <c r="MJN56" i="7"/>
  <c r="MJO56" i="7"/>
  <c r="MJP56" i="7"/>
  <c r="MJQ56" i="7"/>
  <c r="MJR56" i="7"/>
  <c r="MJS56" i="7"/>
  <c r="MJT56" i="7"/>
  <c r="MJU56" i="7"/>
  <c r="MJV56" i="7"/>
  <c r="MJW56" i="7"/>
  <c r="MJX56" i="7"/>
  <c r="MJY56" i="7"/>
  <c r="MJZ56" i="7"/>
  <c r="MKA56" i="7"/>
  <c r="MKB56" i="7"/>
  <c r="MKC56" i="7"/>
  <c r="MKD56" i="7"/>
  <c r="MKE56" i="7"/>
  <c r="MKF56" i="7"/>
  <c r="MKG56" i="7"/>
  <c r="MKH56" i="7"/>
  <c r="MKI56" i="7"/>
  <c r="MKJ56" i="7"/>
  <c r="MKK56" i="7"/>
  <c r="MKL56" i="7"/>
  <c r="MKM56" i="7"/>
  <c r="MKN56" i="7"/>
  <c r="MKO56" i="7"/>
  <c r="MKP56" i="7"/>
  <c r="MKQ56" i="7"/>
  <c r="MKR56" i="7"/>
  <c r="MKS56" i="7"/>
  <c r="MKT56" i="7"/>
  <c r="MKU56" i="7"/>
  <c r="MKV56" i="7"/>
  <c r="MKW56" i="7"/>
  <c r="MKX56" i="7"/>
  <c r="MKY56" i="7"/>
  <c r="MKZ56" i="7"/>
  <c r="MLA56" i="7"/>
  <c r="MLB56" i="7"/>
  <c r="MLC56" i="7"/>
  <c r="MLD56" i="7"/>
  <c r="MLE56" i="7"/>
  <c r="MLF56" i="7"/>
  <c r="MLG56" i="7"/>
  <c r="MLH56" i="7"/>
  <c r="MLI56" i="7"/>
  <c r="MLJ56" i="7"/>
  <c r="MLK56" i="7"/>
  <c r="MLL56" i="7"/>
  <c r="MLM56" i="7"/>
  <c r="MLN56" i="7"/>
  <c r="MLO56" i="7"/>
  <c r="MLP56" i="7"/>
  <c r="MLQ56" i="7"/>
  <c r="MLR56" i="7"/>
  <c r="MLS56" i="7"/>
  <c r="MLT56" i="7"/>
  <c r="MLU56" i="7"/>
  <c r="MLV56" i="7"/>
  <c r="MLW56" i="7"/>
  <c r="MLX56" i="7"/>
  <c r="MLY56" i="7"/>
  <c r="MLZ56" i="7"/>
  <c r="MMA56" i="7"/>
  <c r="MMB56" i="7"/>
  <c r="MMC56" i="7"/>
  <c r="MMD56" i="7"/>
  <c r="MME56" i="7"/>
  <c r="MMF56" i="7"/>
  <c r="MMG56" i="7"/>
  <c r="MMH56" i="7"/>
  <c r="MMI56" i="7"/>
  <c r="MMJ56" i="7"/>
  <c r="MMK56" i="7"/>
  <c r="MML56" i="7"/>
  <c r="MMM56" i="7"/>
  <c r="MMN56" i="7"/>
  <c r="MMO56" i="7"/>
  <c r="MMP56" i="7"/>
  <c r="MMQ56" i="7"/>
  <c r="MMR56" i="7"/>
  <c r="MMS56" i="7"/>
  <c r="MMT56" i="7"/>
  <c r="MMU56" i="7"/>
  <c r="MMV56" i="7"/>
  <c r="MMW56" i="7"/>
  <c r="MMX56" i="7"/>
  <c r="MMY56" i="7"/>
  <c r="MMZ56" i="7"/>
  <c r="MNA56" i="7"/>
  <c r="MNB56" i="7"/>
  <c r="MNC56" i="7"/>
  <c r="MND56" i="7"/>
  <c r="MNE56" i="7"/>
  <c r="MNF56" i="7"/>
  <c r="MNG56" i="7"/>
  <c r="MNH56" i="7"/>
  <c r="MNI56" i="7"/>
  <c r="MNJ56" i="7"/>
  <c r="MNK56" i="7"/>
  <c r="MNL56" i="7"/>
  <c r="MNM56" i="7"/>
  <c r="MNN56" i="7"/>
  <c r="MNO56" i="7"/>
  <c r="MNP56" i="7"/>
  <c r="MNQ56" i="7"/>
  <c r="MNR56" i="7"/>
  <c r="MNS56" i="7"/>
  <c r="MNT56" i="7"/>
  <c r="MNU56" i="7"/>
  <c r="MNV56" i="7"/>
  <c r="MNW56" i="7"/>
  <c r="MNX56" i="7"/>
  <c r="MNY56" i="7"/>
  <c r="MNZ56" i="7"/>
  <c r="MOA56" i="7"/>
  <c r="MOB56" i="7"/>
  <c r="MOC56" i="7"/>
  <c r="MOD56" i="7"/>
  <c r="MOE56" i="7"/>
  <c r="MOF56" i="7"/>
  <c r="MOG56" i="7"/>
  <c r="MOH56" i="7"/>
  <c r="MOI56" i="7"/>
  <c r="MOJ56" i="7"/>
  <c r="MOK56" i="7"/>
  <c r="MOL56" i="7"/>
  <c r="MOM56" i="7"/>
  <c r="MON56" i="7"/>
  <c r="MOO56" i="7"/>
  <c r="MOP56" i="7"/>
  <c r="MOQ56" i="7"/>
  <c r="MOR56" i="7"/>
  <c r="MOS56" i="7"/>
  <c r="MOT56" i="7"/>
  <c r="MOU56" i="7"/>
  <c r="MOV56" i="7"/>
  <c r="MOW56" i="7"/>
  <c r="MOX56" i="7"/>
  <c r="MOY56" i="7"/>
  <c r="MOZ56" i="7"/>
  <c r="MPA56" i="7"/>
  <c r="MPB56" i="7"/>
  <c r="MPC56" i="7"/>
  <c r="MPD56" i="7"/>
  <c r="MPE56" i="7"/>
  <c r="MPF56" i="7"/>
  <c r="MPG56" i="7"/>
  <c r="MPH56" i="7"/>
  <c r="MPI56" i="7"/>
  <c r="MPJ56" i="7"/>
  <c r="MPK56" i="7"/>
  <c r="MPL56" i="7"/>
  <c r="MPM56" i="7"/>
  <c r="MPN56" i="7"/>
  <c r="MPO56" i="7"/>
  <c r="MPP56" i="7"/>
  <c r="MPQ56" i="7"/>
  <c r="MPR56" i="7"/>
  <c r="MPS56" i="7"/>
  <c r="MPT56" i="7"/>
  <c r="MPU56" i="7"/>
  <c r="MPV56" i="7"/>
  <c r="MPW56" i="7"/>
  <c r="MPX56" i="7"/>
  <c r="MPY56" i="7"/>
  <c r="MPZ56" i="7"/>
  <c r="MQA56" i="7"/>
  <c r="MQB56" i="7"/>
  <c r="MQC56" i="7"/>
  <c r="MQD56" i="7"/>
  <c r="MQE56" i="7"/>
  <c r="MQF56" i="7"/>
  <c r="MQG56" i="7"/>
  <c r="MQH56" i="7"/>
  <c r="MQI56" i="7"/>
  <c r="MQJ56" i="7"/>
  <c r="MQK56" i="7"/>
  <c r="MQL56" i="7"/>
  <c r="MQM56" i="7"/>
  <c r="MQN56" i="7"/>
  <c r="MQO56" i="7"/>
  <c r="MQP56" i="7"/>
  <c r="MQQ56" i="7"/>
  <c r="MQR56" i="7"/>
  <c r="MQS56" i="7"/>
  <c r="MQT56" i="7"/>
  <c r="MQU56" i="7"/>
  <c r="MQV56" i="7"/>
  <c r="MQW56" i="7"/>
  <c r="MQX56" i="7"/>
  <c r="MQY56" i="7"/>
  <c r="MQZ56" i="7"/>
  <c r="MRA56" i="7"/>
  <c r="MRB56" i="7"/>
  <c r="MRC56" i="7"/>
  <c r="MRD56" i="7"/>
  <c r="MRE56" i="7"/>
  <c r="MRF56" i="7"/>
  <c r="MRG56" i="7"/>
  <c r="MRH56" i="7"/>
  <c r="MRI56" i="7"/>
  <c r="MRJ56" i="7"/>
  <c r="MRK56" i="7"/>
  <c r="MRL56" i="7"/>
  <c r="MRM56" i="7"/>
  <c r="MRN56" i="7"/>
  <c r="MRO56" i="7"/>
  <c r="MRP56" i="7"/>
  <c r="MRQ56" i="7"/>
  <c r="MRR56" i="7"/>
  <c r="MRS56" i="7"/>
  <c r="MRT56" i="7"/>
  <c r="MRU56" i="7"/>
  <c r="MRV56" i="7"/>
  <c r="MRW56" i="7"/>
  <c r="MRX56" i="7"/>
  <c r="MRY56" i="7"/>
  <c r="MRZ56" i="7"/>
  <c r="MSA56" i="7"/>
  <c r="MSB56" i="7"/>
  <c r="MSC56" i="7"/>
  <c r="MSD56" i="7"/>
  <c r="MSE56" i="7"/>
  <c r="MSF56" i="7"/>
  <c r="MSG56" i="7"/>
  <c r="MSH56" i="7"/>
  <c r="MSI56" i="7"/>
  <c r="MSJ56" i="7"/>
  <c r="MSK56" i="7"/>
  <c r="MSL56" i="7"/>
  <c r="MSM56" i="7"/>
  <c r="MSN56" i="7"/>
  <c r="MSO56" i="7"/>
  <c r="MSP56" i="7"/>
  <c r="MSQ56" i="7"/>
  <c r="MSR56" i="7"/>
  <c r="MSS56" i="7"/>
  <c r="MST56" i="7"/>
  <c r="MSU56" i="7"/>
  <c r="MSV56" i="7"/>
  <c r="MSW56" i="7"/>
  <c r="MSX56" i="7"/>
  <c r="MSY56" i="7"/>
  <c r="MSZ56" i="7"/>
  <c r="MTA56" i="7"/>
  <c r="MTB56" i="7"/>
  <c r="MTC56" i="7"/>
  <c r="MTD56" i="7"/>
  <c r="MTE56" i="7"/>
  <c r="MTF56" i="7"/>
  <c r="MTG56" i="7"/>
  <c r="MTH56" i="7"/>
  <c r="MTI56" i="7"/>
  <c r="MTJ56" i="7"/>
  <c r="MTK56" i="7"/>
  <c r="MTL56" i="7"/>
  <c r="MTM56" i="7"/>
  <c r="MTN56" i="7"/>
  <c r="MTO56" i="7"/>
  <c r="MTP56" i="7"/>
  <c r="MTQ56" i="7"/>
  <c r="MTR56" i="7"/>
  <c r="MTS56" i="7"/>
  <c r="MTT56" i="7"/>
  <c r="MTU56" i="7"/>
  <c r="MTV56" i="7"/>
  <c r="MTW56" i="7"/>
  <c r="MTX56" i="7"/>
  <c r="MTY56" i="7"/>
  <c r="MTZ56" i="7"/>
  <c r="MUA56" i="7"/>
  <c r="MUB56" i="7"/>
  <c r="MUC56" i="7"/>
  <c r="MUD56" i="7"/>
  <c r="MUE56" i="7"/>
  <c r="MUF56" i="7"/>
  <c r="MUG56" i="7"/>
  <c r="MUH56" i="7"/>
  <c r="MUI56" i="7"/>
  <c r="MUJ56" i="7"/>
  <c r="MUK56" i="7"/>
  <c r="MUL56" i="7"/>
  <c r="MUM56" i="7"/>
  <c r="MUN56" i="7"/>
  <c r="MUO56" i="7"/>
  <c r="MUP56" i="7"/>
  <c r="MUQ56" i="7"/>
  <c r="MUR56" i="7"/>
  <c r="MUS56" i="7"/>
  <c r="MUT56" i="7"/>
  <c r="MUU56" i="7"/>
  <c r="MUV56" i="7"/>
  <c r="MUW56" i="7"/>
  <c r="MUX56" i="7"/>
  <c r="MUY56" i="7"/>
  <c r="MUZ56" i="7"/>
  <c r="MVA56" i="7"/>
  <c r="MVB56" i="7"/>
  <c r="MVC56" i="7"/>
  <c r="MVD56" i="7"/>
  <c r="MVE56" i="7"/>
  <c r="MVF56" i="7"/>
  <c r="MVG56" i="7"/>
  <c r="MVH56" i="7"/>
  <c r="MVI56" i="7"/>
  <c r="MVJ56" i="7"/>
  <c r="MVK56" i="7"/>
  <c r="MVL56" i="7"/>
  <c r="MVM56" i="7"/>
  <c r="MVN56" i="7"/>
  <c r="MVO56" i="7"/>
  <c r="MVP56" i="7"/>
  <c r="MVQ56" i="7"/>
  <c r="MVR56" i="7"/>
  <c r="MVS56" i="7"/>
  <c r="MVT56" i="7"/>
  <c r="MVU56" i="7"/>
  <c r="MVV56" i="7"/>
  <c r="MVW56" i="7"/>
  <c r="MVX56" i="7"/>
  <c r="MVY56" i="7"/>
  <c r="MVZ56" i="7"/>
  <c r="MWA56" i="7"/>
  <c r="MWB56" i="7"/>
  <c r="MWC56" i="7"/>
  <c r="MWD56" i="7"/>
  <c r="MWE56" i="7"/>
  <c r="MWF56" i="7"/>
  <c r="MWG56" i="7"/>
  <c r="MWH56" i="7"/>
  <c r="MWI56" i="7"/>
  <c r="MWJ56" i="7"/>
  <c r="MWK56" i="7"/>
  <c r="MWL56" i="7"/>
  <c r="MWM56" i="7"/>
  <c r="MWN56" i="7"/>
  <c r="MWO56" i="7"/>
  <c r="MWP56" i="7"/>
  <c r="MWQ56" i="7"/>
  <c r="MWR56" i="7"/>
  <c r="MWS56" i="7"/>
  <c r="MWT56" i="7"/>
  <c r="MWU56" i="7"/>
  <c r="MWV56" i="7"/>
  <c r="MWW56" i="7"/>
  <c r="MWX56" i="7"/>
  <c r="MWY56" i="7"/>
  <c r="MWZ56" i="7"/>
  <c r="MXA56" i="7"/>
  <c r="MXB56" i="7"/>
  <c r="MXC56" i="7"/>
  <c r="MXD56" i="7"/>
  <c r="MXE56" i="7"/>
  <c r="MXF56" i="7"/>
  <c r="MXG56" i="7"/>
  <c r="MXH56" i="7"/>
  <c r="MXI56" i="7"/>
  <c r="MXJ56" i="7"/>
  <c r="MXK56" i="7"/>
  <c r="MXL56" i="7"/>
  <c r="MXM56" i="7"/>
  <c r="MXN56" i="7"/>
  <c r="MXO56" i="7"/>
  <c r="MXP56" i="7"/>
  <c r="MXQ56" i="7"/>
  <c r="MXR56" i="7"/>
  <c r="MXS56" i="7"/>
  <c r="MXT56" i="7"/>
  <c r="MXU56" i="7"/>
  <c r="MXV56" i="7"/>
  <c r="MXW56" i="7"/>
  <c r="MXX56" i="7"/>
  <c r="MXY56" i="7"/>
  <c r="MXZ56" i="7"/>
  <c r="MYA56" i="7"/>
  <c r="MYB56" i="7"/>
  <c r="MYC56" i="7"/>
  <c r="MYD56" i="7"/>
  <c r="MYE56" i="7"/>
  <c r="MYF56" i="7"/>
  <c r="MYG56" i="7"/>
  <c r="MYH56" i="7"/>
  <c r="MYI56" i="7"/>
  <c r="MYJ56" i="7"/>
  <c r="MYK56" i="7"/>
  <c r="MYL56" i="7"/>
  <c r="MYM56" i="7"/>
  <c r="MYN56" i="7"/>
  <c r="MYO56" i="7"/>
  <c r="MYP56" i="7"/>
  <c r="MYQ56" i="7"/>
  <c r="MYR56" i="7"/>
  <c r="MYS56" i="7"/>
  <c r="MYT56" i="7"/>
  <c r="MYU56" i="7"/>
  <c r="MYV56" i="7"/>
  <c r="MYW56" i="7"/>
  <c r="MYX56" i="7"/>
  <c r="MYY56" i="7"/>
  <c r="MYZ56" i="7"/>
  <c r="MZA56" i="7"/>
  <c r="MZB56" i="7"/>
  <c r="MZC56" i="7"/>
  <c r="MZD56" i="7"/>
  <c r="MZE56" i="7"/>
  <c r="MZF56" i="7"/>
  <c r="MZG56" i="7"/>
  <c r="MZH56" i="7"/>
  <c r="MZI56" i="7"/>
  <c r="MZJ56" i="7"/>
  <c r="MZK56" i="7"/>
  <c r="MZL56" i="7"/>
  <c r="MZM56" i="7"/>
  <c r="MZN56" i="7"/>
  <c r="MZO56" i="7"/>
  <c r="MZP56" i="7"/>
  <c r="MZQ56" i="7"/>
  <c r="MZR56" i="7"/>
  <c r="MZS56" i="7"/>
  <c r="MZT56" i="7"/>
  <c r="MZU56" i="7"/>
  <c r="MZV56" i="7"/>
  <c r="MZW56" i="7"/>
  <c r="MZX56" i="7"/>
  <c r="MZY56" i="7"/>
  <c r="MZZ56" i="7"/>
  <c r="NAA56" i="7"/>
  <c r="NAB56" i="7"/>
  <c r="NAC56" i="7"/>
  <c r="NAD56" i="7"/>
  <c r="NAE56" i="7"/>
  <c r="NAF56" i="7"/>
  <c r="NAG56" i="7"/>
  <c r="NAH56" i="7"/>
  <c r="NAI56" i="7"/>
  <c r="NAJ56" i="7"/>
  <c r="NAK56" i="7"/>
  <c r="NAL56" i="7"/>
  <c r="NAM56" i="7"/>
  <c r="NAN56" i="7"/>
  <c r="NAO56" i="7"/>
  <c r="NAP56" i="7"/>
  <c r="NAQ56" i="7"/>
  <c r="NAR56" i="7"/>
  <c r="NAS56" i="7"/>
  <c r="NAT56" i="7"/>
  <c r="NAU56" i="7"/>
  <c r="NAV56" i="7"/>
  <c r="NAW56" i="7"/>
  <c r="NAX56" i="7"/>
  <c r="NAY56" i="7"/>
  <c r="NAZ56" i="7"/>
  <c r="NBA56" i="7"/>
  <c r="NBB56" i="7"/>
  <c r="NBC56" i="7"/>
  <c r="NBD56" i="7"/>
  <c r="NBE56" i="7"/>
  <c r="NBF56" i="7"/>
  <c r="NBG56" i="7"/>
  <c r="NBH56" i="7"/>
  <c r="NBI56" i="7"/>
  <c r="NBJ56" i="7"/>
  <c r="NBK56" i="7"/>
  <c r="NBL56" i="7"/>
  <c r="NBM56" i="7"/>
  <c r="NBN56" i="7"/>
  <c r="NBO56" i="7"/>
  <c r="NBP56" i="7"/>
  <c r="NBQ56" i="7"/>
  <c r="NBR56" i="7"/>
  <c r="NBS56" i="7"/>
  <c r="NBT56" i="7"/>
  <c r="NBU56" i="7"/>
  <c r="NBV56" i="7"/>
  <c r="NBW56" i="7"/>
  <c r="NBX56" i="7"/>
  <c r="NBY56" i="7"/>
  <c r="NBZ56" i="7"/>
  <c r="NCA56" i="7"/>
  <c r="NCB56" i="7"/>
  <c r="NCC56" i="7"/>
  <c r="NCD56" i="7"/>
  <c r="NCE56" i="7"/>
  <c r="NCF56" i="7"/>
  <c r="NCG56" i="7"/>
  <c r="NCH56" i="7"/>
  <c r="NCI56" i="7"/>
  <c r="NCJ56" i="7"/>
  <c r="NCK56" i="7"/>
  <c r="NCL56" i="7"/>
  <c r="NCM56" i="7"/>
  <c r="NCN56" i="7"/>
  <c r="NCO56" i="7"/>
  <c r="NCP56" i="7"/>
  <c r="NCQ56" i="7"/>
  <c r="NCR56" i="7"/>
  <c r="NCS56" i="7"/>
  <c r="NCT56" i="7"/>
  <c r="NCU56" i="7"/>
  <c r="NCV56" i="7"/>
  <c r="NCW56" i="7"/>
  <c r="NCX56" i="7"/>
  <c r="NCY56" i="7"/>
  <c r="NCZ56" i="7"/>
  <c r="NDA56" i="7"/>
  <c r="NDB56" i="7"/>
  <c r="NDC56" i="7"/>
  <c r="NDD56" i="7"/>
  <c r="NDE56" i="7"/>
  <c r="NDF56" i="7"/>
  <c r="NDG56" i="7"/>
  <c r="NDH56" i="7"/>
  <c r="NDI56" i="7"/>
  <c r="NDJ56" i="7"/>
  <c r="NDK56" i="7"/>
  <c r="NDL56" i="7"/>
  <c r="NDM56" i="7"/>
  <c r="NDN56" i="7"/>
  <c r="NDO56" i="7"/>
  <c r="NDP56" i="7"/>
  <c r="NDQ56" i="7"/>
  <c r="NDR56" i="7"/>
  <c r="NDS56" i="7"/>
  <c r="NDT56" i="7"/>
  <c r="NDU56" i="7"/>
  <c r="NDV56" i="7"/>
  <c r="NDW56" i="7"/>
  <c r="NDX56" i="7"/>
  <c r="NDY56" i="7"/>
  <c r="NDZ56" i="7"/>
  <c r="NEA56" i="7"/>
  <c r="NEB56" i="7"/>
  <c r="NEC56" i="7"/>
  <c r="NED56" i="7"/>
  <c r="NEE56" i="7"/>
  <c r="NEF56" i="7"/>
  <c r="NEG56" i="7"/>
  <c r="NEH56" i="7"/>
  <c r="NEI56" i="7"/>
  <c r="NEJ56" i="7"/>
  <c r="NEK56" i="7"/>
  <c r="NEL56" i="7"/>
  <c r="NEM56" i="7"/>
  <c r="NEN56" i="7"/>
  <c r="NEO56" i="7"/>
  <c r="NEP56" i="7"/>
  <c r="NEQ56" i="7"/>
  <c r="NER56" i="7"/>
  <c r="NES56" i="7"/>
  <c r="NET56" i="7"/>
  <c r="NEU56" i="7"/>
  <c r="NEV56" i="7"/>
  <c r="NEW56" i="7"/>
  <c r="NEX56" i="7"/>
  <c r="NEY56" i="7"/>
  <c r="NEZ56" i="7"/>
  <c r="NFA56" i="7"/>
  <c r="NFB56" i="7"/>
  <c r="NFC56" i="7"/>
  <c r="NFD56" i="7"/>
  <c r="NFE56" i="7"/>
  <c r="NFF56" i="7"/>
  <c r="NFG56" i="7"/>
  <c r="NFH56" i="7"/>
  <c r="NFI56" i="7"/>
  <c r="NFJ56" i="7"/>
  <c r="NFK56" i="7"/>
  <c r="NFL56" i="7"/>
  <c r="NFM56" i="7"/>
  <c r="NFN56" i="7"/>
  <c r="NFO56" i="7"/>
  <c r="NFP56" i="7"/>
  <c r="NFQ56" i="7"/>
  <c r="NFR56" i="7"/>
  <c r="NFS56" i="7"/>
  <c r="NFT56" i="7"/>
  <c r="NFU56" i="7"/>
  <c r="NFV56" i="7"/>
  <c r="NFW56" i="7"/>
  <c r="NFX56" i="7"/>
  <c r="NFY56" i="7"/>
  <c r="NFZ56" i="7"/>
  <c r="NGA56" i="7"/>
  <c r="NGB56" i="7"/>
  <c r="NGC56" i="7"/>
  <c r="NGD56" i="7"/>
  <c r="NGE56" i="7"/>
  <c r="NGF56" i="7"/>
  <c r="NGG56" i="7"/>
  <c r="NGH56" i="7"/>
  <c r="NGI56" i="7"/>
  <c r="NGJ56" i="7"/>
  <c r="NGK56" i="7"/>
  <c r="NGL56" i="7"/>
  <c r="NGM56" i="7"/>
  <c r="NGN56" i="7"/>
  <c r="NGO56" i="7"/>
  <c r="NGP56" i="7"/>
  <c r="NGQ56" i="7"/>
  <c r="NGR56" i="7"/>
  <c r="NGS56" i="7"/>
  <c r="NGT56" i="7"/>
  <c r="NGU56" i="7"/>
  <c r="NGV56" i="7"/>
  <c r="NGW56" i="7"/>
  <c r="NGX56" i="7"/>
  <c r="NGY56" i="7"/>
  <c r="NGZ56" i="7"/>
  <c r="NHA56" i="7"/>
  <c r="NHB56" i="7"/>
  <c r="NHC56" i="7"/>
  <c r="NHD56" i="7"/>
  <c r="NHE56" i="7"/>
  <c r="NHF56" i="7"/>
  <c r="NHG56" i="7"/>
  <c r="NHH56" i="7"/>
  <c r="NHI56" i="7"/>
  <c r="NHJ56" i="7"/>
  <c r="NHK56" i="7"/>
  <c r="NHL56" i="7"/>
  <c r="NHM56" i="7"/>
  <c r="NHN56" i="7"/>
  <c r="NHO56" i="7"/>
  <c r="NHP56" i="7"/>
  <c r="NHQ56" i="7"/>
  <c r="NHR56" i="7"/>
  <c r="NHS56" i="7"/>
  <c r="NHT56" i="7"/>
  <c r="NHU56" i="7"/>
  <c r="NHV56" i="7"/>
  <c r="NHW56" i="7"/>
  <c r="NHX56" i="7"/>
  <c r="NHY56" i="7"/>
  <c r="NHZ56" i="7"/>
  <c r="NIA56" i="7"/>
  <c r="NIB56" i="7"/>
  <c r="NIC56" i="7"/>
  <c r="NID56" i="7"/>
  <c r="NIE56" i="7"/>
  <c r="NIF56" i="7"/>
  <c r="NIG56" i="7"/>
  <c r="NIH56" i="7"/>
  <c r="NII56" i="7"/>
  <c r="NIJ56" i="7"/>
  <c r="NIK56" i="7"/>
  <c r="NIL56" i="7"/>
  <c r="NIM56" i="7"/>
  <c r="NIN56" i="7"/>
  <c r="NIO56" i="7"/>
  <c r="NIP56" i="7"/>
  <c r="NIQ56" i="7"/>
  <c r="NIR56" i="7"/>
  <c r="NIS56" i="7"/>
  <c r="NIT56" i="7"/>
  <c r="NIU56" i="7"/>
  <c r="NIV56" i="7"/>
  <c r="NIW56" i="7"/>
  <c r="NIX56" i="7"/>
  <c r="NIY56" i="7"/>
  <c r="NIZ56" i="7"/>
  <c r="NJA56" i="7"/>
  <c r="NJB56" i="7"/>
  <c r="NJC56" i="7"/>
  <c r="NJD56" i="7"/>
  <c r="NJE56" i="7"/>
  <c r="NJF56" i="7"/>
  <c r="NJG56" i="7"/>
  <c r="NJH56" i="7"/>
  <c r="NJI56" i="7"/>
  <c r="NJJ56" i="7"/>
  <c r="NJK56" i="7"/>
  <c r="NJL56" i="7"/>
  <c r="NJM56" i="7"/>
  <c r="NJN56" i="7"/>
  <c r="NJO56" i="7"/>
  <c r="NJP56" i="7"/>
  <c r="NJQ56" i="7"/>
  <c r="NJR56" i="7"/>
  <c r="NJS56" i="7"/>
  <c r="NJT56" i="7"/>
  <c r="NJU56" i="7"/>
  <c r="NJV56" i="7"/>
  <c r="NJW56" i="7"/>
  <c r="NJX56" i="7"/>
  <c r="NJY56" i="7"/>
  <c r="NJZ56" i="7"/>
  <c r="NKA56" i="7"/>
  <c r="NKB56" i="7"/>
  <c r="NKC56" i="7"/>
  <c r="NKD56" i="7"/>
  <c r="NKE56" i="7"/>
  <c r="NKF56" i="7"/>
  <c r="NKG56" i="7"/>
  <c r="NKH56" i="7"/>
  <c r="NKI56" i="7"/>
  <c r="NKJ56" i="7"/>
  <c r="NKK56" i="7"/>
  <c r="NKL56" i="7"/>
  <c r="NKM56" i="7"/>
  <c r="NKN56" i="7"/>
  <c r="NKO56" i="7"/>
  <c r="NKP56" i="7"/>
  <c r="NKQ56" i="7"/>
  <c r="NKR56" i="7"/>
  <c r="NKS56" i="7"/>
  <c r="NKT56" i="7"/>
  <c r="NKU56" i="7"/>
  <c r="NKV56" i="7"/>
  <c r="NKW56" i="7"/>
  <c r="NKX56" i="7"/>
  <c r="NKY56" i="7"/>
  <c r="NKZ56" i="7"/>
  <c r="NLA56" i="7"/>
  <c r="NLB56" i="7"/>
  <c r="NLC56" i="7"/>
  <c r="NLD56" i="7"/>
  <c r="NLE56" i="7"/>
  <c r="NLF56" i="7"/>
  <c r="NLG56" i="7"/>
  <c r="NLH56" i="7"/>
  <c r="NLI56" i="7"/>
  <c r="NLJ56" i="7"/>
  <c r="NLK56" i="7"/>
  <c r="NLL56" i="7"/>
  <c r="NLM56" i="7"/>
  <c r="NLN56" i="7"/>
  <c r="NLO56" i="7"/>
  <c r="NLP56" i="7"/>
  <c r="NLQ56" i="7"/>
  <c r="NLR56" i="7"/>
  <c r="NLS56" i="7"/>
  <c r="NLT56" i="7"/>
  <c r="NLU56" i="7"/>
  <c r="NLV56" i="7"/>
  <c r="NLW56" i="7"/>
  <c r="NLX56" i="7"/>
  <c r="NLY56" i="7"/>
  <c r="NLZ56" i="7"/>
  <c r="NMA56" i="7"/>
  <c r="NMB56" i="7"/>
  <c r="NMC56" i="7"/>
  <c r="NMD56" i="7"/>
  <c r="NME56" i="7"/>
  <c r="NMF56" i="7"/>
  <c r="NMG56" i="7"/>
  <c r="NMH56" i="7"/>
  <c r="NMI56" i="7"/>
  <c r="NMJ56" i="7"/>
  <c r="NMK56" i="7"/>
  <c r="NML56" i="7"/>
  <c r="NMM56" i="7"/>
  <c r="NMN56" i="7"/>
  <c r="NMO56" i="7"/>
  <c r="NMP56" i="7"/>
  <c r="NMQ56" i="7"/>
  <c r="NMR56" i="7"/>
  <c r="NMS56" i="7"/>
  <c r="NMT56" i="7"/>
  <c r="NMU56" i="7"/>
  <c r="NMV56" i="7"/>
  <c r="NMW56" i="7"/>
  <c r="NMX56" i="7"/>
  <c r="NMY56" i="7"/>
  <c r="NMZ56" i="7"/>
  <c r="NNA56" i="7"/>
  <c r="NNB56" i="7"/>
  <c r="NNC56" i="7"/>
  <c r="NND56" i="7"/>
  <c r="NNE56" i="7"/>
  <c r="NNF56" i="7"/>
  <c r="NNG56" i="7"/>
  <c r="NNH56" i="7"/>
  <c r="NNI56" i="7"/>
  <c r="NNJ56" i="7"/>
  <c r="NNK56" i="7"/>
  <c r="NNL56" i="7"/>
  <c r="NNM56" i="7"/>
  <c r="NNN56" i="7"/>
  <c r="NNO56" i="7"/>
  <c r="NNP56" i="7"/>
  <c r="NNQ56" i="7"/>
  <c r="NNR56" i="7"/>
  <c r="NNS56" i="7"/>
  <c r="NNT56" i="7"/>
  <c r="NNU56" i="7"/>
  <c r="NNV56" i="7"/>
  <c r="NNW56" i="7"/>
  <c r="NNX56" i="7"/>
  <c r="NNY56" i="7"/>
  <c r="NNZ56" i="7"/>
  <c r="NOA56" i="7"/>
  <c r="NOB56" i="7"/>
  <c r="NOC56" i="7"/>
  <c r="NOD56" i="7"/>
  <c r="NOE56" i="7"/>
  <c r="NOF56" i="7"/>
  <c r="NOG56" i="7"/>
  <c r="NOH56" i="7"/>
  <c r="NOI56" i="7"/>
  <c r="NOJ56" i="7"/>
  <c r="NOK56" i="7"/>
  <c r="NOL56" i="7"/>
  <c r="NOM56" i="7"/>
  <c r="NON56" i="7"/>
  <c r="NOO56" i="7"/>
  <c r="NOP56" i="7"/>
  <c r="NOQ56" i="7"/>
  <c r="NOR56" i="7"/>
  <c r="NOS56" i="7"/>
  <c r="NOT56" i="7"/>
  <c r="NOU56" i="7"/>
  <c r="NOV56" i="7"/>
  <c r="NOW56" i="7"/>
  <c r="NOX56" i="7"/>
  <c r="NOY56" i="7"/>
  <c r="NOZ56" i="7"/>
  <c r="NPA56" i="7"/>
  <c r="NPB56" i="7"/>
  <c r="NPC56" i="7"/>
  <c r="NPD56" i="7"/>
  <c r="NPE56" i="7"/>
  <c r="NPF56" i="7"/>
  <c r="NPG56" i="7"/>
  <c r="NPH56" i="7"/>
  <c r="NPI56" i="7"/>
  <c r="NPJ56" i="7"/>
  <c r="NPK56" i="7"/>
  <c r="NPL56" i="7"/>
  <c r="NPM56" i="7"/>
  <c r="NPN56" i="7"/>
  <c r="NPO56" i="7"/>
  <c r="NPP56" i="7"/>
  <c r="NPQ56" i="7"/>
  <c r="NPR56" i="7"/>
  <c r="NPS56" i="7"/>
  <c r="NPT56" i="7"/>
  <c r="NPU56" i="7"/>
  <c r="NPV56" i="7"/>
  <c r="NPW56" i="7"/>
  <c r="NPX56" i="7"/>
  <c r="NPY56" i="7"/>
  <c r="NPZ56" i="7"/>
  <c r="NQA56" i="7"/>
  <c r="NQB56" i="7"/>
  <c r="NQC56" i="7"/>
  <c r="NQD56" i="7"/>
  <c r="NQE56" i="7"/>
  <c r="NQF56" i="7"/>
  <c r="NQG56" i="7"/>
  <c r="NQH56" i="7"/>
  <c r="NQI56" i="7"/>
  <c r="NQJ56" i="7"/>
  <c r="NQK56" i="7"/>
  <c r="NQL56" i="7"/>
  <c r="NQM56" i="7"/>
  <c r="NQN56" i="7"/>
  <c r="NQO56" i="7"/>
  <c r="NQP56" i="7"/>
  <c r="NQQ56" i="7"/>
  <c r="NQR56" i="7"/>
  <c r="NQS56" i="7"/>
  <c r="NQT56" i="7"/>
  <c r="NQU56" i="7"/>
  <c r="NQV56" i="7"/>
  <c r="NQW56" i="7"/>
  <c r="NQX56" i="7"/>
  <c r="NQY56" i="7"/>
  <c r="NQZ56" i="7"/>
  <c r="NRA56" i="7"/>
  <c r="NRB56" i="7"/>
  <c r="NRC56" i="7"/>
  <c r="NRD56" i="7"/>
  <c r="NRE56" i="7"/>
  <c r="NRF56" i="7"/>
  <c r="NRG56" i="7"/>
  <c r="NRH56" i="7"/>
  <c r="NRI56" i="7"/>
  <c r="NRJ56" i="7"/>
  <c r="NRK56" i="7"/>
  <c r="NRL56" i="7"/>
  <c r="NRM56" i="7"/>
  <c r="NRN56" i="7"/>
  <c r="NRO56" i="7"/>
  <c r="NRP56" i="7"/>
  <c r="NRQ56" i="7"/>
  <c r="NRR56" i="7"/>
  <c r="NRS56" i="7"/>
  <c r="NRT56" i="7"/>
  <c r="NRU56" i="7"/>
  <c r="NRV56" i="7"/>
  <c r="NRW56" i="7"/>
  <c r="NRX56" i="7"/>
  <c r="NRY56" i="7"/>
  <c r="NRZ56" i="7"/>
  <c r="NSA56" i="7"/>
  <c r="NSB56" i="7"/>
  <c r="NSC56" i="7"/>
  <c r="NSD56" i="7"/>
  <c r="NSE56" i="7"/>
  <c r="NSF56" i="7"/>
  <c r="NSG56" i="7"/>
  <c r="NSH56" i="7"/>
  <c r="NSI56" i="7"/>
  <c r="NSJ56" i="7"/>
  <c r="NSK56" i="7"/>
  <c r="NSL56" i="7"/>
  <c r="NSM56" i="7"/>
  <c r="NSN56" i="7"/>
  <c r="NSO56" i="7"/>
  <c r="NSP56" i="7"/>
  <c r="NSQ56" i="7"/>
  <c r="NSR56" i="7"/>
  <c r="NSS56" i="7"/>
  <c r="NST56" i="7"/>
  <c r="NSU56" i="7"/>
  <c r="NSV56" i="7"/>
  <c r="NSW56" i="7"/>
  <c r="NSX56" i="7"/>
  <c r="NSY56" i="7"/>
  <c r="NSZ56" i="7"/>
  <c r="NTA56" i="7"/>
  <c r="NTB56" i="7"/>
  <c r="NTC56" i="7"/>
  <c r="NTD56" i="7"/>
  <c r="NTE56" i="7"/>
  <c r="NTF56" i="7"/>
  <c r="NTG56" i="7"/>
  <c r="NTH56" i="7"/>
  <c r="NTI56" i="7"/>
  <c r="NTJ56" i="7"/>
  <c r="NTK56" i="7"/>
  <c r="NTL56" i="7"/>
  <c r="NTM56" i="7"/>
  <c r="NTN56" i="7"/>
  <c r="NTO56" i="7"/>
  <c r="NTP56" i="7"/>
  <c r="NTQ56" i="7"/>
  <c r="NTR56" i="7"/>
  <c r="NTS56" i="7"/>
  <c r="NTT56" i="7"/>
  <c r="NTU56" i="7"/>
  <c r="NTV56" i="7"/>
  <c r="NTW56" i="7"/>
  <c r="NTX56" i="7"/>
  <c r="NTY56" i="7"/>
  <c r="NTZ56" i="7"/>
  <c r="NUA56" i="7"/>
  <c r="NUB56" i="7"/>
  <c r="NUC56" i="7"/>
  <c r="NUD56" i="7"/>
  <c r="NUE56" i="7"/>
  <c r="NUF56" i="7"/>
  <c r="NUG56" i="7"/>
  <c r="NUH56" i="7"/>
  <c r="NUI56" i="7"/>
  <c r="NUJ56" i="7"/>
  <c r="NUK56" i="7"/>
  <c r="NUL56" i="7"/>
  <c r="NUM56" i="7"/>
  <c r="NUN56" i="7"/>
  <c r="NUO56" i="7"/>
  <c r="NUP56" i="7"/>
  <c r="NUQ56" i="7"/>
  <c r="NUR56" i="7"/>
  <c r="NUS56" i="7"/>
  <c r="NUT56" i="7"/>
  <c r="NUU56" i="7"/>
  <c r="NUV56" i="7"/>
  <c r="NUW56" i="7"/>
  <c r="NUX56" i="7"/>
  <c r="NUY56" i="7"/>
  <c r="NUZ56" i="7"/>
  <c r="NVA56" i="7"/>
  <c r="NVB56" i="7"/>
  <c r="NVC56" i="7"/>
  <c r="NVD56" i="7"/>
  <c r="NVE56" i="7"/>
  <c r="NVF56" i="7"/>
  <c r="NVG56" i="7"/>
  <c r="NVH56" i="7"/>
  <c r="NVI56" i="7"/>
  <c r="NVJ56" i="7"/>
  <c r="NVK56" i="7"/>
  <c r="NVL56" i="7"/>
  <c r="NVM56" i="7"/>
  <c r="NVN56" i="7"/>
  <c r="NVO56" i="7"/>
  <c r="NVP56" i="7"/>
  <c r="NVQ56" i="7"/>
  <c r="NVR56" i="7"/>
  <c r="NVS56" i="7"/>
  <c r="NVT56" i="7"/>
  <c r="NVU56" i="7"/>
  <c r="NVV56" i="7"/>
  <c r="NVW56" i="7"/>
  <c r="NVX56" i="7"/>
  <c r="NVY56" i="7"/>
  <c r="NVZ56" i="7"/>
  <c r="NWA56" i="7"/>
  <c r="NWB56" i="7"/>
  <c r="NWC56" i="7"/>
  <c r="NWD56" i="7"/>
  <c r="NWE56" i="7"/>
  <c r="NWF56" i="7"/>
  <c r="NWG56" i="7"/>
  <c r="NWH56" i="7"/>
  <c r="NWI56" i="7"/>
  <c r="NWJ56" i="7"/>
  <c r="NWK56" i="7"/>
  <c r="NWL56" i="7"/>
  <c r="NWM56" i="7"/>
  <c r="NWN56" i="7"/>
  <c r="NWO56" i="7"/>
  <c r="NWP56" i="7"/>
  <c r="NWQ56" i="7"/>
  <c r="NWR56" i="7"/>
  <c r="NWS56" i="7"/>
  <c r="NWT56" i="7"/>
  <c r="NWU56" i="7"/>
  <c r="NWV56" i="7"/>
  <c r="NWW56" i="7"/>
  <c r="NWX56" i="7"/>
  <c r="NWY56" i="7"/>
  <c r="NWZ56" i="7"/>
  <c r="NXA56" i="7"/>
  <c r="NXB56" i="7"/>
  <c r="NXC56" i="7"/>
  <c r="NXD56" i="7"/>
  <c r="NXE56" i="7"/>
  <c r="NXF56" i="7"/>
  <c r="NXG56" i="7"/>
  <c r="NXH56" i="7"/>
  <c r="NXI56" i="7"/>
  <c r="NXJ56" i="7"/>
  <c r="NXK56" i="7"/>
  <c r="NXL56" i="7"/>
  <c r="NXM56" i="7"/>
  <c r="NXN56" i="7"/>
  <c r="NXO56" i="7"/>
  <c r="NXP56" i="7"/>
  <c r="NXQ56" i="7"/>
  <c r="NXR56" i="7"/>
  <c r="NXS56" i="7"/>
  <c r="NXT56" i="7"/>
  <c r="NXU56" i="7"/>
  <c r="NXV56" i="7"/>
  <c r="NXW56" i="7"/>
  <c r="NXX56" i="7"/>
  <c r="NXY56" i="7"/>
  <c r="NXZ56" i="7"/>
  <c r="NYA56" i="7"/>
  <c r="NYB56" i="7"/>
  <c r="NYC56" i="7"/>
  <c r="NYD56" i="7"/>
  <c r="NYE56" i="7"/>
  <c r="NYF56" i="7"/>
  <c r="NYG56" i="7"/>
  <c r="NYH56" i="7"/>
  <c r="NYI56" i="7"/>
  <c r="NYJ56" i="7"/>
  <c r="NYK56" i="7"/>
  <c r="NYL56" i="7"/>
  <c r="NYM56" i="7"/>
  <c r="NYN56" i="7"/>
  <c r="NYO56" i="7"/>
  <c r="NYP56" i="7"/>
  <c r="NYQ56" i="7"/>
  <c r="NYR56" i="7"/>
  <c r="NYS56" i="7"/>
  <c r="NYT56" i="7"/>
  <c r="NYU56" i="7"/>
  <c r="NYV56" i="7"/>
  <c r="NYW56" i="7"/>
  <c r="NYX56" i="7"/>
  <c r="NYY56" i="7"/>
  <c r="NYZ56" i="7"/>
  <c r="NZA56" i="7"/>
  <c r="NZB56" i="7"/>
  <c r="NZC56" i="7"/>
  <c r="NZD56" i="7"/>
  <c r="NZE56" i="7"/>
  <c r="NZF56" i="7"/>
  <c r="NZG56" i="7"/>
  <c r="NZH56" i="7"/>
  <c r="NZI56" i="7"/>
  <c r="NZJ56" i="7"/>
  <c r="NZK56" i="7"/>
  <c r="NZL56" i="7"/>
  <c r="NZM56" i="7"/>
  <c r="NZN56" i="7"/>
  <c r="NZO56" i="7"/>
  <c r="NZP56" i="7"/>
  <c r="NZQ56" i="7"/>
  <c r="NZR56" i="7"/>
  <c r="NZS56" i="7"/>
  <c r="NZT56" i="7"/>
  <c r="NZU56" i="7"/>
  <c r="NZV56" i="7"/>
  <c r="NZW56" i="7"/>
  <c r="NZX56" i="7"/>
  <c r="NZY56" i="7"/>
  <c r="NZZ56" i="7"/>
  <c r="OAA56" i="7"/>
  <c r="OAB56" i="7"/>
  <c r="OAC56" i="7"/>
  <c r="OAD56" i="7"/>
  <c r="OAE56" i="7"/>
  <c r="OAF56" i="7"/>
  <c r="OAG56" i="7"/>
  <c r="OAH56" i="7"/>
  <c r="OAI56" i="7"/>
  <c r="OAJ56" i="7"/>
  <c r="OAK56" i="7"/>
  <c r="OAL56" i="7"/>
  <c r="OAM56" i="7"/>
  <c r="OAN56" i="7"/>
  <c r="OAO56" i="7"/>
  <c r="OAP56" i="7"/>
  <c r="OAQ56" i="7"/>
  <c r="OAR56" i="7"/>
  <c r="OAS56" i="7"/>
  <c r="OAT56" i="7"/>
  <c r="OAU56" i="7"/>
  <c r="OAV56" i="7"/>
  <c r="OAW56" i="7"/>
  <c r="OAX56" i="7"/>
  <c r="OAY56" i="7"/>
  <c r="OAZ56" i="7"/>
  <c r="OBA56" i="7"/>
  <c r="OBB56" i="7"/>
  <c r="OBC56" i="7"/>
  <c r="OBD56" i="7"/>
  <c r="OBE56" i="7"/>
  <c r="OBF56" i="7"/>
  <c r="OBG56" i="7"/>
  <c r="OBH56" i="7"/>
  <c r="OBI56" i="7"/>
  <c r="OBJ56" i="7"/>
  <c r="OBK56" i="7"/>
  <c r="OBL56" i="7"/>
  <c r="OBM56" i="7"/>
  <c r="OBN56" i="7"/>
  <c r="OBO56" i="7"/>
  <c r="OBP56" i="7"/>
  <c r="OBQ56" i="7"/>
  <c r="OBR56" i="7"/>
  <c r="OBS56" i="7"/>
  <c r="OBT56" i="7"/>
  <c r="OBU56" i="7"/>
  <c r="OBV56" i="7"/>
  <c r="OBW56" i="7"/>
  <c r="OBX56" i="7"/>
  <c r="OBY56" i="7"/>
  <c r="OBZ56" i="7"/>
  <c r="OCA56" i="7"/>
  <c r="OCB56" i="7"/>
  <c r="OCC56" i="7"/>
  <c r="OCD56" i="7"/>
  <c r="OCE56" i="7"/>
  <c r="OCF56" i="7"/>
  <c r="OCG56" i="7"/>
  <c r="OCH56" i="7"/>
  <c r="OCI56" i="7"/>
  <c r="OCJ56" i="7"/>
  <c r="OCK56" i="7"/>
  <c r="OCL56" i="7"/>
  <c r="OCM56" i="7"/>
  <c r="OCN56" i="7"/>
  <c r="OCO56" i="7"/>
  <c r="OCP56" i="7"/>
  <c r="OCQ56" i="7"/>
  <c r="OCR56" i="7"/>
  <c r="OCS56" i="7"/>
  <c r="OCT56" i="7"/>
  <c r="OCU56" i="7"/>
  <c r="OCV56" i="7"/>
  <c r="OCW56" i="7"/>
  <c r="OCX56" i="7"/>
  <c r="OCY56" i="7"/>
  <c r="OCZ56" i="7"/>
  <c r="ODA56" i="7"/>
  <c r="ODB56" i="7"/>
  <c r="ODC56" i="7"/>
  <c r="ODD56" i="7"/>
  <c r="ODE56" i="7"/>
  <c r="ODF56" i="7"/>
  <c r="ODG56" i="7"/>
  <c r="ODH56" i="7"/>
  <c r="ODI56" i="7"/>
  <c r="ODJ56" i="7"/>
  <c r="ODK56" i="7"/>
  <c r="ODL56" i="7"/>
  <c r="ODM56" i="7"/>
  <c r="ODN56" i="7"/>
  <c r="ODO56" i="7"/>
  <c r="ODP56" i="7"/>
  <c r="ODQ56" i="7"/>
  <c r="ODR56" i="7"/>
  <c r="ODS56" i="7"/>
  <c r="ODT56" i="7"/>
  <c r="ODU56" i="7"/>
  <c r="ODV56" i="7"/>
  <c r="ODW56" i="7"/>
  <c r="ODX56" i="7"/>
  <c r="ODY56" i="7"/>
  <c r="ODZ56" i="7"/>
  <c r="OEA56" i="7"/>
  <c r="OEB56" i="7"/>
  <c r="OEC56" i="7"/>
  <c r="OED56" i="7"/>
  <c r="OEE56" i="7"/>
  <c r="OEF56" i="7"/>
  <c r="OEG56" i="7"/>
  <c r="OEH56" i="7"/>
  <c r="OEI56" i="7"/>
  <c r="OEJ56" i="7"/>
  <c r="OEK56" i="7"/>
  <c r="OEL56" i="7"/>
  <c r="OEM56" i="7"/>
  <c r="OEN56" i="7"/>
  <c r="OEO56" i="7"/>
  <c r="OEP56" i="7"/>
  <c r="OEQ56" i="7"/>
  <c r="OER56" i="7"/>
  <c r="OES56" i="7"/>
  <c r="OET56" i="7"/>
  <c r="OEU56" i="7"/>
  <c r="OEV56" i="7"/>
  <c r="OEW56" i="7"/>
  <c r="OEX56" i="7"/>
  <c r="OEY56" i="7"/>
  <c r="OEZ56" i="7"/>
  <c r="OFA56" i="7"/>
  <c r="OFB56" i="7"/>
  <c r="OFC56" i="7"/>
  <c r="OFD56" i="7"/>
  <c r="OFE56" i="7"/>
  <c r="OFF56" i="7"/>
  <c r="OFG56" i="7"/>
  <c r="OFH56" i="7"/>
  <c r="OFI56" i="7"/>
  <c r="OFJ56" i="7"/>
  <c r="OFK56" i="7"/>
  <c r="OFL56" i="7"/>
  <c r="OFM56" i="7"/>
  <c r="OFN56" i="7"/>
  <c r="OFO56" i="7"/>
  <c r="OFP56" i="7"/>
  <c r="OFQ56" i="7"/>
  <c r="OFR56" i="7"/>
  <c r="OFS56" i="7"/>
  <c r="OFT56" i="7"/>
  <c r="OFU56" i="7"/>
  <c r="OFV56" i="7"/>
  <c r="OFW56" i="7"/>
  <c r="OFX56" i="7"/>
  <c r="OFY56" i="7"/>
  <c r="OFZ56" i="7"/>
  <c r="OGA56" i="7"/>
  <c r="OGB56" i="7"/>
  <c r="OGC56" i="7"/>
  <c r="OGD56" i="7"/>
  <c r="OGE56" i="7"/>
  <c r="OGF56" i="7"/>
  <c r="OGG56" i="7"/>
  <c r="OGH56" i="7"/>
  <c r="OGI56" i="7"/>
  <c r="OGJ56" i="7"/>
  <c r="OGK56" i="7"/>
  <c r="OGL56" i="7"/>
  <c r="OGM56" i="7"/>
  <c r="OGN56" i="7"/>
  <c r="OGO56" i="7"/>
  <c r="OGP56" i="7"/>
  <c r="OGQ56" i="7"/>
  <c r="OGR56" i="7"/>
  <c r="OGS56" i="7"/>
  <c r="OGT56" i="7"/>
  <c r="OGU56" i="7"/>
  <c r="OGV56" i="7"/>
  <c r="OGW56" i="7"/>
  <c r="OGX56" i="7"/>
  <c r="OGY56" i="7"/>
  <c r="OGZ56" i="7"/>
  <c r="OHA56" i="7"/>
  <c r="OHB56" i="7"/>
  <c r="OHC56" i="7"/>
  <c r="OHD56" i="7"/>
  <c r="OHE56" i="7"/>
  <c r="OHF56" i="7"/>
  <c r="OHG56" i="7"/>
  <c r="OHH56" i="7"/>
  <c r="OHI56" i="7"/>
  <c r="OHJ56" i="7"/>
  <c r="OHK56" i="7"/>
  <c r="OHL56" i="7"/>
  <c r="OHM56" i="7"/>
  <c r="OHN56" i="7"/>
  <c r="OHO56" i="7"/>
  <c r="OHP56" i="7"/>
  <c r="OHQ56" i="7"/>
  <c r="OHR56" i="7"/>
  <c r="OHS56" i="7"/>
  <c r="OHT56" i="7"/>
  <c r="OHU56" i="7"/>
  <c r="OHV56" i="7"/>
  <c r="OHW56" i="7"/>
  <c r="OHX56" i="7"/>
  <c r="OHY56" i="7"/>
  <c r="OHZ56" i="7"/>
  <c r="OIA56" i="7"/>
  <c r="OIB56" i="7"/>
  <c r="OIC56" i="7"/>
  <c r="OID56" i="7"/>
  <c r="OIE56" i="7"/>
  <c r="OIF56" i="7"/>
  <c r="OIG56" i="7"/>
  <c r="OIH56" i="7"/>
  <c r="OII56" i="7"/>
  <c r="OIJ56" i="7"/>
  <c r="OIK56" i="7"/>
  <c r="OIL56" i="7"/>
  <c r="OIM56" i="7"/>
  <c r="OIN56" i="7"/>
  <c r="OIO56" i="7"/>
  <c r="OIP56" i="7"/>
  <c r="OIQ56" i="7"/>
  <c r="OIR56" i="7"/>
  <c r="OIS56" i="7"/>
  <c r="OIT56" i="7"/>
  <c r="OIU56" i="7"/>
  <c r="OIV56" i="7"/>
  <c r="OIW56" i="7"/>
  <c r="OIX56" i="7"/>
  <c r="OIY56" i="7"/>
  <c r="OIZ56" i="7"/>
  <c r="OJA56" i="7"/>
  <c r="OJB56" i="7"/>
  <c r="OJC56" i="7"/>
  <c r="OJD56" i="7"/>
  <c r="OJE56" i="7"/>
  <c r="OJF56" i="7"/>
  <c r="OJG56" i="7"/>
  <c r="OJH56" i="7"/>
  <c r="OJI56" i="7"/>
  <c r="OJJ56" i="7"/>
  <c r="OJK56" i="7"/>
  <c r="OJL56" i="7"/>
  <c r="OJM56" i="7"/>
  <c r="OJN56" i="7"/>
  <c r="OJO56" i="7"/>
  <c r="OJP56" i="7"/>
  <c r="OJQ56" i="7"/>
  <c r="OJR56" i="7"/>
  <c r="OJS56" i="7"/>
  <c r="OJT56" i="7"/>
  <c r="OJU56" i="7"/>
  <c r="OJV56" i="7"/>
  <c r="OJW56" i="7"/>
  <c r="OJX56" i="7"/>
  <c r="OJY56" i="7"/>
  <c r="OJZ56" i="7"/>
  <c r="OKA56" i="7"/>
  <c r="OKB56" i="7"/>
  <c r="OKC56" i="7"/>
  <c r="OKD56" i="7"/>
  <c r="OKE56" i="7"/>
  <c r="OKF56" i="7"/>
  <c r="OKG56" i="7"/>
  <c r="OKH56" i="7"/>
  <c r="OKI56" i="7"/>
  <c r="OKJ56" i="7"/>
  <c r="OKK56" i="7"/>
  <c r="OKL56" i="7"/>
  <c r="OKM56" i="7"/>
  <c r="OKN56" i="7"/>
  <c r="OKO56" i="7"/>
  <c r="OKP56" i="7"/>
  <c r="OKQ56" i="7"/>
  <c r="OKR56" i="7"/>
  <c r="OKS56" i="7"/>
  <c r="OKT56" i="7"/>
  <c r="OKU56" i="7"/>
  <c r="OKV56" i="7"/>
  <c r="OKW56" i="7"/>
  <c r="OKX56" i="7"/>
  <c r="OKY56" i="7"/>
  <c r="OKZ56" i="7"/>
  <c r="OLA56" i="7"/>
  <c r="OLB56" i="7"/>
  <c r="OLC56" i="7"/>
  <c r="OLD56" i="7"/>
  <c r="OLE56" i="7"/>
  <c r="OLF56" i="7"/>
  <c r="OLG56" i="7"/>
  <c r="OLH56" i="7"/>
  <c r="OLI56" i="7"/>
  <c r="OLJ56" i="7"/>
  <c r="OLK56" i="7"/>
  <c r="OLL56" i="7"/>
  <c r="OLM56" i="7"/>
  <c r="OLN56" i="7"/>
  <c r="OLO56" i="7"/>
  <c r="OLP56" i="7"/>
  <c r="OLQ56" i="7"/>
  <c r="OLR56" i="7"/>
  <c r="OLS56" i="7"/>
  <c r="OLT56" i="7"/>
  <c r="OLU56" i="7"/>
  <c r="OLV56" i="7"/>
  <c r="OLW56" i="7"/>
  <c r="OLX56" i="7"/>
  <c r="OLY56" i="7"/>
  <c r="OLZ56" i="7"/>
  <c r="OMA56" i="7"/>
  <c r="OMB56" i="7"/>
  <c r="OMC56" i="7"/>
  <c r="OMD56" i="7"/>
  <c r="OME56" i="7"/>
  <c r="OMF56" i="7"/>
  <c r="OMG56" i="7"/>
  <c r="OMH56" i="7"/>
  <c r="OMI56" i="7"/>
  <c r="OMJ56" i="7"/>
  <c r="OMK56" i="7"/>
  <c r="OML56" i="7"/>
  <c r="OMM56" i="7"/>
  <c r="OMN56" i="7"/>
  <c r="OMO56" i="7"/>
  <c r="OMP56" i="7"/>
  <c r="OMQ56" i="7"/>
  <c r="OMR56" i="7"/>
  <c r="OMS56" i="7"/>
  <c r="OMT56" i="7"/>
  <c r="OMU56" i="7"/>
  <c r="OMV56" i="7"/>
  <c r="OMW56" i="7"/>
  <c r="OMX56" i="7"/>
  <c r="OMY56" i="7"/>
  <c r="OMZ56" i="7"/>
  <c r="ONA56" i="7"/>
  <c r="ONB56" i="7"/>
  <c r="ONC56" i="7"/>
  <c r="OND56" i="7"/>
  <c r="ONE56" i="7"/>
  <c r="ONF56" i="7"/>
  <c r="ONG56" i="7"/>
  <c r="ONH56" i="7"/>
  <c r="ONI56" i="7"/>
  <c r="ONJ56" i="7"/>
  <c r="ONK56" i="7"/>
  <c r="ONL56" i="7"/>
  <c r="ONM56" i="7"/>
  <c r="ONN56" i="7"/>
  <c r="ONO56" i="7"/>
  <c r="ONP56" i="7"/>
  <c r="ONQ56" i="7"/>
  <c r="ONR56" i="7"/>
  <c r="ONS56" i="7"/>
  <c r="ONT56" i="7"/>
  <c r="ONU56" i="7"/>
  <c r="ONV56" i="7"/>
  <c r="ONW56" i="7"/>
  <c r="ONX56" i="7"/>
  <c r="ONY56" i="7"/>
  <c r="ONZ56" i="7"/>
  <c r="OOA56" i="7"/>
  <c r="OOB56" i="7"/>
  <c r="OOC56" i="7"/>
  <c r="OOD56" i="7"/>
  <c r="OOE56" i="7"/>
  <c r="OOF56" i="7"/>
  <c r="OOG56" i="7"/>
  <c r="OOH56" i="7"/>
  <c r="OOI56" i="7"/>
  <c r="OOJ56" i="7"/>
  <c r="OOK56" i="7"/>
  <c r="OOL56" i="7"/>
  <c r="OOM56" i="7"/>
  <c r="OON56" i="7"/>
  <c r="OOO56" i="7"/>
  <c r="OOP56" i="7"/>
  <c r="OOQ56" i="7"/>
  <c r="OOR56" i="7"/>
  <c r="OOS56" i="7"/>
  <c r="OOT56" i="7"/>
  <c r="OOU56" i="7"/>
  <c r="OOV56" i="7"/>
  <c r="OOW56" i="7"/>
  <c r="OOX56" i="7"/>
  <c r="OOY56" i="7"/>
  <c r="OOZ56" i="7"/>
  <c r="OPA56" i="7"/>
  <c r="OPB56" i="7"/>
  <c r="OPC56" i="7"/>
  <c r="OPD56" i="7"/>
  <c r="OPE56" i="7"/>
  <c r="OPF56" i="7"/>
  <c r="OPG56" i="7"/>
  <c r="OPH56" i="7"/>
  <c r="OPI56" i="7"/>
  <c r="OPJ56" i="7"/>
  <c r="OPK56" i="7"/>
  <c r="OPL56" i="7"/>
  <c r="OPM56" i="7"/>
  <c r="OPN56" i="7"/>
  <c r="OPO56" i="7"/>
  <c r="OPP56" i="7"/>
  <c r="OPQ56" i="7"/>
  <c r="OPR56" i="7"/>
  <c r="OPS56" i="7"/>
  <c r="OPT56" i="7"/>
  <c r="OPU56" i="7"/>
  <c r="OPV56" i="7"/>
  <c r="OPW56" i="7"/>
  <c r="OPX56" i="7"/>
  <c r="OPY56" i="7"/>
  <c r="OPZ56" i="7"/>
  <c r="OQA56" i="7"/>
  <c r="OQB56" i="7"/>
  <c r="OQC56" i="7"/>
  <c r="OQD56" i="7"/>
  <c r="OQE56" i="7"/>
  <c r="OQF56" i="7"/>
  <c r="OQG56" i="7"/>
  <c r="OQH56" i="7"/>
  <c r="OQI56" i="7"/>
  <c r="OQJ56" i="7"/>
  <c r="OQK56" i="7"/>
  <c r="OQL56" i="7"/>
  <c r="OQM56" i="7"/>
  <c r="OQN56" i="7"/>
  <c r="OQO56" i="7"/>
  <c r="OQP56" i="7"/>
  <c r="OQQ56" i="7"/>
  <c r="OQR56" i="7"/>
  <c r="OQS56" i="7"/>
  <c r="OQT56" i="7"/>
  <c r="OQU56" i="7"/>
  <c r="OQV56" i="7"/>
  <c r="OQW56" i="7"/>
  <c r="OQX56" i="7"/>
  <c r="OQY56" i="7"/>
  <c r="OQZ56" i="7"/>
  <c r="ORA56" i="7"/>
  <c r="ORB56" i="7"/>
  <c r="ORC56" i="7"/>
  <c r="ORD56" i="7"/>
  <c r="ORE56" i="7"/>
  <c r="ORF56" i="7"/>
  <c r="ORG56" i="7"/>
  <c r="ORH56" i="7"/>
  <c r="ORI56" i="7"/>
  <c r="ORJ56" i="7"/>
  <c r="ORK56" i="7"/>
  <c r="ORL56" i="7"/>
  <c r="ORM56" i="7"/>
  <c r="ORN56" i="7"/>
  <c r="ORO56" i="7"/>
  <c r="ORP56" i="7"/>
  <c r="ORQ56" i="7"/>
  <c r="ORR56" i="7"/>
  <c r="ORS56" i="7"/>
  <c r="ORT56" i="7"/>
  <c r="ORU56" i="7"/>
  <c r="ORV56" i="7"/>
  <c r="ORW56" i="7"/>
  <c r="ORX56" i="7"/>
  <c r="ORY56" i="7"/>
  <c r="ORZ56" i="7"/>
  <c r="OSA56" i="7"/>
  <c r="OSB56" i="7"/>
  <c r="OSC56" i="7"/>
  <c r="OSD56" i="7"/>
  <c r="OSE56" i="7"/>
  <c r="OSF56" i="7"/>
  <c r="OSG56" i="7"/>
  <c r="OSH56" i="7"/>
  <c r="OSI56" i="7"/>
  <c r="OSJ56" i="7"/>
  <c r="OSK56" i="7"/>
  <c r="OSL56" i="7"/>
  <c r="OSM56" i="7"/>
  <c r="OSN56" i="7"/>
  <c r="OSO56" i="7"/>
  <c r="OSP56" i="7"/>
  <c r="OSQ56" i="7"/>
  <c r="OSR56" i="7"/>
  <c r="OSS56" i="7"/>
  <c r="OST56" i="7"/>
  <c r="OSU56" i="7"/>
  <c r="OSV56" i="7"/>
  <c r="OSW56" i="7"/>
  <c r="OSX56" i="7"/>
  <c r="OSY56" i="7"/>
  <c r="OSZ56" i="7"/>
  <c r="OTA56" i="7"/>
  <c r="OTB56" i="7"/>
  <c r="OTC56" i="7"/>
  <c r="OTD56" i="7"/>
  <c r="OTE56" i="7"/>
  <c r="OTF56" i="7"/>
  <c r="OTG56" i="7"/>
  <c r="OTH56" i="7"/>
  <c r="OTI56" i="7"/>
  <c r="OTJ56" i="7"/>
  <c r="OTK56" i="7"/>
  <c r="OTL56" i="7"/>
  <c r="OTM56" i="7"/>
  <c r="OTN56" i="7"/>
  <c r="OTO56" i="7"/>
  <c r="OTP56" i="7"/>
  <c r="OTQ56" i="7"/>
  <c r="OTR56" i="7"/>
  <c r="OTS56" i="7"/>
  <c r="OTT56" i="7"/>
  <c r="OTU56" i="7"/>
  <c r="OTV56" i="7"/>
  <c r="OTW56" i="7"/>
  <c r="OTX56" i="7"/>
  <c r="OTY56" i="7"/>
  <c r="OTZ56" i="7"/>
  <c r="OUA56" i="7"/>
  <c r="OUB56" i="7"/>
  <c r="OUC56" i="7"/>
  <c r="OUD56" i="7"/>
  <c r="OUE56" i="7"/>
  <c r="OUF56" i="7"/>
  <c r="OUG56" i="7"/>
  <c r="OUH56" i="7"/>
  <c r="OUI56" i="7"/>
  <c r="OUJ56" i="7"/>
  <c r="OUK56" i="7"/>
  <c r="OUL56" i="7"/>
  <c r="OUM56" i="7"/>
  <c r="OUN56" i="7"/>
  <c r="OUO56" i="7"/>
  <c r="OUP56" i="7"/>
  <c r="OUQ56" i="7"/>
  <c r="OUR56" i="7"/>
  <c r="OUS56" i="7"/>
  <c r="OUT56" i="7"/>
  <c r="OUU56" i="7"/>
  <c r="OUV56" i="7"/>
  <c r="OUW56" i="7"/>
  <c r="OUX56" i="7"/>
  <c r="OUY56" i="7"/>
  <c r="OUZ56" i="7"/>
  <c r="OVA56" i="7"/>
  <c r="OVB56" i="7"/>
  <c r="OVC56" i="7"/>
  <c r="OVD56" i="7"/>
  <c r="OVE56" i="7"/>
  <c r="OVF56" i="7"/>
  <c r="OVG56" i="7"/>
  <c r="OVH56" i="7"/>
  <c r="OVI56" i="7"/>
  <c r="OVJ56" i="7"/>
  <c r="OVK56" i="7"/>
  <c r="OVL56" i="7"/>
  <c r="OVM56" i="7"/>
  <c r="OVN56" i="7"/>
  <c r="OVO56" i="7"/>
  <c r="OVP56" i="7"/>
  <c r="OVQ56" i="7"/>
  <c r="OVR56" i="7"/>
  <c r="OVS56" i="7"/>
  <c r="OVT56" i="7"/>
  <c r="OVU56" i="7"/>
  <c r="OVV56" i="7"/>
  <c r="OVW56" i="7"/>
  <c r="OVX56" i="7"/>
  <c r="OVY56" i="7"/>
  <c r="OVZ56" i="7"/>
  <c r="OWA56" i="7"/>
  <c r="OWB56" i="7"/>
  <c r="OWC56" i="7"/>
  <c r="OWD56" i="7"/>
  <c r="OWE56" i="7"/>
  <c r="OWF56" i="7"/>
  <c r="OWG56" i="7"/>
  <c r="OWH56" i="7"/>
  <c r="OWI56" i="7"/>
  <c r="OWJ56" i="7"/>
  <c r="OWK56" i="7"/>
  <c r="OWL56" i="7"/>
  <c r="OWM56" i="7"/>
  <c r="OWN56" i="7"/>
  <c r="OWO56" i="7"/>
  <c r="OWP56" i="7"/>
  <c r="OWQ56" i="7"/>
  <c r="OWR56" i="7"/>
  <c r="OWS56" i="7"/>
  <c r="OWT56" i="7"/>
  <c r="OWU56" i="7"/>
  <c r="OWV56" i="7"/>
  <c r="OWW56" i="7"/>
  <c r="OWX56" i="7"/>
  <c r="OWY56" i="7"/>
  <c r="OWZ56" i="7"/>
  <c r="OXA56" i="7"/>
  <c r="OXB56" i="7"/>
  <c r="OXC56" i="7"/>
  <c r="OXD56" i="7"/>
  <c r="OXE56" i="7"/>
  <c r="OXF56" i="7"/>
  <c r="OXG56" i="7"/>
  <c r="OXH56" i="7"/>
  <c r="OXI56" i="7"/>
  <c r="OXJ56" i="7"/>
  <c r="OXK56" i="7"/>
  <c r="OXL56" i="7"/>
  <c r="OXM56" i="7"/>
  <c r="OXN56" i="7"/>
  <c r="OXO56" i="7"/>
  <c r="OXP56" i="7"/>
  <c r="OXQ56" i="7"/>
  <c r="OXR56" i="7"/>
  <c r="OXS56" i="7"/>
  <c r="OXT56" i="7"/>
  <c r="OXU56" i="7"/>
  <c r="OXV56" i="7"/>
  <c r="OXW56" i="7"/>
  <c r="OXX56" i="7"/>
  <c r="OXY56" i="7"/>
  <c r="OXZ56" i="7"/>
  <c r="OYA56" i="7"/>
  <c r="OYB56" i="7"/>
  <c r="OYC56" i="7"/>
  <c r="OYD56" i="7"/>
  <c r="OYE56" i="7"/>
  <c r="OYF56" i="7"/>
  <c r="OYG56" i="7"/>
  <c r="OYH56" i="7"/>
  <c r="OYI56" i="7"/>
  <c r="OYJ56" i="7"/>
  <c r="OYK56" i="7"/>
  <c r="OYL56" i="7"/>
  <c r="OYM56" i="7"/>
  <c r="OYN56" i="7"/>
  <c r="OYO56" i="7"/>
  <c r="OYP56" i="7"/>
  <c r="OYQ56" i="7"/>
  <c r="OYR56" i="7"/>
  <c r="OYS56" i="7"/>
  <c r="OYT56" i="7"/>
  <c r="OYU56" i="7"/>
  <c r="OYV56" i="7"/>
  <c r="OYW56" i="7"/>
  <c r="OYX56" i="7"/>
  <c r="OYY56" i="7"/>
  <c r="OYZ56" i="7"/>
  <c r="OZA56" i="7"/>
  <c r="OZB56" i="7"/>
  <c r="OZC56" i="7"/>
  <c r="OZD56" i="7"/>
  <c r="OZE56" i="7"/>
  <c r="OZF56" i="7"/>
  <c r="OZG56" i="7"/>
  <c r="OZH56" i="7"/>
  <c r="OZI56" i="7"/>
  <c r="OZJ56" i="7"/>
  <c r="OZK56" i="7"/>
  <c r="OZL56" i="7"/>
  <c r="OZM56" i="7"/>
  <c r="OZN56" i="7"/>
  <c r="OZO56" i="7"/>
  <c r="OZP56" i="7"/>
  <c r="OZQ56" i="7"/>
  <c r="OZR56" i="7"/>
  <c r="OZS56" i="7"/>
  <c r="OZT56" i="7"/>
  <c r="OZU56" i="7"/>
  <c r="OZV56" i="7"/>
  <c r="OZW56" i="7"/>
  <c r="OZX56" i="7"/>
  <c r="OZY56" i="7"/>
  <c r="OZZ56" i="7"/>
  <c r="PAA56" i="7"/>
  <c r="PAB56" i="7"/>
  <c r="PAC56" i="7"/>
  <c r="PAD56" i="7"/>
  <c r="PAE56" i="7"/>
  <c r="PAF56" i="7"/>
  <c r="PAG56" i="7"/>
  <c r="PAH56" i="7"/>
  <c r="PAI56" i="7"/>
  <c r="PAJ56" i="7"/>
  <c r="PAK56" i="7"/>
  <c r="PAL56" i="7"/>
  <c r="PAM56" i="7"/>
  <c r="PAN56" i="7"/>
  <c r="PAO56" i="7"/>
  <c r="PAP56" i="7"/>
  <c r="PAQ56" i="7"/>
  <c r="PAR56" i="7"/>
  <c r="PAS56" i="7"/>
  <c r="PAT56" i="7"/>
  <c r="PAU56" i="7"/>
  <c r="PAV56" i="7"/>
  <c r="PAW56" i="7"/>
  <c r="PAX56" i="7"/>
  <c r="PAY56" i="7"/>
  <c r="PAZ56" i="7"/>
  <c r="PBA56" i="7"/>
  <c r="PBB56" i="7"/>
  <c r="PBC56" i="7"/>
  <c r="PBD56" i="7"/>
  <c r="PBE56" i="7"/>
  <c r="PBF56" i="7"/>
  <c r="PBG56" i="7"/>
  <c r="PBH56" i="7"/>
  <c r="PBI56" i="7"/>
  <c r="PBJ56" i="7"/>
  <c r="PBK56" i="7"/>
  <c r="PBL56" i="7"/>
  <c r="PBM56" i="7"/>
  <c r="PBN56" i="7"/>
  <c r="PBO56" i="7"/>
  <c r="PBP56" i="7"/>
  <c r="PBQ56" i="7"/>
  <c r="PBR56" i="7"/>
  <c r="PBS56" i="7"/>
  <c r="PBT56" i="7"/>
  <c r="PBU56" i="7"/>
  <c r="PBV56" i="7"/>
  <c r="PBW56" i="7"/>
  <c r="PBX56" i="7"/>
  <c r="PBY56" i="7"/>
  <c r="PBZ56" i="7"/>
  <c r="PCA56" i="7"/>
  <c r="PCB56" i="7"/>
  <c r="PCC56" i="7"/>
  <c r="PCD56" i="7"/>
  <c r="PCE56" i="7"/>
  <c r="PCF56" i="7"/>
  <c r="PCG56" i="7"/>
  <c r="PCH56" i="7"/>
  <c r="PCI56" i="7"/>
  <c r="PCJ56" i="7"/>
  <c r="PCK56" i="7"/>
  <c r="PCL56" i="7"/>
  <c r="PCM56" i="7"/>
  <c r="PCN56" i="7"/>
  <c r="PCO56" i="7"/>
  <c r="PCP56" i="7"/>
  <c r="PCQ56" i="7"/>
  <c r="PCR56" i="7"/>
  <c r="PCS56" i="7"/>
  <c r="PCT56" i="7"/>
  <c r="PCU56" i="7"/>
  <c r="PCV56" i="7"/>
  <c r="PCW56" i="7"/>
  <c r="PCX56" i="7"/>
  <c r="PCY56" i="7"/>
  <c r="PCZ56" i="7"/>
  <c r="PDA56" i="7"/>
  <c r="PDB56" i="7"/>
  <c r="PDC56" i="7"/>
  <c r="PDD56" i="7"/>
  <c r="PDE56" i="7"/>
  <c r="PDF56" i="7"/>
  <c r="PDG56" i="7"/>
  <c r="PDH56" i="7"/>
  <c r="PDI56" i="7"/>
  <c r="PDJ56" i="7"/>
  <c r="PDK56" i="7"/>
  <c r="PDL56" i="7"/>
  <c r="PDM56" i="7"/>
  <c r="PDN56" i="7"/>
  <c r="PDO56" i="7"/>
  <c r="PDP56" i="7"/>
  <c r="PDQ56" i="7"/>
  <c r="PDR56" i="7"/>
  <c r="PDS56" i="7"/>
  <c r="PDT56" i="7"/>
  <c r="PDU56" i="7"/>
  <c r="PDV56" i="7"/>
  <c r="PDW56" i="7"/>
  <c r="PDX56" i="7"/>
  <c r="PDY56" i="7"/>
  <c r="PDZ56" i="7"/>
  <c r="PEA56" i="7"/>
  <c r="PEB56" i="7"/>
  <c r="PEC56" i="7"/>
  <c r="PED56" i="7"/>
  <c r="PEE56" i="7"/>
  <c r="PEF56" i="7"/>
  <c r="PEG56" i="7"/>
  <c r="PEH56" i="7"/>
  <c r="PEI56" i="7"/>
  <c r="PEJ56" i="7"/>
  <c r="PEK56" i="7"/>
  <c r="PEL56" i="7"/>
  <c r="PEM56" i="7"/>
  <c r="PEN56" i="7"/>
  <c r="PEO56" i="7"/>
  <c r="PEP56" i="7"/>
  <c r="PEQ56" i="7"/>
  <c r="PER56" i="7"/>
  <c r="PES56" i="7"/>
  <c r="PET56" i="7"/>
  <c r="PEU56" i="7"/>
  <c r="PEV56" i="7"/>
  <c r="PEW56" i="7"/>
  <c r="PEX56" i="7"/>
  <c r="PEY56" i="7"/>
  <c r="PEZ56" i="7"/>
  <c r="PFA56" i="7"/>
  <c r="PFB56" i="7"/>
  <c r="PFC56" i="7"/>
  <c r="PFD56" i="7"/>
  <c r="PFE56" i="7"/>
  <c r="PFF56" i="7"/>
  <c r="PFG56" i="7"/>
  <c r="PFH56" i="7"/>
  <c r="PFI56" i="7"/>
  <c r="PFJ56" i="7"/>
  <c r="PFK56" i="7"/>
  <c r="PFL56" i="7"/>
  <c r="PFM56" i="7"/>
  <c r="PFN56" i="7"/>
  <c r="PFO56" i="7"/>
  <c r="PFP56" i="7"/>
  <c r="PFQ56" i="7"/>
  <c r="PFR56" i="7"/>
  <c r="PFS56" i="7"/>
  <c r="PFT56" i="7"/>
  <c r="PFU56" i="7"/>
  <c r="PFV56" i="7"/>
  <c r="PFW56" i="7"/>
  <c r="PFX56" i="7"/>
  <c r="PFY56" i="7"/>
  <c r="PFZ56" i="7"/>
  <c r="PGA56" i="7"/>
  <c r="PGB56" i="7"/>
  <c r="PGC56" i="7"/>
  <c r="PGD56" i="7"/>
  <c r="PGE56" i="7"/>
  <c r="PGF56" i="7"/>
  <c r="PGG56" i="7"/>
  <c r="PGH56" i="7"/>
  <c r="PGI56" i="7"/>
  <c r="PGJ56" i="7"/>
  <c r="PGK56" i="7"/>
  <c r="PGL56" i="7"/>
  <c r="PGM56" i="7"/>
  <c r="PGN56" i="7"/>
  <c r="PGO56" i="7"/>
  <c r="PGP56" i="7"/>
  <c r="PGQ56" i="7"/>
  <c r="PGR56" i="7"/>
  <c r="PGS56" i="7"/>
  <c r="PGT56" i="7"/>
  <c r="PGU56" i="7"/>
  <c r="PGV56" i="7"/>
  <c r="PGW56" i="7"/>
  <c r="PGX56" i="7"/>
  <c r="PGY56" i="7"/>
  <c r="PGZ56" i="7"/>
  <c r="PHA56" i="7"/>
  <c r="PHB56" i="7"/>
  <c r="PHC56" i="7"/>
  <c r="PHD56" i="7"/>
  <c r="PHE56" i="7"/>
  <c r="PHF56" i="7"/>
  <c r="PHG56" i="7"/>
  <c r="PHH56" i="7"/>
  <c r="PHI56" i="7"/>
  <c r="PHJ56" i="7"/>
  <c r="PHK56" i="7"/>
  <c r="PHL56" i="7"/>
  <c r="PHM56" i="7"/>
  <c r="PHN56" i="7"/>
  <c r="PHO56" i="7"/>
  <c r="PHP56" i="7"/>
  <c r="PHQ56" i="7"/>
  <c r="PHR56" i="7"/>
  <c r="PHS56" i="7"/>
  <c r="PHT56" i="7"/>
  <c r="PHU56" i="7"/>
  <c r="PHV56" i="7"/>
  <c r="PHW56" i="7"/>
  <c r="PHX56" i="7"/>
  <c r="PHY56" i="7"/>
  <c r="PHZ56" i="7"/>
  <c r="PIA56" i="7"/>
  <c r="PIB56" i="7"/>
  <c r="PIC56" i="7"/>
  <c r="PID56" i="7"/>
  <c r="PIE56" i="7"/>
  <c r="PIF56" i="7"/>
  <c r="PIG56" i="7"/>
  <c r="PIH56" i="7"/>
  <c r="PII56" i="7"/>
  <c r="PIJ56" i="7"/>
  <c r="PIK56" i="7"/>
  <c r="PIL56" i="7"/>
  <c r="PIM56" i="7"/>
  <c r="PIN56" i="7"/>
  <c r="PIO56" i="7"/>
  <c r="PIP56" i="7"/>
  <c r="PIQ56" i="7"/>
  <c r="PIR56" i="7"/>
  <c r="PIS56" i="7"/>
  <c r="PIT56" i="7"/>
  <c r="PIU56" i="7"/>
  <c r="PIV56" i="7"/>
  <c r="PIW56" i="7"/>
  <c r="PIX56" i="7"/>
  <c r="PIY56" i="7"/>
  <c r="PIZ56" i="7"/>
  <c r="PJA56" i="7"/>
  <c r="PJB56" i="7"/>
  <c r="PJC56" i="7"/>
  <c r="PJD56" i="7"/>
  <c r="PJE56" i="7"/>
  <c r="PJF56" i="7"/>
  <c r="PJG56" i="7"/>
  <c r="PJH56" i="7"/>
  <c r="PJI56" i="7"/>
  <c r="PJJ56" i="7"/>
  <c r="PJK56" i="7"/>
  <c r="PJL56" i="7"/>
  <c r="PJM56" i="7"/>
  <c r="PJN56" i="7"/>
  <c r="PJO56" i="7"/>
  <c r="PJP56" i="7"/>
  <c r="PJQ56" i="7"/>
  <c r="PJR56" i="7"/>
  <c r="PJS56" i="7"/>
  <c r="PJT56" i="7"/>
  <c r="PJU56" i="7"/>
  <c r="PJV56" i="7"/>
  <c r="PJW56" i="7"/>
  <c r="PJX56" i="7"/>
  <c r="PJY56" i="7"/>
  <c r="PJZ56" i="7"/>
  <c r="PKA56" i="7"/>
  <c r="PKB56" i="7"/>
  <c r="PKC56" i="7"/>
  <c r="PKD56" i="7"/>
  <c r="PKE56" i="7"/>
  <c r="PKF56" i="7"/>
  <c r="PKG56" i="7"/>
  <c r="PKH56" i="7"/>
  <c r="PKI56" i="7"/>
  <c r="PKJ56" i="7"/>
  <c r="PKK56" i="7"/>
  <c r="PKL56" i="7"/>
  <c r="PKM56" i="7"/>
  <c r="PKN56" i="7"/>
  <c r="PKO56" i="7"/>
  <c r="PKP56" i="7"/>
  <c r="PKQ56" i="7"/>
  <c r="PKR56" i="7"/>
  <c r="PKS56" i="7"/>
  <c r="PKT56" i="7"/>
  <c r="PKU56" i="7"/>
  <c r="PKV56" i="7"/>
  <c r="PKW56" i="7"/>
  <c r="PKX56" i="7"/>
  <c r="PKY56" i="7"/>
  <c r="PKZ56" i="7"/>
  <c r="PLA56" i="7"/>
  <c r="PLB56" i="7"/>
  <c r="PLC56" i="7"/>
  <c r="PLD56" i="7"/>
  <c r="PLE56" i="7"/>
  <c r="PLF56" i="7"/>
  <c r="PLG56" i="7"/>
  <c r="PLH56" i="7"/>
  <c r="PLI56" i="7"/>
  <c r="PLJ56" i="7"/>
  <c r="PLK56" i="7"/>
  <c r="PLL56" i="7"/>
  <c r="PLM56" i="7"/>
  <c r="PLN56" i="7"/>
  <c r="PLO56" i="7"/>
  <c r="PLP56" i="7"/>
  <c r="PLQ56" i="7"/>
  <c r="PLR56" i="7"/>
  <c r="PLS56" i="7"/>
  <c r="PLT56" i="7"/>
  <c r="PLU56" i="7"/>
  <c r="PLV56" i="7"/>
  <c r="PLW56" i="7"/>
  <c r="PLX56" i="7"/>
  <c r="PLY56" i="7"/>
  <c r="PLZ56" i="7"/>
  <c r="PMA56" i="7"/>
  <c r="PMB56" i="7"/>
  <c r="PMC56" i="7"/>
  <c r="PMD56" i="7"/>
  <c r="PME56" i="7"/>
  <c r="PMF56" i="7"/>
  <c r="PMG56" i="7"/>
  <c r="PMH56" i="7"/>
  <c r="PMI56" i="7"/>
  <c r="PMJ56" i="7"/>
  <c r="PMK56" i="7"/>
  <c r="PML56" i="7"/>
  <c r="PMM56" i="7"/>
  <c r="PMN56" i="7"/>
  <c r="PMO56" i="7"/>
  <c r="PMP56" i="7"/>
  <c r="PMQ56" i="7"/>
  <c r="PMR56" i="7"/>
  <c r="PMS56" i="7"/>
  <c r="PMT56" i="7"/>
  <c r="PMU56" i="7"/>
  <c r="PMV56" i="7"/>
  <c r="PMW56" i="7"/>
  <c r="PMX56" i="7"/>
  <c r="PMY56" i="7"/>
  <c r="PMZ56" i="7"/>
  <c r="PNA56" i="7"/>
  <c r="PNB56" i="7"/>
  <c r="PNC56" i="7"/>
  <c r="PND56" i="7"/>
  <c r="PNE56" i="7"/>
  <c r="PNF56" i="7"/>
  <c r="PNG56" i="7"/>
  <c r="PNH56" i="7"/>
  <c r="PNI56" i="7"/>
  <c r="PNJ56" i="7"/>
  <c r="PNK56" i="7"/>
  <c r="PNL56" i="7"/>
  <c r="PNM56" i="7"/>
  <c r="PNN56" i="7"/>
  <c r="PNO56" i="7"/>
  <c r="PNP56" i="7"/>
  <c r="PNQ56" i="7"/>
  <c r="PNR56" i="7"/>
  <c r="PNS56" i="7"/>
  <c r="PNT56" i="7"/>
  <c r="PNU56" i="7"/>
  <c r="PNV56" i="7"/>
  <c r="PNW56" i="7"/>
  <c r="PNX56" i="7"/>
  <c r="PNY56" i="7"/>
  <c r="PNZ56" i="7"/>
  <c r="POA56" i="7"/>
  <c r="POB56" i="7"/>
  <c r="POC56" i="7"/>
  <c r="POD56" i="7"/>
  <c r="POE56" i="7"/>
  <c r="POF56" i="7"/>
  <c r="POG56" i="7"/>
  <c r="POH56" i="7"/>
  <c r="POI56" i="7"/>
  <c r="POJ56" i="7"/>
  <c r="POK56" i="7"/>
  <c r="POL56" i="7"/>
  <c r="POM56" i="7"/>
  <c r="PON56" i="7"/>
  <c r="POO56" i="7"/>
  <c r="POP56" i="7"/>
  <c r="POQ56" i="7"/>
  <c r="POR56" i="7"/>
  <c r="POS56" i="7"/>
  <c r="POT56" i="7"/>
  <c r="POU56" i="7"/>
  <c r="POV56" i="7"/>
  <c r="POW56" i="7"/>
  <c r="POX56" i="7"/>
  <c r="POY56" i="7"/>
  <c r="POZ56" i="7"/>
  <c r="PPA56" i="7"/>
  <c r="PPB56" i="7"/>
  <c r="PPC56" i="7"/>
  <c r="PPD56" i="7"/>
  <c r="PPE56" i="7"/>
  <c r="PPF56" i="7"/>
  <c r="PPG56" i="7"/>
  <c r="PPH56" i="7"/>
  <c r="PPI56" i="7"/>
  <c r="PPJ56" i="7"/>
  <c r="PPK56" i="7"/>
  <c r="PPL56" i="7"/>
  <c r="PPM56" i="7"/>
  <c r="PPN56" i="7"/>
  <c r="PPO56" i="7"/>
  <c r="PPP56" i="7"/>
  <c r="PPQ56" i="7"/>
  <c r="PPR56" i="7"/>
  <c r="PPS56" i="7"/>
  <c r="PPT56" i="7"/>
  <c r="PPU56" i="7"/>
  <c r="PPV56" i="7"/>
  <c r="PPW56" i="7"/>
  <c r="PPX56" i="7"/>
  <c r="PPY56" i="7"/>
  <c r="PPZ56" i="7"/>
  <c r="PQA56" i="7"/>
  <c r="PQB56" i="7"/>
  <c r="PQC56" i="7"/>
  <c r="PQD56" i="7"/>
  <c r="PQE56" i="7"/>
  <c r="PQF56" i="7"/>
  <c r="PQG56" i="7"/>
  <c r="PQH56" i="7"/>
  <c r="PQI56" i="7"/>
  <c r="PQJ56" i="7"/>
  <c r="PQK56" i="7"/>
  <c r="PQL56" i="7"/>
  <c r="PQM56" i="7"/>
  <c r="PQN56" i="7"/>
  <c r="PQO56" i="7"/>
  <c r="PQP56" i="7"/>
  <c r="PQQ56" i="7"/>
  <c r="PQR56" i="7"/>
  <c r="PQS56" i="7"/>
  <c r="PQT56" i="7"/>
  <c r="PQU56" i="7"/>
  <c r="PQV56" i="7"/>
  <c r="PQW56" i="7"/>
  <c r="PQX56" i="7"/>
  <c r="PQY56" i="7"/>
  <c r="PQZ56" i="7"/>
  <c r="PRA56" i="7"/>
  <c r="PRB56" i="7"/>
  <c r="PRC56" i="7"/>
  <c r="PRD56" i="7"/>
  <c r="PRE56" i="7"/>
  <c r="PRF56" i="7"/>
  <c r="PRG56" i="7"/>
  <c r="PRH56" i="7"/>
  <c r="PRI56" i="7"/>
  <c r="PRJ56" i="7"/>
  <c r="PRK56" i="7"/>
  <c r="PRL56" i="7"/>
  <c r="PRM56" i="7"/>
  <c r="PRN56" i="7"/>
  <c r="PRO56" i="7"/>
  <c r="PRP56" i="7"/>
  <c r="PRQ56" i="7"/>
  <c r="PRR56" i="7"/>
  <c r="PRS56" i="7"/>
  <c r="PRT56" i="7"/>
  <c r="PRU56" i="7"/>
  <c r="PRV56" i="7"/>
  <c r="PRW56" i="7"/>
  <c r="PRX56" i="7"/>
  <c r="PRY56" i="7"/>
  <c r="PRZ56" i="7"/>
  <c r="PSA56" i="7"/>
  <c r="PSB56" i="7"/>
  <c r="PSC56" i="7"/>
  <c r="PSD56" i="7"/>
  <c r="PSE56" i="7"/>
  <c r="PSF56" i="7"/>
  <c r="PSG56" i="7"/>
  <c r="PSH56" i="7"/>
  <c r="PSI56" i="7"/>
  <c r="PSJ56" i="7"/>
  <c r="PSK56" i="7"/>
  <c r="PSL56" i="7"/>
  <c r="PSM56" i="7"/>
  <c r="PSN56" i="7"/>
  <c r="PSO56" i="7"/>
  <c r="PSP56" i="7"/>
  <c r="PSQ56" i="7"/>
  <c r="PSR56" i="7"/>
  <c r="PSS56" i="7"/>
  <c r="PST56" i="7"/>
  <c r="PSU56" i="7"/>
  <c r="PSV56" i="7"/>
  <c r="PSW56" i="7"/>
  <c r="PSX56" i="7"/>
  <c r="PSY56" i="7"/>
  <c r="PSZ56" i="7"/>
  <c r="PTA56" i="7"/>
  <c r="PTB56" i="7"/>
  <c r="PTC56" i="7"/>
  <c r="PTD56" i="7"/>
  <c r="PTE56" i="7"/>
  <c r="PTF56" i="7"/>
  <c r="PTG56" i="7"/>
  <c r="PTH56" i="7"/>
  <c r="PTI56" i="7"/>
  <c r="PTJ56" i="7"/>
  <c r="PTK56" i="7"/>
  <c r="PTL56" i="7"/>
  <c r="PTM56" i="7"/>
  <c r="PTN56" i="7"/>
  <c r="PTO56" i="7"/>
  <c r="PTP56" i="7"/>
  <c r="PTQ56" i="7"/>
  <c r="PTR56" i="7"/>
  <c r="PTS56" i="7"/>
  <c r="PTT56" i="7"/>
  <c r="PTU56" i="7"/>
  <c r="PTV56" i="7"/>
  <c r="PTW56" i="7"/>
  <c r="PTX56" i="7"/>
  <c r="PTY56" i="7"/>
  <c r="PTZ56" i="7"/>
  <c r="PUA56" i="7"/>
  <c r="PUB56" i="7"/>
  <c r="PUC56" i="7"/>
  <c r="PUD56" i="7"/>
  <c r="PUE56" i="7"/>
  <c r="PUF56" i="7"/>
  <c r="PUG56" i="7"/>
  <c r="PUH56" i="7"/>
  <c r="PUI56" i="7"/>
  <c r="PUJ56" i="7"/>
  <c r="PUK56" i="7"/>
  <c r="PUL56" i="7"/>
  <c r="PUM56" i="7"/>
  <c r="PUN56" i="7"/>
  <c r="PUO56" i="7"/>
  <c r="PUP56" i="7"/>
  <c r="PUQ56" i="7"/>
  <c r="PUR56" i="7"/>
  <c r="PUS56" i="7"/>
  <c r="PUT56" i="7"/>
  <c r="PUU56" i="7"/>
  <c r="PUV56" i="7"/>
  <c r="PUW56" i="7"/>
  <c r="PUX56" i="7"/>
  <c r="PUY56" i="7"/>
  <c r="PUZ56" i="7"/>
  <c r="PVA56" i="7"/>
  <c r="PVB56" i="7"/>
  <c r="PVC56" i="7"/>
  <c r="PVD56" i="7"/>
  <c r="PVE56" i="7"/>
  <c r="PVF56" i="7"/>
  <c r="PVG56" i="7"/>
  <c r="PVH56" i="7"/>
  <c r="PVI56" i="7"/>
  <c r="PVJ56" i="7"/>
  <c r="PVK56" i="7"/>
  <c r="PVL56" i="7"/>
  <c r="PVM56" i="7"/>
  <c r="PVN56" i="7"/>
  <c r="PVO56" i="7"/>
  <c r="PVP56" i="7"/>
  <c r="PVQ56" i="7"/>
  <c r="PVR56" i="7"/>
  <c r="PVS56" i="7"/>
  <c r="PVT56" i="7"/>
  <c r="PVU56" i="7"/>
  <c r="PVV56" i="7"/>
  <c r="PVW56" i="7"/>
  <c r="PVX56" i="7"/>
  <c r="PVY56" i="7"/>
  <c r="PVZ56" i="7"/>
  <c r="PWA56" i="7"/>
  <c r="PWB56" i="7"/>
  <c r="PWC56" i="7"/>
  <c r="PWD56" i="7"/>
  <c r="PWE56" i="7"/>
  <c r="PWF56" i="7"/>
  <c r="PWG56" i="7"/>
  <c r="PWH56" i="7"/>
  <c r="PWI56" i="7"/>
  <c r="PWJ56" i="7"/>
  <c r="PWK56" i="7"/>
  <c r="PWL56" i="7"/>
  <c r="PWM56" i="7"/>
  <c r="PWN56" i="7"/>
  <c r="PWO56" i="7"/>
  <c r="PWP56" i="7"/>
  <c r="PWQ56" i="7"/>
  <c r="PWR56" i="7"/>
  <c r="PWS56" i="7"/>
  <c r="PWT56" i="7"/>
  <c r="PWU56" i="7"/>
  <c r="PWV56" i="7"/>
  <c r="PWW56" i="7"/>
  <c r="PWX56" i="7"/>
  <c r="PWY56" i="7"/>
  <c r="PWZ56" i="7"/>
  <c r="PXA56" i="7"/>
  <c r="PXB56" i="7"/>
  <c r="PXC56" i="7"/>
  <c r="PXD56" i="7"/>
  <c r="PXE56" i="7"/>
  <c r="PXF56" i="7"/>
  <c r="PXG56" i="7"/>
  <c r="PXH56" i="7"/>
  <c r="PXI56" i="7"/>
  <c r="PXJ56" i="7"/>
  <c r="PXK56" i="7"/>
  <c r="PXL56" i="7"/>
  <c r="PXM56" i="7"/>
  <c r="PXN56" i="7"/>
  <c r="PXO56" i="7"/>
  <c r="PXP56" i="7"/>
  <c r="PXQ56" i="7"/>
  <c r="PXR56" i="7"/>
  <c r="PXS56" i="7"/>
  <c r="PXT56" i="7"/>
  <c r="PXU56" i="7"/>
  <c r="PXV56" i="7"/>
  <c r="PXW56" i="7"/>
  <c r="PXX56" i="7"/>
  <c r="PXY56" i="7"/>
  <c r="PXZ56" i="7"/>
  <c r="PYA56" i="7"/>
  <c r="PYB56" i="7"/>
  <c r="PYC56" i="7"/>
  <c r="PYD56" i="7"/>
  <c r="PYE56" i="7"/>
  <c r="PYF56" i="7"/>
  <c r="PYG56" i="7"/>
  <c r="PYH56" i="7"/>
  <c r="PYI56" i="7"/>
  <c r="PYJ56" i="7"/>
  <c r="PYK56" i="7"/>
  <c r="PYL56" i="7"/>
  <c r="PYM56" i="7"/>
  <c r="PYN56" i="7"/>
  <c r="PYO56" i="7"/>
  <c r="PYP56" i="7"/>
  <c r="PYQ56" i="7"/>
  <c r="PYR56" i="7"/>
  <c r="PYS56" i="7"/>
  <c r="PYT56" i="7"/>
  <c r="PYU56" i="7"/>
  <c r="PYV56" i="7"/>
  <c r="PYW56" i="7"/>
  <c r="PYX56" i="7"/>
  <c r="PYY56" i="7"/>
  <c r="PYZ56" i="7"/>
  <c r="PZA56" i="7"/>
  <c r="PZB56" i="7"/>
  <c r="PZC56" i="7"/>
  <c r="PZD56" i="7"/>
  <c r="PZE56" i="7"/>
  <c r="PZF56" i="7"/>
  <c r="PZG56" i="7"/>
  <c r="PZH56" i="7"/>
  <c r="PZI56" i="7"/>
  <c r="PZJ56" i="7"/>
  <c r="PZK56" i="7"/>
  <c r="PZL56" i="7"/>
  <c r="PZM56" i="7"/>
  <c r="PZN56" i="7"/>
  <c r="PZO56" i="7"/>
  <c r="PZP56" i="7"/>
  <c r="PZQ56" i="7"/>
  <c r="PZR56" i="7"/>
  <c r="PZS56" i="7"/>
  <c r="PZT56" i="7"/>
  <c r="PZU56" i="7"/>
  <c r="PZV56" i="7"/>
  <c r="PZW56" i="7"/>
  <c r="PZX56" i="7"/>
  <c r="PZY56" i="7"/>
  <c r="PZZ56" i="7"/>
  <c r="QAA56" i="7"/>
  <c r="QAB56" i="7"/>
  <c r="QAC56" i="7"/>
  <c r="QAD56" i="7"/>
  <c r="QAE56" i="7"/>
  <c r="QAF56" i="7"/>
  <c r="QAG56" i="7"/>
  <c r="QAH56" i="7"/>
  <c r="QAI56" i="7"/>
  <c r="QAJ56" i="7"/>
  <c r="QAK56" i="7"/>
  <c r="QAL56" i="7"/>
  <c r="QAM56" i="7"/>
  <c r="QAN56" i="7"/>
  <c r="QAO56" i="7"/>
  <c r="QAP56" i="7"/>
  <c r="QAQ56" i="7"/>
  <c r="QAR56" i="7"/>
  <c r="QAS56" i="7"/>
  <c r="QAT56" i="7"/>
  <c r="QAU56" i="7"/>
  <c r="QAV56" i="7"/>
  <c r="QAW56" i="7"/>
  <c r="QAX56" i="7"/>
  <c r="QAY56" i="7"/>
  <c r="QAZ56" i="7"/>
  <c r="QBA56" i="7"/>
  <c r="QBB56" i="7"/>
  <c r="QBC56" i="7"/>
  <c r="QBD56" i="7"/>
  <c r="QBE56" i="7"/>
  <c r="QBF56" i="7"/>
  <c r="QBG56" i="7"/>
  <c r="QBH56" i="7"/>
  <c r="QBI56" i="7"/>
  <c r="QBJ56" i="7"/>
  <c r="QBK56" i="7"/>
  <c r="QBL56" i="7"/>
  <c r="QBM56" i="7"/>
  <c r="QBN56" i="7"/>
  <c r="QBO56" i="7"/>
  <c r="QBP56" i="7"/>
  <c r="QBQ56" i="7"/>
  <c r="QBR56" i="7"/>
  <c r="QBS56" i="7"/>
  <c r="QBT56" i="7"/>
  <c r="QBU56" i="7"/>
  <c r="QBV56" i="7"/>
  <c r="QBW56" i="7"/>
  <c r="QBX56" i="7"/>
  <c r="QBY56" i="7"/>
  <c r="QBZ56" i="7"/>
  <c r="QCA56" i="7"/>
  <c r="QCB56" i="7"/>
  <c r="QCC56" i="7"/>
  <c r="QCD56" i="7"/>
  <c r="QCE56" i="7"/>
  <c r="QCF56" i="7"/>
  <c r="QCG56" i="7"/>
  <c r="QCH56" i="7"/>
  <c r="QCI56" i="7"/>
  <c r="QCJ56" i="7"/>
  <c r="QCK56" i="7"/>
  <c r="QCL56" i="7"/>
  <c r="QCM56" i="7"/>
  <c r="QCN56" i="7"/>
  <c r="QCO56" i="7"/>
  <c r="QCP56" i="7"/>
  <c r="QCQ56" i="7"/>
  <c r="QCR56" i="7"/>
  <c r="QCS56" i="7"/>
  <c r="QCT56" i="7"/>
  <c r="QCU56" i="7"/>
  <c r="QCV56" i="7"/>
  <c r="QCW56" i="7"/>
  <c r="QCX56" i="7"/>
  <c r="QCY56" i="7"/>
  <c r="QCZ56" i="7"/>
  <c r="QDA56" i="7"/>
  <c r="QDB56" i="7"/>
  <c r="QDC56" i="7"/>
  <c r="QDD56" i="7"/>
  <c r="QDE56" i="7"/>
  <c r="QDF56" i="7"/>
  <c r="QDG56" i="7"/>
  <c r="QDH56" i="7"/>
  <c r="QDI56" i="7"/>
  <c r="QDJ56" i="7"/>
  <c r="QDK56" i="7"/>
  <c r="QDL56" i="7"/>
  <c r="QDM56" i="7"/>
  <c r="QDN56" i="7"/>
  <c r="QDO56" i="7"/>
  <c r="QDP56" i="7"/>
  <c r="QDQ56" i="7"/>
  <c r="QDR56" i="7"/>
  <c r="QDS56" i="7"/>
  <c r="QDT56" i="7"/>
  <c r="QDU56" i="7"/>
  <c r="QDV56" i="7"/>
  <c r="QDW56" i="7"/>
  <c r="QDX56" i="7"/>
  <c r="QDY56" i="7"/>
  <c r="QDZ56" i="7"/>
  <c r="QEA56" i="7"/>
  <c r="QEB56" i="7"/>
  <c r="QEC56" i="7"/>
  <c r="QED56" i="7"/>
  <c r="QEE56" i="7"/>
  <c r="QEF56" i="7"/>
  <c r="QEG56" i="7"/>
  <c r="QEH56" i="7"/>
  <c r="QEI56" i="7"/>
  <c r="QEJ56" i="7"/>
  <c r="QEK56" i="7"/>
  <c r="QEL56" i="7"/>
  <c r="QEM56" i="7"/>
  <c r="QEN56" i="7"/>
  <c r="QEO56" i="7"/>
  <c r="QEP56" i="7"/>
  <c r="QEQ56" i="7"/>
  <c r="QER56" i="7"/>
  <c r="QES56" i="7"/>
  <c r="QET56" i="7"/>
  <c r="QEU56" i="7"/>
  <c r="QEV56" i="7"/>
  <c r="QEW56" i="7"/>
  <c r="QEX56" i="7"/>
  <c r="QEY56" i="7"/>
  <c r="QEZ56" i="7"/>
  <c r="QFA56" i="7"/>
  <c r="QFB56" i="7"/>
  <c r="QFC56" i="7"/>
  <c r="QFD56" i="7"/>
  <c r="QFE56" i="7"/>
  <c r="QFF56" i="7"/>
  <c r="QFG56" i="7"/>
  <c r="QFH56" i="7"/>
  <c r="QFI56" i="7"/>
  <c r="QFJ56" i="7"/>
  <c r="QFK56" i="7"/>
  <c r="QFL56" i="7"/>
  <c r="QFM56" i="7"/>
  <c r="QFN56" i="7"/>
  <c r="QFO56" i="7"/>
  <c r="QFP56" i="7"/>
  <c r="QFQ56" i="7"/>
  <c r="QFR56" i="7"/>
  <c r="QFS56" i="7"/>
  <c r="QFT56" i="7"/>
  <c r="QFU56" i="7"/>
  <c r="QFV56" i="7"/>
  <c r="QFW56" i="7"/>
  <c r="QFX56" i="7"/>
  <c r="QFY56" i="7"/>
  <c r="QFZ56" i="7"/>
  <c r="QGA56" i="7"/>
  <c r="QGB56" i="7"/>
  <c r="QGC56" i="7"/>
  <c r="QGD56" i="7"/>
  <c r="QGE56" i="7"/>
  <c r="QGF56" i="7"/>
  <c r="QGG56" i="7"/>
  <c r="QGH56" i="7"/>
  <c r="QGI56" i="7"/>
  <c r="QGJ56" i="7"/>
  <c r="QGK56" i="7"/>
  <c r="QGL56" i="7"/>
  <c r="QGM56" i="7"/>
  <c r="QGN56" i="7"/>
  <c r="QGO56" i="7"/>
  <c r="QGP56" i="7"/>
  <c r="QGQ56" i="7"/>
  <c r="QGR56" i="7"/>
  <c r="QGS56" i="7"/>
  <c r="QGT56" i="7"/>
  <c r="QGU56" i="7"/>
  <c r="QGV56" i="7"/>
  <c r="QGW56" i="7"/>
  <c r="QGX56" i="7"/>
  <c r="QGY56" i="7"/>
  <c r="QGZ56" i="7"/>
  <c r="QHA56" i="7"/>
  <c r="QHB56" i="7"/>
  <c r="QHC56" i="7"/>
  <c r="QHD56" i="7"/>
  <c r="QHE56" i="7"/>
  <c r="QHF56" i="7"/>
  <c r="QHG56" i="7"/>
  <c r="QHH56" i="7"/>
  <c r="QHI56" i="7"/>
  <c r="QHJ56" i="7"/>
  <c r="QHK56" i="7"/>
  <c r="QHL56" i="7"/>
  <c r="QHM56" i="7"/>
  <c r="QHN56" i="7"/>
  <c r="QHO56" i="7"/>
  <c r="QHP56" i="7"/>
  <c r="QHQ56" i="7"/>
  <c r="QHR56" i="7"/>
  <c r="QHS56" i="7"/>
  <c r="QHT56" i="7"/>
  <c r="QHU56" i="7"/>
  <c r="QHV56" i="7"/>
  <c r="QHW56" i="7"/>
  <c r="QHX56" i="7"/>
  <c r="QHY56" i="7"/>
  <c r="QHZ56" i="7"/>
  <c r="QIA56" i="7"/>
  <c r="QIB56" i="7"/>
  <c r="QIC56" i="7"/>
  <c r="QID56" i="7"/>
  <c r="QIE56" i="7"/>
  <c r="QIF56" i="7"/>
  <c r="QIG56" i="7"/>
  <c r="QIH56" i="7"/>
  <c r="QII56" i="7"/>
  <c r="QIJ56" i="7"/>
  <c r="QIK56" i="7"/>
  <c r="QIL56" i="7"/>
  <c r="QIM56" i="7"/>
  <c r="QIN56" i="7"/>
  <c r="QIO56" i="7"/>
  <c r="QIP56" i="7"/>
  <c r="QIQ56" i="7"/>
  <c r="QIR56" i="7"/>
  <c r="QIS56" i="7"/>
  <c r="QIT56" i="7"/>
  <c r="QIU56" i="7"/>
  <c r="QIV56" i="7"/>
  <c r="QIW56" i="7"/>
  <c r="QIX56" i="7"/>
  <c r="QIY56" i="7"/>
  <c r="QIZ56" i="7"/>
  <c r="QJA56" i="7"/>
  <c r="QJB56" i="7"/>
  <c r="QJC56" i="7"/>
  <c r="QJD56" i="7"/>
  <c r="QJE56" i="7"/>
  <c r="QJF56" i="7"/>
  <c r="QJG56" i="7"/>
  <c r="QJH56" i="7"/>
  <c r="QJI56" i="7"/>
  <c r="QJJ56" i="7"/>
  <c r="QJK56" i="7"/>
  <c r="QJL56" i="7"/>
  <c r="QJM56" i="7"/>
  <c r="QJN56" i="7"/>
  <c r="QJO56" i="7"/>
  <c r="QJP56" i="7"/>
  <c r="QJQ56" i="7"/>
  <c r="QJR56" i="7"/>
  <c r="QJS56" i="7"/>
  <c r="QJT56" i="7"/>
  <c r="QJU56" i="7"/>
  <c r="QJV56" i="7"/>
  <c r="QJW56" i="7"/>
  <c r="QJX56" i="7"/>
  <c r="QJY56" i="7"/>
  <c r="QJZ56" i="7"/>
  <c r="QKA56" i="7"/>
  <c r="QKB56" i="7"/>
  <c r="QKC56" i="7"/>
  <c r="QKD56" i="7"/>
  <c r="QKE56" i="7"/>
  <c r="QKF56" i="7"/>
  <c r="QKG56" i="7"/>
  <c r="QKH56" i="7"/>
  <c r="QKI56" i="7"/>
  <c r="QKJ56" i="7"/>
  <c r="QKK56" i="7"/>
  <c r="QKL56" i="7"/>
  <c r="QKM56" i="7"/>
  <c r="QKN56" i="7"/>
  <c r="QKO56" i="7"/>
  <c r="QKP56" i="7"/>
  <c r="QKQ56" i="7"/>
  <c r="QKR56" i="7"/>
  <c r="QKS56" i="7"/>
  <c r="QKT56" i="7"/>
  <c r="QKU56" i="7"/>
  <c r="QKV56" i="7"/>
  <c r="QKW56" i="7"/>
  <c r="QKX56" i="7"/>
  <c r="QKY56" i="7"/>
  <c r="QKZ56" i="7"/>
  <c r="QLA56" i="7"/>
  <c r="QLB56" i="7"/>
  <c r="QLC56" i="7"/>
  <c r="QLD56" i="7"/>
  <c r="QLE56" i="7"/>
  <c r="QLF56" i="7"/>
  <c r="QLG56" i="7"/>
  <c r="QLH56" i="7"/>
  <c r="QLI56" i="7"/>
  <c r="QLJ56" i="7"/>
  <c r="QLK56" i="7"/>
  <c r="QLL56" i="7"/>
  <c r="QLM56" i="7"/>
  <c r="QLN56" i="7"/>
  <c r="QLO56" i="7"/>
  <c r="QLP56" i="7"/>
  <c r="QLQ56" i="7"/>
  <c r="QLR56" i="7"/>
  <c r="QLS56" i="7"/>
  <c r="QLT56" i="7"/>
  <c r="QLU56" i="7"/>
  <c r="QLV56" i="7"/>
  <c r="QLW56" i="7"/>
  <c r="QLX56" i="7"/>
  <c r="QLY56" i="7"/>
  <c r="QLZ56" i="7"/>
  <c r="QMA56" i="7"/>
  <c r="QMB56" i="7"/>
  <c r="QMC56" i="7"/>
  <c r="QMD56" i="7"/>
  <c r="QME56" i="7"/>
  <c r="QMF56" i="7"/>
  <c r="QMG56" i="7"/>
  <c r="QMH56" i="7"/>
  <c r="QMI56" i="7"/>
  <c r="QMJ56" i="7"/>
  <c r="QMK56" i="7"/>
  <c r="QML56" i="7"/>
  <c r="QMM56" i="7"/>
  <c r="QMN56" i="7"/>
  <c r="QMO56" i="7"/>
  <c r="QMP56" i="7"/>
  <c r="QMQ56" i="7"/>
  <c r="QMR56" i="7"/>
  <c r="QMS56" i="7"/>
  <c r="QMT56" i="7"/>
  <c r="QMU56" i="7"/>
  <c r="QMV56" i="7"/>
  <c r="QMW56" i="7"/>
  <c r="QMX56" i="7"/>
  <c r="QMY56" i="7"/>
  <c r="QMZ56" i="7"/>
  <c r="QNA56" i="7"/>
  <c r="QNB56" i="7"/>
  <c r="QNC56" i="7"/>
  <c r="QND56" i="7"/>
  <c r="QNE56" i="7"/>
  <c r="QNF56" i="7"/>
  <c r="QNG56" i="7"/>
  <c r="QNH56" i="7"/>
  <c r="QNI56" i="7"/>
  <c r="QNJ56" i="7"/>
  <c r="QNK56" i="7"/>
  <c r="QNL56" i="7"/>
  <c r="QNM56" i="7"/>
  <c r="QNN56" i="7"/>
  <c r="QNO56" i="7"/>
  <c r="QNP56" i="7"/>
  <c r="QNQ56" i="7"/>
  <c r="QNR56" i="7"/>
  <c r="QNS56" i="7"/>
  <c r="QNT56" i="7"/>
  <c r="QNU56" i="7"/>
  <c r="QNV56" i="7"/>
  <c r="QNW56" i="7"/>
  <c r="QNX56" i="7"/>
  <c r="QNY56" i="7"/>
  <c r="QNZ56" i="7"/>
  <c r="QOA56" i="7"/>
  <c r="QOB56" i="7"/>
  <c r="QOC56" i="7"/>
  <c r="QOD56" i="7"/>
  <c r="QOE56" i="7"/>
  <c r="QOF56" i="7"/>
  <c r="QOG56" i="7"/>
  <c r="QOH56" i="7"/>
  <c r="QOI56" i="7"/>
  <c r="QOJ56" i="7"/>
  <c r="QOK56" i="7"/>
  <c r="QOL56" i="7"/>
  <c r="QOM56" i="7"/>
  <c r="QON56" i="7"/>
  <c r="QOO56" i="7"/>
  <c r="QOP56" i="7"/>
  <c r="QOQ56" i="7"/>
  <c r="QOR56" i="7"/>
  <c r="QOS56" i="7"/>
  <c r="QOT56" i="7"/>
  <c r="QOU56" i="7"/>
  <c r="QOV56" i="7"/>
  <c r="QOW56" i="7"/>
  <c r="QOX56" i="7"/>
  <c r="QOY56" i="7"/>
  <c r="QOZ56" i="7"/>
  <c r="QPA56" i="7"/>
  <c r="QPB56" i="7"/>
  <c r="QPC56" i="7"/>
  <c r="QPD56" i="7"/>
  <c r="QPE56" i="7"/>
  <c r="QPF56" i="7"/>
  <c r="QPG56" i="7"/>
  <c r="QPH56" i="7"/>
  <c r="QPI56" i="7"/>
  <c r="QPJ56" i="7"/>
  <c r="QPK56" i="7"/>
  <c r="QPL56" i="7"/>
  <c r="QPM56" i="7"/>
  <c r="QPN56" i="7"/>
  <c r="QPO56" i="7"/>
  <c r="QPP56" i="7"/>
  <c r="QPQ56" i="7"/>
  <c r="QPR56" i="7"/>
  <c r="QPS56" i="7"/>
  <c r="QPT56" i="7"/>
  <c r="QPU56" i="7"/>
  <c r="QPV56" i="7"/>
  <c r="QPW56" i="7"/>
  <c r="QPX56" i="7"/>
  <c r="QPY56" i="7"/>
  <c r="QPZ56" i="7"/>
  <c r="QQA56" i="7"/>
  <c r="QQB56" i="7"/>
  <c r="QQC56" i="7"/>
  <c r="QQD56" i="7"/>
  <c r="QQE56" i="7"/>
  <c r="QQF56" i="7"/>
  <c r="QQG56" i="7"/>
  <c r="QQH56" i="7"/>
  <c r="QQI56" i="7"/>
  <c r="QQJ56" i="7"/>
  <c r="QQK56" i="7"/>
  <c r="QQL56" i="7"/>
  <c r="QQM56" i="7"/>
  <c r="QQN56" i="7"/>
  <c r="QQO56" i="7"/>
  <c r="QQP56" i="7"/>
  <c r="QQQ56" i="7"/>
  <c r="QQR56" i="7"/>
  <c r="QQS56" i="7"/>
  <c r="QQT56" i="7"/>
  <c r="QQU56" i="7"/>
  <c r="QQV56" i="7"/>
  <c r="QQW56" i="7"/>
  <c r="QQX56" i="7"/>
  <c r="QQY56" i="7"/>
  <c r="QQZ56" i="7"/>
  <c r="QRA56" i="7"/>
  <c r="QRB56" i="7"/>
  <c r="QRC56" i="7"/>
  <c r="QRD56" i="7"/>
  <c r="QRE56" i="7"/>
  <c r="QRF56" i="7"/>
  <c r="QRG56" i="7"/>
  <c r="QRH56" i="7"/>
  <c r="QRI56" i="7"/>
  <c r="QRJ56" i="7"/>
  <c r="QRK56" i="7"/>
  <c r="QRL56" i="7"/>
  <c r="QRM56" i="7"/>
  <c r="QRN56" i="7"/>
  <c r="QRO56" i="7"/>
  <c r="QRP56" i="7"/>
  <c r="QRQ56" i="7"/>
  <c r="QRR56" i="7"/>
  <c r="QRS56" i="7"/>
  <c r="QRT56" i="7"/>
  <c r="QRU56" i="7"/>
  <c r="QRV56" i="7"/>
  <c r="QRW56" i="7"/>
  <c r="QRX56" i="7"/>
  <c r="QRY56" i="7"/>
  <c r="QRZ56" i="7"/>
  <c r="QSA56" i="7"/>
  <c r="QSB56" i="7"/>
  <c r="QSC56" i="7"/>
  <c r="QSD56" i="7"/>
  <c r="QSE56" i="7"/>
  <c r="QSF56" i="7"/>
  <c r="QSG56" i="7"/>
  <c r="QSH56" i="7"/>
  <c r="QSI56" i="7"/>
  <c r="QSJ56" i="7"/>
  <c r="QSK56" i="7"/>
  <c r="QSL56" i="7"/>
  <c r="QSM56" i="7"/>
  <c r="QSN56" i="7"/>
  <c r="QSO56" i="7"/>
  <c r="QSP56" i="7"/>
  <c r="QSQ56" i="7"/>
  <c r="QSR56" i="7"/>
  <c r="QSS56" i="7"/>
  <c r="QST56" i="7"/>
  <c r="QSU56" i="7"/>
  <c r="QSV56" i="7"/>
  <c r="QSW56" i="7"/>
  <c r="QSX56" i="7"/>
  <c r="QSY56" i="7"/>
  <c r="QSZ56" i="7"/>
  <c r="QTA56" i="7"/>
  <c r="QTB56" i="7"/>
  <c r="QTC56" i="7"/>
  <c r="QTD56" i="7"/>
  <c r="QTE56" i="7"/>
  <c r="QTF56" i="7"/>
  <c r="QTG56" i="7"/>
  <c r="QTH56" i="7"/>
  <c r="QTI56" i="7"/>
  <c r="QTJ56" i="7"/>
  <c r="QTK56" i="7"/>
  <c r="QTL56" i="7"/>
  <c r="QTM56" i="7"/>
  <c r="QTN56" i="7"/>
  <c r="QTO56" i="7"/>
  <c r="QTP56" i="7"/>
  <c r="QTQ56" i="7"/>
  <c r="QTR56" i="7"/>
  <c r="QTS56" i="7"/>
  <c r="QTT56" i="7"/>
  <c r="QTU56" i="7"/>
  <c r="QTV56" i="7"/>
  <c r="QTW56" i="7"/>
  <c r="QTX56" i="7"/>
  <c r="QTY56" i="7"/>
  <c r="QTZ56" i="7"/>
  <c r="QUA56" i="7"/>
  <c r="QUB56" i="7"/>
  <c r="QUC56" i="7"/>
  <c r="QUD56" i="7"/>
  <c r="QUE56" i="7"/>
  <c r="QUF56" i="7"/>
  <c r="QUG56" i="7"/>
  <c r="QUH56" i="7"/>
  <c r="QUI56" i="7"/>
  <c r="QUJ56" i="7"/>
  <c r="QUK56" i="7"/>
  <c r="QUL56" i="7"/>
  <c r="QUM56" i="7"/>
  <c r="QUN56" i="7"/>
  <c r="QUO56" i="7"/>
  <c r="QUP56" i="7"/>
  <c r="QUQ56" i="7"/>
  <c r="QUR56" i="7"/>
  <c r="QUS56" i="7"/>
  <c r="QUT56" i="7"/>
  <c r="QUU56" i="7"/>
  <c r="QUV56" i="7"/>
  <c r="QUW56" i="7"/>
  <c r="QUX56" i="7"/>
  <c r="QUY56" i="7"/>
  <c r="QUZ56" i="7"/>
  <c r="QVA56" i="7"/>
  <c r="QVB56" i="7"/>
  <c r="QVC56" i="7"/>
  <c r="QVD56" i="7"/>
  <c r="QVE56" i="7"/>
  <c r="QVF56" i="7"/>
  <c r="QVG56" i="7"/>
  <c r="QVH56" i="7"/>
  <c r="QVI56" i="7"/>
  <c r="QVJ56" i="7"/>
  <c r="QVK56" i="7"/>
  <c r="QVL56" i="7"/>
  <c r="QVM56" i="7"/>
  <c r="QVN56" i="7"/>
  <c r="QVO56" i="7"/>
  <c r="QVP56" i="7"/>
  <c r="QVQ56" i="7"/>
  <c r="QVR56" i="7"/>
  <c r="QVS56" i="7"/>
  <c r="QVT56" i="7"/>
  <c r="QVU56" i="7"/>
  <c r="QVV56" i="7"/>
  <c r="QVW56" i="7"/>
  <c r="QVX56" i="7"/>
  <c r="QVY56" i="7"/>
  <c r="QVZ56" i="7"/>
  <c r="QWA56" i="7"/>
  <c r="QWB56" i="7"/>
  <c r="QWC56" i="7"/>
  <c r="QWD56" i="7"/>
  <c r="QWE56" i="7"/>
  <c r="QWF56" i="7"/>
  <c r="QWG56" i="7"/>
  <c r="QWH56" i="7"/>
  <c r="QWI56" i="7"/>
  <c r="QWJ56" i="7"/>
  <c r="QWK56" i="7"/>
  <c r="QWL56" i="7"/>
  <c r="QWM56" i="7"/>
  <c r="QWN56" i="7"/>
  <c r="QWO56" i="7"/>
  <c r="QWP56" i="7"/>
  <c r="QWQ56" i="7"/>
  <c r="QWR56" i="7"/>
  <c r="QWS56" i="7"/>
  <c r="QWT56" i="7"/>
  <c r="QWU56" i="7"/>
  <c r="QWV56" i="7"/>
  <c r="QWW56" i="7"/>
  <c r="QWX56" i="7"/>
  <c r="QWY56" i="7"/>
  <c r="QWZ56" i="7"/>
  <c r="QXA56" i="7"/>
  <c r="QXB56" i="7"/>
  <c r="QXC56" i="7"/>
  <c r="QXD56" i="7"/>
  <c r="QXE56" i="7"/>
  <c r="QXF56" i="7"/>
  <c r="QXG56" i="7"/>
  <c r="QXH56" i="7"/>
  <c r="QXI56" i="7"/>
  <c r="QXJ56" i="7"/>
  <c r="QXK56" i="7"/>
  <c r="QXL56" i="7"/>
  <c r="QXM56" i="7"/>
  <c r="QXN56" i="7"/>
  <c r="QXO56" i="7"/>
  <c r="QXP56" i="7"/>
  <c r="QXQ56" i="7"/>
  <c r="QXR56" i="7"/>
  <c r="QXS56" i="7"/>
  <c r="QXT56" i="7"/>
  <c r="QXU56" i="7"/>
  <c r="QXV56" i="7"/>
  <c r="QXW56" i="7"/>
  <c r="QXX56" i="7"/>
  <c r="QXY56" i="7"/>
  <c r="QXZ56" i="7"/>
  <c r="QYA56" i="7"/>
  <c r="QYB56" i="7"/>
  <c r="QYC56" i="7"/>
  <c r="QYD56" i="7"/>
  <c r="QYE56" i="7"/>
  <c r="QYF56" i="7"/>
  <c r="QYG56" i="7"/>
  <c r="QYH56" i="7"/>
  <c r="QYI56" i="7"/>
  <c r="QYJ56" i="7"/>
  <c r="QYK56" i="7"/>
  <c r="QYL56" i="7"/>
  <c r="QYM56" i="7"/>
  <c r="QYN56" i="7"/>
  <c r="QYO56" i="7"/>
  <c r="QYP56" i="7"/>
  <c r="QYQ56" i="7"/>
  <c r="QYR56" i="7"/>
  <c r="QYS56" i="7"/>
  <c r="QYT56" i="7"/>
  <c r="QYU56" i="7"/>
  <c r="QYV56" i="7"/>
  <c r="QYW56" i="7"/>
  <c r="QYX56" i="7"/>
  <c r="QYY56" i="7"/>
  <c r="QYZ56" i="7"/>
  <c r="QZA56" i="7"/>
  <c r="QZB56" i="7"/>
  <c r="QZC56" i="7"/>
  <c r="QZD56" i="7"/>
  <c r="QZE56" i="7"/>
  <c r="QZF56" i="7"/>
  <c r="QZG56" i="7"/>
  <c r="QZH56" i="7"/>
  <c r="QZI56" i="7"/>
  <c r="QZJ56" i="7"/>
  <c r="QZK56" i="7"/>
  <c r="QZL56" i="7"/>
  <c r="QZM56" i="7"/>
  <c r="QZN56" i="7"/>
  <c r="QZO56" i="7"/>
  <c r="QZP56" i="7"/>
  <c r="QZQ56" i="7"/>
  <c r="QZR56" i="7"/>
  <c r="QZS56" i="7"/>
  <c r="QZT56" i="7"/>
  <c r="QZU56" i="7"/>
  <c r="QZV56" i="7"/>
  <c r="QZW56" i="7"/>
  <c r="QZX56" i="7"/>
  <c r="QZY56" i="7"/>
  <c r="QZZ56" i="7"/>
  <c r="RAA56" i="7"/>
  <c r="RAB56" i="7"/>
  <c r="RAC56" i="7"/>
  <c r="RAD56" i="7"/>
  <c r="RAE56" i="7"/>
  <c r="RAF56" i="7"/>
  <c r="RAG56" i="7"/>
  <c r="RAH56" i="7"/>
  <c r="RAI56" i="7"/>
  <c r="RAJ56" i="7"/>
  <c r="RAK56" i="7"/>
  <c r="RAL56" i="7"/>
  <c r="RAM56" i="7"/>
  <c r="RAN56" i="7"/>
  <c r="RAO56" i="7"/>
  <c r="RAP56" i="7"/>
  <c r="RAQ56" i="7"/>
  <c r="RAR56" i="7"/>
  <c r="RAS56" i="7"/>
  <c r="RAT56" i="7"/>
  <c r="RAU56" i="7"/>
  <c r="RAV56" i="7"/>
  <c r="RAW56" i="7"/>
  <c r="RAX56" i="7"/>
  <c r="RAY56" i="7"/>
  <c r="RAZ56" i="7"/>
  <c r="RBA56" i="7"/>
  <c r="RBB56" i="7"/>
  <c r="RBC56" i="7"/>
  <c r="RBD56" i="7"/>
  <c r="RBE56" i="7"/>
  <c r="RBF56" i="7"/>
  <c r="RBG56" i="7"/>
  <c r="RBH56" i="7"/>
  <c r="RBI56" i="7"/>
  <c r="RBJ56" i="7"/>
  <c r="RBK56" i="7"/>
  <c r="RBL56" i="7"/>
  <c r="RBM56" i="7"/>
  <c r="RBN56" i="7"/>
  <c r="RBO56" i="7"/>
  <c r="RBP56" i="7"/>
  <c r="RBQ56" i="7"/>
  <c r="RBR56" i="7"/>
  <c r="RBS56" i="7"/>
  <c r="RBT56" i="7"/>
  <c r="RBU56" i="7"/>
  <c r="RBV56" i="7"/>
  <c r="RBW56" i="7"/>
  <c r="RBX56" i="7"/>
  <c r="RBY56" i="7"/>
  <c r="RBZ56" i="7"/>
  <c r="RCA56" i="7"/>
  <c r="RCB56" i="7"/>
  <c r="RCC56" i="7"/>
  <c r="RCD56" i="7"/>
  <c r="RCE56" i="7"/>
  <c r="RCF56" i="7"/>
  <c r="RCG56" i="7"/>
  <c r="RCH56" i="7"/>
  <c r="RCI56" i="7"/>
  <c r="RCJ56" i="7"/>
  <c r="RCK56" i="7"/>
  <c r="RCL56" i="7"/>
  <c r="RCM56" i="7"/>
  <c r="RCN56" i="7"/>
  <c r="RCO56" i="7"/>
  <c r="RCP56" i="7"/>
  <c r="RCQ56" i="7"/>
  <c r="RCR56" i="7"/>
  <c r="RCS56" i="7"/>
  <c r="RCT56" i="7"/>
  <c r="RCU56" i="7"/>
  <c r="RCV56" i="7"/>
  <c r="RCW56" i="7"/>
  <c r="RCX56" i="7"/>
  <c r="RCY56" i="7"/>
  <c r="RCZ56" i="7"/>
  <c r="RDA56" i="7"/>
  <c r="RDB56" i="7"/>
  <c r="RDC56" i="7"/>
  <c r="RDD56" i="7"/>
  <c r="RDE56" i="7"/>
  <c r="RDF56" i="7"/>
  <c r="RDG56" i="7"/>
  <c r="RDH56" i="7"/>
  <c r="RDI56" i="7"/>
  <c r="RDJ56" i="7"/>
  <c r="RDK56" i="7"/>
  <c r="RDL56" i="7"/>
  <c r="RDM56" i="7"/>
  <c r="RDN56" i="7"/>
  <c r="RDO56" i="7"/>
  <c r="RDP56" i="7"/>
  <c r="RDQ56" i="7"/>
  <c r="RDR56" i="7"/>
  <c r="RDS56" i="7"/>
  <c r="RDT56" i="7"/>
  <c r="RDU56" i="7"/>
  <c r="RDV56" i="7"/>
  <c r="RDW56" i="7"/>
  <c r="RDX56" i="7"/>
  <c r="RDY56" i="7"/>
  <c r="RDZ56" i="7"/>
  <c r="REA56" i="7"/>
  <c r="REB56" i="7"/>
  <c r="REC56" i="7"/>
  <c r="RED56" i="7"/>
  <c r="REE56" i="7"/>
  <c r="REF56" i="7"/>
  <c r="REG56" i="7"/>
  <c r="REH56" i="7"/>
  <c r="REI56" i="7"/>
  <c r="REJ56" i="7"/>
  <c r="REK56" i="7"/>
  <c r="REL56" i="7"/>
  <c r="REM56" i="7"/>
  <c r="REN56" i="7"/>
  <c r="REO56" i="7"/>
  <c r="REP56" i="7"/>
  <c r="REQ56" i="7"/>
  <c r="RER56" i="7"/>
  <c r="RES56" i="7"/>
  <c r="RET56" i="7"/>
  <c r="REU56" i="7"/>
  <c r="REV56" i="7"/>
  <c r="REW56" i="7"/>
  <c r="REX56" i="7"/>
  <c r="REY56" i="7"/>
  <c r="REZ56" i="7"/>
  <c r="RFA56" i="7"/>
  <c r="RFB56" i="7"/>
  <c r="RFC56" i="7"/>
  <c r="RFD56" i="7"/>
  <c r="RFE56" i="7"/>
  <c r="RFF56" i="7"/>
  <c r="RFG56" i="7"/>
  <c r="RFH56" i="7"/>
  <c r="RFI56" i="7"/>
  <c r="RFJ56" i="7"/>
  <c r="RFK56" i="7"/>
  <c r="RFL56" i="7"/>
  <c r="RFM56" i="7"/>
  <c r="RFN56" i="7"/>
  <c r="RFO56" i="7"/>
  <c r="RFP56" i="7"/>
  <c r="RFQ56" i="7"/>
  <c r="RFR56" i="7"/>
  <c r="RFS56" i="7"/>
  <c r="RFT56" i="7"/>
  <c r="RFU56" i="7"/>
  <c r="RFV56" i="7"/>
  <c r="RFW56" i="7"/>
  <c r="RFX56" i="7"/>
  <c r="RFY56" i="7"/>
  <c r="RFZ56" i="7"/>
  <c r="RGA56" i="7"/>
  <c r="RGB56" i="7"/>
  <c r="RGC56" i="7"/>
  <c r="RGD56" i="7"/>
  <c r="RGE56" i="7"/>
  <c r="RGF56" i="7"/>
  <c r="RGG56" i="7"/>
  <c r="RGH56" i="7"/>
  <c r="RGI56" i="7"/>
  <c r="RGJ56" i="7"/>
  <c r="RGK56" i="7"/>
  <c r="RGL56" i="7"/>
  <c r="RGM56" i="7"/>
  <c r="RGN56" i="7"/>
  <c r="RGO56" i="7"/>
  <c r="RGP56" i="7"/>
  <c r="RGQ56" i="7"/>
  <c r="RGR56" i="7"/>
  <c r="RGS56" i="7"/>
  <c r="RGT56" i="7"/>
  <c r="RGU56" i="7"/>
  <c r="RGV56" i="7"/>
  <c r="RGW56" i="7"/>
  <c r="RGX56" i="7"/>
  <c r="RGY56" i="7"/>
  <c r="RGZ56" i="7"/>
  <c r="RHA56" i="7"/>
  <c r="RHB56" i="7"/>
  <c r="RHC56" i="7"/>
  <c r="RHD56" i="7"/>
  <c r="RHE56" i="7"/>
  <c r="RHF56" i="7"/>
  <c r="RHG56" i="7"/>
  <c r="RHH56" i="7"/>
  <c r="RHI56" i="7"/>
  <c r="RHJ56" i="7"/>
  <c r="RHK56" i="7"/>
  <c r="RHL56" i="7"/>
  <c r="RHM56" i="7"/>
  <c r="RHN56" i="7"/>
  <c r="RHO56" i="7"/>
  <c r="RHP56" i="7"/>
  <c r="RHQ56" i="7"/>
  <c r="RHR56" i="7"/>
  <c r="RHS56" i="7"/>
  <c r="RHT56" i="7"/>
  <c r="RHU56" i="7"/>
  <c r="RHV56" i="7"/>
  <c r="RHW56" i="7"/>
  <c r="RHX56" i="7"/>
  <c r="RHY56" i="7"/>
  <c r="RHZ56" i="7"/>
  <c r="RIA56" i="7"/>
  <c r="RIB56" i="7"/>
  <c r="RIC56" i="7"/>
  <c r="RID56" i="7"/>
  <c r="RIE56" i="7"/>
  <c r="RIF56" i="7"/>
  <c r="RIG56" i="7"/>
  <c r="RIH56" i="7"/>
  <c r="RII56" i="7"/>
  <c r="RIJ56" i="7"/>
  <c r="RIK56" i="7"/>
  <c r="RIL56" i="7"/>
  <c r="RIM56" i="7"/>
  <c r="RIN56" i="7"/>
  <c r="RIO56" i="7"/>
  <c r="RIP56" i="7"/>
  <c r="RIQ56" i="7"/>
  <c r="RIR56" i="7"/>
  <c r="RIS56" i="7"/>
  <c r="RIT56" i="7"/>
  <c r="RIU56" i="7"/>
  <c r="RIV56" i="7"/>
  <c r="RIW56" i="7"/>
  <c r="RIX56" i="7"/>
  <c r="RIY56" i="7"/>
  <c r="RIZ56" i="7"/>
  <c r="RJA56" i="7"/>
  <c r="RJB56" i="7"/>
  <c r="RJC56" i="7"/>
  <c r="RJD56" i="7"/>
  <c r="RJE56" i="7"/>
  <c r="RJF56" i="7"/>
  <c r="RJG56" i="7"/>
  <c r="RJH56" i="7"/>
  <c r="RJI56" i="7"/>
  <c r="RJJ56" i="7"/>
  <c r="RJK56" i="7"/>
  <c r="RJL56" i="7"/>
  <c r="RJM56" i="7"/>
  <c r="RJN56" i="7"/>
  <c r="RJO56" i="7"/>
  <c r="RJP56" i="7"/>
  <c r="RJQ56" i="7"/>
  <c r="RJR56" i="7"/>
  <c r="RJS56" i="7"/>
  <c r="RJT56" i="7"/>
  <c r="RJU56" i="7"/>
  <c r="RJV56" i="7"/>
  <c r="RJW56" i="7"/>
  <c r="RJX56" i="7"/>
  <c r="RJY56" i="7"/>
  <c r="RJZ56" i="7"/>
  <c r="RKA56" i="7"/>
  <c r="RKB56" i="7"/>
  <c r="RKC56" i="7"/>
  <c r="RKD56" i="7"/>
  <c r="RKE56" i="7"/>
  <c r="RKF56" i="7"/>
  <c r="RKG56" i="7"/>
  <c r="RKH56" i="7"/>
  <c r="RKI56" i="7"/>
  <c r="RKJ56" i="7"/>
  <c r="RKK56" i="7"/>
  <c r="RKL56" i="7"/>
  <c r="RKM56" i="7"/>
  <c r="RKN56" i="7"/>
  <c r="RKO56" i="7"/>
  <c r="RKP56" i="7"/>
  <c r="RKQ56" i="7"/>
  <c r="RKR56" i="7"/>
  <c r="RKS56" i="7"/>
  <c r="RKT56" i="7"/>
  <c r="RKU56" i="7"/>
  <c r="RKV56" i="7"/>
  <c r="RKW56" i="7"/>
  <c r="RKX56" i="7"/>
  <c r="RKY56" i="7"/>
  <c r="RKZ56" i="7"/>
  <c r="RLA56" i="7"/>
  <c r="RLB56" i="7"/>
  <c r="RLC56" i="7"/>
  <c r="RLD56" i="7"/>
  <c r="RLE56" i="7"/>
  <c r="RLF56" i="7"/>
  <c r="RLG56" i="7"/>
  <c r="RLH56" i="7"/>
  <c r="RLI56" i="7"/>
  <c r="RLJ56" i="7"/>
  <c r="RLK56" i="7"/>
  <c r="RLL56" i="7"/>
  <c r="RLM56" i="7"/>
  <c r="RLN56" i="7"/>
  <c r="RLO56" i="7"/>
  <c r="RLP56" i="7"/>
  <c r="RLQ56" i="7"/>
  <c r="RLR56" i="7"/>
  <c r="RLS56" i="7"/>
  <c r="RLT56" i="7"/>
  <c r="RLU56" i="7"/>
  <c r="RLV56" i="7"/>
  <c r="RLW56" i="7"/>
  <c r="RLX56" i="7"/>
  <c r="RLY56" i="7"/>
  <c r="RLZ56" i="7"/>
  <c r="RMA56" i="7"/>
  <c r="RMB56" i="7"/>
  <c r="RMC56" i="7"/>
  <c r="RMD56" i="7"/>
  <c r="RME56" i="7"/>
  <c r="RMF56" i="7"/>
  <c r="RMG56" i="7"/>
  <c r="RMH56" i="7"/>
  <c r="RMI56" i="7"/>
  <c r="RMJ56" i="7"/>
  <c r="RMK56" i="7"/>
  <c r="RML56" i="7"/>
  <c r="RMM56" i="7"/>
  <c r="RMN56" i="7"/>
  <c r="RMO56" i="7"/>
  <c r="RMP56" i="7"/>
  <c r="RMQ56" i="7"/>
  <c r="RMR56" i="7"/>
  <c r="RMS56" i="7"/>
  <c r="RMT56" i="7"/>
  <c r="RMU56" i="7"/>
  <c r="RMV56" i="7"/>
  <c r="RMW56" i="7"/>
  <c r="RMX56" i="7"/>
  <c r="RMY56" i="7"/>
  <c r="RMZ56" i="7"/>
  <c r="RNA56" i="7"/>
  <c r="RNB56" i="7"/>
  <c r="RNC56" i="7"/>
  <c r="RND56" i="7"/>
  <c r="RNE56" i="7"/>
  <c r="RNF56" i="7"/>
  <c r="RNG56" i="7"/>
  <c r="RNH56" i="7"/>
  <c r="RNI56" i="7"/>
  <c r="RNJ56" i="7"/>
  <c r="RNK56" i="7"/>
  <c r="RNL56" i="7"/>
  <c r="RNM56" i="7"/>
  <c r="RNN56" i="7"/>
  <c r="RNO56" i="7"/>
  <c r="RNP56" i="7"/>
  <c r="RNQ56" i="7"/>
  <c r="RNR56" i="7"/>
  <c r="RNS56" i="7"/>
  <c r="RNT56" i="7"/>
  <c r="RNU56" i="7"/>
  <c r="RNV56" i="7"/>
  <c r="RNW56" i="7"/>
  <c r="RNX56" i="7"/>
  <c r="RNY56" i="7"/>
  <c r="RNZ56" i="7"/>
  <c r="ROA56" i="7"/>
  <c r="ROB56" i="7"/>
  <c r="ROC56" i="7"/>
  <c r="ROD56" i="7"/>
  <c r="ROE56" i="7"/>
  <c r="ROF56" i="7"/>
  <c r="ROG56" i="7"/>
  <c r="ROH56" i="7"/>
  <c r="ROI56" i="7"/>
  <c r="ROJ56" i="7"/>
  <c r="ROK56" i="7"/>
  <c r="ROL56" i="7"/>
  <c r="ROM56" i="7"/>
  <c r="RON56" i="7"/>
  <c r="ROO56" i="7"/>
  <c r="ROP56" i="7"/>
  <c r="ROQ56" i="7"/>
  <c r="ROR56" i="7"/>
  <c r="ROS56" i="7"/>
  <c r="ROT56" i="7"/>
  <c r="ROU56" i="7"/>
  <c r="ROV56" i="7"/>
  <c r="ROW56" i="7"/>
  <c r="ROX56" i="7"/>
  <c r="ROY56" i="7"/>
  <c r="ROZ56" i="7"/>
  <c r="RPA56" i="7"/>
  <c r="RPB56" i="7"/>
  <c r="RPC56" i="7"/>
  <c r="RPD56" i="7"/>
  <c r="RPE56" i="7"/>
  <c r="RPF56" i="7"/>
  <c r="RPG56" i="7"/>
  <c r="RPH56" i="7"/>
  <c r="RPI56" i="7"/>
  <c r="RPJ56" i="7"/>
  <c r="RPK56" i="7"/>
  <c r="RPL56" i="7"/>
  <c r="RPM56" i="7"/>
  <c r="RPN56" i="7"/>
  <c r="RPO56" i="7"/>
  <c r="RPP56" i="7"/>
  <c r="RPQ56" i="7"/>
  <c r="RPR56" i="7"/>
  <c r="RPS56" i="7"/>
  <c r="RPT56" i="7"/>
  <c r="RPU56" i="7"/>
  <c r="RPV56" i="7"/>
  <c r="RPW56" i="7"/>
  <c r="RPX56" i="7"/>
  <c r="RPY56" i="7"/>
  <c r="RPZ56" i="7"/>
  <c r="RQA56" i="7"/>
  <c r="RQB56" i="7"/>
  <c r="RQC56" i="7"/>
  <c r="RQD56" i="7"/>
  <c r="RQE56" i="7"/>
  <c r="RQF56" i="7"/>
  <c r="RQG56" i="7"/>
  <c r="RQH56" i="7"/>
  <c r="RQI56" i="7"/>
  <c r="RQJ56" i="7"/>
  <c r="RQK56" i="7"/>
  <c r="RQL56" i="7"/>
  <c r="RQM56" i="7"/>
  <c r="RQN56" i="7"/>
  <c r="RQO56" i="7"/>
  <c r="RQP56" i="7"/>
  <c r="RQQ56" i="7"/>
  <c r="RQR56" i="7"/>
  <c r="RQS56" i="7"/>
  <c r="RQT56" i="7"/>
  <c r="RQU56" i="7"/>
  <c r="RQV56" i="7"/>
  <c r="RQW56" i="7"/>
  <c r="RQX56" i="7"/>
  <c r="RQY56" i="7"/>
  <c r="RQZ56" i="7"/>
  <c r="RRA56" i="7"/>
  <c r="RRB56" i="7"/>
  <c r="RRC56" i="7"/>
  <c r="RRD56" i="7"/>
  <c r="RRE56" i="7"/>
  <c r="RRF56" i="7"/>
  <c r="RRG56" i="7"/>
  <c r="RRH56" i="7"/>
  <c r="RRI56" i="7"/>
  <c r="RRJ56" i="7"/>
  <c r="RRK56" i="7"/>
  <c r="RRL56" i="7"/>
  <c r="RRM56" i="7"/>
  <c r="RRN56" i="7"/>
  <c r="RRO56" i="7"/>
  <c r="RRP56" i="7"/>
  <c r="RRQ56" i="7"/>
  <c r="RRR56" i="7"/>
  <c r="RRS56" i="7"/>
  <c r="RRT56" i="7"/>
  <c r="RRU56" i="7"/>
  <c r="RRV56" i="7"/>
  <c r="RRW56" i="7"/>
  <c r="RRX56" i="7"/>
  <c r="RRY56" i="7"/>
  <c r="RRZ56" i="7"/>
  <c r="RSA56" i="7"/>
  <c r="RSB56" i="7"/>
  <c r="RSC56" i="7"/>
  <c r="RSD56" i="7"/>
  <c r="RSE56" i="7"/>
  <c r="RSF56" i="7"/>
  <c r="RSG56" i="7"/>
  <c r="RSH56" i="7"/>
  <c r="RSI56" i="7"/>
  <c r="RSJ56" i="7"/>
  <c r="RSK56" i="7"/>
  <c r="RSL56" i="7"/>
  <c r="RSM56" i="7"/>
  <c r="RSN56" i="7"/>
  <c r="RSO56" i="7"/>
  <c r="RSP56" i="7"/>
  <c r="RSQ56" i="7"/>
  <c r="RSR56" i="7"/>
  <c r="RSS56" i="7"/>
  <c r="RST56" i="7"/>
  <c r="RSU56" i="7"/>
  <c r="RSV56" i="7"/>
  <c r="RSW56" i="7"/>
  <c r="RSX56" i="7"/>
  <c r="RSY56" i="7"/>
  <c r="RSZ56" i="7"/>
  <c r="RTA56" i="7"/>
  <c r="RTB56" i="7"/>
  <c r="RTC56" i="7"/>
  <c r="RTD56" i="7"/>
  <c r="RTE56" i="7"/>
  <c r="RTF56" i="7"/>
  <c r="RTG56" i="7"/>
  <c r="RTH56" i="7"/>
  <c r="RTI56" i="7"/>
  <c r="RTJ56" i="7"/>
  <c r="RTK56" i="7"/>
  <c r="RTL56" i="7"/>
  <c r="RTM56" i="7"/>
  <c r="RTN56" i="7"/>
  <c r="RTO56" i="7"/>
  <c r="RTP56" i="7"/>
  <c r="RTQ56" i="7"/>
  <c r="RTR56" i="7"/>
  <c r="RTS56" i="7"/>
  <c r="RTT56" i="7"/>
  <c r="RTU56" i="7"/>
  <c r="RTV56" i="7"/>
  <c r="RTW56" i="7"/>
  <c r="RTX56" i="7"/>
  <c r="RTY56" i="7"/>
  <c r="RTZ56" i="7"/>
  <c r="RUA56" i="7"/>
  <c r="RUB56" i="7"/>
  <c r="RUC56" i="7"/>
  <c r="RUD56" i="7"/>
  <c r="RUE56" i="7"/>
  <c r="RUF56" i="7"/>
  <c r="RUG56" i="7"/>
  <c r="RUH56" i="7"/>
  <c r="RUI56" i="7"/>
  <c r="RUJ56" i="7"/>
  <c r="RUK56" i="7"/>
  <c r="RUL56" i="7"/>
  <c r="RUM56" i="7"/>
  <c r="RUN56" i="7"/>
  <c r="RUO56" i="7"/>
  <c r="RUP56" i="7"/>
  <c r="RUQ56" i="7"/>
  <c r="RUR56" i="7"/>
  <c r="RUS56" i="7"/>
  <c r="RUT56" i="7"/>
  <c r="RUU56" i="7"/>
  <c r="RUV56" i="7"/>
  <c r="RUW56" i="7"/>
  <c r="RUX56" i="7"/>
  <c r="RUY56" i="7"/>
  <c r="RUZ56" i="7"/>
  <c r="RVA56" i="7"/>
  <c r="RVB56" i="7"/>
  <c r="RVC56" i="7"/>
  <c r="RVD56" i="7"/>
  <c r="RVE56" i="7"/>
  <c r="RVF56" i="7"/>
  <c r="RVG56" i="7"/>
  <c r="RVH56" i="7"/>
  <c r="RVI56" i="7"/>
  <c r="RVJ56" i="7"/>
  <c r="RVK56" i="7"/>
  <c r="RVL56" i="7"/>
  <c r="RVM56" i="7"/>
  <c r="RVN56" i="7"/>
  <c r="RVO56" i="7"/>
  <c r="RVP56" i="7"/>
  <c r="RVQ56" i="7"/>
  <c r="RVR56" i="7"/>
  <c r="RVS56" i="7"/>
  <c r="RVT56" i="7"/>
  <c r="RVU56" i="7"/>
  <c r="RVV56" i="7"/>
  <c r="RVW56" i="7"/>
  <c r="RVX56" i="7"/>
  <c r="RVY56" i="7"/>
  <c r="RVZ56" i="7"/>
  <c r="RWA56" i="7"/>
  <c r="RWB56" i="7"/>
  <c r="RWC56" i="7"/>
  <c r="RWD56" i="7"/>
  <c r="RWE56" i="7"/>
  <c r="RWF56" i="7"/>
  <c r="RWG56" i="7"/>
  <c r="RWH56" i="7"/>
  <c r="RWI56" i="7"/>
  <c r="RWJ56" i="7"/>
  <c r="RWK56" i="7"/>
  <c r="RWL56" i="7"/>
  <c r="RWM56" i="7"/>
  <c r="RWN56" i="7"/>
  <c r="RWO56" i="7"/>
  <c r="RWP56" i="7"/>
  <c r="RWQ56" i="7"/>
  <c r="RWR56" i="7"/>
  <c r="RWS56" i="7"/>
  <c r="RWT56" i="7"/>
  <c r="RWU56" i="7"/>
  <c r="RWV56" i="7"/>
  <c r="RWW56" i="7"/>
  <c r="RWX56" i="7"/>
  <c r="RWY56" i="7"/>
  <c r="RWZ56" i="7"/>
  <c r="RXA56" i="7"/>
  <c r="RXB56" i="7"/>
  <c r="RXC56" i="7"/>
  <c r="RXD56" i="7"/>
  <c r="RXE56" i="7"/>
  <c r="RXF56" i="7"/>
  <c r="RXG56" i="7"/>
  <c r="RXH56" i="7"/>
  <c r="RXI56" i="7"/>
  <c r="RXJ56" i="7"/>
  <c r="RXK56" i="7"/>
  <c r="RXL56" i="7"/>
  <c r="RXM56" i="7"/>
  <c r="RXN56" i="7"/>
  <c r="RXO56" i="7"/>
  <c r="RXP56" i="7"/>
  <c r="RXQ56" i="7"/>
  <c r="RXR56" i="7"/>
  <c r="RXS56" i="7"/>
  <c r="RXT56" i="7"/>
  <c r="RXU56" i="7"/>
  <c r="RXV56" i="7"/>
  <c r="RXW56" i="7"/>
  <c r="RXX56" i="7"/>
  <c r="RXY56" i="7"/>
  <c r="RXZ56" i="7"/>
  <c r="RYA56" i="7"/>
  <c r="RYB56" i="7"/>
  <c r="RYC56" i="7"/>
  <c r="RYD56" i="7"/>
  <c r="RYE56" i="7"/>
  <c r="RYF56" i="7"/>
  <c r="RYG56" i="7"/>
  <c r="RYH56" i="7"/>
  <c r="RYI56" i="7"/>
  <c r="RYJ56" i="7"/>
  <c r="RYK56" i="7"/>
  <c r="RYL56" i="7"/>
  <c r="RYM56" i="7"/>
  <c r="RYN56" i="7"/>
  <c r="RYO56" i="7"/>
  <c r="RYP56" i="7"/>
  <c r="RYQ56" i="7"/>
  <c r="RYR56" i="7"/>
  <c r="RYS56" i="7"/>
  <c r="RYT56" i="7"/>
  <c r="RYU56" i="7"/>
  <c r="RYV56" i="7"/>
  <c r="RYW56" i="7"/>
  <c r="RYX56" i="7"/>
  <c r="RYY56" i="7"/>
  <c r="RYZ56" i="7"/>
  <c r="RZA56" i="7"/>
  <c r="RZB56" i="7"/>
  <c r="RZC56" i="7"/>
  <c r="RZD56" i="7"/>
  <c r="RZE56" i="7"/>
  <c r="RZF56" i="7"/>
  <c r="RZG56" i="7"/>
  <c r="RZH56" i="7"/>
  <c r="RZI56" i="7"/>
  <c r="RZJ56" i="7"/>
  <c r="RZK56" i="7"/>
  <c r="RZL56" i="7"/>
  <c r="RZM56" i="7"/>
  <c r="RZN56" i="7"/>
  <c r="RZO56" i="7"/>
  <c r="RZP56" i="7"/>
  <c r="RZQ56" i="7"/>
  <c r="RZR56" i="7"/>
  <c r="RZS56" i="7"/>
  <c r="RZT56" i="7"/>
  <c r="RZU56" i="7"/>
  <c r="RZV56" i="7"/>
  <c r="RZW56" i="7"/>
  <c r="RZX56" i="7"/>
  <c r="RZY56" i="7"/>
  <c r="RZZ56" i="7"/>
  <c r="SAA56" i="7"/>
  <c r="SAB56" i="7"/>
  <c r="SAC56" i="7"/>
  <c r="SAD56" i="7"/>
  <c r="SAE56" i="7"/>
  <c r="SAF56" i="7"/>
  <c r="SAG56" i="7"/>
  <c r="SAH56" i="7"/>
  <c r="SAI56" i="7"/>
  <c r="SAJ56" i="7"/>
  <c r="SAK56" i="7"/>
  <c r="SAL56" i="7"/>
  <c r="SAM56" i="7"/>
  <c r="SAN56" i="7"/>
  <c r="SAO56" i="7"/>
  <c r="SAP56" i="7"/>
  <c r="SAQ56" i="7"/>
  <c r="SAR56" i="7"/>
  <c r="SAS56" i="7"/>
  <c r="SAT56" i="7"/>
  <c r="SAU56" i="7"/>
  <c r="SAV56" i="7"/>
  <c r="SAW56" i="7"/>
  <c r="SAX56" i="7"/>
  <c r="SAY56" i="7"/>
  <c r="SAZ56" i="7"/>
  <c r="SBA56" i="7"/>
  <c r="SBB56" i="7"/>
  <c r="SBC56" i="7"/>
  <c r="SBD56" i="7"/>
  <c r="SBE56" i="7"/>
  <c r="SBF56" i="7"/>
  <c r="SBG56" i="7"/>
  <c r="SBH56" i="7"/>
  <c r="SBI56" i="7"/>
  <c r="SBJ56" i="7"/>
  <c r="SBK56" i="7"/>
  <c r="SBL56" i="7"/>
  <c r="SBM56" i="7"/>
  <c r="SBN56" i="7"/>
  <c r="SBO56" i="7"/>
  <c r="SBP56" i="7"/>
  <c r="SBQ56" i="7"/>
  <c r="SBR56" i="7"/>
  <c r="SBS56" i="7"/>
  <c r="SBT56" i="7"/>
  <c r="SBU56" i="7"/>
  <c r="SBV56" i="7"/>
  <c r="SBW56" i="7"/>
  <c r="SBX56" i="7"/>
  <c r="SBY56" i="7"/>
  <c r="SBZ56" i="7"/>
  <c r="SCA56" i="7"/>
  <c r="SCB56" i="7"/>
  <c r="SCC56" i="7"/>
  <c r="SCD56" i="7"/>
  <c r="SCE56" i="7"/>
  <c r="SCF56" i="7"/>
  <c r="SCG56" i="7"/>
  <c r="SCH56" i="7"/>
  <c r="SCI56" i="7"/>
  <c r="SCJ56" i="7"/>
  <c r="SCK56" i="7"/>
  <c r="SCL56" i="7"/>
  <c r="SCM56" i="7"/>
  <c r="SCN56" i="7"/>
  <c r="SCO56" i="7"/>
  <c r="SCP56" i="7"/>
  <c r="SCQ56" i="7"/>
  <c r="SCR56" i="7"/>
  <c r="SCS56" i="7"/>
  <c r="SCT56" i="7"/>
  <c r="SCU56" i="7"/>
  <c r="SCV56" i="7"/>
  <c r="SCW56" i="7"/>
  <c r="SCX56" i="7"/>
  <c r="SCY56" i="7"/>
  <c r="SCZ56" i="7"/>
  <c r="SDA56" i="7"/>
  <c r="SDB56" i="7"/>
  <c r="SDC56" i="7"/>
  <c r="SDD56" i="7"/>
  <c r="SDE56" i="7"/>
  <c r="SDF56" i="7"/>
  <c r="SDG56" i="7"/>
  <c r="SDH56" i="7"/>
  <c r="SDI56" i="7"/>
  <c r="SDJ56" i="7"/>
  <c r="SDK56" i="7"/>
  <c r="SDL56" i="7"/>
  <c r="SDM56" i="7"/>
  <c r="SDN56" i="7"/>
  <c r="SDO56" i="7"/>
  <c r="SDP56" i="7"/>
  <c r="SDQ56" i="7"/>
  <c r="SDR56" i="7"/>
  <c r="SDS56" i="7"/>
  <c r="SDT56" i="7"/>
  <c r="SDU56" i="7"/>
  <c r="SDV56" i="7"/>
  <c r="SDW56" i="7"/>
  <c r="SDX56" i="7"/>
  <c r="SDY56" i="7"/>
  <c r="SDZ56" i="7"/>
  <c r="SEA56" i="7"/>
  <c r="SEB56" i="7"/>
  <c r="SEC56" i="7"/>
  <c r="SED56" i="7"/>
  <c r="SEE56" i="7"/>
  <c r="SEF56" i="7"/>
  <c r="SEG56" i="7"/>
  <c r="SEH56" i="7"/>
  <c r="SEI56" i="7"/>
  <c r="SEJ56" i="7"/>
  <c r="SEK56" i="7"/>
  <c r="SEL56" i="7"/>
  <c r="SEM56" i="7"/>
  <c r="SEN56" i="7"/>
  <c r="SEO56" i="7"/>
  <c r="SEP56" i="7"/>
  <c r="SEQ56" i="7"/>
  <c r="SER56" i="7"/>
  <c r="SES56" i="7"/>
  <c r="SET56" i="7"/>
  <c r="SEU56" i="7"/>
  <c r="SEV56" i="7"/>
  <c r="SEW56" i="7"/>
  <c r="SEX56" i="7"/>
  <c r="SEY56" i="7"/>
  <c r="SEZ56" i="7"/>
  <c r="SFA56" i="7"/>
  <c r="SFB56" i="7"/>
  <c r="SFC56" i="7"/>
  <c r="SFD56" i="7"/>
  <c r="SFE56" i="7"/>
  <c r="SFF56" i="7"/>
  <c r="SFG56" i="7"/>
  <c r="SFH56" i="7"/>
  <c r="SFI56" i="7"/>
  <c r="SFJ56" i="7"/>
  <c r="SFK56" i="7"/>
  <c r="SFL56" i="7"/>
  <c r="SFM56" i="7"/>
  <c r="SFN56" i="7"/>
  <c r="SFO56" i="7"/>
  <c r="SFP56" i="7"/>
  <c r="SFQ56" i="7"/>
  <c r="SFR56" i="7"/>
  <c r="SFS56" i="7"/>
  <c r="SFT56" i="7"/>
  <c r="SFU56" i="7"/>
  <c r="SFV56" i="7"/>
  <c r="SFW56" i="7"/>
  <c r="SFX56" i="7"/>
  <c r="SFY56" i="7"/>
  <c r="SFZ56" i="7"/>
  <c r="SGA56" i="7"/>
  <c r="SGB56" i="7"/>
  <c r="SGC56" i="7"/>
  <c r="SGD56" i="7"/>
  <c r="SGE56" i="7"/>
  <c r="SGF56" i="7"/>
  <c r="SGG56" i="7"/>
  <c r="SGH56" i="7"/>
  <c r="SGI56" i="7"/>
  <c r="SGJ56" i="7"/>
  <c r="SGK56" i="7"/>
  <c r="SGL56" i="7"/>
  <c r="SGM56" i="7"/>
  <c r="SGN56" i="7"/>
  <c r="SGO56" i="7"/>
  <c r="SGP56" i="7"/>
  <c r="SGQ56" i="7"/>
  <c r="SGR56" i="7"/>
  <c r="SGS56" i="7"/>
  <c r="SGT56" i="7"/>
  <c r="SGU56" i="7"/>
  <c r="SGV56" i="7"/>
  <c r="SGW56" i="7"/>
  <c r="SGX56" i="7"/>
  <c r="SGY56" i="7"/>
  <c r="SGZ56" i="7"/>
  <c r="SHA56" i="7"/>
  <c r="SHB56" i="7"/>
  <c r="SHC56" i="7"/>
  <c r="SHD56" i="7"/>
  <c r="SHE56" i="7"/>
  <c r="SHF56" i="7"/>
  <c r="SHG56" i="7"/>
  <c r="SHH56" i="7"/>
  <c r="SHI56" i="7"/>
  <c r="SHJ56" i="7"/>
  <c r="SHK56" i="7"/>
  <c r="SHL56" i="7"/>
  <c r="SHM56" i="7"/>
  <c r="SHN56" i="7"/>
  <c r="SHO56" i="7"/>
  <c r="SHP56" i="7"/>
  <c r="SHQ56" i="7"/>
  <c r="SHR56" i="7"/>
  <c r="SHS56" i="7"/>
  <c r="SHT56" i="7"/>
  <c r="SHU56" i="7"/>
  <c r="SHV56" i="7"/>
  <c r="SHW56" i="7"/>
  <c r="SHX56" i="7"/>
  <c r="SHY56" i="7"/>
  <c r="SHZ56" i="7"/>
  <c r="SIA56" i="7"/>
  <c r="SIB56" i="7"/>
  <c r="SIC56" i="7"/>
  <c r="SID56" i="7"/>
  <c r="SIE56" i="7"/>
  <c r="SIF56" i="7"/>
  <c r="SIG56" i="7"/>
  <c r="SIH56" i="7"/>
  <c r="SII56" i="7"/>
  <c r="SIJ56" i="7"/>
  <c r="SIK56" i="7"/>
  <c r="SIL56" i="7"/>
  <c r="SIM56" i="7"/>
  <c r="SIN56" i="7"/>
  <c r="SIO56" i="7"/>
  <c r="SIP56" i="7"/>
  <c r="SIQ56" i="7"/>
  <c r="SIR56" i="7"/>
  <c r="SIS56" i="7"/>
  <c r="SIT56" i="7"/>
  <c r="SIU56" i="7"/>
  <c r="SIV56" i="7"/>
  <c r="SIW56" i="7"/>
  <c r="SIX56" i="7"/>
  <c r="SIY56" i="7"/>
  <c r="SIZ56" i="7"/>
  <c r="SJA56" i="7"/>
  <c r="SJB56" i="7"/>
  <c r="SJC56" i="7"/>
  <c r="SJD56" i="7"/>
  <c r="SJE56" i="7"/>
  <c r="SJF56" i="7"/>
  <c r="SJG56" i="7"/>
  <c r="SJH56" i="7"/>
  <c r="SJI56" i="7"/>
  <c r="SJJ56" i="7"/>
  <c r="SJK56" i="7"/>
  <c r="SJL56" i="7"/>
  <c r="SJM56" i="7"/>
  <c r="SJN56" i="7"/>
  <c r="SJO56" i="7"/>
  <c r="SJP56" i="7"/>
  <c r="SJQ56" i="7"/>
  <c r="SJR56" i="7"/>
  <c r="SJS56" i="7"/>
  <c r="SJT56" i="7"/>
  <c r="SJU56" i="7"/>
  <c r="SJV56" i="7"/>
  <c r="SJW56" i="7"/>
  <c r="SJX56" i="7"/>
  <c r="SJY56" i="7"/>
  <c r="SJZ56" i="7"/>
  <c r="SKA56" i="7"/>
  <c r="SKB56" i="7"/>
  <c r="SKC56" i="7"/>
  <c r="SKD56" i="7"/>
  <c r="SKE56" i="7"/>
  <c r="SKF56" i="7"/>
  <c r="SKG56" i="7"/>
  <c r="SKH56" i="7"/>
  <c r="SKI56" i="7"/>
  <c r="SKJ56" i="7"/>
  <c r="SKK56" i="7"/>
  <c r="SKL56" i="7"/>
  <c r="SKM56" i="7"/>
  <c r="SKN56" i="7"/>
  <c r="SKO56" i="7"/>
  <c r="SKP56" i="7"/>
  <c r="SKQ56" i="7"/>
  <c r="SKR56" i="7"/>
  <c r="SKS56" i="7"/>
  <c r="SKT56" i="7"/>
  <c r="SKU56" i="7"/>
  <c r="SKV56" i="7"/>
  <c r="SKW56" i="7"/>
  <c r="SKX56" i="7"/>
  <c r="SKY56" i="7"/>
  <c r="SKZ56" i="7"/>
  <c r="SLA56" i="7"/>
  <c r="SLB56" i="7"/>
  <c r="SLC56" i="7"/>
  <c r="SLD56" i="7"/>
  <c r="SLE56" i="7"/>
  <c r="SLF56" i="7"/>
  <c r="SLG56" i="7"/>
  <c r="SLH56" i="7"/>
  <c r="SLI56" i="7"/>
  <c r="SLJ56" i="7"/>
  <c r="SLK56" i="7"/>
  <c r="SLL56" i="7"/>
  <c r="SLM56" i="7"/>
  <c r="SLN56" i="7"/>
  <c r="SLO56" i="7"/>
  <c r="SLP56" i="7"/>
  <c r="SLQ56" i="7"/>
  <c r="SLR56" i="7"/>
  <c r="SLS56" i="7"/>
  <c r="SLT56" i="7"/>
  <c r="SLU56" i="7"/>
  <c r="SLV56" i="7"/>
  <c r="SLW56" i="7"/>
  <c r="SLX56" i="7"/>
  <c r="SLY56" i="7"/>
  <c r="SLZ56" i="7"/>
  <c r="SMA56" i="7"/>
  <c r="SMB56" i="7"/>
  <c r="SMC56" i="7"/>
  <c r="SMD56" i="7"/>
  <c r="SME56" i="7"/>
  <c r="SMF56" i="7"/>
  <c r="SMG56" i="7"/>
  <c r="SMH56" i="7"/>
  <c r="SMI56" i="7"/>
  <c r="SMJ56" i="7"/>
  <c r="SMK56" i="7"/>
  <c r="SML56" i="7"/>
  <c r="SMM56" i="7"/>
  <c r="SMN56" i="7"/>
  <c r="SMO56" i="7"/>
  <c r="SMP56" i="7"/>
  <c r="SMQ56" i="7"/>
  <c r="SMR56" i="7"/>
  <c r="SMS56" i="7"/>
  <c r="SMT56" i="7"/>
  <c r="SMU56" i="7"/>
  <c r="SMV56" i="7"/>
  <c r="SMW56" i="7"/>
  <c r="SMX56" i="7"/>
  <c r="SMY56" i="7"/>
  <c r="SMZ56" i="7"/>
  <c r="SNA56" i="7"/>
  <c r="SNB56" i="7"/>
  <c r="SNC56" i="7"/>
  <c r="SND56" i="7"/>
  <c r="SNE56" i="7"/>
  <c r="SNF56" i="7"/>
  <c r="SNG56" i="7"/>
  <c r="SNH56" i="7"/>
  <c r="SNI56" i="7"/>
  <c r="SNJ56" i="7"/>
  <c r="SNK56" i="7"/>
  <c r="SNL56" i="7"/>
  <c r="SNM56" i="7"/>
  <c r="SNN56" i="7"/>
  <c r="SNO56" i="7"/>
  <c r="SNP56" i="7"/>
  <c r="SNQ56" i="7"/>
  <c r="SNR56" i="7"/>
  <c r="SNS56" i="7"/>
  <c r="SNT56" i="7"/>
  <c r="SNU56" i="7"/>
  <c r="SNV56" i="7"/>
  <c r="SNW56" i="7"/>
  <c r="SNX56" i="7"/>
  <c r="SNY56" i="7"/>
  <c r="SNZ56" i="7"/>
  <c r="SOA56" i="7"/>
  <c r="SOB56" i="7"/>
  <c r="SOC56" i="7"/>
  <c r="SOD56" i="7"/>
  <c r="SOE56" i="7"/>
  <c r="SOF56" i="7"/>
  <c r="SOG56" i="7"/>
  <c r="SOH56" i="7"/>
  <c r="SOI56" i="7"/>
  <c r="SOJ56" i="7"/>
  <c r="SOK56" i="7"/>
  <c r="SOL56" i="7"/>
  <c r="SOM56" i="7"/>
  <c r="SON56" i="7"/>
  <c r="SOO56" i="7"/>
  <c r="SOP56" i="7"/>
  <c r="SOQ56" i="7"/>
  <c r="SOR56" i="7"/>
  <c r="SOS56" i="7"/>
  <c r="SOT56" i="7"/>
  <c r="SOU56" i="7"/>
  <c r="SOV56" i="7"/>
  <c r="SOW56" i="7"/>
  <c r="SOX56" i="7"/>
  <c r="SOY56" i="7"/>
  <c r="SOZ56" i="7"/>
  <c r="SPA56" i="7"/>
  <c r="SPB56" i="7"/>
  <c r="SPC56" i="7"/>
  <c r="SPD56" i="7"/>
  <c r="SPE56" i="7"/>
  <c r="SPF56" i="7"/>
  <c r="SPG56" i="7"/>
  <c r="SPH56" i="7"/>
  <c r="SPI56" i="7"/>
  <c r="SPJ56" i="7"/>
  <c r="SPK56" i="7"/>
  <c r="SPL56" i="7"/>
  <c r="SPM56" i="7"/>
  <c r="SPN56" i="7"/>
  <c r="SPO56" i="7"/>
  <c r="SPP56" i="7"/>
  <c r="SPQ56" i="7"/>
  <c r="SPR56" i="7"/>
  <c r="SPS56" i="7"/>
  <c r="SPT56" i="7"/>
  <c r="SPU56" i="7"/>
  <c r="SPV56" i="7"/>
  <c r="SPW56" i="7"/>
  <c r="SPX56" i="7"/>
  <c r="SPY56" i="7"/>
  <c r="SPZ56" i="7"/>
  <c r="SQA56" i="7"/>
  <c r="SQB56" i="7"/>
  <c r="SQC56" i="7"/>
  <c r="SQD56" i="7"/>
  <c r="SQE56" i="7"/>
  <c r="SQF56" i="7"/>
  <c r="SQG56" i="7"/>
  <c r="SQH56" i="7"/>
  <c r="SQI56" i="7"/>
  <c r="SQJ56" i="7"/>
  <c r="SQK56" i="7"/>
  <c r="SQL56" i="7"/>
  <c r="SQM56" i="7"/>
  <c r="SQN56" i="7"/>
  <c r="SQO56" i="7"/>
  <c r="SQP56" i="7"/>
  <c r="SQQ56" i="7"/>
  <c r="SQR56" i="7"/>
  <c r="SQS56" i="7"/>
  <c r="SQT56" i="7"/>
  <c r="SQU56" i="7"/>
  <c r="SQV56" i="7"/>
  <c r="SQW56" i="7"/>
  <c r="SQX56" i="7"/>
  <c r="SQY56" i="7"/>
  <c r="SQZ56" i="7"/>
  <c r="SRA56" i="7"/>
  <c r="SRB56" i="7"/>
  <c r="SRC56" i="7"/>
  <c r="SRD56" i="7"/>
  <c r="SRE56" i="7"/>
  <c r="SRF56" i="7"/>
  <c r="SRG56" i="7"/>
  <c r="SRH56" i="7"/>
  <c r="SRI56" i="7"/>
  <c r="SRJ56" i="7"/>
  <c r="SRK56" i="7"/>
  <c r="SRL56" i="7"/>
  <c r="SRM56" i="7"/>
  <c r="SRN56" i="7"/>
  <c r="SRO56" i="7"/>
  <c r="SRP56" i="7"/>
  <c r="SRQ56" i="7"/>
  <c r="SRR56" i="7"/>
  <c r="SRS56" i="7"/>
  <c r="SRT56" i="7"/>
  <c r="SRU56" i="7"/>
  <c r="SRV56" i="7"/>
  <c r="SRW56" i="7"/>
  <c r="SRX56" i="7"/>
  <c r="SRY56" i="7"/>
  <c r="SRZ56" i="7"/>
  <c r="SSA56" i="7"/>
  <c r="SSB56" i="7"/>
  <c r="SSC56" i="7"/>
  <c r="SSD56" i="7"/>
  <c r="SSE56" i="7"/>
  <c r="SSF56" i="7"/>
  <c r="SSG56" i="7"/>
  <c r="SSH56" i="7"/>
  <c r="SSI56" i="7"/>
  <c r="SSJ56" i="7"/>
  <c r="SSK56" i="7"/>
  <c r="SSL56" i="7"/>
  <c r="SSM56" i="7"/>
  <c r="SSN56" i="7"/>
  <c r="SSO56" i="7"/>
  <c r="SSP56" i="7"/>
  <c r="SSQ56" i="7"/>
  <c r="SSR56" i="7"/>
  <c r="SSS56" i="7"/>
  <c r="SST56" i="7"/>
  <c r="SSU56" i="7"/>
  <c r="SSV56" i="7"/>
  <c r="SSW56" i="7"/>
  <c r="SSX56" i="7"/>
  <c r="SSY56" i="7"/>
  <c r="SSZ56" i="7"/>
  <c r="STA56" i="7"/>
  <c r="STB56" i="7"/>
  <c r="STC56" i="7"/>
  <c r="STD56" i="7"/>
  <c r="STE56" i="7"/>
  <c r="STF56" i="7"/>
  <c r="STG56" i="7"/>
  <c r="STH56" i="7"/>
  <c r="STI56" i="7"/>
  <c r="STJ56" i="7"/>
  <c r="STK56" i="7"/>
  <c r="STL56" i="7"/>
  <c r="STM56" i="7"/>
  <c r="STN56" i="7"/>
  <c r="STO56" i="7"/>
  <c r="STP56" i="7"/>
  <c r="STQ56" i="7"/>
  <c r="STR56" i="7"/>
  <c r="STS56" i="7"/>
  <c r="STT56" i="7"/>
  <c r="STU56" i="7"/>
  <c r="STV56" i="7"/>
  <c r="STW56" i="7"/>
  <c r="STX56" i="7"/>
  <c r="STY56" i="7"/>
  <c r="STZ56" i="7"/>
  <c r="SUA56" i="7"/>
  <c r="SUB56" i="7"/>
  <c r="SUC56" i="7"/>
  <c r="SUD56" i="7"/>
  <c r="SUE56" i="7"/>
  <c r="SUF56" i="7"/>
  <c r="SUG56" i="7"/>
  <c r="SUH56" i="7"/>
  <c r="SUI56" i="7"/>
  <c r="SUJ56" i="7"/>
  <c r="SUK56" i="7"/>
  <c r="SUL56" i="7"/>
  <c r="SUM56" i="7"/>
  <c r="SUN56" i="7"/>
  <c r="SUO56" i="7"/>
  <c r="SUP56" i="7"/>
  <c r="SUQ56" i="7"/>
  <c r="SUR56" i="7"/>
  <c r="SUS56" i="7"/>
  <c r="SUT56" i="7"/>
  <c r="SUU56" i="7"/>
  <c r="SUV56" i="7"/>
  <c r="SUW56" i="7"/>
  <c r="SUX56" i="7"/>
  <c r="SUY56" i="7"/>
  <c r="SUZ56" i="7"/>
  <c r="SVA56" i="7"/>
  <c r="SVB56" i="7"/>
  <c r="SVC56" i="7"/>
  <c r="SVD56" i="7"/>
  <c r="SVE56" i="7"/>
  <c r="SVF56" i="7"/>
  <c r="SVG56" i="7"/>
  <c r="SVH56" i="7"/>
  <c r="SVI56" i="7"/>
  <c r="SVJ56" i="7"/>
  <c r="SVK56" i="7"/>
  <c r="SVL56" i="7"/>
  <c r="SVM56" i="7"/>
  <c r="SVN56" i="7"/>
  <c r="SVO56" i="7"/>
  <c r="SVP56" i="7"/>
  <c r="SVQ56" i="7"/>
  <c r="SVR56" i="7"/>
  <c r="SVS56" i="7"/>
  <c r="SVT56" i="7"/>
  <c r="SVU56" i="7"/>
  <c r="SVV56" i="7"/>
  <c r="SVW56" i="7"/>
  <c r="SVX56" i="7"/>
  <c r="SVY56" i="7"/>
  <c r="SVZ56" i="7"/>
  <c r="SWA56" i="7"/>
  <c r="SWB56" i="7"/>
  <c r="SWC56" i="7"/>
  <c r="SWD56" i="7"/>
  <c r="SWE56" i="7"/>
  <c r="SWF56" i="7"/>
  <c r="SWG56" i="7"/>
  <c r="SWH56" i="7"/>
  <c r="SWI56" i="7"/>
  <c r="SWJ56" i="7"/>
  <c r="SWK56" i="7"/>
  <c r="SWL56" i="7"/>
  <c r="SWM56" i="7"/>
  <c r="SWN56" i="7"/>
  <c r="SWO56" i="7"/>
  <c r="SWP56" i="7"/>
  <c r="SWQ56" i="7"/>
  <c r="SWR56" i="7"/>
  <c r="SWS56" i="7"/>
  <c r="SWT56" i="7"/>
  <c r="SWU56" i="7"/>
  <c r="SWV56" i="7"/>
  <c r="SWW56" i="7"/>
  <c r="SWX56" i="7"/>
  <c r="SWY56" i="7"/>
  <c r="SWZ56" i="7"/>
  <c r="SXA56" i="7"/>
  <c r="SXB56" i="7"/>
  <c r="SXC56" i="7"/>
  <c r="SXD56" i="7"/>
  <c r="SXE56" i="7"/>
  <c r="SXF56" i="7"/>
  <c r="SXG56" i="7"/>
  <c r="SXH56" i="7"/>
  <c r="SXI56" i="7"/>
  <c r="SXJ56" i="7"/>
  <c r="SXK56" i="7"/>
  <c r="SXL56" i="7"/>
  <c r="SXM56" i="7"/>
  <c r="SXN56" i="7"/>
  <c r="SXO56" i="7"/>
  <c r="SXP56" i="7"/>
  <c r="SXQ56" i="7"/>
  <c r="SXR56" i="7"/>
  <c r="SXS56" i="7"/>
  <c r="SXT56" i="7"/>
  <c r="SXU56" i="7"/>
  <c r="SXV56" i="7"/>
  <c r="SXW56" i="7"/>
  <c r="SXX56" i="7"/>
  <c r="SXY56" i="7"/>
  <c r="SXZ56" i="7"/>
  <c r="SYA56" i="7"/>
  <c r="SYB56" i="7"/>
  <c r="SYC56" i="7"/>
  <c r="SYD56" i="7"/>
  <c r="SYE56" i="7"/>
  <c r="SYF56" i="7"/>
  <c r="SYG56" i="7"/>
  <c r="SYH56" i="7"/>
  <c r="SYI56" i="7"/>
  <c r="SYJ56" i="7"/>
  <c r="SYK56" i="7"/>
  <c r="SYL56" i="7"/>
  <c r="SYM56" i="7"/>
  <c r="SYN56" i="7"/>
  <c r="SYO56" i="7"/>
  <c r="SYP56" i="7"/>
  <c r="SYQ56" i="7"/>
  <c r="SYR56" i="7"/>
  <c r="SYS56" i="7"/>
  <c r="SYT56" i="7"/>
  <c r="SYU56" i="7"/>
  <c r="SYV56" i="7"/>
  <c r="SYW56" i="7"/>
  <c r="SYX56" i="7"/>
  <c r="SYY56" i="7"/>
  <c r="SYZ56" i="7"/>
  <c r="SZA56" i="7"/>
  <c r="SZB56" i="7"/>
  <c r="SZC56" i="7"/>
  <c r="SZD56" i="7"/>
  <c r="SZE56" i="7"/>
  <c r="SZF56" i="7"/>
  <c r="SZG56" i="7"/>
  <c r="SZH56" i="7"/>
  <c r="SZI56" i="7"/>
  <c r="SZJ56" i="7"/>
  <c r="SZK56" i="7"/>
  <c r="SZL56" i="7"/>
  <c r="SZM56" i="7"/>
  <c r="SZN56" i="7"/>
  <c r="SZO56" i="7"/>
  <c r="SZP56" i="7"/>
  <c r="SZQ56" i="7"/>
  <c r="SZR56" i="7"/>
  <c r="SZS56" i="7"/>
  <c r="SZT56" i="7"/>
  <c r="SZU56" i="7"/>
  <c r="SZV56" i="7"/>
  <c r="SZW56" i="7"/>
  <c r="SZX56" i="7"/>
  <c r="SZY56" i="7"/>
  <c r="SZZ56" i="7"/>
  <c r="TAA56" i="7"/>
  <c r="TAB56" i="7"/>
  <c r="TAC56" i="7"/>
  <c r="TAD56" i="7"/>
  <c r="TAE56" i="7"/>
  <c r="TAF56" i="7"/>
  <c r="TAG56" i="7"/>
  <c r="TAH56" i="7"/>
  <c r="TAI56" i="7"/>
  <c r="TAJ56" i="7"/>
  <c r="TAK56" i="7"/>
  <c r="TAL56" i="7"/>
  <c r="TAM56" i="7"/>
  <c r="TAN56" i="7"/>
  <c r="TAO56" i="7"/>
  <c r="TAP56" i="7"/>
  <c r="TAQ56" i="7"/>
  <c r="TAR56" i="7"/>
  <c r="TAS56" i="7"/>
  <c r="TAT56" i="7"/>
  <c r="TAU56" i="7"/>
  <c r="TAV56" i="7"/>
  <c r="TAW56" i="7"/>
  <c r="TAX56" i="7"/>
  <c r="TAY56" i="7"/>
  <c r="TAZ56" i="7"/>
  <c r="TBA56" i="7"/>
  <c r="TBB56" i="7"/>
  <c r="TBC56" i="7"/>
  <c r="TBD56" i="7"/>
  <c r="TBE56" i="7"/>
  <c r="TBF56" i="7"/>
  <c r="TBG56" i="7"/>
  <c r="TBH56" i="7"/>
  <c r="TBI56" i="7"/>
  <c r="TBJ56" i="7"/>
  <c r="TBK56" i="7"/>
  <c r="TBL56" i="7"/>
  <c r="TBM56" i="7"/>
  <c r="TBN56" i="7"/>
  <c r="TBO56" i="7"/>
  <c r="TBP56" i="7"/>
  <c r="TBQ56" i="7"/>
  <c r="TBR56" i="7"/>
  <c r="TBS56" i="7"/>
  <c r="TBT56" i="7"/>
  <c r="TBU56" i="7"/>
  <c r="TBV56" i="7"/>
  <c r="TBW56" i="7"/>
  <c r="TBX56" i="7"/>
  <c r="TBY56" i="7"/>
  <c r="TBZ56" i="7"/>
  <c r="TCA56" i="7"/>
  <c r="TCB56" i="7"/>
  <c r="TCC56" i="7"/>
  <c r="TCD56" i="7"/>
  <c r="TCE56" i="7"/>
  <c r="TCF56" i="7"/>
  <c r="TCG56" i="7"/>
  <c r="TCH56" i="7"/>
  <c r="TCI56" i="7"/>
  <c r="TCJ56" i="7"/>
  <c r="TCK56" i="7"/>
  <c r="TCL56" i="7"/>
  <c r="TCM56" i="7"/>
  <c r="TCN56" i="7"/>
  <c r="TCO56" i="7"/>
  <c r="TCP56" i="7"/>
  <c r="TCQ56" i="7"/>
  <c r="TCR56" i="7"/>
  <c r="TCS56" i="7"/>
  <c r="TCT56" i="7"/>
  <c r="TCU56" i="7"/>
  <c r="TCV56" i="7"/>
  <c r="TCW56" i="7"/>
  <c r="TCX56" i="7"/>
  <c r="TCY56" i="7"/>
  <c r="TCZ56" i="7"/>
  <c r="TDA56" i="7"/>
  <c r="TDB56" i="7"/>
  <c r="TDC56" i="7"/>
  <c r="TDD56" i="7"/>
  <c r="TDE56" i="7"/>
  <c r="TDF56" i="7"/>
  <c r="TDG56" i="7"/>
  <c r="TDH56" i="7"/>
  <c r="TDI56" i="7"/>
  <c r="TDJ56" i="7"/>
  <c r="TDK56" i="7"/>
  <c r="TDL56" i="7"/>
  <c r="TDM56" i="7"/>
  <c r="TDN56" i="7"/>
  <c r="TDO56" i="7"/>
  <c r="TDP56" i="7"/>
  <c r="TDQ56" i="7"/>
  <c r="TDR56" i="7"/>
  <c r="TDS56" i="7"/>
  <c r="TDT56" i="7"/>
  <c r="TDU56" i="7"/>
  <c r="TDV56" i="7"/>
  <c r="TDW56" i="7"/>
  <c r="TDX56" i="7"/>
  <c r="TDY56" i="7"/>
  <c r="TDZ56" i="7"/>
  <c r="TEA56" i="7"/>
  <c r="TEB56" i="7"/>
  <c r="TEC56" i="7"/>
  <c r="TED56" i="7"/>
  <c r="TEE56" i="7"/>
  <c r="TEF56" i="7"/>
  <c r="TEG56" i="7"/>
  <c r="TEH56" i="7"/>
  <c r="TEI56" i="7"/>
  <c r="TEJ56" i="7"/>
  <c r="TEK56" i="7"/>
  <c r="TEL56" i="7"/>
  <c r="TEM56" i="7"/>
  <c r="TEN56" i="7"/>
  <c r="TEO56" i="7"/>
  <c r="TEP56" i="7"/>
  <c r="TEQ56" i="7"/>
  <c r="TER56" i="7"/>
  <c r="TES56" i="7"/>
  <c r="TET56" i="7"/>
  <c r="TEU56" i="7"/>
  <c r="TEV56" i="7"/>
  <c r="TEW56" i="7"/>
  <c r="TEX56" i="7"/>
  <c r="TEY56" i="7"/>
  <c r="TEZ56" i="7"/>
  <c r="TFA56" i="7"/>
  <c r="TFB56" i="7"/>
  <c r="TFC56" i="7"/>
  <c r="TFD56" i="7"/>
  <c r="TFE56" i="7"/>
  <c r="TFF56" i="7"/>
  <c r="TFG56" i="7"/>
  <c r="TFH56" i="7"/>
  <c r="TFI56" i="7"/>
  <c r="TFJ56" i="7"/>
  <c r="TFK56" i="7"/>
  <c r="TFL56" i="7"/>
  <c r="TFM56" i="7"/>
  <c r="TFN56" i="7"/>
  <c r="TFO56" i="7"/>
  <c r="TFP56" i="7"/>
  <c r="TFQ56" i="7"/>
  <c r="TFR56" i="7"/>
  <c r="TFS56" i="7"/>
  <c r="TFT56" i="7"/>
  <c r="TFU56" i="7"/>
  <c r="TFV56" i="7"/>
  <c r="TFW56" i="7"/>
  <c r="TFX56" i="7"/>
  <c r="TFY56" i="7"/>
  <c r="TFZ56" i="7"/>
  <c r="TGA56" i="7"/>
  <c r="TGB56" i="7"/>
  <c r="TGC56" i="7"/>
  <c r="TGD56" i="7"/>
  <c r="TGE56" i="7"/>
  <c r="TGF56" i="7"/>
  <c r="TGG56" i="7"/>
  <c r="TGH56" i="7"/>
  <c r="TGI56" i="7"/>
  <c r="TGJ56" i="7"/>
  <c r="TGK56" i="7"/>
  <c r="TGL56" i="7"/>
  <c r="TGM56" i="7"/>
  <c r="TGN56" i="7"/>
  <c r="TGO56" i="7"/>
  <c r="TGP56" i="7"/>
  <c r="TGQ56" i="7"/>
  <c r="TGR56" i="7"/>
  <c r="TGS56" i="7"/>
  <c r="TGT56" i="7"/>
  <c r="TGU56" i="7"/>
  <c r="TGV56" i="7"/>
  <c r="TGW56" i="7"/>
  <c r="TGX56" i="7"/>
  <c r="TGY56" i="7"/>
  <c r="TGZ56" i="7"/>
  <c r="THA56" i="7"/>
  <c r="THB56" i="7"/>
  <c r="THC56" i="7"/>
  <c r="THD56" i="7"/>
  <c r="THE56" i="7"/>
  <c r="THF56" i="7"/>
  <c r="THG56" i="7"/>
  <c r="THH56" i="7"/>
  <c r="THI56" i="7"/>
  <c r="THJ56" i="7"/>
  <c r="THK56" i="7"/>
  <c r="THL56" i="7"/>
  <c r="THM56" i="7"/>
  <c r="THN56" i="7"/>
  <c r="THO56" i="7"/>
  <c r="THP56" i="7"/>
  <c r="THQ56" i="7"/>
  <c r="THR56" i="7"/>
  <c r="THS56" i="7"/>
  <c r="THT56" i="7"/>
  <c r="THU56" i="7"/>
  <c r="THV56" i="7"/>
  <c r="THW56" i="7"/>
  <c r="THX56" i="7"/>
  <c r="THY56" i="7"/>
  <c r="THZ56" i="7"/>
  <c r="TIA56" i="7"/>
  <c r="TIB56" i="7"/>
  <c r="TIC56" i="7"/>
  <c r="TID56" i="7"/>
  <c r="TIE56" i="7"/>
  <c r="TIF56" i="7"/>
  <c r="TIG56" i="7"/>
  <c r="TIH56" i="7"/>
  <c r="TII56" i="7"/>
  <c r="TIJ56" i="7"/>
  <c r="TIK56" i="7"/>
  <c r="TIL56" i="7"/>
  <c r="TIM56" i="7"/>
  <c r="TIN56" i="7"/>
  <c r="TIO56" i="7"/>
  <c r="TIP56" i="7"/>
  <c r="TIQ56" i="7"/>
  <c r="TIR56" i="7"/>
  <c r="TIS56" i="7"/>
  <c r="TIT56" i="7"/>
  <c r="TIU56" i="7"/>
  <c r="TIV56" i="7"/>
  <c r="TIW56" i="7"/>
  <c r="TIX56" i="7"/>
  <c r="TIY56" i="7"/>
  <c r="TIZ56" i="7"/>
  <c r="TJA56" i="7"/>
  <c r="TJB56" i="7"/>
  <c r="TJC56" i="7"/>
  <c r="TJD56" i="7"/>
  <c r="TJE56" i="7"/>
  <c r="TJF56" i="7"/>
  <c r="TJG56" i="7"/>
  <c r="TJH56" i="7"/>
  <c r="TJI56" i="7"/>
  <c r="TJJ56" i="7"/>
  <c r="TJK56" i="7"/>
  <c r="TJL56" i="7"/>
  <c r="TJM56" i="7"/>
  <c r="TJN56" i="7"/>
  <c r="TJO56" i="7"/>
  <c r="TJP56" i="7"/>
  <c r="TJQ56" i="7"/>
  <c r="TJR56" i="7"/>
  <c r="TJS56" i="7"/>
  <c r="TJT56" i="7"/>
  <c r="TJU56" i="7"/>
  <c r="TJV56" i="7"/>
  <c r="TJW56" i="7"/>
  <c r="TJX56" i="7"/>
  <c r="TJY56" i="7"/>
  <c r="TJZ56" i="7"/>
  <c r="TKA56" i="7"/>
  <c r="TKB56" i="7"/>
  <c r="TKC56" i="7"/>
  <c r="TKD56" i="7"/>
  <c r="TKE56" i="7"/>
  <c r="TKF56" i="7"/>
  <c r="TKG56" i="7"/>
  <c r="TKH56" i="7"/>
  <c r="TKI56" i="7"/>
  <c r="TKJ56" i="7"/>
  <c r="TKK56" i="7"/>
  <c r="TKL56" i="7"/>
  <c r="TKM56" i="7"/>
  <c r="TKN56" i="7"/>
  <c r="TKO56" i="7"/>
  <c r="TKP56" i="7"/>
  <c r="TKQ56" i="7"/>
  <c r="TKR56" i="7"/>
  <c r="TKS56" i="7"/>
  <c r="TKT56" i="7"/>
  <c r="TKU56" i="7"/>
  <c r="TKV56" i="7"/>
  <c r="TKW56" i="7"/>
  <c r="TKX56" i="7"/>
  <c r="TKY56" i="7"/>
  <c r="TKZ56" i="7"/>
  <c r="TLA56" i="7"/>
  <c r="TLB56" i="7"/>
  <c r="TLC56" i="7"/>
  <c r="TLD56" i="7"/>
  <c r="TLE56" i="7"/>
  <c r="TLF56" i="7"/>
  <c r="TLG56" i="7"/>
  <c r="TLH56" i="7"/>
  <c r="TLI56" i="7"/>
  <c r="TLJ56" i="7"/>
  <c r="TLK56" i="7"/>
  <c r="TLL56" i="7"/>
  <c r="TLM56" i="7"/>
  <c r="TLN56" i="7"/>
  <c r="TLO56" i="7"/>
  <c r="TLP56" i="7"/>
  <c r="TLQ56" i="7"/>
  <c r="TLR56" i="7"/>
  <c r="TLS56" i="7"/>
  <c r="TLT56" i="7"/>
  <c r="TLU56" i="7"/>
  <c r="TLV56" i="7"/>
  <c r="TLW56" i="7"/>
  <c r="TLX56" i="7"/>
  <c r="TLY56" i="7"/>
  <c r="TLZ56" i="7"/>
  <c r="TMA56" i="7"/>
  <c r="TMB56" i="7"/>
  <c r="TMC56" i="7"/>
  <c r="TMD56" i="7"/>
  <c r="TME56" i="7"/>
  <c r="TMF56" i="7"/>
  <c r="TMG56" i="7"/>
  <c r="TMH56" i="7"/>
  <c r="TMI56" i="7"/>
  <c r="TMJ56" i="7"/>
  <c r="TMK56" i="7"/>
  <c r="TML56" i="7"/>
  <c r="TMM56" i="7"/>
  <c r="TMN56" i="7"/>
  <c r="TMO56" i="7"/>
  <c r="TMP56" i="7"/>
  <c r="TMQ56" i="7"/>
  <c r="TMR56" i="7"/>
  <c r="TMS56" i="7"/>
  <c r="TMT56" i="7"/>
  <c r="TMU56" i="7"/>
  <c r="TMV56" i="7"/>
  <c r="TMW56" i="7"/>
  <c r="TMX56" i="7"/>
  <c r="TMY56" i="7"/>
  <c r="TMZ56" i="7"/>
  <c r="TNA56" i="7"/>
  <c r="TNB56" i="7"/>
  <c r="TNC56" i="7"/>
  <c r="TND56" i="7"/>
  <c r="TNE56" i="7"/>
  <c r="TNF56" i="7"/>
  <c r="TNG56" i="7"/>
  <c r="TNH56" i="7"/>
  <c r="TNI56" i="7"/>
  <c r="TNJ56" i="7"/>
  <c r="TNK56" i="7"/>
  <c r="TNL56" i="7"/>
  <c r="TNM56" i="7"/>
  <c r="TNN56" i="7"/>
  <c r="TNO56" i="7"/>
  <c r="TNP56" i="7"/>
  <c r="TNQ56" i="7"/>
  <c r="TNR56" i="7"/>
  <c r="TNS56" i="7"/>
  <c r="TNT56" i="7"/>
  <c r="TNU56" i="7"/>
  <c r="TNV56" i="7"/>
  <c r="TNW56" i="7"/>
  <c r="TNX56" i="7"/>
  <c r="TNY56" i="7"/>
  <c r="TNZ56" i="7"/>
  <c r="TOA56" i="7"/>
  <c r="TOB56" i="7"/>
  <c r="TOC56" i="7"/>
  <c r="TOD56" i="7"/>
  <c r="TOE56" i="7"/>
  <c r="TOF56" i="7"/>
  <c r="TOG56" i="7"/>
  <c r="TOH56" i="7"/>
  <c r="TOI56" i="7"/>
  <c r="TOJ56" i="7"/>
  <c r="TOK56" i="7"/>
  <c r="TOL56" i="7"/>
  <c r="TOM56" i="7"/>
  <c r="TON56" i="7"/>
  <c r="TOO56" i="7"/>
  <c r="TOP56" i="7"/>
  <c r="TOQ56" i="7"/>
  <c r="TOR56" i="7"/>
  <c r="TOS56" i="7"/>
  <c r="TOT56" i="7"/>
  <c r="TOU56" i="7"/>
  <c r="TOV56" i="7"/>
  <c r="TOW56" i="7"/>
  <c r="TOX56" i="7"/>
  <c r="TOY56" i="7"/>
  <c r="TOZ56" i="7"/>
  <c r="TPA56" i="7"/>
  <c r="TPB56" i="7"/>
  <c r="TPC56" i="7"/>
  <c r="TPD56" i="7"/>
  <c r="TPE56" i="7"/>
  <c r="TPF56" i="7"/>
  <c r="TPG56" i="7"/>
  <c r="TPH56" i="7"/>
  <c r="TPI56" i="7"/>
  <c r="TPJ56" i="7"/>
  <c r="TPK56" i="7"/>
  <c r="TPL56" i="7"/>
  <c r="TPM56" i="7"/>
  <c r="TPN56" i="7"/>
  <c r="TPO56" i="7"/>
  <c r="TPP56" i="7"/>
  <c r="TPQ56" i="7"/>
  <c r="TPR56" i="7"/>
  <c r="TPS56" i="7"/>
  <c r="TPT56" i="7"/>
  <c r="TPU56" i="7"/>
  <c r="TPV56" i="7"/>
  <c r="TPW56" i="7"/>
  <c r="TPX56" i="7"/>
  <c r="TPY56" i="7"/>
  <c r="TPZ56" i="7"/>
  <c r="TQA56" i="7"/>
  <c r="TQB56" i="7"/>
  <c r="TQC56" i="7"/>
  <c r="TQD56" i="7"/>
  <c r="TQE56" i="7"/>
  <c r="TQF56" i="7"/>
  <c r="TQG56" i="7"/>
  <c r="TQH56" i="7"/>
  <c r="TQI56" i="7"/>
  <c r="TQJ56" i="7"/>
  <c r="TQK56" i="7"/>
  <c r="TQL56" i="7"/>
  <c r="TQM56" i="7"/>
  <c r="TQN56" i="7"/>
  <c r="TQO56" i="7"/>
  <c r="TQP56" i="7"/>
  <c r="TQQ56" i="7"/>
  <c r="TQR56" i="7"/>
  <c r="TQS56" i="7"/>
  <c r="TQT56" i="7"/>
  <c r="TQU56" i="7"/>
  <c r="TQV56" i="7"/>
  <c r="TQW56" i="7"/>
  <c r="TQX56" i="7"/>
  <c r="TQY56" i="7"/>
  <c r="TQZ56" i="7"/>
  <c r="TRA56" i="7"/>
  <c r="TRB56" i="7"/>
  <c r="TRC56" i="7"/>
  <c r="TRD56" i="7"/>
  <c r="TRE56" i="7"/>
  <c r="TRF56" i="7"/>
  <c r="TRG56" i="7"/>
  <c r="TRH56" i="7"/>
  <c r="TRI56" i="7"/>
  <c r="TRJ56" i="7"/>
  <c r="TRK56" i="7"/>
  <c r="TRL56" i="7"/>
  <c r="TRM56" i="7"/>
  <c r="TRN56" i="7"/>
  <c r="TRO56" i="7"/>
  <c r="TRP56" i="7"/>
  <c r="TRQ56" i="7"/>
  <c r="TRR56" i="7"/>
  <c r="TRS56" i="7"/>
  <c r="TRT56" i="7"/>
  <c r="TRU56" i="7"/>
  <c r="TRV56" i="7"/>
  <c r="TRW56" i="7"/>
  <c r="TRX56" i="7"/>
  <c r="TRY56" i="7"/>
  <c r="TRZ56" i="7"/>
  <c r="TSA56" i="7"/>
  <c r="TSB56" i="7"/>
  <c r="TSC56" i="7"/>
  <c r="TSD56" i="7"/>
  <c r="TSE56" i="7"/>
  <c r="TSF56" i="7"/>
  <c r="TSG56" i="7"/>
  <c r="TSH56" i="7"/>
  <c r="TSI56" i="7"/>
  <c r="TSJ56" i="7"/>
  <c r="TSK56" i="7"/>
  <c r="TSL56" i="7"/>
  <c r="TSM56" i="7"/>
  <c r="TSN56" i="7"/>
  <c r="TSO56" i="7"/>
  <c r="TSP56" i="7"/>
  <c r="TSQ56" i="7"/>
  <c r="TSR56" i="7"/>
  <c r="TSS56" i="7"/>
  <c r="TST56" i="7"/>
  <c r="TSU56" i="7"/>
  <c r="TSV56" i="7"/>
  <c r="TSW56" i="7"/>
  <c r="TSX56" i="7"/>
  <c r="TSY56" i="7"/>
  <c r="TSZ56" i="7"/>
  <c r="TTA56" i="7"/>
  <c r="TTB56" i="7"/>
  <c r="TTC56" i="7"/>
  <c r="TTD56" i="7"/>
  <c r="TTE56" i="7"/>
  <c r="TTF56" i="7"/>
  <c r="TTG56" i="7"/>
  <c r="TTH56" i="7"/>
  <c r="TTI56" i="7"/>
  <c r="TTJ56" i="7"/>
  <c r="TTK56" i="7"/>
  <c r="TTL56" i="7"/>
  <c r="TTM56" i="7"/>
  <c r="TTN56" i="7"/>
  <c r="TTO56" i="7"/>
  <c r="TTP56" i="7"/>
  <c r="TTQ56" i="7"/>
  <c r="TTR56" i="7"/>
  <c r="TTS56" i="7"/>
  <c r="TTT56" i="7"/>
  <c r="TTU56" i="7"/>
  <c r="TTV56" i="7"/>
  <c r="TTW56" i="7"/>
  <c r="TTX56" i="7"/>
  <c r="TTY56" i="7"/>
  <c r="TTZ56" i="7"/>
  <c r="TUA56" i="7"/>
  <c r="TUB56" i="7"/>
  <c r="TUC56" i="7"/>
  <c r="TUD56" i="7"/>
  <c r="TUE56" i="7"/>
  <c r="TUF56" i="7"/>
  <c r="TUG56" i="7"/>
  <c r="TUH56" i="7"/>
  <c r="TUI56" i="7"/>
  <c r="TUJ56" i="7"/>
  <c r="TUK56" i="7"/>
  <c r="TUL56" i="7"/>
  <c r="TUM56" i="7"/>
  <c r="TUN56" i="7"/>
  <c r="TUO56" i="7"/>
  <c r="TUP56" i="7"/>
  <c r="TUQ56" i="7"/>
  <c r="TUR56" i="7"/>
  <c r="TUS56" i="7"/>
  <c r="TUT56" i="7"/>
  <c r="TUU56" i="7"/>
  <c r="TUV56" i="7"/>
  <c r="TUW56" i="7"/>
  <c r="TUX56" i="7"/>
  <c r="TUY56" i="7"/>
  <c r="TUZ56" i="7"/>
  <c r="TVA56" i="7"/>
  <c r="TVB56" i="7"/>
  <c r="TVC56" i="7"/>
  <c r="TVD56" i="7"/>
  <c r="TVE56" i="7"/>
  <c r="TVF56" i="7"/>
  <c r="TVG56" i="7"/>
  <c r="TVH56" i="7"/>
  <c r="TVI56" i="7"/>
  <c r="TVJ56" i="7"/>
  <c r="TVK56" i="7"/>
  <c r="TVL56" i="7"/>
  <c r="TVM56" i="7"/>
  <c r="TVN56" i="7"/>
  <c r="TVO56" i="7"/>
  <c r="TVP56" i="7"/>
  <c r="TVQ56" i="7"/>
  <c r="TVR56" i="7"/>
  <c r="TVS56" i="7"/>
  <c r="TVT56" i="7"/>
  <c r="TVU56" i="7"/>
  <c r="TVV56" i="7"/>
  <c r="TVW56" i="7"/>
  <c r="TVX56" i="7"/>
  <c r="TVY56" i="7"/>
  <c r="TVZ56" i="7"/>
  <c r="TWA56" i="7"/>
  <c r="TWB56" i="7"/>
  <c r="TWC56" i="7"/>
  <c r="TWD56" i="7"/>
  <c r="TWE56" i="7"/>
  <c r="TWF56" i="7"/>
  <c r="TWG56" i="7"/>
  <c r="TWH56" i="7"/>
  <c r="TWI56" i="7"/>
  <c r="TWJ56" i="7"/>
  <c r="TWK56" i="7"/>
  <c r="TWL56" i="7"/>
  <c r="TWM56" i="7"/>
  <c r="TWN56" i="7"/>
  <c r="TWO56" i="7"/>
  <c r="TWP56" i="7"/>
  <c r="TWQ56" i="7"/>
  <c r="TWR56" i="7"/>
  <c r="TWS56" i="7"/>
  <c r="TWT56" i="7"/>
  <c r="TWU56" i="7"/>
  <c r="TWV56" i="7"/>
  <c r="TWW56" i="7"/>
  <c r="TWX56" i="7"/>
  <c r="TWY56" i="7"/>
  <c r="TWZ56" i="7"/>
  <c r="TXA56" i="7"/>
  <c r="TXB56" i="7"/>
  <c r="TXC56" i="7"/>
  <c r="TXD56" i="7"/>
  <c r="TXE56" i="7"/>
  <c r="TXF56" i="7"/>
  <c r="TXG56" i="7"/>
  <c r="TXH56" i="7"/>
  <c r="TXI56" i="7"/>
  <c r="TXJ56" i="7"/>
  <c r="TXK56" i="7"/>
  <c r="TXL56" i="7"/>
  <c r="TXM56" i="7"/>
  <c r="TXN56" i="7"/>
  <c r="TXO56" i="7"/>
  <c r="TXP56" i="7"/>
  <c r="TXQ56" i="7"/>
  <c r="TXR56" i="7"/>
  <c r="TXS56" i="7"/>
  <c r="TXT56" i="7"/>
  <c r="TXU56" i="7"/>
  <c r="TXV56" i="7"/>
  <c r="TXW56" i="7"/>
  <c r="TXX56" i="7"/>
  <c r="TXY56" i="7"/>
  <c r="TXZ56" i="7"/>
  <c r="TYA56" i="7"/>
  <c r="TYB56" i="7"/>
  <c r="TYC56" i="7"/>
  <c r="TYD56" i="7"/>
  <c r="TYE56" i="7"/>
  <c r="TYF56" i="7"/>
  <c r="TYG56" i="7"/>
  <c r="TYH56" i="7"/>
  <c r="TYI56" i="7"/>
  <c r="TYJ56" i="7"/>
  <c r="TYK56" i="7"/>
  <c r="TYL56" i="7"/>
  <c r="TYM56" i="7"/>
  <c r="TYN56" i="7"/>
  <c r="TYO56" i="7"/>
  <c r="TYP56" i="7"/>
  <c r="TYQ56" i="7"/>
  <c r="TYR56" i="7"/>
  <c r="TYS56" i="7"/>
  <c r="TYT56" i="7"/>
  <c r="TYU56" i="7"/>
  <c r="TYV56" i="7"/>
  <c r="TYW56" i="7"/>
  <c r="TYX56" i="7"/>
  <c r="TYY56" i="7"/>
  <c r="TYZ56" i="7"/>
  <c r="TZA56" i="7"/>
  <c r="TZB56" i="7"/>
  <c r="TZC56" i="7"/>
  <c r="TZD56" i="7"/>
  <c r="TZE56" i="7"/>
  <c r="TZF56" i="7"/>
  <c r="TZG56" i="7"/>
  <c r="TZH56" i="7"/>
  <c r="TZI56" i="7"/>
  <c r="TZJ56" i="7"/>
  <c r="TZK56" i="7"/>
  <c r="TZL56" i="7"/>
  <c r="TZM56" i="7"/>
  <c r="TZN56" i="7"/>
  <c r="TZO56" i="7"/>
  <c r="TZP56" i="7"/>
  <c r="TZQ56" i="7"/>
  <c r="TZR56" i="7"/>
  <c r="TZS56" i="7"/>
  <c r="TZT56" i="7"/>
  <c r="TZU56" i="7"/>
  <c r="TZV56" i="7"/>
  <c r="TZW56" i="7"/>
  <c r="TZX56" i="7"/>
  <c r="TZY56" i="7"/>
  <c r="TZZ56" i="7"/>
  <c r="UAA56" i="7"/>
  <c r="UAB56" i="7"/>
  <c r="UAC56" i="7"/>
  <c r="UAD56" i="7"/>
  <c r="UAE56" i="7"/>
  <c r="UAF56" i="7"/>
  <c r="UAG56" i="7"/>
  <c r="UAH56" i="7"/>
  <c r="UAI56" i="7"/>
  <c r="UAJ56" i="7"/>
  <c r="UAK56" i="7"/>
  <c r="UAL56" i="7"/>
  <c r="UAM56" i="7"/>
  <c r="UAN56" i="7"/>
  <c r="UAO56" i="7"/>
  <c r="UAP56" i="7"/>
  <c r="UAQ56" i="7"/>
  <c r="UAR56" i="7"/>
  <c r="UAS56" i="7"/>
  <c r="UAT56" i="7"/>
  <c r="UAU56" i="7"/>
  <c r="UAV56" i="7"/>
  <c r="UAW56" i="7"/>
  <c r="UAX56" i="7"/>
  <c r="UAY56" i="7"/>
  <c r="UAZ56" i="7"/>
  <c r="UBA56" i="7"/>
  <c r="UBB56" i="7"/>
  <c r="UBC56" i="7"/>
  <c r="UBD56" i="7"/>
  <c r="UBE56" i="7"/>
  <c r="UBF56" i="7"/>
  <c r="UBG56" i="7"/>
  <c r="UBH56" i="7"/>
  <c r="UBI56" i="7"/>
  <c r="UBJ56" i="7"/>
  <c r="UBK56" i="7"/>
  <c r="UBL56" i="7"/>
  <c r="UBM56" i="7"/>
  <c r="UBN56" i="7"/>
  <c r="UBO56" i="7"/>
  <c r="UBP56" i="7"/>
  <c r="UBQ56" i="7"/>
  <c r="UBR56" i="7"/>
  <c r="UBS56" i="7"/>
  <c r="UBT56" i="7"/>
  <c r="UBU56" i="7"/>
  <c r="UBV56" i="7"/>
  <c r="UBW56" i="7"/>
  <c r="UBX56" i="7"/>
  <c r="UBY56" i="7"/>
  <c r="UBZ56" i="7"/>
  <c r="UCA56" i="7"/>
  <c r="UCB56" i="7"/>
  <c r="UCC56" i="7"/>
  <c r="UCD56" i="7"/>
  <c r="UCE56" i="7"/>
  <c r="UCF56" i="7"/>
  <c r="UCG56" i="7"/>
  <c r="UCH56" i="7"/>
  <c r="UCI56" i="7"/>
  <c r="UCJ56" i="7"/>
  <c r="UCK56" i="7"/>
  <c r="UCL56" i="7"/>
  <c r="UCM56" i="7"/>
  <c r="UCN56" i="7"/>
  <c r="UCO56" i="7"/>
  <c r="UCP56" i="7"/>
  <c r="UCQ56" i="7"/>
  <c r="UCR56" i="7"/>
  <c r="UCS56" i="7"/>
  <c r="UCT56" i="7"/>
  <c r="UCU56" i="7"/>
  <c r="UCV56" i="7"/>
  <c r="UCW56" i="7"/>
  <c r="UCX56" i="7"/>
  <c r="UCY56" i="7"/>
  <c r="UCZ56" i="7"/>
  <c r="UDA56" i="7"/>
  <c r="UDB56" i="7"/>
  <c r="UDC56" i="7"/>
  <c r="UDD56" i="7"/>
  <c r="UDE56" i="7"/>
  <c r="UDF56" i="7"/>
  <c r="UDG56" i="7"/>
  <c r="UDH56" i="7"/>
  <c r="UDI56" i="7"/>
  <c r="UDJ56" i="7"/>
  <c r="UDK56" i="7"/>
  <c r="UDL56" i="7"/>
  <c r="UDM56" i="7"/>
  <c r="UDN56" i="7"/>
  <c r="UDO56" i="7"/>
  <c r="UDP56" i="7"/>
  <c r="UDQ56" i="7"/>
  <c r="UDR56" i="7"/>
  <c r="UDS56" i="7"/>
  <c r="UDT56" i="7"/>
  <c r="UDU56" i="7"/>
  <c r="UDV56" i="7"/>
  <c r="UDW56" i="7"/>
  <c r="UDX56" i="7"/>
  <c r="UDY56" i="7"/>
  <c r="UDZ56" i="7"/>
  <c r="UEA56" i="7"/>
  <c r="UEB56" i="7"/>
  <c r="UEC56" i="7"/>
  <c r="UED56" i="7"/>
  <c r="UEE56" i="7"/>
  <c r="UEF56" i="7"/>
  <c r="UEG56" i="7"/>
  <c r="UEH56" i="7"/>
  <c r="UEI56" i="7"/>
  <c r="UEJ56" i="7"/>
  <c r="UEK56" i="7"/>
  <c r="UEL56" i="7"/>
  <c r="UEM56" i="7"/>
  <c r="UEN56" i="7"/>
  <c r="UEO56" i="7"/>
  <c r="UEP56" i="7"/>
  <c r="UEQ56" i="7"/>
  <c r="UER56" i="7"/>
  <c r="UES56" i="7"/>
  <c r="UET56" i="7"/>
  <c r="UEU56" i="7"/>
  <c r="UEV56" i="7"/>
  <c r="UEW56" i="7"/>
  <c r="UEX56" i="7"/>
  <c r="UEY56" i="7"/>
  <c r="UEZ56" i="7"/>
  <c r="UFA56" i="7"/>
  <c r="UFB56" i="7"/>
  <c r="UFC56" i="7"/>
  <c r="UFD56" i="7"/>
  <c r="UFE56" i="7"/>
  <c r="UFF56" i="7"/>
  <c r="UFG56" i="7"/>
  <c r="UFH56" i="7"/>
  <c r="UFI56" i="7"/>
  <c r="UFJ56" i="7"/>
  <c r="UFK56" i="7"/>
  <c r="UFL56" i="7"/>
  <c r="UFM56" i="7"/>
  <c r="UFN56" i="7"/>
  <c r="UFO56" i="7"/>
  <c r="UFP56" i="7"/>
  <c r="UFQ56" i="7"/>
  <c r="UFR56" i="7"/>
  <c r="UFS56" i="7"/>
  <c r="UFT56" i="7"/>
  <c r="UFU56" i="7"/>
  <c r="UFV56" i="7"/>
  <c r="UFW56" i="7"/>
  <c r="UFX56" i="7"/>
  <c r="UFY56" i="7"/>
  <c r="UFZ56" i="7"/>
  <c r="UGA56" i="7"/>
  <c r="UGB56" i="7"/>
  <c r="UGC56" i="7"/>
  <c r="UGD56" i="7"/>
  <c r="UGE56" i="7"/>
  <c r="UGF56" i="7"/>
  <c r="UGG56" i="7"/>
  <c r="UGH56" i="7"/>
  <c r="UGI56" i="7"/>
  <c r="UGJ56" i="7"/>
  <c r="UGK56" i="7"/>
  <c r="UGL56" i="7"/>
  <c r="UGM56" i="7"/>
  <c r="UGN56" i="7"/>
  <c r="UGO56" i="7"/>
  <c r="UGP56" i="7"/>
  <c r="UGQ56" i="7"/>
  <c r="UGR56" i="7"/>
  <c r="UGS56" i="7"/>
  <c r="UGT56" i="7"/>
  <c r="UGU56" i="7"/>
  <c r="UGV56" i="7"/>
  <c r="UGW56" i="7"/>
  <c r="UGX56" i="7"/>
  <c r="UGY56" i="7"/>
  <c r="UGZ56" i="7"/>
  <c r="UHA56" i="7"/>
  <c r="UHB56" i="7"/>
  <c r="UHC56" i="7"/>
  <c r="UHD56" i="7"/>
  <c r="UHE56" i="7"/>
  <c r="UHF56" i="7"/>
  <c r="UHG56" i="7"/>
  <c r="UHH56" i="7"/>
  <c r="UHI56" i="7"/>
  <c r="UHJ56" i="7"/>
  <c r="UHK56" i="7"/>
  <c r="UHL56" i="7"/>
  <c r="UHM56" i="7"/>
  <c r="UHN56" i="7"/>
  <c r="UHO56" i="7"/>
  <c r="UHP56" i="7"/>
  <c r="UHQ56" i="7"/>
  <c r="UHR56" i="7"/>
  <c r="UHS56" i="7"/>
  <c r="UHT56" i="7"/>
  <c r="UHU56" i="7"/>
  <c r="UHV56" i="7"/>
  <c r="UHW56" i="7"/>
  <c r="UHX56" i="7"/>
  <c r="UHY56" i="7"/>
  <c r="UHZ56" i="7"/>
  <c r="UIA56" i="7"/>
  <c r="UIB56" i="7"/>
  <c r="UIC56" i="7"/>
  <c r="UID56" i="7"/>
  <c r="UIE56" i="7"/>
  <c r="UIF56" i="7"/>
  <c r="UIG56" i="7"/>
  <c r="UIH56" i="7"/>
  <c r="UII56" i="7"/>
  <c r="UIJ56" i="7"/>
  <c r="UIK56" i="7"/>
  <c r="UIL56" i="7"/>
  <c r="UIM56" i="7"/>
  <c r="UIN56" i="7"/>
  <c r="UIO56" i="7"/>
  <c r="UIP56" i="7"/>
  <c r="UIQ56" i="7"/>
  <c r="UIR56" i="7"/>
  <c r="UIS56" i="7"/>
  <c r="UIT56" i="7"/>
  <c r="UIU56" i="7"/>
  <c r="UIV56" i="7"/>
  <c r="UIW56" i="7"/>
  <c r="UIX56" i="7"/>
  <c r="UIY56" i="7"/>
  <c r="UIZ56" i="7"/>
  <c r="UJA56" i="7"/>
  <c r="UJB56" i="7"/>
  <c r="UJC56" i="7"/>
  <c r="UJD56" i="7"/>
  <c r="UJE56" i="7"/>
  <c r="UJF56" i="7"/>
  <c r="UJG56" i="7"/>
  <c r="UJH56" i="7"/>
  <c r="UJI56" i="7"/>
  <c r="UJJ56" i="7"/>
  <c r="UJK56" i="7"/>
  <c r="UJL56" i="7"/>
  <c r="UJM56" i="7"/>
  <c r="UJN56" i="7"/>
  <c r="UJO56" i="7"/>
  <c r="UJP56" i="7"/>
  <c r="UJQ56" i="7"/>
  <c r="UJR56" i="7"/>
  <c r="UJS56" i="7"/>
  <c r="UJT56" i="7"/>
  <c r="UJU56" i="7"/>
  <c r="UJV56" i="7"/>
  <c r="UJW56" i="7"/>
  <c r="UJX56" i="7"/>
  <c r="UJY56" i="7"/>
  <c r="UJZ56" i="7"/>
  <c r="UKA56" i="7"/>
  <c r="UKB56" i="7"/>
  <c r="UKC56" i="7"/>
  <c r="UKD56" i="7"/>
  <c r="UKE56" i="7"/>
  <c r="UKF56" i="7"/>
  <c r="UKG56" i="7"/>
  <c r="UKH56" i="7"/>
  <c r="UKI56" i="7"/>
  <c r="UKJ56" i="7"/>
  <c r="UKK56" i="7"/>
  <c r="UKL56" i="7"/>
  <c r="UKM56" i="7"/>
  <c r="UKN56" i="7"/>
  <c r="UKO56" i="7"/>
  <c r="UKP56" i="7"/>
  <c r="UKQ56" i="7"/>
  <c r="UKR56" i="7"/>
  <c r="UKS56" i="7"/>
  <c r="UKT56" i="7"/>
  <c r="UKU56" i="7"/>
  <c r="UKV56" i="7"/>
  <c r="UKW56" i="7"/>
  <c r="UKX56" i="7"/>
  <c r="UKY56" i="7"/>
  <c r="UKZ56" i="7"/>
  <c r="ULA56" i="7"/>
  <c r="ULB56" i="7"/>
  <c r="ULC56" i="7"/>
  <c r="ULD56" i="7"/>
  <c r="ULE56" i="7"/>
  <c r="ULF56" i="7"/>
  <c r="ULG56" i="7"/>
  <c r="ULH56" i="7"/>
  <c r="ULI56" i="7"/>
  <c r="ULJ56" i="7"/>
  <c r="ULK56" i="7"/>
  <c r="ULL56" i="7"/>
  <c r="ULM56" i="7"/>
  <c r="ULN56" i="7"/>
  <c r="ULO56" i="7"/>
  <c r="ULP56" i="7"/>
  <c r="ULQ56" i="7"/>
  <c r="ULR56" i="7"/>
  <c r="ULS56" i="7"/>
  <c r="ULT56" i="7"/>
  <c r="ULU56" i="7"/>
  <c r="ULV56" i="7"/>
  <c r="ULW56" i="7"/>
  <c r="ULX56" i="7"/>
  <c r="ULY56" i="7"/>
  <c r="ULZ56" i="7"/>
  <c r="UMA56" i="7"/>
  <c r="UMB56" i="7"/>
  <c r="UMC56" i="7"/>
  <c r="UMD56" i="7"/>
  <c r="UME56" i="7"/>
  <c r="UMF56" i="7"/>
  <c r="UMG56" i="7"/>
  <c r="UMH56" i="7"/>
  <c r="UMI56" i="7"/>
  <c r="UMJ56" i="7"/>
  <c r="UMK56" i="7"/>
  <c r="UML56" i="7"/>
  <c r="UMM56" i="7"/>
  <c r="UMN56" i="7"/>
  <c r="UMO56" i="7"/>
  <c r="UMP56" i="7"/>
  <c r="UMQ56" i="7"/>
  <c r="UMR56" i="7"/>
  <c r="UMS56" i="7"/>
  <c r="UMT56" i="7"/>
  <c r="UMU56" i="7"/>
  <c r="UMV56" i="7"/>
  <c r="UMW56" i="7"/>
  <c r="UMX56" i="7"/>
  <c r="UMY56" i="7"/>
  <c r="UMZ56" i="7"/>
  <c r="UNA56" i="7"/>
  <c r="UNB56" i="7"/>
  <c r="UNC56" i="7"/>
  <c r="UND56" i="7"/>
  <c r="UNE56" i="7"/>
  <c r="UNF56" i="7"/>
  <c r="UNG56" i="7"/>
  <c r="UNH56" i="7"/>
  <c r="UNI56" i="7"/>
  <c r="UNJ56" i="7"/>
  <c r="UNK56" i="7"/>
  <c r="UNL56" i="7"/>
  <c r="UNM56" i="7"/>
  <c r="UNN56" i="7"/>
  <c r="UNO56" i="7"/>
  <c r="UNP56" i="7"/>
  <c r="UNQ56" i="7"/>
  <c r="UNR56" i="7"/>
  <c r="UNS56" i="7"/>
  <c r="UNT56" i="7"/>
  <c r="UNU56" i="7"/>
  <c r="UNV56" i="7"/>
  <c r="UNW56" i="7"/>
  <c r="UNX56" i="7"/>
  <c r="UNY56" i="7"/>
  <c r="UNZ56" i="7"/>
  <c r="UOA56" i="7"/>
  <c r="UOB56" i="7"/>
  <c r="UOC56" i="7"/>
  <c r="UOD56" i="7"/>
  <c r="UOE56" i="7"/>
  <c r="UOF56" i="7"/>
  <c r="UOG56" i="7"/>
  <c r="UOH56" i="7"/>
  <c r="UOI56" i="7"/>
  <c r="UOJ56" i="7"/>
  <c r="UOK56" i="7"/>
  <c r="UOL56" i="7"/>
  <c r="UOM56" i="7"/>
  <c r="UON56" i="7"/>
  <c r="UOO56" i="7"/>
  <c r="UOP56" i="7"/>
  <c r="UOQ56" i="7"/>
  <c r="UOR56" i="7"/>
  <c r="UOS56" i="7"/>
  <c r="UOT56" i="7"/>
  <c r="UOU56" i="7"/>
  <c r="UOV56" i="7"/>
  <c r="UOW56" i="7"/>
  <c r="UOX56" i="7"/>
  <c r="UOY56" i="7"/>
  <c r="UOZ56" i="7"/>
  <c r="UPA56" i="7"/>
  <c r="UPB56" i="7"/>
  <c r="UPC56" i="7"/>
  <c r="UPD56" i="7"/>
  <c r="UPE56" i="7"/>
  <c r="UPF56" i="7"/>
  <c r="UPG56" i="7"/>
  <c r="UPH56" i="7"/>
  <c r="UPI56" i="7"/>
  <c r="UPJ56" i="7"/>
  <c r="UPK56" i="7"/>
  <c r="UPL56" i="7"/>
  <c r="UPM56" i="7"/>
  <c r="UPN56" i="7"/>
  <c r="UPO56" i="7"/>
  <c r="UPP56" i="7"/>
  <c r="UPQ56" i="7"/>
  <c r="UPR56" i="7"/>
  <c r="UPS56" i="7"/>
  <c r="UPT56" i="7"/>
  <c r="UPU56" i="7"/>
  <c r="UPV56" i="7"/>
  <c r="UPW56" i="7"/>
  <c r="UPX56" i="7"/>
  <c r="UPY56" i="7"/>
  <c r="UPZ56" i="7"/>
  <c r="UQA56" i="7"/>
  <c r="UQB56" i="7"/>
  <c r="UQC56" i="7"/>
  <c r="UQD56" i="7"/>
  <c r="UQE56" i="7"/>
  <c r="UQF56" i="7"/>
  <c r="UQG56" i="7"/>
  <c r="UQH56" i="7"/>
  <c r="UQI56" i="7"/>
  <c r="UQJ56" i="7"/>
  <c r="UQK56" i="7"/>
  <c r="UQL56" i="7"/>
  <c r="UQM56" i="7"/>
  <c r="UQN56" i="7"/>
  <c r="UQO56" i="7"/>
  <c r="UQP56" i="7"/>
  <c r="UQQ56" i="7"/>
  <c r="UQR56" i="7"/>
  <c r="UQS56" i="7"/>
  <c r="UQT56" i="7"/>
  <c r="UQU56" i="7"/>
  <c r="UQV56" i="7"/>
  <c r="UQW56" i="7"/>
  <c r="UQX56" i="7"/>
  <c r="UQY56" i="7"/>
  <c r="UQZ56" i="7"/>
  <c r="URA56" i="7"/>
  <c r="URB56" i="7"/>
  <c r="URC56" i="7"/>
  <c r="URD56" i="7"/>
  <c r="URE56" i="7"/>
  <c r="URF56" i="7"/>
  <c r="URG56" i="7"/>
  <c r="URH56" i="7"/>
  <c r="URI56" i="7"/>
  <c r="URJ56" i="7"/>
  <c r="URK56" i="7"/>
  <c r="URL56" i="7"/>
  <c r="URM56" i="7"/>
  <c r="URN56" i="7"/>
  <c r="URO56" i="7"/>
  <c r="URP56" i="7"/>
  <c r="URQ56" i="7"/>
  <c r="URR56" i="7"/>
  <c r="URS56" i="7"/>
  <c r="URT56" i="7"/>
  <c r="URU56" i="7"/>
  <c r="URV56" i="7"/>
  <c r="URW56" i="7"/>
  <c r="URX56" i="7"/>
  <c r="URY56" i="7"/>
  <c r="URZ56" i="7"/>
  <c r="USA56" i="7"/>
  <c r="USB56" i="7"/>
  <c r="USC56" i="7"/>
  <c r="USD56" i="7"/>
  <c r="USE56" i="7"/>
  <c r="USF56" i="7"/>
  <c r="USG56" i="7"/>
  <c r="USH56" i="7"/>
  <c r="USI56" i="7"/>
  <c r="USJ56" i="7"/>
  <c r="USK56" i="7"/>
  <c r="USL56" i="7"/>
  <c r="USM56" i="7"/>
  <c r="USN56" i="7"/>
  <c r="USO56" i="7"/>
  <c r="USP56" i="7"/>
  <c r="USQ56" i="7"/>
  <c r="USR56" i="7"/>
  <c r="USS56" i="7"/>
  <c r="UST56" i="7"/>
  <c r="USU56" i="7"/>
  <c r="USV56" i="7"/>
  <c r="USW56" i="7"/>
  <c r="USX56" i="7"/>
  <c r="USY56" i="7"/>
  <c r="USZ56" i="7"/>
  <c r="UTA56" i="7"/>
  <c r="UTB56" i="7"/>
  <c r="UTC56" i="7"/>
  <c r="UTD56" i="7"/>
  <c r="UTE56" i="7"/>
  <c r="UTF56" i="7"/>
  <c r="UTG56" i="7"/>
  <c r="UTH56" i="7"/>
  <c r="UTI56" i="7"/>
  <c r="UTJ56" i="7"/>
  <c r="UTK56" i="7"/>
  <c r="UTL56" i="7"/>
  <c r="UTM56" i="7"/>
  <c r="UTN56" i="7"/>
  <c r="UTO56" i="7"/>
  <c r="UTP56" i="7"/>
  <c r="UTQ56" i="7"/>
  <c r="UTR56" i="7"/>
  <c r="UTS56" i="7"/>
  <c r="UTT56" i="7"/>
  <c r="UTU56" i="7"/>
  <c r="UTV56" i="7"/>
  <c r="UTW56" i="7"/>
  <c r="UTX56" i="7"/>
  <c r="UTY56" i="7"/>
  <c r="UTZ56" i="7"/>
  <c r="UUA56" i="7"/>
  <c r="UUB56" i="7"/>
  <c r="UUC56" i="7"/>
  <c r="UUD56" i="7"/>
  <c r="UUE56" i="7"/>
  <c r="UUF56" i="7"/>
  <c r="UUG56" i="7"/>
  <c r="UUH56" i="7"/>
  <c r="UUI56" i="7"/>
  <c r="UUJ56" i="7"/>
  <c r="UUK56" i="7"/>
  <c r="UUL56" i="7"/>
  <c r="UUM56" i="7"/>
  <c r="UUN56" i="7"/>
  <c r="UUO56" i="7"/>
  <c r="UUP56" i="7"/>
  <c r="UUQ56" i="7"/>
  <c r="UUR56" i="7"/>
  <c r="UUS56" i="7"/>
  <c r="UUT56" i="7"/>
  <c r="UUU56" i="7"/>
  <c r="UUV56" i="7"/>
  <c r="UUW56" i="7"/>
  <c r="UUX56" i="7"/>
  <c r="UUY56" i="7"/>
  <c r="UUZ56" i="7"/>
  <c r="UVA56" i="7"/>
  <c r="UVB56" i="7"/>
  <c r="UVC56" i="7"/>
  <c r="UVD56" i="7"/>
  <c r="UVE56" i="7"/>
  <c r="UVF56" i="7"/>
  <c r="UVG56" i="7"/>
  <c r="UVH56" i="7"/>
  <c r="UVI56" i="7"/>
  <c r="UVJ56" i="7"/>
  <c r="UVK56" i="7"/>
  <c r="UVL56" i="7"/>
  <c r="UVM56" i="7"/>
  <c r="UVN56" i="7"/>
  <c r="UVO56" i="7"/>
  <c r="UVP56" i="7"/>
  <c r="UVQ56" i="7"/>
  <c r="UVR56" i="7"/>
  <c r="UVS56" i="7"/>
  <c r="UVT56" i="7"/>
  <c r="UVU56" i="7"/>
  <c r="UVV56" i="7"/>
  <c r="UVW56" i="7"/>
  <c r="UVX56" i="7"/>
  <c r="UVY56" i="7"/>
  <c r="UVZ56" i="7"/>
  <c r="UWA56" i="7"/>
  <c r="UWB56" i="7"/>
  <c r="UWC56" i="7"/>
  <c r="UWD56" i="7"/>
  <c r="UWE56" i="7"/>
  <c r="UWF56" i="7"/>
  <c r="UWG56" i="7"/>
  <c r="UWH56" i="7"/>
  <c r="UWI56" i="7"/>
  <c r="UWJ56" i="7"/>
  <c r="UWK56" i="7"/>
  <c r="UWL56" i="7"/>
  <c r="UWM56" i="7"/>
  <c r="UWN56" i="7"/>
  <c r="UWO56" i="7"/>
  <c r="UWP56" i="7"/>
  <c r="UWQ56" i="7"/>
  <c r="UWR56" i="7"/>
  <c r="UWS56" i="7"/>
  <c r="UWT56" i="7"/>
  <c r="UWU56" i="7"/>
  <c r="UWV56" i="7"/>
  <c r="UWW56" i="7"/>
  <c r="UWX56" i="7"/>
  <c r="UWY56" i="7"/>
  <c r="UWZ56" i="7"/>
  <c r="UXA56" i="7"/>
  <c r="UXB56" i="7"/>
  <c r="UXC56" i="7"/>
  <c r="UXD56" i="7"/>
  <c r="UXE56" i="7"/>
  <c r="UXF56" i="7"/>
  <c r="UXG56" i="7"/>
  <c r="UXH56" i="7"/>
  <c r="UXI56" i="7"/>
  <c r="UXJ56" i="7"/>
  <c r="UXK56" i="7"/>
  <c r="UXL56" i="7"/>
  <c r="UXM56" i="7"/>
  <c r="UXN56" i="7"/>
  <c r="UXO56" i="7"/>
  <c r="UXP56" i="7"/>
  <c r="UXQ56" i="7"/>
  <c r="UXR56" i="7"/>
  <c r="UXS56" i="7"/>
  <c r="UXT56" i="7"/>
  <c r="UXU56" i="7"/>
  <c r="UXV56" i="7"/>
  <c r="UXW56" i="7"/>
  <c r="UXX56" i="7"/>
  <c r="UXY56" i="7"/>
  <c r="UXZ56" i="7"/>
  <c r="UYA56" i="7"/>
  <c r="UYB56" i="7"/>
  <c r="UYC56" i="7"/>
  <c r="UYD56" i="7"/>
  <c r="UYE56" i="7"/>
  <c r="UYF56" i="7"/>
  <c r="UYG56" i="7"/>
  <c r="UYH56" i="7"/>
  <c r="UYI56" i="7"/>
  <c r="UYJ56" i="7"/>
  <c r="UYK56" i="7"/>
  <c r="UYL56" i="7"/>
  <c r="UYM56" i="7"/>
  <c r="UYN56" i="7"/>
  <c r="UYO56" i="7"/>
  <c r="UYP56" i="7"/>
  <c r="UYQ56" i="7"/>
  <c r="UYR56" i="7"/>
  <c r="UYS56" i="7"/>
  <c r="UYT56" i="7"/>
  <c r="UYU56" i="7"/>
  <c r="UYV56" i="7"/>
  <c r="UYW56" i="7"/>
  <c r="UYX56" i="7"/>
  <c r="UYY56" i="7"/>
  <c r="UYZ56" i="7"/>
  <c r="UZA56" i="7"/>
  <c r="UZB56" i="7"/>
  <c r="UZC56" i="7"/>
  <c r="UZD56" i="7"/>
  <c r="UZE56" i="7"/>
  <c r="UZF56" i="7"/>
  <c r="UZG56" i="7"/>
  <c r="UZH56" i="7"/>
  <c r="UZI56" i="7"/>
  <c r="UZJ56" i="7"/>
  <c r="UZK56" i="7"/>
  <c r="UZL56" i="7"/>
  <c r="UZM56" i="7"/>
  <c r="UZN56" i="7"/>
  <c r="UZO56" i="7"/>
  <c r="UZP56" i="7"/>
  <c r="UZQ56" i="7"/>
  <c r="UZR56" i="7"/>
  <c r="UZS56" i="7"/>
  <c r="UZT56" i="7"/>
  <c r="UZU56" i="7"/>
  <c r="UZV56" i="7"/>
  <c r="UZW56" i="7"/>
  <c r="UZX56" i="7"/>
  <c r="UZY56" i="7"/>
  <c r="UZZ56" i="7"/>
  <c r="VAA56" i="7"/>
  <c r="VAB56" i="7"/>
  <c r="VAC56" i="7"/>
  <c r="VAD56" i="7"/>
  <c r="VAE56" i="7"/>
  <c r="VAF56" i="7"/>
  <c r="VAG56" i="7"/>
  <c r="VAH56" i="7"/>
  <c r="VAI56" i="7"/>
  <c r="VAJ56" i="7"/>
  <c r="VAK56" i="7"/>
  <c r="VAL56" i="7"/>
  <c r="VAM56" i="7"/>
  <c r="VAN56" i="7"/>
  <c r="VAO56" i="7"/>
  <c r="VAP56" i="7"/>
  <c r="VAQ56" i="7"/>
  <c r="VAR56" i="7"/>
  <c r="VAS56" i="7"/>
  <c r="VAT56" i="7"/>
  <c r="VAU56" i="7"/>
  <c r="VAV56" i="7"/>
  <c r="VAW56" i="7"/>
  <c r="VAX56" i="7"/>
  <c r="VAY56" i="7"/>
  <c r="VAZ56" i="7"/>
  <c r="VBA56" i="7"/>
  <c r="VBB56" i="7"/>
  <c r="VBC56" i="7"/>
  <c r="VBD56" i="7"/>
  <c r="VBE56" i="7"/>
  <c r="VBF56" i="7"/>
  <c r="VBG56" i="7"/>
  <c r="VBH56" i="7"/>
  <c r="VBI56" i="7"/>
  <c r="VBJ56" i="7"/>
  <c r="VBK56" i="7"/>
  <c r="VBL56" i="7"/>
  <c r="VBM56" i="7"/>
  <c r="VBN56" i="7"/>
  <c r="VBO56" i="7"/>
  <c r="VBP56" i="7"/>
  <c r="VBQ56" i="7"/>
  <c r="VBR56" i="7"/>
  <c r="VBS56" i="7"/>
  <c r="VBT56" i="7"/>
  <c r="VBU56" i="7"/>
  <c r="VBV56" i="7"/>
  <c r="VBW56" i="7"/>
  <c r="VBX56" i="7"/>
  <c r="VBY56" i="7"/>
  <c r="VBZ56" i="7"/>
  <c r="VCA56" i="7"/>
  <c r="VCB56" i="7"/>
  <c r="VCC56" i="7"/>
  <c r="VCD56" i="7"/>
  <c r="VCE56" i="7"/>
  <c r="VCF56" i="7"/>
  <c r="VCG56" i="7"/>
  <c r="VCH56" i="7"/>
  <c r="VCI56" i="7"/>
  <c r="VCJ56" i="7"/>
  <c r="VCK56" i="7"/>
  <c r="VCL56" i="7"/>
  <c r="VCM56" i="7"/>
  <c r="VCN56" i="7"/>
  <c r="VCO56" i="7"/>
  <c r="VCP56" i="7"/>
  <c r="VCQ56" i="7"/>
  <c r="VCR56" i="7"/>
  <c r="VCS56" i="7"/>
  <c r="VCT56" i="7"/>
  <c r="VCU56" i="7"/>
  <c r="VCV56" i="7"/>
  <c r="VCW56" i="7"/>
  <c r="VCX56" i="7"/>
  <c r="VCY56" i="7"/>
  <c r="VCZ56" i="7"/>
  <c r="VDA56" i="7"/>
  <c r="VDB56" i="7"/>
  <c r="VDC56" i="7"/>
  <c r="VDD56" i="7"/>
  <c r="VDE56" i="7"/>
  <c r="VDF56" i="7"/>
  <c r="VDG56" i="7"/>
  <c r="VDH56" i="7"/>
  <c r="VDI56" i="7"/>
  <c r="VDJ56" i="7"/>
  <c r="VDK56" i="7"/>
  <c r="VDL56" i="7"/>
  <c r="VDM56" i="7"/>
  <c r="VDN56" i="7"/>
  <c r="VDO56" i="7"/>
  <c r="VDP56" i="7"/>
  <c r="VDQ56" i="7"/>
  <c r="VDR56" i="7"/>
  <c r="VDS56" i="7"/>
  <c r="VDT56" i="7"/>
  <c r="VDU56" i="7"/>
  <c r="VDV56" i="7"/>
  <c r="VDW56" i="7"/>
  <c r="VDX56" i="7"/>
  <c r="VDY56" i="7"/>
  <c r="VDZ56" i="7"/>
  <c r="VEA56" i="7"/>
  <c r="VEB56" i="7"/>
  <c r="VEC56" i="7"/>
  <c r="VED56" i="7"/>
  <c r="VEE56" i="7"/>
  <c r="VEF56" i="7"/>
  <c r="VEG56" i="7"/>
  <c r="VEH56" i="7"/>
  <c r="VEI56" i="7"/>
  <c r="VEJ56" i="7"/>
  <c r="VEK56" i="7"/>
  <c r="VEL56" i="7"/>
  <c r="VEM56" i="7"/>
  <c r="VEN56" i="7"/>
  <c r="VEO56" i="7"/>
  <c r="VEP56" i="7"/>
  <c r="VEQ56" i="7"/>
  <c r="VER56" i="7"/>
  <c r="VES56" i="7"/>
  <c r="VET56" i="7"/>
  <c r="VEU56" i="7"/>
  <c r="VEV56" i="7"/>
  <c r="VEW56" i="7"/>
  <c r="VEX56" i="7"/>
  <c r="VEY56" i="7"/>
  <c r="VEZ56" i="7"/>
  <c r="VFA56" i="7"/>
  <c r="VFB56" i="7"/>
  <c r="VFC56" i="7"/>
  <c r="VFD56" i="7"/>
  <c r="VFE56" i="7"/>
  <c r="VFF56" i="7"/>
  <c r="VFG56" i="7"/>
  <c r="VFH56" i="7"/>
  <c r="VFI56" i="7"/>
  <c r="VFJ56" i="7"/>
  <c r="VFK56" i="7"/>
  <c r="VFL56" i="7"/>
  <c r="VFM56" i="7"/>
  <c r="VFN56" i="7"/>
  <c r="VFO56" i="7"/>
  <c r="VFP56" i="7"/>
  <c r="VFQ56" i="7"/>
  <c r="VFR56" i="7"/>
  <c r="VFS56" i="7"/>
  <c r="VFT56" i="7"/>
  <c r="VFU56" i="7"/>
  <c r="VFV56" i="7"/>
  <c r="VFW56" i="7"/>
  <c r="VFX56" i="7"/>
  <c r="VFY56" i="7"/>
  <c r="VFZ56" i="7"/>
  <c r="VGA56" i="7"/>
  <c r="VGB56" i="7"/>
  <c r="VGC56" i="7"/>
  <c r="VGD56" i="7"/>
  <c r="VGE56" i="7"/>
  <c r="VGF56" i="7"/>
  <c r="VGG56" i="7"/>
  <c r="VGH56" i="7"/>
  <c r="VGI56" i="7"/>
  <c r="VGJ56" i="7"/>
  <c r="VGK56" i="7"/>
  <c r="VGL56" i="7"/>
  <c r="VGM56" i="7"/>
  <c r="VGN56" i="7"/>
  <c r="VGO56" i="7"/>
  <c r="VGP56" i="7"/>
  <c r="VGQ56" i="7"/>
  <c r="VGR56" i="7"/>
  <c r="VGS56" i="7"/>
  <c r="VGT56" i="7"/>
  <c r="VGU56" i="7"/>
  <c r="VGV56" i="7"/>
  <c r="VGW56" i="7"/>
  <c r="VGX56" i="7"/>
  <c r="VGY56" i="7"/>
  <c r="VGZ56" i="7"/>
  <c r="VHA56" i="7"/>
  <c r="VHB56" i="7"/>
  <c r="VHC56" i="7"/>
  <c r="VHD56" i="7"/>
  <c r="VHE56" i="7"/>
  <c r="VHF56" i="7"/>
  <c r="VHG56" i="7"/>
  <c r="VHH56" i="7"/>
  <c r="VHI56" i="7"/>
  <c r="VHJ56" i="7"/>
  <c r="VHK56" i="7"/>
  <c r="VHL56" i="7"/>
  <c r="VHM56" i="7"/>
  <c r="VHN56" i="7"/>
  <c r="VHO56" i="7"/>
  <c r="VHP56" i="7"/>
  <c r="VHQ56" i="7"/>
  <c r="VHR56" i="7"/>
  <c r="VHS56" i="7"/>
  <c r="VHT56" i="7"/>
  <c r="VHU56" i="7"/>
  <c r="VHV56" i="7"/>
  <c r="VHW56" i="7"/>
  <c r="VHX56" i="7"/>
  <c r="VHY56" i="7"/>
  <c r="VHZ56" i="7"/>
  <c r="VIA56" i="7"/>
  <c r="VIB56" i="7"/>
  <c r="VIC56" i="7"/>
  <c r="VID56" i="7"/>
  <c r="VIE56" i="7"/>
  <c r="VIF56" i="7"/>
  <c r="VIG56" i="7"/>
  <c r="VIH56" i="7"/>
  <c r="VII56" i="7"/>
  <c r="VIJ56" i="7"/>
  <c r="VIK56" i="7"/>
  <c r="VIL56" i="7"/>
  <c r="VIM56" i="7"/>
  <c r="VIN56" i="7"/>
  <c r="VIO56" i="7"/>
  <c r="VIP56" i="7"/>
  <c r="VIQ56" i="7"/>
  <c r="VIR56" i="7"/>
  <c r="VIS56" i="7"/>
  <c r="VIT56" i="7"/>
  <c r="VIU56" i="7"/>
  <c r="VIV56" i="7"/>
  <c r="VIW56" i="7"/>
  <c r="VIX56" i="7"/>
  <c r="VIY56" i="7"/>
  <c r="VIZ56" i="7"/>
  <c r="VJA56" i="7"/>
  <c r="VJB56" i="7"/>
  <c r="VJC56" i="7"/>
  <c r="VJD56" i="7"/>
  <c r="VJE56" i="7"/>
  <c r="VJF56" i="7"/>
  <c r="VJG56" i="7"/>
  <c r="VJH56" i="7"/>
  <c r="VJI56" i="7"/>
  <c r="VJJ56" i="7"/>
  <c r="VJK56" i="7"/>
  <c r="VJL56" i="7"/>
  <c r="VJM56" i="7"/>
  <c r="VJN56" i="7"/>
  <c r="VJO56" i="7"/>
  <c r="VJP56" i="7"/>
  <c r="VJQ56" i="7"/>
  <c r="VJR56" i="7"/>
  <c r="VJS56" i="7"/>
  <c r="VJT56" i="7"/>
  <c r="VJU56" i="7"/>
  <c r="VJV56" i="7"/>
  <c r="VJW56" i="7"/>
  <c r="VJX56" i="7"/>
  <c r="VJY56" i="7"/>
  <c r="VJZ56" i="7"/>
  <c r="VKA56" i="7"/>
  <c r="VKB56" i="7"/>
  <c r="VKC56" i="7"/>
  <c r="VKD56" i="7"/>
  <c r="VKE56" i="7"/>
  <c r="VKF56" i="7"/>
  <c r="VKG56" i="7"/>
  <c r="VKH56" i="7"/>
  <c r="VKI56" i="7"/>
  <c r="VKJ56" i="7"/>
  <c r="VKK56" i="7"/>
  <c r="VKL56" i="7"/>
  <c r="VKM56" i="7"/>
  <c r="VKN56" i="7"/>
  <c r="VKO56" i="7"/>
  <c r="VKP56" i="7"/>
  <c r="VKQ56" i="7"/>
  <c r="VKR56" i="7"/>
  <c r="VKS56" i="7"/>
  <c r="VKT56" i="7"/>
  <c r="VKU56" i="7"/>
  <c r="VKV56" i="7"/>
  <c r="VKW56" i="7"/>
  <c r="VKX56" i="7"/>
  <c r="VKY56" i="7"/>
  <c r="VKZ56" i="7"/>
  <c r="VLA56" i="7"/>
  <c r="VLB56" i="7"/>
  <c r="VLC56" i="7"/>
  <c r="VLD56" i="7"/>
  <c r="VLE56" i="7"/>
  <c r="VLF56" i="7"/>
  <c r="VLG56" i="7"/>
  <c r="VLH56" i="7"/>
  <c r="VLI56" i="7"/>
  <c r="VLJ56" i="7"/>
  <c r="VLK56" i="7"/>
  <c r="VLL56" i="7"/>
  <c r="VLM56" i="7"/>
  <c r="VLN56" i="7"/>
  <c r="VLO56" i="7"/>
  <c r="VLP56" i="7"/>
  <c r="VLQ56" i="7"/>
  <c r="VLR56" i="7"/>
  <c r="VLS56" i="7"/>
  <c r="VLT56" i="7"/>
  <c r="VLU56" i="7"/>
  <c r="VLV56" i="7"/>
  <c r="VLW56" i="7"/>
  <c r="VLX56" i="7"/>
  <c r="VLY56" i="7"/>
  <c r="VLZ56" i="7"/>
  <c r="VMA56" i="7"/>
  <c r="VMB56" i="7"/>
  <c r="VMC56" i="7"/>
  <c r="VMD56" i="7"/>
  <c r="VME56" i="7"/>
  <c r="VMF56" i="7"/>
  <c r="VMG56" i="7"/>
  <c r="VMH56" i="7"/>
  <c r="VMI56" i="7"/>
  <c r="VMJ56" i="7"/>
  <c r="VMK56" i="7"/>
  <c r="VML56" i="7"/>
  <c r="VMM56" i="7"/>
  <c r="VMN56" i="7"/>
  <c r="VMO56" i="7"/>
  <c r="VMP56" i="7"/>
  <c r="VMQ56" i="7"/>
  <c r="VMR56" i="7"/>
  <c r="VMS56" i="7"/>
  <c r="VMT56" i="7"/>
  <c r="VMU56" i="7"/>
  <c r="VMV56" i="7"/>
  <c r="VMW56" i="7"/>
  <c r="VMX56" i="7"/>
  <c r="VMY56" i="7"/>
  <c r="VMZ56" i="7"/>
  <c r="VNA56" i="7"/>
  <c r="VNB56" i="7"/>
  <c r="VNC56" i="7"/>
  <c r="VND56" i="7"/>
  <c r="VNE56" i="7"/>
  <c r="VNF56" i="7"/>
  <c r="VNG56" i="7"/>
  <c r="VNH56" i="7"/>
  <c r="VNI56" i="7"/>
  <c r="VNJ56" i="7"/>
  <c r="VNK56" i="7"/>
  <c r="VNL56" i="7"/>
  <c r="VNM56" i="7"/>
  <c r="VNN56" i="7"/>
  <c r="VNO56" i="7"/>
  <c r="VNP56" i="7"/>
  <c r="VNQ56" i="7"/>
  <c r="VNR56" i="7"/>
  <c r="VNS56" i="7"/>
  <c r="VNT56" i="7"/>
  <c r="VNU56" i="7"/>
  <c r="VNV56" i="7"/>
  <c r="VNW56" i="7"/>
  <c r="VNX56" i="7"/>
  <c r="VNY56" i="7"/>
  <c r="VNZ56" i="7"/>
  <c r="VOA56" i="7"/>
  <c r="VOB56" i="7"/>
  <c r="VOC56" i="7"/>
  <c r="VOD56" i="7"/>
  <c r="VOE56" i="7"/>
  <c r="VOF56" i="7"/>
  <c r="VOG56" i="7"/>
  <c r="VOH56" i="7"/>
  <c r="VOI56" i="7"/>
  <c r="VOJ56" i="7"/>
  <c r="VOK56" i="7"/>
  <c r="VOL56" i="7"/>
  <c r="VOM56" i="7"/>
  <c r="VON56" i="7"/>
  <c r="VOO56" i="7"/>
  <c r="VOP56" i="7"/>
  <c r="VOQ56" i="7"/>
  <c r="VOR56" i="7"/>
  <c r="VOS56" i="7"/>
  <c r="VOT56" i="7"/>
  <c r="VOU56" i="7"/>
  <c r="VOV56" i="7"/>
  <c r="VOW56" i="7"/>
  <c r="VOX56" i="7"/>
  <c r="VOY56" i="7"/>
  <c r="VOZ56" i="7"/>
  <c r="VPA56" i="7"/>
  <c r="VPB56" i="7"/>
  <c r="VPC56" i="7"/>
  <c r="VPD56" i="7"/>
  <c r="VPE56" i="7"/>
  <c r="VPF56" i="7"/>
  <c r="VPG56" i="7"/>
  <c r="VPH56" i="7"/>
  <c r="VPI56" i="7"/>
  <c r="VPJ56" i="7"/>
  <c r="VPK56" i="7"/>
  <c r="VPL56" i="7"/>
  <c r="VPM56" i="7"/>
  <c r="VPN56" i="7"/>
  <c r="VPO56" i="7"/>
  <c r="VPP56" i="7"/>
  <c r="VPQ56" i="7"/>
  <c r="VPR56" i="7"/>
  <c r="VPS56" i="7"/>
  <c r="VPT56" i="7"/>
  <c r="VPU56" i="7"/>
  <c r="VPV56" i="7"/>
  <c r="VPW56" i="7"/>
  <c r="VPX56" i="7"/>
  <c r="VPY56" i="7"/>
  <c r="VPZ56" i="7"/>
  <c r="VQA56" i="7"/>
  <c r="VQB56" i="7"/>
  <c r="VQC56" i="7"/>
  <c r="VQD56" i="7"/>
  <c r="VQE56" i="7"/>
  <c r="VQF56" i="7"/>
  <c r="VQG56" i="7"/>
  <c r="VQH56" i="7"/>
  <c r="VQI56" i="7"/>
  <c r="VQJ56" i="7"/>
  <c r="VQK56" i="7"/>
  <c r="VQL56" i="7"/>
  <c r="VQM56" i="7"/>
  <c r="VQN56" i="7"/>
  <c r="VQO56" i="7"/>
  <c r="VQP56" i="7"/>
  <c r="VQQ56" i="7"/>
  <c r="VQR56" i="7"/>
  <c r="VQS56" i="7"/>
  <c r="VQT56" i="7"/>
  <c r="VQU56" i="7"/>
  <c r="VQV56" i="7"/>
  <c r="VQW56" i="7"/>
  <c r="VQX56" i="7"/>
  <c r="VQY56" i="7"/>
  <c r="VQZ56" i="7"/>
  <c r="VRA56" i="7"/>
  <c r="VRB56" i="7"/>
  <c r="VRC56" i="7"/>
  <c r="VRD56" i="7"/>
  <c r="VRE56" i="7"/>
  <c r="VRF56" i="7"/>
  <c r="VRG56" i="7"/>
  <c r="VRH56" i="7"/>
  <c r="VRI56" i="7"/>
  <c r="VRJ56" i="7"/>
  <c r="VRK56" i="7"/>
  <c r="VRL56" i="7"/>
  <c r="VRM56" i="7"/>
  <c r="VRN56" i="7"/>
  <c r="VRO56" i="7"/>
  <c r="VRP56" i="7"/>
  <c r="VRQ56" i="7"/>
  <c r="VRR56" i="7"/>
  <c r="VRS56" i="7"/>
  <c r="VRT56" i="7"/>
  <c r="VRU56" i="7"/>
  <c r="VRV56" i="7"/>
  <c r="VRW56" i="7"/>
  <c r="VRX56" i="7"/>
  <c r="VRY56" i="7"/>
  <c r="VRZ56" i="7"/>
  <c r="VSA56" i="7"/>
  <c r="VSB56" i="7"/>
  <c r="VSC56" i="7"/>
  <c r="VSD56" i="7"/>
  <c r="VSE56" i="7"/>
  <c r="VSF56" i="7"/>
  <c r="VSG56" i="7"/>
  <c r="VSH56" i="7"/>
  <c r="VSI56" i="7"/>
  <c r="VSJ56" i="7"/>
  <c r="VSK56" i="7"/>
  <c r="VSL56" i="7"/>
  <c r="VSM56" i="7"/>
  <c r="VSN56" i="7"/>
  <c r="VSO56" i="7"/>
  <c r="VSP56" i="7"/>
  <c r="VSQ56" i="7"/>
  <c r="VSR56" i="7"/>
  <c r="VSS56" i="7"/>
  <c r="VST56" i="7"/>
  <c r="VSU56" i="7"/>
  <c r="VSV56" i="7"/>
  <c r="VSW56" i="7"/>
  <c r="VSX56" i="7"/>
  <c r="VSY56" i="7"/>
  <c r="VSZ56" i="7"/>
  <c r="VTA56" i="7"/>
  <c r="VTB56" i="7"/>
  <c r="VTC56" i="7"/>
  <c r="VTD56" i="7"/>
  <c r="VTE56" i="7"/>
  <c r="VTF56" i="7"/>
  <c r="VTG56" i="7"/>
  <c r="VTH56" i="7"/>
  <c r="VTI56" i="7"/>
  <c r="VTJ56" i="7"/>
  <c r="VTK56" i="7"/>
  <c r="VTL56" i="7"/>
  <c r="VTM56" i="7"/>
  <c r="VTN56" i="7"/>
  <c r="VTO56" i="7"/>
  <c r="VTP56" i="7"/>
  <c r="VTQ56" i="7"/>
  <c r="VTR56" i="7"/>
  <c r="VTS56" i="7"/>
  <c r="VTT56" i="7"/>
  <c r="VTU56" i="7"/>
  <c r="VTV56" i="7"/>
  <c r="VTW56" i="7"/>
  <c r="VTX56" i="7"/>
  <c r="VTY56" i="7"/>
  <c r="VTZ56" i="7"/>
  <c r="VUA56" i="7"/>
  <c r="VUB56" i="7"/>
  <c r="VUC56" i="7"/>
  <c r="VUD56" i="7"/>
  <c r="VUE56" i="7"/>
  <c r="VUF56" i="7"/>
  <c r="VUG56" i="7"/>
  <c r="VUH56" i="7"/>
  <c r="VUI56" i="7"/>
  <c r="VUJ56" i="7"/>
  <c r="VUK56" i="7"/>
  <c r="VUL56" i="7"/>
  <c r="VUM56" i="7"/>
  <c r="VUN56" i="7"/>
  <c r="VUO56" i="7"/>
  <c r="VUP56" i="7"/>
  <c r="VUQ56" i="7"/>
  <c r="VUR56" i="7"/>
  <c r="VUS56" i="7"/>
  <c r="VUT56" i="7"/>
  <c r="VUU56" i="7"/>
  <c r="VUV56" i="7"/>
  <c r="VUW56" i="7"/>
  <c r="VUX56" i="7"/>
  <c r="VUY56" i="7"/>
  <c r="VUZ56" i="7"/>
  <c r="VVA56" i="7"/>
  <c r="VVB56" i="7"/>
  <c r="VVC56" i="7"/>
  <c r="VVD56" i="7"/>
  <c r="VVE56" i="7"/>
  <c r="VVF56" i="7"/>
  <c r="VVG56" i="7"/>
  <c r="VVH56" i="7"/>
  <c r="VVI56" i="7"/>
  <c r="VVJ56" i="7"/>
  <c r="VVK56" i="7"/>
  <c r="VVL56" i="7"/>
  <c r="VVM56" i="7"/>
  <c r="VVN56" i="7"/>
  <c r="VVO56" i="7"/>
  <c r="VVP56" i="7"/>
  <c r="VVQ56" i="7"/>
  <c r="VVR56" i="7"/>
  <c r="VVS56" i="7"/>
  <c r="VVT56" i="7"/>
  <c r="VVU56" i="7"/>
  <c r="VVV56" i="7"/>
  <c r="VVW56" i="7"/>
  <c r="VVX56" i="7"/>
  <c r="VVY56" i="7"/>
  <c r="VVZ56" i="7"/>
  <c r="VWA56" i="7"/>
  <c r="VWB56" i="7"/>
  <c r="VWC56" i="7"/>
  <c r="VWD56" i="7"/>
  <c r="VWE56" i="7"/>
  <c r="VWF56" i="7"/>
  <c r="VWG56" i="7"/>
  <c r="VWH56" i="7"/>
  <c r="VWI56" i="7"/>
  <c r="VWJ56" i="7"/>
  <c r="VWK56" i="7"/>
  <c r="VWL56" i="7"/>
  <c r="VWM56" i="7"/>
  <c r="VWN56" i="7"/>
  <c r="VWO56" i="7"/>
  <c r="VWP56" i="7"/>
  <c r="VWQ56" i="7"/>
  <c r="VWR56" i="7"/>
  <c r="VWS56" i="7"/>
  <c r="VWT56" i="7"/>
  <c r="VWU56" i="7"/>
  <c r="VWV56" i="7"/>
  <c r="VWW56" i="7"/>
  <c r="VWX56" i="7"/>
  <c r="VWY56" i="7"/>
  <c r="VWZ56" i="7"/>
  <c r="VXA56" i="7"/>
  <c r="VXB56" i="7"/>
  <c r="VXC56" i="7"/>
  <c r="VXD56" i="7"/>
  <c r="VXE56" i="7"/>
  <c r="VXF56" i="7"/>
  <c r="VXG56" i="7"/>
  <c r="VXH56" i="7"/>
  <c r="VXI56" i="7"/>
  <c r="VXJ56" i="7"/>
  <c r="VXK56" i="7"/>
  <c r="VXL56" i="7"/>
  <c r="VXM56" i="7"/>
  <c r="VXN56" i="7"/>
  <c r="VXO56" i="7"/>
  <c r="VXP56" i="7"/>
  <c r="VXQ56" i="7"/>
  <c r="VXR56" i="7"/>
  <c r="VXS56" i="7"/>
  <c r="VXT56" i="7"/>
  <c r="VXU56" i="7"/>
  <c r="VXV56" i="7"/>
  <c r="VXW56" i="7"/>
  <c r="VXX56" i="7"/>
  <c r="VXY56" i="7"/>
  <c r="VXZ56" i="7"/>
  <c r="VYA56" i="7"/>
  <c r="VYB56" i="7"/>
  <c r="VYC56" i="7"/>
  <c r="VYD56" i="7"/>
  <c r="VYE56" i="7"/>
  <c r="VYF56" i="7"/>
  <c r="VYG56" i="7"/>
  <c r="VYH56" i="7"/>
  <c r="VYI56" i="7"/>
  <c r="VYJ56" i="7"/>
  <c r="VYK56" i="7"/>
  <c r="VYL56" i="7"/>
  <c r="VYM56" i="7"/>
  <c r="VYN56" i="7"/>
  <c r="VYO56" i="7"/>
  <c r="VYP56" i="7"/>
  <c r="VYQ56" i="7"/>
  <c r="VYR56" i="7"/>
  <c r="VYS56" i="7"/>
  <c r="VYT56" i="7"/>
  <c r="VYU56" i="7"/>
  <c r="VYV56" i="7"/>
  <c r="VYW56" i="7"/>
  <c r="VYX56" i="7"/>
  <c r="VYY56" i="7"/>
  <c r="VYZ56" i="7"/>
  <c r="VZA56" i="7"/>
  <c r="VZB56" i="7"/>
  <c r="VZC56" i="7"/>
  <c r="VZD56" i="7"/>
  <c r="VZE56" i="7"/>
  <c r="VZF56" i="7"/>
  <c r="VZG56" i="7"/>
  <c r="VZH56" i="7"/>
  <c r="VZI56" i="7"/>
  <c r="VZJ56" i="7"/>
  <c r="VZK56" i="7"/>
  <c r="VZL56" i="7"/>
  <c r="VZM56" i="7"/>
  <c r="VZN56" i="7"/>
  <c r="VZO56" i="7"/>
  <c r="VZP56" i="7"/>
  <c r="VZQ56" i="7"/>
  <c r="VZR56" i="7"/>
  <c r="VZS56" i="7"/>
  <c r="VZT56" i="7"/>
  <c r="VZU56" i="7"/>
  <c r="VZV56" i="7"/>
  <c r="VZW56" i="7"/>
  <c r="VZX56" i="7"/>
  <c r="VZY56" i="7"/>
  <c r="VZZ56" i="7"/>
  <c r="WAA56" i="7"/>
  <c r="WAB56" i="7"/>
  <c r="WAC56" i="7"/>
  <c r="WAD56" i="7"/>
  <c r="WAE56" i="7"/>
  <c r="WAF56" i="7"/>
  <c r="WAG56" i="7"/>
  <c r="WAH56" i="7"/>
  <c r="WAI56" i="7"/>
  <c r="WAJ56" i="7"/>
  <c r="WAK56" i="7"/>
  <c r="WAL56" i="7"/>
  <c r="WAM56" i="7"/>
  <c r="WAN56" i="7"/>
  <c r="WAO56" i="7"/>
  <c r="WAP56" i="7"/>
  <c r="WAQ56" i="7"/>
  <c r="WAR56" i="7"/>
  <c r="WAS56" i="7"/>
  <c r="WAT56" i="7"/>
  <c r="WAU56" i="7"/>
  <c r="WAV56" i="7"/>
  <c r="WAW56" i="7"/>
  <c r="WAX56" i="7"/>
  <c r="WAY56" i="7"/>
  <c r="WAZ56" i="7"/>
  <c r="WBA56" i="7"/>
  <c r="WBB56" i="7"/>
  <c r="WBC56" i="7"/>
  <c r="WBD56" i="7"/>
  <c r="WBE56" i="7"/>
  <c r="WBF56" i="7"/>
  <c r="WBG56" i="7"/>
  <c r="WBH56" i="7"/>
  <c r="WBI56" i="7"/>
  <c r="WBJ56" i="7"/>
  <c r="WBK56" i="7"/>
  <c r="WBL56" i="7"/>
  <c r="WBM56" i="7"/>
  <c r="WBN56" i="7"/>
  <c r="WBO56" i="7"/>
  <c r="WBP56" i="7"/>
  <c r="WBQ56" i="7"/>
  <c r="WBR56" i="7"/>
  <c r="WBS56" i="7"/>
  <c r="WBT56" i="7"/>
  <c r="WBU56" i="7"/>
  <c r="WBV56" i="7"/>
  <c r="WBW56" i="7"/>
  <c r="WBX56" i="7"/>
  <c r="WBY56" i="7"/>
  <c r="WBZ56" i="7"/>
  <c r="WCA56" i="7"/>
  <c r="WCB56" i="7"/>
  <c r="WCC56" i="7"/>
  <c r="WCD56" i="7"/>
  <c r="WCE56" i="7"/>
  <c r="WCF56" i="7"/>
  <c r="WCG56" i="7"/>
  <c r="WCH56" i="7"/>
  <c r="WCI56" i="7"/>
  <c r="WCJ56" i="7"/>
  <c r="WCK56" i="7"/>
  <c r="WCL56" i="7"/>
  <c r="WCM56" i="7"/>
  <c r="WCN56" i="7"/>
  <c r="WCO56" i="7"/>
  <c r="WCP56" i="7"/>
  <c r="WCQ56" i="7"/>
  <c r="WCR56" i="7"/>
  <c r="WCS56" i="7"/>
  <c r="WCT56" i="7"/>
  <c r="WCU56" i="7"/>
  <c r="WCV56" i="7"/>
  <c r="WCW56" i="7"/>
  <c r="WCX56" i="7"/>
  <c r="WCY56" i="7"/>
  <c r="WCZ56" i="7"/>
  <c r="WDA56" i="7"/>
  <c r="WDB56" i="7"/>
  <c r="WDC56" i="7"/>
  <c r="WDD56" i="7"/>
  <c r="WDE56" i="7"/>
  <c r="WDF56" i="7"/>
  <c r="WDG56" i="7"/>
  <c r="WDH56" i="7"/>
  <c r="WDI56" i="7"/>
  <c r="WDJ56" i="7"/>
  <c r="WDK56" i="7"/>
  <c r="WDL56" i="7"/>
  <c r="WDM56" i="7"/>
  <c r="WDN56" i="7"/>
  <c r="WDO56" i="7"/>
  <c r="WDP56" i="7"/>
  <c r="WDQ56" i="7"/>
  <c r="WDR56" i="7"/>
  <c r="WDS56" i="7"/>
  <c r="WDT56" i="7"/>
  <c r="WDU56" i="7"/>
  <c r="WDV56" i="7"/>
  <c r="WDW56" i="7"/>
  <c r="WDX56" i="7"/>
  <c r="WDY56" i="7"/>
  <c r="WDZ56" i="7"/>
  <c r="WEA56" i="7"/>
  <c r="WEB56" i="7"/>
  <c r="WEC56" i="7"/>
  <c r="WED56" i="7"/>
  <c r="WEE56" i="7"/>
  <c r="WEF56" i="7"/>
  <c r="WEG56" i="7"/>
  <c r="WEH56" i="7"/>
  <c r="WEI56" i="7"/>
  <c r="WEJ56" i="7"/>
  <c r="WEK56" i="7"/>
  <c r="WEL56" i="7"/>
  <c r="WEM56" i="7"/>
  <c r="WEN56" i="7"/>
  <c r="WEO56" i="7"/>
  <c r="WEP56" i="7"/>
  <c r="WEQ56" i="7"/>
  <c r="WER56" i="7"/>
  <c r="WES56" i="7"/>
  <c r="WET56" i="7"/>
  <c r="WEU56" i="7"/>
  <c r="WEV56" i="7"/>
  <c r="WEW56" i="7"/>
  <c r="WEX56" i="7"/>
  <c r="WEY56" i="7"/>
  <c r="WEZ56" i="7"/>
  <c r="WFA56" i="7"/>
  <c r="WFB56" i="7"/>
  <c r="WFC56" i="7"/>
  <c r="WFD56" i="7"/>
  <c r="WFE56" i="7"/>
  <c r="WFF56" i="7"/>
  <c r="WFG56" i="7"/>
  <c r="WFH56" i="7"/>
  <c r="WFI56" i="7"/>
  <c r="WFJ56" i="7"/>
  <c r="WFK56" i="7"/>
  <c r="WFL56" i="7"/>
  <c r="WFM56" i="7"/>
  <c r="WFN56" i="7"/>
  <c r="WFO56" i="7"/>
  <c r="WFP56" i="7"/>
  <c r="WFQ56" i="7"/>
  <c r="WFR56" i="7"/>
  <c r="WFS56" i="7"/>
  <c r="WFT56" i="7"/>
  <c r="WFU56" i="7"/>
  <c r="WFV56" i="7"/>
  <c r="WFW56" i="7"/>
  <c r="WFX56" i="7"/>
  <c r="WFY56" i="7"/>
  <c r="WFZ56" i="7"/>
  <c r="WGA56" i="7"/>
  <c r="WGB56" i="7"/>
  <c r="WGC56" i="7"/>
  <c r="WGD56" i="7"/>
  <c r="WGE56" i="7"/>
  <c r="WGF56" i="7"/>
  <c r="WGG56" i="7"/>
  <c r="WGH56" i="7"/>
  <c r="WGI56" i="7"/>
  <c r="WGJ56" i="7"/>
  <c r="WGK56" i="7"/>
  <c r="WGL56" i="7"/>
  <c r="WGM56" i="7"/>
  <c r="WGN56" i="7"/>
  <c r="WGO56" i="7"/>
  <c r="WGP56" i="7"/>
  <c r="WGQ56" i="7"/>
  <c r="WGR56" i="7"/>
  <c r="WGS56" i="7"/>
  <c r="WGT56" i="7"/>
  <c r="WGU56" i="7"/>
  <c r="WGV56" i="7"/>
  <c r="WGW56" i="7"/>
  <c r="WGX56" i="7"/>
  <c r="WGY56" i="7"/>
  <c r="WGZ56" i="7"/>
  <c r="WHA56" i="7"/>
  <c r="WHB56" i="7"/>
  <c r="WHC56" i="7"/>
  <c r="WHD56" i="7"/>
  <c r="WHE56" i="7"/>
  <c r="WHF56" i="7"/>
  <c r="WHG56" i="7"/>
  <c r="WHH56" i="7"/>
  <c r="WHI56" i="7"/>
  <c r="WHJ56" i="7"/>
  <c r="WHK56" i="7"/>
  <c r="WHL56" i="7"/>
  <c r="WHM56" i="7"/>
  <c r="WHN56" i="7"/>
  <c r="WHO56" i="7"/>
  <c r="WHP56" i="7"/>
  <c r="WHQ56" i="7"/>
  <c r="WHR56" i="7"/>
  <c r="WHS56" i="7"/>
  <c r="WHT56" i="7"/>
  <c r="WHU56" i="7"/>
  <c r="WHV56" i="7"/>
  <c r="WHW56" i="7"/>
  <c r="WHX56" i="7"/>
  <c r="WHY56" i="7"/>
  <c r="WHZ56" i="7"/>
  <c r="WIA56" i="7"/>
  <c r="WIB56" i="7"/>
  <c r="WIC56" i="7"/>
  <c r="WID56" i="7"/>
  <c r="WIE56" i="7"/>
  <c r="WIF56" i="7"/>
  <c r="WIG56" i="7"/>
  <c r="WIH56" i="7"/>
  <c r="WII56" i="7"/>
  <c r="WIJ56" i="7"/>
  <c r="WIK56" i="7"/>
  <c r="WIL56" i="7"/>
  <c r="WIM56" i="7"/>
  <c r="WIN56" i="7"/>
  <c r="WIO56" i="7"/>
  <c r="WIP56" i="7"/>
  <c r="WIQ56" i="7"/>
  <c r="WIR56" i="7"/>
  <c r="WIS56" i="7"/>
  <c r="WIT56" i="7"/>
  <c r="WIU56" i="7"/>
  <c r="WIV56" i="7"/>
  <c r="WIW56" i="7"/>
  <c r="WIX56" i="7"/>
  <c r="WIY56" i="7"/>
  <c r="WIZ56" i="7"/>
  <c r="WJA56" i="7"/>
  <c r="WJB56" i="7"/>
  <c r="WJC56" i="7"/>
  <c r="WJD56" i="7"/>
  <c r="WJE56" i="7"/>
  <c r="WJF56" i="7"/>
  <c r="WJG56" i="7"/>
  <c r="WJH56" i="7"/>
  <c r="WJI56" i="7"/>
  <c r="WJJ56" i="7"/>
  <c r="WJK56" i="7"/>
  <c r="WJL56" i="7"/>
  <c r="WJM56" i="7"/>
  <c r="WJN56" i="7"/>
  <c r="WJO56" i="7"/>
  <c r="WJP56" i="7"/>
  <c r="WJQ56" i="7"/>
  <c r="WJR56" i="7"/>
  <c r="WJS56" i="7"/>
  <c r="WJT56" i="7"/>
  <c r="WJU56" i="7"/>
  <c r="WJV56" i="7"/>
  <c r="WJW56" i="7"/>
  <c r="WJX56" i="7"/>
  <c r="WJY56" i="7"/>
  <c r="WJZ56" i="7"/>
  <c r="WKA56" i="7"/>
  <c r="WKB56" i="7"/>
  <c r="WKC56" i="7"/>
  <c r="WKD56" i="7"/>
  <c r="WKE56" i="7"/>
  <c r="WKF56" i="7"/>
  <c r="WKG56" i="7"/>
  <c r="WKH56" i="7"/>
  <c r="WKI56" i="7"/>
  <c r="WKJ56" i="7"/>
  <c r="WKK56" i="7"/>
  <c r="WKL56" i="7"/>
  <c r="WKM56" i="7"/>
  <c r="WKN56" i="7"/>
  <c r="WKO56" i="7"/>
  <c r="WKP56" i="7"/>
  <c r="WKQ56" i="7"/>
  <c r="WKR56" i="7"/>
  <c r="WKS56" i="7"/>
  <c r="WKT56" i="7"/>
  <c r="WKU56" i="7"/>
  <c r="WKV56" i="7"/>
  <c r="WKW56" i="7"/>
  <c r="WKX56" i="7"/>
  <c r="WKY56" i="7"/>
  <c r="WKZ56" i="7"/>
  <c r="WLA56" i="7"/>
  <c r="WLB56" i="7"/>
  <c r="WLC56" i="7"/>
  <c r="WLD56" i="7"/>
  <c r="WLE56" i="7"/>
  <c r="WLF56" i="7"/>
  <c r="WLG56" i="7"/>
  <c r="WLH56" i="7"/>
  <c r="WLI56" i="7"/>
  <c r="WLJ56" i="7"/>
  <c r="WLK56" i="7"/>
  <c r="WLL56" i="7"/>
  <c r="WLM56" i="7"/>
  <c r="WLN56" i="7"/>
  <c r="WLO56" i="7"/>
  <c r="WLP56" i="7"/>
  <c r="WLQ56" i="7"/>
  <c r="WLR56" i="7"/>
  <c r="WLS56" i="7"/>
  <c r="WLT56" i="7"/>
  <c r="WLU56" i="7"/>
  <c r="WLV56" i="7"/>
  <c r="WLW56" i="7"/>
  <c r="WLX56" i="7"/>
  <c r="WLY56" i="7"/>
  <c r="WLZ56" i="7"/>
  <c r="WMA56" i="7"/>
  <c r="WMB56" i="7"/>
  <c r="WMC56" i="7"/>
  <c r="WMD56" i="7"/>
  <c r="WME56" i="7"/>
  <c r="WMF56" i="7"/>
  <c r="WMG56" i="7"/>
  <c r="WMH56" i="7"/>
  <c r="WMI56" i="7"/>
  <c r="WMJ56" i="7"/>
  <c r="WMK56" i="7"/>
  <c r="WML56" i="7"/>
  <c r="WMM56" i="7"/>
  <c r="WMN56" i="7"/>
  <c r="WMO56" i="7"/>
  <c r="WMP56" i="7"/>
  <c r="WMQ56" i="7"/>
  <c r="WMR56" i="7"/>
  <c r="WMS56" i="7"/>
  <c r="WMT56" i="7"/>
  <c r="WMU56" i="7"/>
  <c r="WMV56" i="7"/>
  <c r="WMW56" i="7"/>
  <c r="WMX56" i="7"/>
  <c r="WMY56" i="7"/>
  <c r="WMZ56" i="7"/>
  <c r="WNA56" i="7"/>
  <c r="WNB56" i="7"/>
  <c r="WNC56" i="7"/>
  <c r="WND56" i="7"/>
  <c r="WNE56" i="7"/>
  <c r="WNF56" i="7"/>
  <c r="WNG56" i="7"/>
  <c r="WNH56" i="7"/>
  <c r="WNI56" i="7"/>
  <c r="WNJ56" i="7"/>
  <c r="WNK56" i="7"/>
  <c r="WNL56" i="7"/>
  <c r="WNM56" i="7"/>
  <c r="WNN56" i="7"/>
  <c r="WNO56" i="7"/>
  <c r="WNP56" i="7"/>
  <c r="WNQ56" i="7"/>
  <c r="WNR56" i="7"/>
  <c r="WNS56" i="7"/>
  <c r="WNT56" i="7"/>
  <c r="WNU56" i="7"/>
  <c r="WNV56" i="7"/>
  <c r="WNW56" i="7"/>
  <c r="WNX56" i="7"/>
  <c r="WNY56" i="7"/>
  <c r="WNZ56" i="7"/>
  <c r="WOA56" i="7"/>
  <c r="WOB56" i="7"/>
  <c r="WOC56" i="7"/>
  <c r="WOD56" i="7"/>
  <c r="WOE56" i="7"/>
  <c r="WOF56" i="7"/>
  <c r="WOG56" i="7"/>
  <c r="WOH56" i="7"/>
  <c r="WOI56" i="7"/>
  <c r="WOJ56" i="7"/>
  <c r="WOK56" i="7"/>
  <c r="WOL56" i="7"/>
  <c r="WOM56" i="7"/>
  <c r="WON56" i="7"/>
  <c r="WOO56" i="7"/>
  <c r="WOP56" i="7"/>
  <c r="WOQ56" i="7"/>
  <c r="WOR56" i="7"/>
  <c r="WOS56" i="7"/>
  <c r="WOT56" i="7"/>
  <c r="WOU56" i="7"/>
  <c r="WOV56" i="7"/>
  <c r="WOW56" i="7"/>
  <c r="WOX56" i="7"/>
  <c r="WOY56" i="7"/>
  <c r="WOZ56" i="7"/>
  <c r="WPA56" i="7"/>
  <c r="WPB56" i="7"/>
  <c r="WPC56" i="7"/>
  <c r="WPD56" i="7"/>
  <c r="WPE56" i="7"/>
  <c r="WPF56" i="7"/>
  <c r="WPG56" i="7"/>
  <c r="WPH56" i="7"/>
  <c r="WPI56" i="7"/>
  <c r="WPJ56" i="7"/>
  <c r="WPK56" i="7"/>
  <c r="WPL56" i="7"/>
  <c r="WPM56" i="7"/>
  <c r="WPN56" i="7"/>
  <c r="WPO56" i="7"/>
  <c r="WPP56" i="7"/>
  <c r="WPQ56" i="7"/>
  <c r="WPR56" i="7"/>
  <c r="WPS56" i="7"/>
  <c r="WPT56" i="7"/>
  <c r="WPU56" i="7"/>
  <c r="WPV56" i="7"/>
  <c r="WPW56" i="7"/>
  <c r="WPX56" i="7"/>
  <c r="WPY56" i="7"/>
  <c r="WPZ56" i="7"/>
  <c r="WQA56" i="7"/>
  <c r="WQB56" i="7"/>
  <c r="WQC56" i="7"/>
  <c r="WQD56" i="7"/>
  <c r="WQE56" i="7"/>
  <c r="WQF56" i="7"/>
  <c r="WQG56" i="7"/>
  <c r="WQH56" i="7"/>
  <c r="WQI56" i="7"/>
  <c r="WQJ56" i="7"/>
  <c r="WQK56" i="7"/>
  <c r="WQL56" i="7"/>
  <c r="WQM56" i="7"/>
  <c r="WQN56" i="7"/>
  <c r="WQO56" i="7"/>
  <c r="WQP56" i="7"/>
  <c r="WQQ56" i="7"/>
  <c r="WQR56" i="7"/>
  <c r="WQS56" i="7"/>
  <c r="WQT56" i="7"/>
  <c r="WQU56" i="7"/>
  <c r="WQV56" i="7"/>
  <c r="WQW56" i="7"/>
  <c r="WQX56" i="7"/>
  <c r="WQY56" i="7"/>
  <c r="WQZ56" i="7"/>
  <c r="WRA56" i="7"/>
  <c r="WRB56" i="7"/>
  <c r="WRC56" i="7"/>
  <c r="WRD56" i="7"/>
  <c r="WRE56" i="7"/>
  <c r="WRF56" i="7"/>
  <c r="WRG56" i="7"/>
  <c r="WRH56" i="7"/>
  <c r="WRI56" i="7"/>
  <c r="WRJ56" i="7"/>
  <c r="WRK56" i="7"/>
  <c r="WRL56" i="7"/>
  <c r="WRM56" i="7"/>
  <c r="WRN56" i="7"/>
  <c r="WRO56" i="7"/>
  <c r="WRP56" i="7"/>
  <c r="WRQ56" i="7"/>
  <c r="WRR56" i="7"/>
  <c r="WRS56" i="7"/>
  <c r="WRT56" i="7"/>
  <c r="WRU56" i="7"/>
  <c r="WRV56" i="7"/>
  <c r="WRW56" i="7"/>
  <c r="WRX56" i="7"/>
  <c r="WRY56" i="7"/>
  <c r="WRZ56" i="7"/>
  <c r="WSA56" i="7"/>
  <c r="WSB56" i="7"/>
  <c r="WSC56" i="7"/>
  <c r="WSD56" i="7"/>
  <c r="WSE56" i="7"/>
  <c r="WSF56" i="7"/>
  <c r="WSG56" i="7"/>
  <c r="WSH56" i="7"/>
  <c r="WSI56" i="7"/>
  <c r="WSJ56" i="7"/>
  <c r="WSK56" i="7"/>
  <c r="WSL56" i="7"/>
  <c r="WSM56" i="7"/>
  <c r="WSN56" i="7"/>
  <c r="WSO56" i="7"/>
  <c r="WSP56" i="7"/>
  <c r="WSQ56" i="7"/>
  <c r="WSR56" i="7"/>
  <c r="WSS56" i="7"/>
  <c r="WST56" i="7"/>
  <c r="WSU56" i="7"/>
  <c r="WSV56" i="7"/>
  <c r="WSW56" i="7"/>
  <c r="WSX56" i="7"/>
  <c r="WSY56" i="7"/>
  <c r="WSZ56" i="7"/>
  <c r="WTA56" i="7"/>
  <c r="WTB56" i="7"/>
  <c r="WTC56" i="7"/>
  <c r="WTD56" i="7"/>
  <c r="WTE56" i="7"/>
  <c r="WTF56" i="7"/>
  <c r="WTG56" i="7"/>
  <c r="WTH56" i="7"/>
  <c r="WTI56" i="7"/>
  <c r="WTJ56" i="7"/>
  <c r="WTK56" i="7"/>
  <c r="WTL56" i="7"/>
  <c r="WTM56" i="7"/>
  <c r="WTN56" i="7"/>
  <c r="WTO56" i="7"/>
  <c r="WTP56" i="7"/>
  <c r="WTQ56" i="7"/>
  <c r="WTR56" i="7"/>
  <c r="WTS56" i="7"/>
  <c r="WTT56" i="7"/>
  <c r="WTU56" i="7"/>
  <c r="WTV56" i="7"/>
  <c r="WTW56" i="7"/>
  <c r="WTX56" i="7"/>
  <c r="WTY56" i="7"/>
  <c r="WTZ56" i="7"/>
  <c r="WUA56" i="7"/>
  <c r="WUB56" i="7"/>
  <c r="WUC56" i="7"/>
  <c r="WUD56" i="7"/>
  <c r="WUE56" i="7"/>
  <c r="WUF56" i="7"/>
  <c r="WUG56" i="7"/>
  <c r="WUH56" i="7"/>
  <c r="WUI56" i="7"/>
  <c r="WUJ56" i="7"/>
  <c r="WUK56" i="7"/>
  <c r="WUL56" i="7"/>
  <c r="WUM56" i="7"/>
  <c r="WUN56" i="7"/>
  <c r="WUO56" i="7"/>
  <c r="WUP56" i="7"/>
  <c r="WUQ56" i="7"/>
  <c r="WUR56" i="7"/>
  <c r="WUS56" i="7"/>
  <c r="WUT56" i="7"/>
  <c r="WUU56" i="7"/>
  <c r="WUV56" i="7"/>
  <c r="WUW56" i="7"/>
  <c r="WUX56" i="7"/>
  <c r="WUY56" i="7"/>
  <c r="WUZ56" i="7"/>
  <c r="WVA56" i="7"/>
  <c r="WVB56" i="7"/>
  <c r="WVC56" i="7"/>
  <c r="WVD56" i="7"/>
  <c r="WVE56" i="7"/>
  <c r="WVF56" i="7"/>
  <c r="WVG56" i="7"/>
  <c r="WVH56" i="7"/>
  <c r="WVI56" i="7"/>
  <c r="WVJ56" i="7"/>
  <c r="WVK56" i="7"/>
  <c r="WVL56" i="7"/>
  <c r="WVM56" i="7"/>
  <c r="WVN56" i="7"/>
  <c r="WVO56" i="7"/>
  <c r="WVP56" i="7"/>
  <c r="WVQ56" i="7"/>
  <c r="WVR56" i="7"/>
  <c r="WVS56" i="7"/>
  <c r="WVT56" i="7"/>
  <c r="WVU56" i="7"/>
  <c r="WVV56" i="7"/>
  <c r="WVW56" i="7"/>
  <c r="WVX56" i="7"/>
  <c r="WVY56" i="7"/>
  <c r="WVZ56" i="7"/>
  <c r="WWA56" i="7"/>
  <c r="WWB56" i="7"/>
  <c r="WWC56" i="7"/>
  <c r="WWD56" i="7"/>
  <c r="WWE56" i="7"/>
  <c r="WWF56" i="7"/>
  <c r="WWG56" i="7"/>
  <c r="WWH56" i="7"/>
  <c r="WWI56" i="7"/>
  <c r="WWJ56" i="7"/>
  <c r="WWK56" i="7"/>
  <c r="WWL56" i="7"/>
  <c r="WWM56" i="7"/>
  <c r="WWN56" i="7"/>
  <c r="WWO56" i="7"/>
  <c r="WWP56" i="7"/>
  <c r="WWQ56" i="7"/>
  <c r="WWR56" i="7"/>
  <c r="WWS56" i="7"/>
  <c r="WWT56" i="7"/>
  <c r="WWU56" i="7"/>
  <c r="WWV56" i="7"/>
  <c r="WWW56" i="7"/>
  <c r="WWX56" i="7"/>
  <c r="WWY56" i="7"/>
  <c r="WWZ56" i="7"/>
  <c r="WXA56" i="7"/>
  <c r="WXB56" i="7"/>
  <c r="WXC56" i="7"/>
  <c r="WXD56" i="7"/>
  <c r="WXE56" i="7"/>
  <c r="WXF56" i="7"/>
  <c r="WXG56" i="7"/>
  <c r="WXH56" i="7"/>
  <c r="WXI56" i="7"/>
  <c r="WXJ56" i="7"/>
  <c r="WXK56" i="7"/>
  <c r="WXL56" i="7"/>
  <c r="WXM56" i="7"/>
  <c r="WXN56" i="7"/>
  <c r="WXO56" i="7"/>
  <c r="WXP56" i="7"/>
  <c r="WXQ56" i="7"/>
  <c r="WXR56" i="7"/>
  <c r="WXS56" i="7"/>
  <c r="WXT56" i="7"/>
  <c r="WXU56" i="7"/>
  <c r="WXV56" i="7"/>
  <c r="WXW56" i="7"/>
  <c r="WXX56" i="7"/>
  <c r="WXY56" i="7"/>
  <c r="WXZ56" i="7"/>
  <c r="WYA56" i="7"/>
  <c r="WYB56" i="7"/>
  <c r="WYC56" i="7"/>
  <c r="WYD56" i="7"/>
  <c r="WYE56" i="7"/>
  <c r="WYF56" i="7"/>
  <c r="WYG56" i="7"/>
  <c r="WYH56" i="7"/>
  <c r="WYI56" i="7"/>
  <c r="WYJ56" i="7"/>
  <c r="WYK56" i="7"/>
  <c r="WYL56" i="7"/>
  <c r="WYM56" i="7"/>
  <c r="WYN56" i="7"/>
  <c r="WYO56" i="7"/>
  <c r="WYP56" i="7"/>
  <c r="WYQ56" i="7"/>
  <c r="WYR56" i="7"/>
  <c r="WYS56" i="7"/>
  <c r="WYT56" i="7"/>
  <c r="WYU56" i="7"/>
  <c r="WYV56" i="7"/>
  <c r="WYW56" i="7"/>
  <c r="WYX56" i="7"/>
  <c r="WYY56" i="7"/>
  <c r="WYZ56" i="7"/>
  <c r="WZA56" i="7"/>
  <c r="WZB56" i="7"/>
  <c r="WZC56" i="7"/>
  <c r="WZD56" i="7"/>
  <c r="WZE56" i="7"/>
  <c r="WZF56" i="7"/>
  <c r="WZG56" i="7"/>
  <c r="WZH56" i="7"/>
  <c r="WZI56" i="7"/>
  <c r="WZJ56" i="7"/>
  <c r="WZK56" i="7"/>
  <c r="WZL56" i="7"/>
  <c r="WZM56" i="7"/>
  <c r="WZN56" i="7"/>
  <c r="WZO56" i="7"/>
  <c r="WZP56" i="7"/>
  <c r="WZQ56" i="7"/>
  <c r="WZR56" i="7"/>
  <c r="WZS56" i="7"/>
  <c r="WZT56" i="7"/>
  <c r="WZU56" i="7"/>
  <c r="WZV56" i="7"/>
  <c r="WZW56" i="7"/>
  <c r="WZX56" i="7"/>
  <c r="WZY56" i="7"/>
  <c r="WZZ56" i="7"/>
  <c r="XAA56" i="7"/>
  <c r="XAB56" i="7"/>
  <c r="XAC56" i="7"/>
  <c r="XAD56" i="7"/>
  <c r="XAE56" i="7"/>
  <c r="XAF56" i="7"/>
  <c r="XAG56" i="7"/>
  <c r="XAH56" i="7"/>
  <c r="XAI56" i="7"/>
  <c r="XAJ56" i="7"/>
  <c r="XAK56" i="7"/>
  <c r="XAL56" i="7"/>
  <c r="XAM56" i="7"/>
  <c r="XAN56" i="7"/>
  <c r="XAO56" i="7"/>
  <c r="XAP56" i="7"/>
  <c r="XAQ56" i="7"/>
  <c r="XAR56" i="7"/>
  <c r="XAS56" i="7"/>
  <c r="XAT56" i="7"/>
  <c r="XAU56" i="7"/>
  <c r="XAV56" i="7"/>
  <c r="XAW56" i="7"/>
  <c r="XAX56" i="7"/>
  <c r="XAY56" i="7"/>
  <c r="XAZ56" i="7"/>
  <c r="XBA56" i="7"/>
  <c r="XBB56" i="7"/>
  <c r="XBC56" i="7"/>
  <c r="XBD56" i="7"/>
  <c r="XBE56" i="7"/>
  <c r="XBF56" i="7"/>
  <c r="XBG56" i="7"/>
  <c r="XBH56" i="7"/>
  <c r="XBI56" i="7"/>
  <c r="XBJ56" i="7"/>
  <c r="XBK56" i="7"/>
  <c r="XBL56" i="7"/>
  <c r="XBM56" i="7"/>
  <c r="XBN56" i="7"/>
  <c r="XBO56" i="7"/>
  <c r="XBP56" i="7"/>
  <c r="XBQ56" i="7"/>
  <c r="XBR56" i="7"/>
  <c r="XBS56" i="7"/>
  <c r="XBT56" i="7"/>
  <c r="XBU56" i="7"/>
  <c r="XBV56" i="7"/>
  <c r="XBW56" i="7"/>
  <c r="XBX56" i="7"/>
  <c r="XBY56" i="7"/>
  <c r="XBZ56" i="7"/>
  <c r="XCA56" i="7"/>
  <c r="XCB56" i="7"/>
  <c r="XCC56" i="7"/>
  <c r="XCD56" i="7"/>
  <c r="XCE56" i="7"/>
  <c r="XCF56" i="7"/>
  <c r="XCG56" i="7"/>
  <c r="XCH56" i="7"/>
  <c r="XCI56" i="7"/>
  <c r="XCJ56" i="7"/>
  <c r="XCK56" i="7"/>
  <c r="XCL56" i="7"/>
  <c r="XCM56" i="7"/>
  <c r="XCN56" i="7"/>
  <c r="XCO56" i="7"/>
  <c r="XCP56" i="7"/>
  <c r="XCQ56" i="7"/>
  <c r="XCR56" i="7"/>
  <c r="XCS56" i="7"/>
  <c r="XCT56" i="7"/>
  <c r="XCU56" i="7"/>
  <c r="XCV56" i="7"/>
  <c r="XCW56" i="7"/>
  <c r="XCX56" i="7"/>
  <c r="XCY56" i="7"/>
  <c r="XCZ56" i="7"/>
  <c r="XDA56" i="7"/>
  <c r="XDB56" i="7"/>
  <c r="XDC56" i="7"/>
  <c r="XDD56" i="7"/>
  <c r="XDE56" i="7"/>
  <c r="XDF56" i="7"/>
  <c r="XDG56" i="7"/>
  <c r="XDH56" i="7"/>
  <c r="XDI56" i="7"/>
  <c r="XDJ56" i="7"/>
  <c r="XDK56" i="7"/>
  <c r="XDL56" i="7"/>
  <c r="XDM56" i="7"/>
  <c r="XDN56" i="7"/>
  <c r="XDO56" i="7"/>
  <c r="XDP56" i="7"/>
  <c r="XDQ56" i="7"/>
  <c r="XDR56" i="7"/>
  <c r="XDS56" i="7"/>
  <c r="XDT56" i="7"/>
  <c r="XDU56" i="7"/>
  <c r="XDV56" i="7"/>
  <c r="XDW56" i="7"/>
  <c r="XDX56" i="7"/>
  <c r="XDY56" i="7"/>
  <c r="XDZ56" i="7"/>
  <c r="XEA56" i="7"/>
  <c r="XEB56" i="7"/>
  <c r="XEC56" i="7"/>
  <c r="XED56" i="7"/>
  <c r="XEE56" i="7"/>
  <c r="XEF56" i="7"/>
  <c r="XEG56" i="7"/>
  <c r="XEH56" i="7"/>
  <c r="XEI56" i="7"/>
  <c r="XEJ56" i="7"/>
  <c r="XEK56" i="7"/>
  <c r="XEL56" i="7"/>
  <c r="XEM56" i="7"/>
  <c r="XEN56" i="7"/>
  <c r="XEO56" i="7"/>
  <c r="XEP56" i="7"/>
  <c r="XEQ56" i="7"/>
  <c r="XER56" i="7"/>
  <c r="XES56" i="7"/>
  <c r="XET56" i="7"/>
  <c r="XEU56" i="7"/>
  <c r="XEV56" i="7"/>
  <c r="XEW56" i="7"/>
  <c r="XEX56" i="7"/>
  <c r="XEY56" i="7"/>
  <c r="XEZ56" i="7"/>
  <c r="XFA56" i="7"/>
  <c r="XFB56" i="7"/>
  <c r="XFC56" i="7"/>
  <c r="XFD56" i="7"/>
  <c r="AI59" i="7"/>
  <c r="AJ59" i="7"/>
  <c r="AK59" i="7"/>
  <c r="AL59" i="7"/>
  <c r="AM59" i="7"/>
  <c r="AN59" i="7"/>
  <c r="AO59" i="7"/>
  <c r="AP59" i="7"/>
  <c r="AQ59" i="7"/>
  <c r="AR59" i="7"/>
  <c r="AS59" i="7"/>
  <c r="AT59" i="7"/>
  <c r="AU59" i="7"/>
  <c r="AV59" i="7"/>
  <c r="AW59" i="7"/>
  <c r="AX59" i="7"/>
  <c r="AY59" i="7"/>
  <c r="AZ59" i="7"/>
  <c r="BA59" i="7"/>
  <c r="BB59" i="7"/>
  <c r="BC59" i="7"/>
  <c r="BD59" i="7"/>
  <c r="BE59" i="7"/>
  <c r="BF59" i="7"/>
  <c r="BG59" i="7"/>
  <c r="BH59" i="7"/>
  <c r="BI59" i="7"/>
  <c r="BJ59" i="7"/>
  <c r="BK59" i="7"/>
  <c r="BL59" i="7"/>
  <c r="BM59" i="7"/>
  <c r="BN59" i="7"/>
  <c r="BO59" i="7"/>
  <c r="BP59" i="7"/>
  <c r="BQ59" i="7"/>
  <c r="BR59" i="7"/>
  <c r="BS59" i="7"/>
  <c r="BT59" i="7"/>
  <c r="BU59" i="7"/>
  <c r="BV59" i="7"/>
  <c r="BW59" i="7"/>
  <c r="BX59" i="7"/>
  <c r="BY59" i="7"/>
  <c r="BZ59" i="7"/>
  <c r="CA59" i="7"/>
  <c r="CB59" i="7"/>
  <c r="CC59" i="7"/>
  <c r="CD59" i="7"/>
  <c r="CE59" i="7"/>
  <c r="CF59" i="7"/>
  <c r="CG59" i="7"/>
  <c r="CH59" i="7"/>
  <c r="CI59" i="7"/>
  <c r="CJ59" i="7"/>
  <c r="CK59" i="7"/>
  <c r="CL59" i="7"/>
  <c r="CM59" i="7"/>
  <c r="CN59" i="7"/>
  <c r="CO59" i="7"/>
  <c r="CP59" i="7"/>
  <c r="CQ59" i="7"/>
  <c r="CR59" i="7"/>
  <c r="CS59" i="7"/>
  <c r="CT59" i="7"/>
  <c r="CU59" i="7"/>
  <c r="CV59" i="7"/>
  <c r="CW59" i="7"/>
  <c r="CX59" i="7"/>
  <c r="CY59" i="7"/>
  <c r="CZ59" i="7"/>
  <c r="DA59" i="7"/>
  <c r="DB59" i="7"/>
  <c r="DC59" i="7"/>
  <c r="DD59" i="7"/>
  <c r="DE59" i="7"/>
  <c r="DF59" i="7"/>
  <c r="DG59" i="7"/>
  <c r="DH59" i="7"/>
  <c r="DI59" i="7"/>
  <c r="DJ59" i="7"/>
  <c r="DK59" i="7"/>
  <c r="DL59" i="7"/>
  <c r="DM59" i="7"/>
  <c r="DN59" i="7"/>
  <c r="DO59" i="7"/>
  <c r="DP59" i="7"/>
  <c r="DQ59" i="7"/>
  <c r="DR59" i="7"/>
  <c r="DS59" i="7"/>
  <c r="DT59" i="7"/>
  <c r="DU59" i="7"/>
  <c r="DV59" i="7"/>
  <c r="DW59" i="7"/>
  <c r="DX59" i="7"/>
  <c r="DY59" i="7"/>
  <c r="DZ59" i="7"/>
  <c r="EA59" i="7"/>
  <c r="EB59" i="7"/>
  <c r="EC59" i="7"/>
  <c r="ED59" i="7"/>
  <c r="EE59" i="7"/>
  <c r="EF59" i="7"/>
  <c r="EG59" i="7"/>
  <c r="EH59" i="7"/>
  <c r="EI59" i="7"/>
  <c r="EJ59" i="7"/>
  <c r="EK59" i="7"/>
  <c r="EL59" i="7"/>
  <c r="EM59" i="7"/>
  <c r="EN59" i="7"/>
  <c r="EO59" i="7"/>
  <c r="EP59" i="7"/>
  <c r="EQ59" i="7"/>
  <c r="ER59" i="7"/>
  <c r="ES59" i="7"/>
  <c r="ET59" i="7"/>
  <c r="EU59" i="7"/>
  <c r="EV59" i="7"/>
  <c r="EW59" i="7"/>
  <c r="EX59" i="7"/>
  <c r="EY59" i="7"/>
  <c r="EZ59" i="7"/>
  <c r="FA59" i="7"/>
  <c r="FB59" i="7"/>
  <c r="FC59" i="7"/>
  <c r="FD59" i="7"/>
  <c r="FE59" i="7"/>
  <c r="FF59" i="7"/>
  <c r="FG59" i="7"/>
  <c r="FH59" i="7"/>
  <c r="FI59" i="7"/>
  <c r="FJ59" i="7"/>
  <c r="FK59" i="7"/>
  <c r="FL59" i="7"/>
  <c r="FM59" i="7"/>
  <c r="FN59" i="7"/>
  <c r="FO59" i="7"/>
  <c r="FP59" i="7"/>
  <c r="FQ59" i="7"/>
  <c r="FR59" i="7"/>
  <c r="FS59" i="7"/>
  <c r="FT59" i="7"/>
  <c r="FU59" i="7"/>
  <c r="FV59" i="7"/>
  <c r="FW59" i="7"/>
  <c r="FX59" i="7"/>
  <c r="FY59" i="7"/>
  <c r="FZ59" i="7"/>
  <c r="GA59" i="7"/>
  <c r="GB59" i="7"/>
  <c r="GC59" i="7"/>
  <c r="GD59" i="7"/>
  <c r="GE59" i="7"/>
  <c r="GF59" i="7"/>
  <c r="GG59" i="7"/>
  <c r="GH59" i="7"/>
  <c r="GI59" i="7"/>
  <c r="GJ59" i="7"/>
  <c r="GK59" i="7"/>
  <c r="GL59" i="7"/>
  <c r="GM59" i="7"/>
  <c r="GN59" i="7"/>
  <c r="GO59" i="7"/>
  <c r="GP59" i="7"/>
  <c r="GQ59" i="7"/>
  <c r="GR59" i="7"/>
  <c r="GS59" i="7"/>
  <c r="GT59" i="7"/>
  <c r="GU59" i="7"/>
  <c r="GV59" i="7"/>
  <c r="GW59" i="7"/>
  <c r="GX59" i="7"/>
  <c r="GY59" i="7"/>
  <c r="GZ59" i="7"/>
  <c r="HA59" i="7"/>
  <c r="HB59" i="7"/>
  <c r="HC59" i="7"/>
  <c r="HD59" i="7"/>
  <c r="HE59" i="7"/>
  <c r="HF59" i="7"/>
  <c r="HG59" i="7"/>
  <c r="HH59" i="7"/>
  <c r="HI59" i="7"/>
  <c r="HJ59" i="7"/>
  <c r="HK59" i="7"/>
  <c r="HL59" i="7"/>
  <c r="HM59" i="7"/>
  <c r="HN59" i="7"/>
  <c r="HO59" i="7"/>
  <c r="HP59" i="7"/>
  <c r="HQ59" i="7"/>
  <c r="HR59" i="7"/>
  <c r="HS59" i="7"/>
  <c r="HT59" i="7"/>
  <c r="HU59" i="7"/>
  <c r="HV59" i="7"/>
  <c r="HW59" i="7"/>
  <c r="HX59" i="7"/>
  <c r="HY59" i="7"/>
  <c r="HZ59" i="7"/>
  <c r="IA59" i="7"/>
  <c r="IB59" i="7"/>
  <c r="IC59" i="7"/>
  <c r="ID59" i="7"/>
  <c r="IE59" i="7"/>
  <c r="IF59" i="7"/>
  <c r="IG59" i="7"/>
  <c r="IH59" i="7"/>
  <c r="II59" i="7"/>
  <c r="IJ59" i="7"/>
  <c r="IK59" i="7"/>
  <c r="IL59" i="7"/>
  <c r="IM59" i="7"/>
  <c r="IN59" i="7"/>
  <c r="IO59" i="7"/>
  <c r="IP59" i="7"/>
  <c r="IQ59" i="7"/>
  <c r="IR59" i="7"/>
  <c r="IS59" i="7"/>
  <c r="IT59" i="7"/>
  <c r="IU59" i="7"/>
  <c r="IV59" i="7"/>
  <c r="IW59" i="7"/>
  <c r="IX59" i="7"/>
  <c r="IY59" i="7"/>
  <c r="IZ59" i="7"/>
  <c r="JA59" i="7"/>
  <c r="JB59" i="7"/>
  <c r="JC59" i="7"/>
  <c r="JD59" i="7"/>
  <c r="JE59" i="7"/>
  <c r="JF59" i="7"/>
  <c r="JG59" i="7"/>
  <c r="JH59" i="7"/>
  <c r="JI59" i="7"/>
  <c r="JJ59" i="7"/>
  <c r="JK59" i="7"/>
  <c r="JL59" i="7"/>
  <c r="JM59" i="7"/>
  <c r="JN59" i="7"/>
  <c r="JO59" i="7"/>
  <c r="JP59" i="7"/>
  <c r="JQ59" i="7"/>
  <c r="JR59" i="7"/>
  <c r="JS59" i="7"/>
  <c r="JT59" i="7"/>
  <c r="JU59" i="7"/>
  <c r="JV59" i="7"/>
  <c r="JW59" i="7"/>
  <c r="JX59" i="7"/>
  <c r="JY59" i="7"/>
  <c r="JZ59" i="7"/>
  <c r="KA59" i="7"/>
  <c r="KB59" i="7"/>
  <c r="KC59" i="7"/>
  <c r="KD59" i="7"/>
  <c r="KE59" i="7"/>
  <c r="KF59" i="7"/>
  <c r="KG59" i="7"/>
  <c r="KH59" i="7"/>
  <c r="KI59" i="7"/>
  <c r="KJ59" i="7"/>
  <c r="KK59" i="7"/>
  <c r="KL59" i="7"/>
  <c r="KM59" i="7"/>
  <c r="KN59" i="7"/>
  <c r="KO59" i="7"/>
  <c r="KP59" i="7"/>
  <c r="KQ59" i="7"/>
  <c r="KR59" i="7"/>
  <c r="KS59" i="7"/>
  <c r="KT59" i="7"/>
  <c r="KU59" i="7"/>
  <c r="KV59" i="7"/>
  <c r="KW59" i="7"/>
  <c r="KX59" i="7"/>
  <c r="KY59" i="7"/>
  <c r="KZ59" i="7"/>
  <c r="LA59" i="7"/>
  <c r="LB59" i="7"/>
  <c r="LC59" i="7"/>
  <c r="LD59" i="7"/>
  <c r="LE59" i="7"/>
  <c r="LF59" i="7"/>
  <c r="LG59" i="7"/>
  <c r="LH59" i="7"/>
  <c r="LI59" i="7"/>
  <c r="LJ59" i="7"/>
  <c r="LK59" i="7"/>
  <c r="LL59" i="7"/>
  <c r="LM59" i="7"/>
  <c r="LN59" i="7"/>
  <c r="LO59" i="7"/>
  <c r="LP59" i="7"/>
  <c r="LQ59" i="7"/>
  <c r="LR59" i="7"/>
  <c r="LS59" i="7"/>
  <c r="LT59" i="7"/>
  <c r="LU59" i="7"/>
  <c r="LV59" i="7"/>
  <c r="LW59" i="7"/>
  <c r="LX59" i="7"/>
  <c r="LY59" i="7"/>
  <c r="LZ59" i="7"/>
  <c r="MA59" i="7"/>
  <c r="MB59" i="7"/>
  <c r="MC59" i="7"/>
  <c r="MD59" i="7"/>
  <c r="ME59" i="7"/>
  <c r="MF59" i="7"/>
  <c r="MG59" i="7"/>
  <c r="MH59" i="7"/>
  <c r="MI59" i="7"/>
  <c r="MJ59" i="7"/>
  <c r="MK59" i="7"/>
  <c r="ML59" i="7"/>
  <c r="MM59" i="7"/>
  <c r="MN59" i="7"/>
  <c r="MO59" i="7"/>
  <c r="MP59" i="7"/>
  <c r="MQ59" i="7"/>
  <c r="MR59" i="7"/>
  <c r="MS59" i="7"/>
  <c r="MT59" i="7"/>
  <c r="MU59" i="7"/>
  <c r="MV59" i="7"/>
  <c r="MW59" i="7"/>
  <c r="MX59" i="7"/>
  <c r="MY59" i="7"/>
  <c r="MZ59" i="7"/>
  <c r="NA59" i="7"/>
  <c r="NB59" i="7"/>
  <c r="NC59" i="7"/>
  <c r="ND59" i="7"/>
  <c r="NE59" i="7"/>
  <c r="NF59" i="7"/>
  <c r="NG59" i="7"/>
  <c r="NH59" i="7"/>
  <c r="NI59" i="7"/>
  <c r="NJ59" i="7"/>
  <c r="NK59" i="7"/>
  <c r="NL59" i="7"/>
  <c r="NM59" i="7"/>
  <c r="NN59" i="7"/>
  <c r="NO59" i="7"/>
  <c r="NP59" i="7"/>
  <c r="NQ59" i="7"/>
  <c r="NR59" i="7"/>
  <c r="NS59" i="7"/>
  <c r="NT59" i="7"/>
  <c r="NU59" i="7"/>
  <c r="NV59" i="7"/>
  <c r="NW59" i="7"/>
  <c r="NX59" i="7"/>
  <c r="NY59" i="7"/>
  <c r="NZ59" i="7"/>
  <c r="OA59" i="7"/>
  <c r="OB59" i="7"/>
  <c r="OC59" i="7"/>
  <c r="OD59" i="7"/>
  <c r="OE59" i="7"/>
  <c r="OF59" i="7"/>
  <c r="OG59" i="7"/>
  <c r="OH59" i="7"/>
  <c r="OI59" i="7"/>
  <c r="OJ59" i="7"/>
  <c r="OK59" i="7"/>
  <c r="OL59" i="7"/>
  <c r="OM59" i="7"/>
  <c r="ON59" i="7"/>
  <c r="OO59" i="7"/>
  <c r="OP59" i="7"/>
  <c r="OQ59" i="7"/>
  <c r="OR59" i="7"/>
  <c r="OS59" i="7"/>
  <c r="OT59" i="7"/>
  <c r="OU59" i="7"/>
  <c r="OV59" i="7"/>
  <c r="OW59" i="7"/>
  <c r="OX59" i="7"/>
  <c r="OY59" i="7"/>
  <c r="OZ59" i="7"/>
  <c r="PA59" i="7"/>
  <c r="PB59" i="7"/>
  <c r="PC59" i="7"/>
  <c r="PD59" i="7"/>
  <c r="PE59" i="7"/>
  <c r="PF59" i="7"/>
  <c r="PG59" i="7"/>
  <c r="PH59" i="7"/>
  <c r="PI59" i="7"/>
  <c r="PJ59" i="7"/>
  <c r="PK59" i="7"/>
  <c r="PL59" i="7"/>
  <c r="PM59" i="7"/>
  <c r="PN59" i="7"/>
  <c r="PO59" i="7"/>
  <c r="PP59" i="7"/>
  <c r="PQ59" i="7"/>
  <c r="PR59" i="7"/>
  <c r="PS59" i="7"/>
  <c r="PT59" i="7"/>
  <c r="PU59" i="7"/>
  <c r="PV59" i="7"/>
  <c r="PW59" i="7"/>
  <c r="PX59" i="7"/>
  <c r="PY59" i="7"/>
  <c r="PZ59" i="7"/>
  <c r="QA59" i="7"/>
  <c r="QB59" i="7"/>
  <c r="QC59" i="7"/>
  <c r="QD59" i="7"/>
  <c r="QE59" i="7"/>
  <c r="QF59" i="7"/>
  <c r="QG59" i="7"/>
  <c r="QH59" i="7"/>
  <c r="QI59" i="7"/>
  <c r="QJ59" i="7"/>
  <c r="QK59" i="7"/>
  <c r="QL59" i="7"/>
  <c r="QM59" i="7"/>
  <c r="QN59" i="7"/>
  <c r="QO59" i="7"/>
  <c r="QP59" i="7"/>
  <c r="QQ59" i="7"/>
  <c r="QR59" i="7"/>
  <c r="QS59" i="7"/>
  <c r="QT59" i="7"/>
  <c r="QU59" i="7"/>
  <c r="QV59" i="7"/>
  <c r="QW59" i="7"/>
  <c r="QX59" i="7"/>
  <c r="QY59" i="7"/>
  <c r="QZ59" i="7"/>
  <c r="RA59" i="7"/>
  <c r="RB59" i="7"/>
  <c r="RC59" i="7"/>
  <c r="RD59" i="7"/>
  <c r="RE59" i="7"/>
  <c r="RF59" i="7"/>
  <c r="RG59" i="7"/>
  <c r="RH59" i="7"/>
  <c r="RI59" i="7"/>
  <c r="RJ59" i="7"/>
  <c r="RK59" i="7"/>
  <c r="RL59" i="7"/>
  <c r="RM59" i="7"/>
  <c r="RN59" i="7"/>
  <c r="RO59" i="7"/>
  <c r="RP59" i="7"/>
  <c r="RQ59" i="7"/>
  <c r="RR59" i="7"/>
  <c r="RS59" i="7"/>
  <c r="RT59" i="7"/>
  <c r="RU59" i="7"/>
  <c r="RV59" i="7"/>
  <c r="RW59" i="7"/>
  <c r="RX59" i="7"/>
  <c r="RY59" i="7"/>
  <c r="RZ59" i="7"/>
  <c r="SA59" i="7"/>
  <c r="SB59" i="7"/>
  <c r="SC59" i="7"/>
  <c r="SD59" i="7"/>
  <c r="SE59" i="7"/>
  <c r="SF59" i="7"/>
  <c r="SG59" i="7"/>
  <c r="SH59" i="7"/>
  <c r="SI59" i="7"/>
  <c r="SJ59" i="7"/>
  <c r="SK59" i="7"/>
  <c r="SL59" i="7"/>
  <c r="SM59" i="7"/>
  <c r="SN59" i="7"/>
  <c r="SO59" i="7"/>
  <c r="SP59" i="7"/>
  <c r="SQ59" i="7"/>
  <c r="SR59" i="7"/>
  <c r="SS59" i="7"/>
  <c r="ST59" i="7"/>
  <c r="SU59" i="7"/>
  <c r="SV59" i="7"/>
  <c r="SW59" i="7"/>
  <c r="SX59" i="7"/>
  <c r="SY59" i="7"/>
  <c r="SZ59" i="7"/>
  <c r="TA59" i="7"/>
  <c r="TB59" i="7"/>
  <c r="TC59" i="7"/>
  <c r="TD59" i="7"/>
  <c r="TE59" i="7"/>
  <c r="TF59" i="7"/>
  <c r="TG59" i="7"/>
  <c r="TH59" i="7"/>
  <c r="TI59" i="7"/>
  <c r="TJ59" i="7"/>
  <c r="TK59" i="7"/>
  <c r="TL59" i="7"/>
  <c r="TM59" i="7"/>
  <c r="TN59" i="7"/>
  <c r="TO59" i="7"/>
  <c r="TP59" i="7"/>
  <c r="TQ59" i="7"/>
  <c r="TR59" i="7"/>
  <c r="TS59" i="7"/>
  <c r="TT59" i="7"/>
  <c r="TU59" i="7"/>
  <c r="TV59" i="7"/>
  <c r="TW59" i="7"/>
  <c r="TX59" i="7"/>
  <c r="TY59" i="7"/>
  <c r="TZ59" i="7"/>
  <c r="UA59" i="7"/>
  <c r="UB59" i="7"/>
  <c r="UC59" i="7"/>
  <c r="UD59" i="7"/>
  <c r="UE59" i="7"/>
  <c r="UF59" i="7"/>
  <c r="UG59" i="7"/>
  <c r="UH59" i="7"/>
  <c r="UI59" i="7"/>
  <c r="UJ59" i="7"/>
  <c r="UK59" i="7"/>
  <c r="UL59" i="7"/>
  <c r="UM59" i="7"/>
  <c r="UN59" i="7"/>
  <c r="UO59" i="7"/>
  <c r="UP59" i="7"/>
  <c r="UQ59" i="7"/>
  <c r="UR59" i="7"/>
  <c r="US59" i="7"/>
  <c r="UT59" i="7"/>
  <c r="UU59" i="7"/>
  <c r="UV59" i="7"/>
  <c r="UW59" i="7"/>
  <c r="UX59" i="7"/>
  <c r="UY59" i="7"/>
  <c r="UZ59" i="7"/>
  <c r="VA59" i="7"/>
  <c r="VB59" i="7"/>
  <c r="VC59" i="7"/>
  <c r="VD59" i="7"/>
  <c r="VE59" i="7"/>
  <c r="VF59" i="7"/>
  <c r="VG59" i="7"/>
  <c r="VH59" i="7"/>
  <c r="VI59" i="7"/>
  <c r="VJ59" i="7"/>
  <c r="VK59" i="7"/>
  <c r="VL59" i="7"/>
  <c r="VM59" i="7"/>
  <c r="VN59" i="7"/>
  <c r="VO59" i="7"/>
  <c r="VP59" i="7"/>
  <c r="VQ59" i="7"/>
  <c r="VR59" i="7"/>
  <c r="VS59" i="7"/>
  <c r="VT59" i="7"/>
  <c r="VU59" i="7"/>
  <c r="VV59" i="7"/>
  <c r="VW59" i="7"/>
  <c r="VX59" i="7"/>
  <c r="VY59" i="7"/>
  <c r="VZ59" i="7"/>
  <c r="WA59" i="7"/>
  <c r="WB59" i="7"/>
  <c r="WC59" i="7"/>
  <c r="WD59" i="7"/>
  <c r="WE59" i="7"/>
  <c r="WF59" i="7"/>
  <c r="WG59" i="7"/>
  <c r="WH59" i="7"/>
  <c r="WI59" i="7"/>
  <c r="WJ59" i="7"/>
  <c r="WK59" i="7"/>
  <c r="WL59" i="7"/>
  <c r="WM59" i="7"/>
  <c r="WN59" i="7"/>
  <c r="WO59" i="7"/>
  <c r="WP59" i="7"/>
  <c r="WQ59" i="7"/>
  <c r="WR59" i="7"/>
  <c r="WS59" i="7"/>
  <c r="WT59" i="7"/>
  <c r="WU59" i="7"/>
  <c r="WV59" i="7"/>
  <c r="WW59" i="7"/>
  <c r="WX59" i="7"/>
  <c r="WY59" i="7"/>
  <c r="WZ59" i="7"/>
  <c r="XA59" i="7"/>
  <c r="XB59" i="7"/>
  <c r="XC59" i="7"/>
  <c r="XD59" i="7"/>
  <c r="XE59" i="7"/>
  <c r="XF59" i="7"/>
  <c r="XG59" i="7"/>
  <c r="XH59" i="7"/>
  <c r="XI59" i="7"/>
  <c r="XJ59" i="7"/>
  <c r="XK59" i="7"/>
  <c r="XL59" i="7"/>
  <c r="XM59" i="7"/>
  <c r="XN59" i="7"/>
  <c r="XO59" i="7"/>
  <c r="XP59" i="7"/>
  <c r="XQ59" i="7"/>
  <c r="XR59" i="7"/>
  <c r="XS59" i="7"/>
  <c r="XT59" i="7"/>
  <c r="XU59" i="7"/>
  <c r="XV59" i="7"/>
  <c r="XW59" i="7"/>
  <c r="XX59" i="7"/>
  <c r="XY59" i="7"/>
  <c r="XZ59" i="7"/>
  <c r="YA59" i="7"/>
  <c r="YB59" i="7"/>
  <c r="YC59" i="7"/>
  <c r="YD59" i="7"/>
  <c r="YE59" i="7"/>
  <c r="YF59" i="7"/>
  <c r="YG59" i="7"/>
  <c r="YH59" i="7"/>
  <c r="YI59" i="7"/>
  <c r="YJ59" i="7"/>
  <c r="YK59" i="7"/>
  <c r="YL59" i="7"/>
  <c r="YM59" i="7"/>
  <c r="YN59" i="7"/>
  <c r="YO59" i="7"/>
  <c r="YP59" i="7"/>
  <c r="YQ59" i="7"/>
  <c r="YR59" i="7"/>
  <c r="YS59" i="7"/>
  <c r="YT59" i="7"/>
  <c r="YU59" i="7"/>
  <c r="YV59" i="7"/>
  <c r="YW59" i="7"/>
  <c r="YX59" i="7"/>
  <c r="YY59" i="7"/>
  <c r="YZ59" i="7"/>
  <c r="ZA59" i="7"/>
  <c r="ZB59" i="7"/>
  <c r="ZC59" i="7"/>
  <c r="ZD59" i="7"/>
  <c r="ZE59" i="7"/>
  <c r="ZF59" i="7"/>
  <c r="ZG59" i="7"/>
  <c r="ZH59" i="7"/>
  <c r="ZI59" i="7"/>
  <c r="ZJ59" i="7"/>
  <c r="ZK59" i="7"/>
  <c r="ZL59" i="7"/>
  <c r="ZM59" i="7"/>
  <c r="ZN59" i="7"/>
  <c r="ZO59" i="7"/>
  <c r="ZP59" i="7"/>
  <c r="ZQ59" i="7"/>
  <c r="ZR59" i="7"/>
  <c r="ZS59" i="7"/>
  <c r="ZT59" i="7"/>
  <c r="ZU59" i="7"/>
  <c r="ZV59" i="7"/>
  <c r="ZW59" i="7"/>
  <c r="ZX59" i="7"/>
  <c r="ZY59" i="7"/>
  <c r="ZZ59" i="7"/>
  <c r="AAA59" i="7"/>
  <c r="AAB59" i="7"/>
  <c r="AAC59" i="7"/>
  <c r="AAD59" i="7"/>
  <c r="AAE59" i="7"/>
  <c r="AAF59" i="7"/>
  <c r="AAG59" i="7"/>
  <c r="AAH59" i="7"/>
  <c r="AAI59" i="7"/>
  <c r="AAJ59" i="7"/>
  <c r="AAK59" i="7"/>
  <c r="AAL59" i="7"/>
  <c r="AAM59" i="7"/>
  <c r="AAN59" i="7"/>
  <c r="AAO59" i="7"/>
  <c r="AAP59" i="7"/>
  <c r="AAQ59" i="7"/>
  <c r="AAR59" i="7"/>
  <c r="AAS59" i="7"/>
  <c r="AAT59" i="7"/>
  <c r="AAU59" i="7"/>
  <c r="AAV59" i="7"/>
  <c r="AAW59" i="7"/>
  <c r="AAX59" i="7"/>
  <c r="AAY59" i="7"/>
  <c r="AAZ59" i="7"/>
  <c r="ABA59" i="7"/>
  <c r="ABB59" i="7"/>
  <c r="ABC59" i="7"/>
  <c r="ABD59" i="7"/>
  <c r="ABE59" i="7"/>
  <c r="ABF59" i="7"/>
  <c r="ABG59" i="7"/>
  <c r="ABH59" i="7"/>
  <c r="ABI59" i="7"/>
  <c r="ABJ59" i="7"/>
  <c r="ABK59" i="7"/>
  <c r="ABL59" i="7"/>
  <c r="ABM59" i="7"/>
  <c r="ABN59" i="7"/>
  <c r="ABO59" i="7"/>
  <c r="ABP59" i="7"/>
  <c r="ABQ59" i="7"/>
  <c r="ABR59" i="7"/>
  <c r="ABS59" i="7"/>
  <c r="ABT59" i="7"/>
  <c r="ABU59" i="7"/>
  <c r="ABV59" i="7"/>
  <c r="ABW59" i="7"/>
  <c r="ABX59" i="7"/>
  <c r="ABY59" i="7"/>
  <c r="ABZ59" i="7"/>
  <c r="ACA59" i="7"/>
  <c r="ACB59" i="7"/>
  <c r="ACC59" i="7"/>
  <c r="ACD59" i="7"/>
  <c r="ACE59" i="7"/>
  <c r="ACF59" i="7"/>
  <c r="ACG59" i="7"/>
  <c r="ACH59" i="7"/>
  <c r="ACI59" i="7"/>
  <c r="ACJ59" i="7"/>
  <c r="ACK59" i="7"/>
  <c r="ACL59" i="7"/>
  <c r="ACM59" i="7"/>
  <c r="ACN59" i="7"/>
  <c r="ACO59" i="7"/>
  <c r="ACP59" i="7"/>
  <c r="ACQ59" i="7"/>
  <c r="ACR59" i="7"/>
  <c r="ACS59" i="7"/>
  <c r="ACT59" i="7"/>
  <c r="ACU59" i="7"/>
  <c r="ACV59" i="7"/>
  <c r="ACW59" i="7"/>
  <c r="ACX59" i="7"/>
  <c r="ACY59" i="7"/>
  <c r="ACZ59" i="7"/>
  <c r="ADA59" i="7"/>
  <c r="ADB59" i="7"/>
  <c r="ADC59" i="7"/>
  <c r="ADD59" i="7"/>
  <c r="ADE59" i="7"/>
  <c r="ADF59" i="7"/>
  <c r="ADG59" i="7"/>
  <c r="ADH59" i="7"/>
  <c r="ADI59" i="7"/>
  <c r="ADJ59" i="7"/>
  <c r="ADK59" i="7"/>
  <c r="ADL59" i="7"/>
  <c r="ADM59" i="7"/>
  <c r="ADN59" i="7"/>
  <c r="ADO59" i="7"/>
  <c r="ADP59" i="7"/>
  <c r="ADQ59" i="7"/>
  <c r="ADR59" i="7"/>
  <c r="ADS59" i="7"/>
  <c r="ADT59" i="7"/>
  <c r="ADU59" i="7"/>
  <c r="ADV59" i="7"/>
  <c r="ADW59" i="7"/>
  <c r="ADX59" i="7"/>
  <c r="ADY59" i="7"/>
  <c r="ADZ59" i="7"/>
  <c r="AEA59" i="7"/>
  <c r="AEB59" i="7"/>
  <c r="AEC59" i="7"/>
  <c r="AED59" i="7"/>
  <c r="AEE59" i="7"/>
  <c r="AEF59" i="7"/>
  <c r="AEG59" i="7"/>
  <c r="AEH59" i="7"/>
  <c r="AEI59" i="7"/>
  <c r="AEJ59" i="7"/>
  <c r="AEK59" i="7"/>
  <c r="AEL59" i="7"/>
  <c r="AEM59" i="7"/>
  <c r="AEN59" i="7"/>
  <c r="AEO59" i="7"/>
  <c r="AEP59" i="7"/>
  <c r="AEQ59" i="7"/>
  <c r="AER59" i="7"/>
  <c r="AES59" i="7"/>
  <c r="AET59" i="7"/>
  <c r="AEU59" i="7"/>
  <c r="AEV59" i="7"/>
  <c r="AEW59" i="7"/>
  <c r="AEX59" i="7"/>
  <c r="AEY59" i="7"/>
  <c r="AEZ59" i="7"/>
  <c r="AFA59" i="7"/>
  <c r="AFB59" i="7"/>
  <c r="AFC59" i="7"/>
  <c r="AFD59" i="7"/>
  <c r="AFE59" i="7"/>
  <c r="AFF59" i="7"/>
  <c r="AFG59" i="7"/>
  <c r="AFH59" i="7"/>
  <c r="AFI59" i="7"/>
  <c r="AFJ59" i="7"/>
  <c r="AFK59" i="7"/>
  <c r="AFL59" i="7"/>
  <c r="AFM59" i="7"/>
  <c r="AFN59" i="7"/>
  <c r="AFO59" i="7"/>
  <c r="AFP59" i="7"/>
  <c r="AFQ59" i="7"/>
  <c r="AFR59" i="7"/>
  <c r="AFS59" i="7"/>
  <c r="AFT59" i="7"/>
  <c r="AFU59" i="7"/>
  <c r="AFV59" i="7"/>
  <c r="AFW59" i="7"/>
  <c r="AFX59" i="7"/>
  <c r="AFY59" i="7"/>
  <c r="AFZ59" i="7"/>
  <c r="AGA59" i="7"/>
  <c r="AGB59" i="7"/>
  <c r="AGC59" i="7"/>
  <c r="AGD59" i="7"/>
  <c r="AGE59" i="7"/>
  <c r="AGF59" i="7"/>
  <c r="AGG59" i="7"/>
  <c r="AGH59" i="7"/>
  <c r="AGI59" i="7"/>
  <c r="AGJ59" i="7"/>
  <c r="AGK59" i="7"/>
  <c r="AGL59" i="7"/>
  <c r="AGM59" i="7"/>
  <c r="AGN59" i="7"/>
  <c r="AGO59" i="7"/>
  <c r="AGP59" i="7"/>
  <c r="AGQ59" i="7"/>
  <c r="AGR59" i="7"/>
  <c r="AGS59" i="7"/>
  <c r="AGT59" i="7"/>
  <c r="AGU59" i="7"/>
  <c r="AGV59" i="7"/>
  <c r="AGW59" i="7"/>
  <c r="AGX59" i="7"/>
  <c r="AGY59" i="7"/>
  <c r="AGZ59" i="7"/>
  <c r="AHA59" i="7"/>
  <c r="AHB59" i="7"/>
  <c r="AHC59" i="7"/>
  <c r="AHD59" i="7"/>
  <c r="AHE59" i="7"/>
  <c r="AHF59" i="7"/>
  <c r="AHG59" i="7"/>
  <c r="AHH59" i="7"/>
  <c r="AHI59" i="7"/>
  <c r="AHJ59" i="7"/>
  <c r="AHK59" i="7"/>
  <c r="AHL59" i="7"/>
  <c r="AHM59" i="7"/>
  <c r="AHN59" i="7"/>
  <c r="AHO59" i="7"/>
  <c r="AHP59" i="7"/>
  <c r="AHQ59" i="7"/>
  <c r="AHR59" i="7"/>
  <c r="AHS59" i="7"/>
  <c r="AHT59" i="7"/>
  <c r="AHU59" i="7"/>
  <c r="AHV59" i="7"/>
  <c r="AHW59" i="7"/>
  <c r="AHX59" i="7"/>
  <c r="AHY59" i="7"/>
  <c r="AHZ59" i="7"/>
  <c r="AIA59" i="7"/>
  <c r="AIB59" i="7"/>
  <c r="AIC59" i="7"/>
  <c r="AID59" i="7"/>
  <c r="AIE59" i="7"/>
  <c r="AIF59" i="7"/>
  <c r="AIG59" i="7"/>
  <c r="AIH59" i="7"/>
  <c r="AII59" i="7"/>
  <c r="AIJ59" i="7"/>
  <c r="AIK59" i="7"/>
  <c r="AIL59" i="7"/>
  <c r="AIM59" i="7"/>
  <c r="AIN59" i="7"/>
  <c r="AIO59" i="7"/>
  <c r="AIP59" i="7"/>
  <c r="AIQ59" i="7"/>
  <c r="AIR59" i="7"/>
  <c r="AIS59" i="7"/>
  <c r="AIT59" i="7"/>
  <c r="AIU59" i="7"/>
  <c r="AIV59" i="7"/>
  <c r="AIW59" i="7"/>
  <c r="AIX59" i="7"/>
  <c r="AIY59" i="7"/>
  <c r="AIZ59" i="7"/>
  <c r="AJA59" i="7"/>
  <c r="AJB59" i="7"/>
  <c r="AJC59" i="7"/>
  <c r="AJD59" i="7"/>
  <c r="AJE59" i="7"/>
  <c r="AJF59" i="7"/>
  <c r="AJG59" i="7"/>
  <c r="AJH59" i="7"/>
  <c r="AJI59" i="7"/>
  <c r="AJJ59" i="7"/>
  <c r="AJK59" i="7"/>
  <c r="AJL59" i="7"/>
  <c r="AJM59" i="7"/>
  <c r="AJN59" i="7"/>
  <c r="AJO59" i="7"/>
  <c r="AJP59" i="7"/>
  <c r="AJQ59" i="7"/>
  <c r="AJR59" i="7"/>
  <c r="AJS59" i="7"/>
  <c r="AJT59" i="7"/>
  <c r="AJU59" i="7"/>
  <c r="AJV59" i="7"/>
  <c r="AJW59" i="7"/>
  <c r="AJX59" i="7"/>
  <c r="AJY59" i="7"/>
  <c r="AJZ59" i="7"/>
  <c r="AKA59" i="7"/>
  <c r="AKB59" i="7"/>
  <c r="AKC59" i="7"/>
  <c r="AKD59" i="7"/>
  <c r="AKE59" i="7"/>
  <c r="AKF59" i="7"/>
  <c r="AKG59" i="7"/>
  <c r="AKH59" i="7"/>
  <c r="AKI59" i="7"/>
  <c r="AKJ59" i="7"/>
  <c r="AKK59" i="7"/>
  <c r="AKL59" i="7"/>
  <c r="AKM59" i="7"/>
  <c r="AKN59" i="7"/>
  <c r="AKO59" i="7"/>
  <c r="AKP59" i="7"/>
  <c r="AKQ59" i="7"/>
  <c r="AKR59" i="7"/>
  <c r="AKS59" i="7"/>
  <c r="AKT59" i="7"/>
  <c r="AKU59" i="7"/>
  <c r="AKV59" i="7"/>
  <c r="AKW59" i="7"/>
  <c r="AKX59" i="7"/>
  <c r="AKY59" i="7"/>
  <c r="AKZ59" i="7"/>
  <c r="ALA59" i="7"/>
  <c r="ALB59" i="7"/>
  <c r="ALC59" i="7"/>
  <c r="ALD59" i="7"/>
  <c r="ALE59" i="7"/>
  <c r="ALF59" i="7"/>
  <c r="ALG59" i="7"/>
  <c r="ALH59" i="7"/>
  <c r="ALI59" i="7"/>
  <c r="ALJ59" i="7"/>
  <c r="ALK59" i="7"/>
  <c r="ALL59" i="7"/>
  <c r="ALM59" i="7"/>
  <c r="ALN59" i="7"/>
  <c r="ALO59" i="7"/>
  <c r="ALP59" i="7"/>
  <c r="ALQ59" i="7"/>
  <c r="ALR59" i="7"/>
  <c r="ALS59" i="7"/>
  <c r="ALT59" i="7"/>
  <c r="ALU59" i="7"/>
  <c r="ALV59" i="7"/>
  <c r="ALW59" i="7"/>
  <c r="ALX59" i="7"/>
  <c r="ALY59" i="7"/>
  <c r="ALZ59" i="7"/>
  <c r="AMA59" i="7"/>
  <c r="AMB59" i="7"/>
  <c r="AMC59" i="7"/>
  <c r="AMD59" i="7"/>
  <c r="AME59" i="7"/>
  <c r="AMF59" i="7"/>
  <c r="AMG59" i="7"/>
  <c r="AMH59" i="7"/>
  <c r="AMI59" i="7"/>
  <c r="AMJ59" i="7"/>
  <c r="AMK59" i="7"/>
  <c r="AML59" i="7"/>
  <c r="AMM59" i="7"/>
  <c r="AMN59" i="7"/>
  <c r="AMO59" i="7"/>
  <c r="AMP59" i="7"/>
  <c r="AMQ59" i="7"/>
  <c r="AMR59" i="7"/>
  <c r="AMS59" i="7"/>
  <c r="AMT59" i="7"/>
  <c r="AMU59" i="7"/>
  <c r="AMV59" i="7"/>
  <c r="AMW59" i="7"/>
  <c r="AMX59" i="7"/>
  <c r="AMY59" i="7"/>
  <c r="AMZ59" i="7"/>
  <c r="ANA59" i="7"/>
  <c r="ANB59" i="7"/>
  <c r="ANC59" i="7"/>
  <c r="AND59" i="7"/>
  <c r="ANE59" i="7"/>
  <c r="ANF59" i="7"/>
  <c r="ANG59" i="7"/>
  <c r="ANH59" i="7"/>
  <c r="ANI59" i="7"/>
  <c r="ANJ59" i="7"/>
  <c r="ANK59" i="7"/>
  <c r="ANL59" i="7"/>
  <c r="ANM59" i="7"/>
  <c r="ANN59" i="7"/>
  <c r="ANO59" i="7"/>
  <c r="ANP59" i="7"/>
  <c r="ANQ59" i="7"/>
  <c r="ANR59" i="7"/>
  <c r="ANS59" i="7"/>
  <c r="ANT59" i="7"/>
  <c r="ANU59" i="7"/>
  <c r="ANV59" i="7"/>
  <c r="ANW59" i="7"/>
  <c r="ANX59" i="7"/>
  <c r="ANY59" i="7"/>
  <c r="ANZ59" i="7"/>
  <c r="AOA59" i="7"/>
  <c r="AOB59" i="7"/>
  <c r="AOC59" i="7"/>
  <c r="AOD59" i="7"/>
  <c r="AOE59" i="7"/>
  <c r="AOF59" i="7"/>
  <c r="AOG59" i="7"/>
  <c r="AOH59" i="7"/>
  <c r="AOI59" i="7"/>
  <c r="AOJ59" i="7"/>
  <c r="AOK59" i="7"/>
  <c r="AOL59" i="7"/>
  <c r="AOM59" i="7"/>
  <c r="AON59" i="7"/>
  <c r="AOO59" i="7"/>
  <c r="AOP59" i="7"/>
  <c r="AOQ59" i="7"/>
  <c r="AOR59" i="7"/>
  <c r="AOS59" i="7"/>
  <c r="AOT59" i="7"/>
  <c r="AOU59" i="7"/>
  <c r="AOV59" i="7"/>
  <c r="AOW59" i="7"/>
  <c r="AOX59" i="7"/>
  <c r="AOY59" i="7"/>
  <c r="AOZ59" i="7"/>
  <c r="APA59" i="7"/>
  <c r="APB59" i="7"/>
  <c r="APC59" i="7"/>
  <c r="APD59" i="7"/>
  <c r="APE59" i="7"/>
  <c r="APF59" i="7"/>
  <c r="APG59" i="7"/>
  <c r="APH59" i="7"/>
  <c r="API59" i="7"/>
  <c r="APJ59" i="7"/>
  <c r="APK59" i="7"/>
  <c r="APL59" i="7"/>
  <c r="APM59" i="7"/>
  <c r="APN59" i="7"/>
  <c r="APO59" i="7"/>
  <c r="APP59" i="7"/>
  <c r="APQ59" i="7"/>
  <c r="APR59" i="7"/>
  <c r="APS59" i="7"/>
  <c r="APT59" i="7"/>
  <c r="APU59" i="7"/>
  <c r="APV59" i="7"/>
  <c r="APW59" i="7"/>
  <c r="APX59" i="7"/>
  <c r="APY59" i="7"/>
  <c r="APZ59" i="7"/>
  <c r="AQA59" i="7"/>
  <c r="AQB59" i="7"/>
  <c r="AQC59" i="7"/>
  <c r="AQD59" i="7"/>
  <c r="AQE59" i="7"/>
  <c r="AQF59" i="7"/>
  <c r="AQG59" i="7"/>
  <c r="AQH59" i="7"/>
  <c r="AQI59" i="7"/>
  <c r="AQJ59" i="7"/>
  <c r="AQK59" i="7"/>
  <c r="AQL59" i="7"/>
  <c r="AQM59" i="7"/>
  <c r="AQN59" i="7"/>
  <c r="AQO59" i="7"/>
  <c r="AQP59" i="7"/>
  <c r="AQQ59" i="7"/>
  <c r="AQR59" i="7"/>
  <c r="AQS59" i="7"/>
  <c r="AQT59" i="7"/>
  <c r="AQU59" i="7"/>
  <c r="AQV59" i="7"/>
  <c r="AQW59" i="7"/>
  <c r="AQX59" i="7"/>
  <c r="AQY59" i="7"/>
  <c r="AQZ59" i="7"/>
  <c r="ARA59" i="7"/>
  <c r="ARB59" i="7"/>
  <c r="ARC59" i="7"/>
  <c r="ARD59" i="7"/>
  <c r="ARE59" i="7"/>
  <c r="ARF59" i="7"/>
  <c r="ARG59" i="7"/>
  <c r="ARH59" i="7"/>
  <c r="ARI59" i="7"/>
  <c r="ARJ59" i="7"/>
  <c r="ARK59" i="7"/>
  <c r="ARL59" i="7"/>
  <c r="ARM59" i="7"/>
  <c r="ARN59" i="7"/>
  <c r="ARO59" i="7"/>
  <c r="ARP59" i="7"/>
  <c r="ARQ59" i="7"/>
  <c r="ARR59" i="7"/>
  <c r="ARS59" i="7"/>
  <c r="ART59" i="7"/>
  <c r="ARU59" i="7"/>
  <c r="ARV59" i="7"/>
  <c r="ARW59" i="7"/>
  <c r="ARX59" i="7"/>
  <c r="ARY59" i="7"/>
  <c r="ARZ59" i="7"/>
  <c r="ASA59" i="7"/>
  <c r="ASB59" i="7"/>
  <c r="ASC59" i="7"/>
  <c r="ASD59" i="7"/>
  <c r="ASE59" i="7"/>
  <c r="ASF59" i="7"/>
  <c r="ASG59" i="7"/>
  <c r="ASH59" i="7"/>
  <c r="ASI59" i="7"/>
  <c r="ASJ59" i="7"/>
  <c r="ASK59" i="7"/>
  <c r="ASL59" i="7"/>
  <c r="ASM59" i="7"/>
  <c r="ASN59" i="7"/>
  <c r="ASO59" i="7"/>
  <c r="ASP59" i="7"/>
  <c r="ASQ59" i="7"/>
  <c r="ASR59" i="7"/>
  <c r="ASS59" i="7"/>
  <c r="AST59" i="7"/>
  <c r="ASU59" i="7"/>
  <c r="ASV59" i="7"/>
  <c r="ASW59" i="7"/>
  <c r="ASX59" i="7"/>
  <c r="ASY59" i="7"/>
  <c r="ASZ59" i="7"/>
  <c r="ATA59" i="7"/>
  <c r="ATB59" i="7"/>
  <c r="ATC59" i="7"/>
  <c r="ATD59" i="7"/>
  <c r="ATE59" i="7"/>
  <c r="ATF59" i="7"/>
  <c r="ATG59" i="7"/>
  <c r="ATH59" i="7"/>
  <c r="ATI59" i="7"/>
  <c r="ATJ59" i="7"/>
  <c r="ATK59" i="7"/>
  <c r="ATL59" i="7"/>
  <c r="ATM59" i="7"/>
  <c r="ATN59" i="7"/>
  <c r="ATO59" i="7"/>
  <c r="ATP59" i="7"/>
  <c r="ATQ59" i="7"/>
  <c r="ATR59" i="7"/>
  <c r="ATS59" i="7"/>
  <c r="ATT59" i="7"/>
  <c r="ATU59" i="7"/>
  <c r="ATV59" i="7"/>
  <c r="ATW59" i="7"/>
  <c r="ATX59" i="7"/>
  <c r="ATY59" i="7"/>
  <c r="ATZ59" i="7"/>
  <c r="AUA59" i="7"/>
  <c r="AUB59" i="7"/>
  <c r="AUC59" i="7"/>
  <c r="AUD59" i="7"/>
  <c r="AUE59" i="7"/>
  <c r="AUF59" i="7"/>
  <c r="AUG59" i="7"/>
  <c r="AUH59" i="7"/>
  <c r="AUI59" i="7"/>
  <c r="AUJ59" i="7"/>
  <c r="AUK59" i="7"/>
  <c r="AUL59" i="7"/>
  <c r="AUM59" i="7"/>
  <c r="AUN59" i="7"/>
  <c r="AUO59" i="7"/>
  <c r="AUP59" i="7"/>
  <c r="AUQ59" i="7"/>
  <c r="AUR59" i="7"/>
  <c r="AUS59" i="7"/>
  <c r="AUT59" i="7"/>
  <c r="AUU59" i="7"/>
  <c r="AUV59" i="7"/>
  <c r="AUW59" i="7"/>
  <c r="AUX59" i="7"/>
  <c r="AUY59" i="7"/>
  <c r="AUZ59" i="7"/>
  <c r="AVA59" i="7"/>
  <c r="AVB59" i="7"/>
  <c r="AVC59" i="7"/>
  <c r="AVD59" i="7"/>
  <c r="AVE59" i="7"/>
  <c r="AVF59" i="7"/>
  <c r="AVG59" i="7"/>
  <c r="AVH59" i="7"/>
  <c r="AVI59" i="7"/>
  <c r="AVJ59" i="7"/>
  <c r="AVK59" i="7"/>
  <c r="AVL59" i="7"/>
  <c r="AVM59" i="7"/>
  <c r="AVN59" i="7"/>
  <c r="AVO59" i="7"/>
  <c r="AVP59" i="7"/>
  <c r="AVQ59" i="7"/>
  <c r="AVR59" i="7"/>
  <c r="AVS59" i="7"/>
  <c r="AVT59" i="7"/>
  <c r="AVU59" i="7"/>
  <c r="AVV59" i="7"/>
  <c r="AVW59" i="7"/>
  <c r="AVX59" i="7"/>
  <c r="AVY59" i="7"/>
  <c r="AVZ59" i="7"/>
  <c r="AWA59" i="7"/>
  <c r="AWB59" i="7"/>
  <c r="AWC59" i="7"/>
  <c r="AWD59" i="7"/>
  <c r="AWE59" i="7"/>
  <c r="AWF59" i="7"/>
  <c r="AWG59" i="7"/>
  <c r="AWH59" i="7"/>
  <c r="AWI59" i="7"/>
  <c r="AWJ59" i="7"/>
  <c r="AWK59" i="7"/>
  <c r="AWL59" i="7"/>
  <c r="AWM59" i="7"/>
  <c r="AWN59" i="7"/>
  <c r="AWO59" i="7"/>
  <c r="AWP59" i="7"/>
  <c r="AWQ59" i="7"/>
  <c r="AWR59" i="7"/>
  <c r="AWS59" i="7"/>
  <c r="AWT59" i="7"/>
  <c r="AWU59" i="7"/>
  <c r="AWV59" i="7"/>
  <c r="AWW59" i="7"/>
  <c r="AWX59" i="7"/>
  <c r="AWY59" i="7"/>
  <c r="AWZ59" i="7"/>
  <c r="AXA59" i="7"/>
  <c r="AXB59" i="7"/>
  <c r="AXC59" i="7"/>
  <c r="AXD59" i="7"/>
  <c r="AXE59" i="7"/>
  <c r="AXF59" i="7"/>
  <c r="AXG59" i="7"/>
  <c r="AXH59" i="7"/>
  <c r="AXI59" i="7"/>
  <c r="AXJ59" i="7"/>
  <c r="AXK59" i="7"/>
  <c r="AXL59" i="7"/>
  <c r="AXM59" i="7"/>
  <c r="AXN59" i="7"/>
  <c r="AXO59" i="7"/>
  <c r="AXP59" i="7"/>
  <c r="AXQ59" i="7"/>
  <c r="AXR59" i="7"/>
  <c r="AXS59" i="7"/>
  <c r="AXT59" i="7"/>
  <c r="AXU59" i="7"/>
  <c r="AXV59" i="7"/>
  <c r="AXW59" i="7"/>
  <c r="AXX59" i="7"/>
  <c r="AXY59" i="7"/>
  <c r="AXZ59" i="7"/>
  <c r="AYA59" i="7"/>
  <c r="AYB59" i="7"/>
  <c r="AYC59" i="7"/>
  <c r="AYD59" i="7"/>
  <c r="AYE59" i="7"/>
  <c r="AYF59" i="7"/>
  <c r="AYG59" i="7"/>
  <c r="AYH59" i="7"/>
  <c r="AYI59" i="7"/>
  <c r="AYJ59" i="7"/>
  <c r="AYK59" i="7"/>
  <c r="AYL59" i="7"/>
  <c r="AYM59" i="7"/>
  <c r="AYN59" i="7"/>
  <c r="AYO59" i="7"/>
  <c r="AYP59" i="7"/>
  <c r="AYQ59" i="7"/>
  <c r="AYR59" i="7"/>
  <c r="AYS59" i="7"/>
  <c r="AYT59" i="7"/>
  <c r="AYU59" i="7"/>
  <c r="AYV59" i="7"/>
  <c r="AYW59" i="7"/>
  <c r="AYX59" i="7"/>
  <c r="AYY59" i="7"/>
  <c r="AYZ59" i="7"/>
  <c r="AZA59" i="7"/>
  <c r="AZB59" i="7"/>
  <c r="AZC59" i="7"/>
  <c r="AZD59" i="7"/>
  <c r="AZE59" i="7"/>
  <c r="AZF59" i="7"/>
  <c r="AZG59" i="7"/>
  <c r="AZH59" i="7"/>
  <c r="AZI59" i="7"/>
  <c r="AZJ59" i="7"/>
  <c r="AZK59" i="7"/>
  <c r="AZL59" i="7"/>
  <c r="AZM59" i="7"/>
  <c r="AZN59" i="7"/>
  <c r="AZO59" i="7"/>
  <c r="AZP59" i="7"/>
  <c r="AZQ59" i="7"/>
  <c r="AZR59" i="7"/>
  <c r="AZS59" i="7"/>
  <c r="AZT59" i="7"/>
  <c r="AZU59" i="7"/>
  <c r="AZV59" i="7"/>
  <c r="AZW59" i="7"/>
  <c r="AZX59" i="7"/>
  <c r="AZY59" i="7"/>
  <c r="AZZ59" i="7"/>
  <c r="BAA59" i="7"/>
  <c r="BAB59" i="7"/>
  <c r="BAC59" i="7"/>
  <c r="BAD59" i="7"/>
  <c r="BAE59" i="7"/>
  <c r="BAF59" i="7"/>
  <c r="BAG59" i="7"/>
  <c r="BAH59" i="7"/>
  <c r="BAI59" i="7"/>
  <c r="BAJ59" i="7"/>
  <c r="BAK59" i="7"/>
  <c r="BAL59" i="7"/>
  <c r="BAM59" i="7"/>
  <c r="BAN59" i="7"/>
  <c r="BAO59" i="7"/>
  <c r="BAP59" i="7"/>
  <c r="BAQ59" i="7"/>
  <c r="BAR59" i="7"/>
  <c r="BAS59" i="7"/>
  <c r="BAT59" i="7"/>
  <c r="BAU59" i="7"/>
  <c r="BAV59" i="7"/>
  <c r="BAW59" i="7"/>
  <c r="BAX59" i="7"/>
  <c r="BAY59" i="7"/>
  <c r="BAZ59" i="7"/>
  <c r="BBA59" i="7"/>
  <c r="BBB59" i="7"/>
  <c r="BBC59" i="7"/>
  <c r="BBD59" i="7"/>
  <c r="BBE59" i="7"/>
  <c r="BBF59" i="7"/>
  <c r="BBG59" i="7"/>
  <c r="BBH59" i="7"/>
  <c r="BBI59" i="7"/>
  <c r="BBJ59" i="7"/>
  <c r="BBK59" i="7"/>
  <c r="BBL59" i="7"/>
  <c r="BBM59" i="7"/>
  <c r="BBN59" i="7"/>
  <c r="BBO59" i="7"/>
  <c r="BBP59" i="7"/>
  <c r="BBQ59" i="7"/>
  <c r="BBR59" i="7"/>
  <c r="BBS59" i="7"/>
  <c r="BBT59" i="7"/>
  <c r="BBU59" i="7"/>
  <c r="BBV59" i="7"/>
  <c r="BBW59" i="7"/>
  <c r="BBX59" i="7"/>
  <c r="BBY59" i="7"/>
  <c r="BBZ59" i="7"/>
  <c r="BCA59" i="7"/>
  <c r="BCB59" i="7"/>
  <c r="BCC59" i="7"/>
  <c r="BCD59" i="7"/>
  <c r="BCE59" i="7"/>
  <c r="BCF59" i="7"/>
  <c r="BCG59" i="7"/>
  <c r="BCH59" i="7"/>
  <c r="BCI59" i="7"/>
  <c r="BCJ59" i="7"/>
  <c r="BCK59" i="7"/>
  <c r="BCL59" i="7"/>
  <c r="BCM59" i="7"/>
  <c r="BCN59" i="7"/>
  <c r="BCO59" i="7"/>
  <c r="BCP59" i="7"/>
  <c r="BCQ59" i="7"/>
  <c r="BCR59" i="7"/>
  <c r="BCS59" i="7"/>
  <c r="BCT59" i="7"/>
  <c r="BCU59" i="7"/>
  <c r="BCV59" i="7"/>
  <c r="BCW59" i="7"/>
  <c r="BCX59" i="7"/>
  <c r="BCY59" i="7"/>
  <c r="BCZ59" i="7"/>
  <c r="BDA59" i="7"/>
  <c r="BDB59" i="7"/>
  <c r="BDC59" i="7"/>
  <c r="BDD59" i="7"/>
  <c r="BDE59" i="7"/>
  <c r="BDF59" i="7"/>
  <c r="BDG59" i="7"/>
  <c r="BDH59" i="7"/>
  <c r="BDI59" i="7"/>
  <c r="BDJ59" i="7"/>
  <c r="BDK59" i="7"/>
  <c r="BDL59" i="7"/>
  <c r="BDM59" i="7"/>
  <c r="BDN59" i="7"/>
  <c r="BDO59" i="7"/>
  <c r="BDP59" i="7"/>
  <c r="BDQ59" i="7"/>
  <c r="BDR59" i="7"/>
  <c r="BDS59" i="7"/>
  <c r="BDT59" i="7"/>
  <c r="BDU59" i="7"/>
  <c r="BDV59" i="7"/>
  <c r="BDW59" i="7"/>
  <c r="BDX59" i="7"/>
  <c r="BDY59" i="7"/>
  <c r="BDZ59" i="7"/>
  <c r="BEA59" i="7"/>
  <c r="BEB59" i="7"/>
  <c r="BEC59" i="7"/>
  <c r="BED59" i="7"/>
  <c r="BEE59" i="7"/>
  <c r="BEF59" i="7"/>
  <c r="BEG59" i="7"/>
  <c r="BEH59" i="7"/>
  <c r="BEI59" i="7"/>
  <c r="BEJ59" i="7"/>
  <c r="BEK59" i="7"/>
  <c r="BEL59" i="7"/>
  <c r="BEM59" i="7"/>
  <c r="BEN59" i="7"/>
  <c r="BEO59" i="7"/>
  <c r="BEP59" i="7"/>
  <c r="BEQ59" i="7"/>
  <c r="BER59" i="7"/>
  <c r="BES59" i="7"/>
  <c r="BET59" i="7"/>
  <c r="BEU59" i="7"/>
  <c r="BEV59" i="7"/>
  <c r="BEW59" i="7"/>
  <c r="BEX59" i="7"/>
  <c r="BEY59" i="7"/>
  <c r="BEZ59" i="7"/>
  <c r="BFA59" i="7"/>
  <c r="BFB59" i="7"/>
  <c r="BFC59" i="7"/>
  <c r="BFD59" i="7"/>
  <c r="BFE59" i="7"/>
  <c r="BFF59" i="7"/>
  <c r="BFG59" i="7"/>
  <c r="BFH59" i="7"/>
  <c r="BFI59" i="7"/>
  <c r="BFJ59" i="7"/>
  <c r="BFK59" i="7"/>
  <c r="BFL59" i="7"/>
  <c r="BFM59" i="7"/>
  <c r="BFN59" i="7"/>
  <c r="BFO59" i="7"/>
  <c r="BFP59" i="7"/>
  <c r="BFQ59" i="7"/>
  <c r="BFR59" i="7"/>
  <c r="BFS59" i="7"/>
  <c r="BFT59" i="7"/>
  <c r="BFU59" i="7"/>
  <c r="BFV59" i="7"/>
  <c r="BFW59" i="7"/>
  <c r="BFX59" i="7"/>
  <c r="BFY59" i="7"/>
  <c r="BFZ59" i="7"/>
  <c r="BGA59" i="7"/>
  <c r="BGB59" i="7"/>
  <c r="BGC59" i="7"/>
  <c r="BGD59" i="7"/>
  <c r="BGE59" i="7"/>
  <c r="BGF59" i="7"/>
  <c r="BGG59" i="7"/>
  <c r="BGH59" i="7"/>
  <c r="BGI59" i="7"/>
  <c r="BGJ59" i="7"/>
  <c r="BGK59" i="7"/>
  <c r="BGL59" i="7"/>
  <c r="BGM59" i="7"/>
  <c r="BGN59" i="7"/>
  <c r="BGO59" i="7"/>
  <c r="BGP59" i="7"/>
  <c r="BGQ59" i="7"/>
  <c r="BGR59" i="7"/>
  <c r="BGS59" i="7"/>
  <c r="BGT59" i="7"/>
  <c r="BGU59" i="7"/>
  <c r="BGV59" i="7"/>
  <c r="BGW59" i="7"/>
  <c r="BGX59" i="7"/>
  <c r="BGY59" i="7"/>
  <c r="BGZ59" i="7"/>
  <c r="BHA59" i="7"/>
  <c r="BHB59" i="7"/>
  <c r="BHC59" i="7"/>
  <c r="BHD59" i="7"/>
  <c r="BHE59" i="7"/>
  <c r="BHF59" i="7"/>
  <c r="BHG59" i="7"/>
  <c r="BHH59" i="7"/>
  <c r="BHI59" i="7"/>
  <c r="BHJ59" i="7"/>
  <c r="BHK59" i="7"/>
  <c r="BHL59" i="7"/>
  <c r="BHM59" i="7"/>
  <c r="BHN59" i="7"/>
  <c r="BHO59" i="7"/>
  <c r="BHP59" i="7"/>
  <c r="BHQ59" i="7"/>
  <c r="BHR59" i="7"/>
  <c r="BHS59" i="7"/>
  <c r="BHT59" i="7"/>
  <c r="BHU59" i="7"/>
  <c r="BHV59" i="7"/>
  <c r="BHW59" i="7"/>
  <c r="BHX59" i="7"/>
  <c r="BHY59" i="7"/>
  <c r="BHZ59" i="7"/>
  <c r="BIA59" i="7"/>
  <c r="BIB59" i="7"/>
  <c r="BIC59" i="7"/>
  <c r="BID59" i="7"/>
  <c r="BIE59" i="7"/>
  <c r="BIF59" i="7"/>
  <c r="BIG59" i="7"/>
  <c r="BIH59" i="7"/>
  <c r="BII59" i="7"/>
  <c r="BIJ59" i="7"/>
  <c r="BIK59" i="7"/>
  <c r="BIL59" i="7"/>
  <c r="BIM59" i="7"/>
  <c r="BIN59" i="7"/>
  <c r="BIO59" i="7"/>
  <c r="BIP59" i="7"/>
  <c r="BIQ59" i="7"/>
  <c r="BIR59" i="7"/>
  <c r="BIS59" i="7"/>
  <c r="BIT59" i="7"/>
  <c r="BIU59" i="7"/>
  <c r="BIV59" i="7"/>
  <c r="BIW59" i="7"/>
  <c r="BIX59" i="7"/>
  <c r="BIY59" i="7"/>
  <c r="BIZ59" i="7"/>
  <c r="BJA59" i="7"/>
  <c r="BJB59" i="7"/>
  <c r="BJC59" i="7"/>
  <c r="BJD59" i="7"/>
  <c r="BJE59" i="7"/>
  <c r="BJF59" i="7"/>
  <c r="BJG59" i="7"/>
  <c r="BJH59" i="7"/>
  <c r="BJI59" i="7"/>
  <c r="BJJ59" i="7"/>
  <c r="BJK59" i="7"/>
  <c r="BJL59" i="7"/>
  <c r="BJM59" i="7"/>
  <c r="BJN59" i="7"/>
  <c r="BJO59" i="7"/>
  <c r="BJP59" i="7"/>
  <c r="BJQ59" i="7"/>
  <c r="BJR59" i="7"/>
  <c r="BJS59" i="7"/>
  <c r="BJT59" i="7"/>
  <c r="BJU59" i="7"/>
  <c r="BJV59" i="7"/>
  <c r="BJW59" i="7"/>
  <c r="BJX59" i="7"/>
  <c r="BJY59" i="7"/>
  <c r="BJZ59" i="7"/>
  <c r="BKA59" i="7"/>
  <c r="BKB59" i="7"/>
  <c r="BKC59" i="7"/>
  <c r="BKD59" i="7"/>
  <c r="BKE59" i="7"/>
  <c r="BKF59" i="7"/>
  <c r="BKG59" i="7"/>
  <c r="BKH59" i="7"/>
  <c r="BKI59" i="7"/>
  <c r="BKJ59" i="7"/>
  <c r="BKK59" i="7"/>
  <c r="BKL59" i="7"/>
  <c r="BKM59" i="7"/>
  <c r="BKN59" i="7"/>
  <c r="BKO59" i="7"/>
  <c r="BKP59" i="7"/>
  <c r="BKQ59" i="7"/>
  <c r="BKR59" i="7"/>
  <c r="BKS59" i="7"/>
  <c r="BKT59" i="7"/>
  <c r="BKU59" i="7"/>
  <c r="BKV59" i="7"/>
  <c r="BKW59" i="7"/>
  <c r="BKX59" i="7"/>
  <c r="BKY59" i="7"/>
  <c r="BKZ59" i="7"/>
  <c r="BLA59" i="7"/>
  <c r="BLB59" i="7"/>
  <c r="BLC59" i="7"/>
  <c r="BLD59" i="7"/>
  <c r="BLE59" i="7"/>
  <c r="BLF59" i="7"/>
  <c r="BLG59" i="7"/>
  <c r="BLH59" i="7"/>
  <c r="BLI59" i="7"/>
  <c r="BLJ59" i="7"/>
  <c r="BLK59" i="7"/>
  <c r="BLL59" i="7"/>
  <c r="BLM59" i="7"/>
  <c r="BLN59" i="7"/>
  <c r="BLO59" i="7"/>
  <c r="BLP59" i="7"/>
  <c r="BLQ59" i="7"/>
  <c r="BLR59" i="7"/>
  <c r="BLS59" i="7"/>
  <c r="BLT59" i="7"/>
  <c r="BLU59" i="7"/>
  <c r="BLV59" i="7"/>
  <c r="BLW59" i="7"/>
  <c r="BLX59" i="7"/>
  <c r="BLY59" i="7"/>
  <c r="BLZ59" i="7"/>
  <c r="BMA59" i="7"/>
  <c r="BMB59" i="7"/>
  <c r="BMC59" i="7"/>
  <c r="BMD59" i="7"/>
  <c r="BME59" i="7"/>
  <c r="BMF59" i="7"/>
  <c r="BMG59" i="7"/>
  <c r="BMH59" i="7"/>
  <c r="BMI59" i="7"/>
  <c r="BMJ59" i="7"/>
  <c r="BMK59" i="7"/>
  <c r="BML59" i="7"/>
  <c r="BMM59" i="7"/>
  <c r="BMN59" i="7"/>
  <c r="BMO59" i="7"/>
  <c r="BMP59" i="7"/>
  <c r="BMQ59" i="7"/>
  <c r="BMR59" i="7"/>
  <c r="BMS59" i="7"/>
  <c r="BMT59" i="7"/>
  <c r="BMU59" i="7"/>
  <c r="BMV59" i="7"/>
  <c r="BMW59" i="7"/>
  <c r="BMX59" i="7"/>
  <c r="BMY59" i="7"/>
  <c r="BMZ59" i="7"/>
  <c r="BNA59" i="7"/>
  <c r="BNB59" i="7"/>
  <c r="BNC59" i="7"/>
  <c r="BND59" i="7"/>
  <c r="BNE59" i="7"/>
  <c r="BNF59" i="7"/>
  <c r="BNG59" i="7"/>
  <c r="BNH59" i="7"/>
  <c r="BNI59" i="7"/>
  <c r="BNJ59" i="7"/>
  <c r="BNK59" i="7"/>
  <c r="BNL59" i="7"/>
  <c r="BNM59" i="7"/>
  <c r="BNN59" i="7"/>
  <c r="BNO59" i="7"/>
  <c r="BNP59" i="7"/>
  <c r="BNQ59" i="7"/>
  <c r="BNR59" i="7"/>
  <c r="BNS59" i="7"/>
  <c r="BNT59" i="7"/>
  <c r="BNU59" i="7"/>
  <c r="BNV59" i="7"/>
  <c r="BNW59" i="7"/>
  <c r="BNX59" i="7"/>
  <c r="BNY59" i="7"/>
  <c r="BNZ59" i="7"/>
  <c r="BOA59" i="7"/>
  <c r="BOB59" i="7"/>
  <c r="BOC59" i="7"/>
  <c r="BOD59" i="7"/>
  <c r="BOE59" i="7"/>
  <c r="BOF59" i="7"/>
  <c r="BOG59" i="7"/>
  <c r="BOH59" i="7"/>
  <c r="BOI59" i="7"/>
  <c r="BOJ59" i="7"/>
  <c r="BOK59" i="7"/>
  <c r="BOL59" i="7"/>
  <c r="BOM59" i="7"/>
  <c r="BON59" i="7"/>
  <c r="BOO59" i="7"/>
  <c r="BOP59" i="7"/>
  <c r="BOQ59" i="7"/>
  <c r="BOR59" i="7"/>
  <c r="BOS59" i="7"/>
  <c r="BOT59" i="7"/>
  <c r="BOU59" i="7"/>
  <c r="BOV59" i="7"/>
  <c r="BOW59" i="7"/>
  <c r="BOX59" i="7"/>
  <c r="BOY59" i="7"/>
  <c r="BOZ59" i="7"/>
  <c r="BPA59" i="7"/>
  <c r="BPB59" i="7"/>
  <c r="BPC59" i="7"/>
  <c r="BPD59" i="7"/>
  <c r="BPE59" i="7"/>
  <c r="BPF59" i="7"/>
  <c r="BPG59" i="7"/>
  <c r="BPH59" i="7"/>
  <c r="BPI59" i="7"/>
  <c r="BPJ59" i="7"/>
  <c r="BPK59" i="7"/>
  <c r="BPL59" i="7"/>
  <c r="BPM59" i="7"/>
  <c r="BPN59" i="7"/>
  <c r="BPO59" i="7"/>
  <c r="BPP59" i="7"/>
  <c r="BPQ59" i="7"/>
  <c r="BPR59" i="7"/>
  <c r="BPS59" i="7"/>
  <c r="BPT59" i="7"/>
  <c r="BPU59" i="7"/>
  <c r="BPV59" i="7"/>
  <c r="BPW59" i="7"/>
  <c r="BPX59" i="7"/>
  <c r="BPY59" i="7"/>
  <c r="BPZ59" i="7"/>
  <c r="BQA59" i="7"/>
  <c r="BQB59" i="7"/>
  <c r="BQC59" i="7"/>
  <c r="BQD59" i="7"/>
  <c r="BQE59" i="7"/>
  <c r="BQF59" i="7"/>
  <c r="BQG59" i="7"/>
  <c r="BQH59" i="7"/>
  <c r="BQI59" i="7"/>
  <c r="BQJ59" i="7"/>
  <c r="BQK59" i="7"/>
  <c r="BQL59" i="7"/>
  <c r="BQM59" i="7"/>
  <c r="BQN59" i="7"/>
  <c r="BQO59" i="7"/>
  <c r="BQP59" i="7"/>
  <c r="BQQ59" i="7"/>
  <c r="BQR59" i="7"/>
  <c r="BQS59" i="7"/>
  <c r="BQT59" i="7"/>
  <c r="BQU59" i="7"/>
  <c r="BQV59" i="7"/>
  <c r="BQW59" i="7"/>
  <c r="BQX59" i="7"/>
  <c r="BQY59" i="7"/>
  <c r="BQZ59" i="7"/>
  <c r="BRA59" i="7"/>
  <c r="BRB59" i="7"/>
  <c r="BRC59" i="7"/>
  <c r="BRD59" i="7"/>
  <c r="BRE59" i="7"/>
  <c r="BRF59" i="7"/>
  <c r="BRG59" i="7"/>
  <c r="BRH59" i="7"/>
  <c r="BRI59" i="7"/>
  <c r="BRJ59" i="7"/>
  <c r="BRK59" i="7"/>
  <c r="BRL59" i="7"/>
  <c r="BRM59" i="7"/>
  <c r="BRN59" i="7"/>
  <c r="BRO59" i="7"/>
  <c r="BRP59" i="7"/>
  <c r="BRQ59" i="7"/>
  <c r="BRR59" i="7"/>
  <c r="BRS59" i="7"/>
  <c r="BRT59" i="7"/>
  <c r="BRU59" i="7"/>
  <c r="BRV59" i="7"/>
  <c r="BRW59" i="7"/>
  <c r="BRX59" i="7"/>
  <c r="BRY59" i="7"/>
  <c r="BRZ59" i="7"/>
  <c r="BSA59" i="7"/>
  <c r="BSB59" i="7"/>
  <c r="BSC59" i="7"/>
  <c r="BSD59" i="7"/>
  <c r="BSE59" i="7"/>
  <c r="BSF59" i="7"/>
  <c r="BSG59" i="7"/>
  <c r="BSH59" i="7"/>
  <c r="BSI59" i="7"/>
  <c r="BSJ59" i="7"/>
  <c r="BSK59" i="7"/>
  <c r="BSL59" i="7"/>
  <c r="BSM59" i="7"/>
  <c r="BSN59" i="7"/>
  <c r="BSO59" i="7"/>
  <c r="BSP59" i="7"/>
  <c r="BSQ59" i="7"/>
  <c r="BSR59" i="7"/>
  <c r="BSS59" i="7"/>
  <c r="BST59" i="7"/>
  <c r="BSU59" i="7"/>
  <c r="BSV59" i="7"/>
  <c r="BSW59" i="7"/>
  <c r="BSX59" i="7"/>
  <c r="BSY59" i="7"/>
  <c r="BSZ59" i="7"/>
  <c r="BTA59" i="7"/>
  <c r="BTB59" i="7"/>
  <c r="BTC59" i="7"/>
  <c r="BTD59" i="7"/>
  <c r="BTE59" i="7"/>
  <c r="BTF59" i="7"/>
  <c r="BTG59" i="7"/>
  <c r="BTH59" i="7"/>
  <c r="BTI59" i="7"/>
  <c r="BTJ59" i="7"/>
  <c r="BTK59" i="7"/>
  <c r="BTL59" i="7"/>
  <c r="BTM59" i="7"/>
  <c r="BTN59" i="7"/>
  <c r="BTO59" i="7"/>
  <c r="BTP59" i="7"/>
  <c r="BTQ59" i="7"/>
  <c r="BTR59" i="7"/>
  <c r="BTS59" i="7"/>
  <c r="BTT59" i="7"/>
  <c r="BTU59" i="7"/>
  <c r="BTV59" i="7"/>
  <c r="BTW59" i="7"/>
  <c r="BTX59" i="7"/>
  <c r="BTY59" i="7"/>
  <c r="BTZ59" i="7"/>
  <c r="BUA59" i="7"/>
  <c r="BUB59" i="7"/>
  <c r="BUC59" i="7"/>
  <c r="BUD59" i="7"/>
  <c r="BUE59" i="7"/>
  <c r="BUF59" i="7"/>
  <c r="BUG59" i="7"/>
  <c r="BUH59" i="7"/>
  <c r="BUI59" i="7"/>
  <c r="BUJ59" i="7"/>
  <c r="BUK59" i="7"/>
  <c r="BUL59" i="7"/>
  <c r="BUM59" i="7"/>
  <c r="BUN59" i="7"/>
  <c r="BUO59" i="7"/>
  <c r="BUP59" i="7"/>
  <c r="BUQ59" i="7"/>
  <c r="BUR59" i="7"/>
  <c r="BUS59" i="7"/>
  <c r="BUT59" i="7"/>
  <c r="BUU59" i="7"/>
  <c r="BUV59" i="7"/>
  <c r="BUW59" i="7"/>
  <c r="BUX59" i="7"/>
  <c r="BUY59" i="7"/>
  <c r="BUZ59" i="7"/>
  <c r="BVA59" i="7"/>
  <c r="BVB59" i="7"/>
  <c r="BVC59" i="7"/>
  <c r="BVD59" i="7"/>
  <c r="BVE59" i="7"/>
  <c r="BVF59" i="7"/>
  <c r="BVG59" i="7"/>
  <c r="BVH59" i="7"/>
  <c r="BVI59" i="7"/>
  <c r="BVJ59" i="7"/>
  <c r="BVK59" i="7"/>
  <c r="BVL59" i="7"/>
  <c r="BVM59" i="7"/>
  <c r="BVN59" i="7"/>
  <c r="BVO59" i="7"/>
  <c r="BVP59" i="7"/>
  <c r="BVQ59" i="7"/>
  <c r="BVR59" i="7"/>
  <c r="BVS59" i="7"/>
  <c r="BVT59" i="7"/>
  <c r="BVU59" i="7"/>
  <c r="BVV59" i="7"/>
  <c r="BVW59" i="7"/>
  <c r="BVX59" i="7"/>
  <c r="BVY59" i="7"/>
  <c r="BVZ59" i="7"/>
  <c r="BWA59" i="7"/>
  <c r="BWB59" i="7"/>
  <c r="BWC59" i="7"/>
  <c r="BWD59" i="7"/>
  <c r="BWE59" i="7"/>
  <c r="BWF59" i="7"/>
  <c r="BWG59" i="7"/>
  <c r="BWH59" i="7"/>
  <c r="BWI59" i="7"/>
  <c r="BWJ59" i="7"/>
  <c r="BWK59" i="7"/>
  <c r="BWL59" i="7"/>
  <c r="BWM59" i="7"/>
  <c r="BWN59" i="7"/>
  <c r="BWO59" i="7"/>
  <c r="BWP59" i="7"/>
  <c r="BWQ59" i="7"/>
  <c r="BWR59" i="7"/>
  <c r="BWS59" i="7"/>
  <c r="BWT59" i="7"/>
  <c r="BWU59" i="7"/>
  <c r="BWV59" i="7"/>
  <c r="BWW59" i="7"/>
  <c r="BWX59" i="7"/>
  <c r="BWY59" i="7"/>
  <c r="BWZ59" i="7"/>
  <c r="BXA59" i="7"/>
  <c r="BXB59" i="7"/>
  <c r="BXC59" i="7"/>
  <c r="BXD59" i="7"/>
  <c r="BXE59" i="7"/>
  <c r="BXF59" i="7"/>
  <c r="BXG59" i="7"/>
  <c r="BXH59" i="7"/>
  <c r="BXI59" i="7"/>
  <c r="BXJ59" i="7"/>
  <c r="BXK59" i="7"/>
  <c r="BXL59" i="7"/>
  <c r="BXM59" i="7"/>
  <c r="BXN59" i="7"/>
  <c r="BXO59" i="7"/>
  <c r="BXP59" i="7"/>
  <c r="BXQ59" i="7"/>
  <c r="BXR59" i="7"/>
  <c r="BXS59" i="7"/>
  <c r="BXT59" i="7"/>
  <c r="BXU59" i="7"/>
  <c r="BXV59" i="7"/>
  <c r="BXW59" i="7"/>
  <c r="BXX59" i="7"/>
  <c r="BXY59" i="7"/>
  <c r="BXZ59" i="7"/>
  <c r="BYA59" i="7"/>
  <c r="BYB59" i="7"/>
  <c r="BYC59" i="7"/>
  <c r="BYD59" i="7"/>
  <c r="BYE59" i="7"/>
  <c r="BYF59" i="7"/>
  <c r="BYG59" i="7"/>
  <c r="BYH59" i="7"/>
  <c r="BYI59" i="7"/>
  <c r="BYJ59" i="7"/>
  <c r="BYK59" i="7"/>
  <c r="BYL59" i="7"/>
  <c r="BYM59" i="7"/>
  <c r="BYN59" i="7"/>
  <c r="BYO59" i="7"/>
  <c r="BYP59" i="7"/>
  <c r="BYQ59" i="7"/>
  <c r="BYR59" i="7"/>
  <c r="BYS59" i="7"/>
  <c r="BYT59" i="7"/>
  <c r="BYU59" i="7"/>
  <c r="BYV59" i="7"/>
  <c r="BYW59" i="7"/>
  <c r="BYX59" i="7"/>
  <c r="BYY59" i="7"/>
  <c r="BYZ59" i="7"/>
  <c r="BZA59" i="7"/>
  <c r="BZB59" i="7"/>
  <c r="BZC59" i="7"/>
  <c r="BZD59" i="7"/>
  <c r="BZE59" i="7"/>
  <c r="BZF59" i="7"/>
  <c r="BZG59" i="7"/>
  <c r="BZH59" i="7"/>
  <c r="BZI59" i="7"/>
  <c r="BZJ59" i="7"/>
  <c r="BZK59" i="7"/>
  <c r="BZL59" i="7"/>
  <c r="BZM59" i="7"/>
  <c r="BZN59" i="7"/>
  <c r="BZO59" i="7"/>
  <c r="BZP59" i="7"/>
  <c r="BZQ59" i="7"/>
  <c r="BZR59" i="7"/>
  <c r="BZS59" i="7"/>
  <c r="BZT59" i="7"/>
  <c r="BZU59" i="7"/>
  <c r="BZV59" i="7"/>
  <c r="BZW59" i="7"/>
  <c r="BZX59" i="7"/>
  <c r="BZY59" i="7"/>
  <c r="BZZ59" i="7"/>
  <c r="CAA59" i="7"/>
  <c r="CAB59" i="7"/>
  <c r="CAC59" i="7"/>
  <c r="CAD59" i="7"/>
  <c r="CAE59" i="7"/>
  <c r="CAF59" i="7"/>
  <c r="CAG59" i="7"/>
  <c r="CAH59" i="7"/>
  <c r="CAI59" i="7"/>
  <c r="CAJ59" i="7"/>
  <c r="CAK59" i="7"/>
  <c r="CAL59" i="7"/>
  <c r="CAM59" i="7"/>
  <c r="CAN59" i="7"/>
  <c r="CAO59" i="7"/>
  <c r="CAP59" i="7"/>
  <c r="CAQ59" i="7"/>
  <c r="CAR59" i="7"/>
  <c r="CAS59" i="7"/>
  <c r="CAT59" i="7"/>
  <c r="CAU59" i="7"/>
  <c r="CAV59" i="7"/>
  <c r="CAW59" i="7"/>
  <c r="CAX59" i="7"/>
  <c r="CAY59" i="7"/>
  <c r="CAZ59" i="7"/>
  <c r="CBA59" i="7"/>
  <c r="CBB59" i="7"/>
  <c r="CBC59" i="7"/>
  <c r="CBD59" i="7"/>
  <c r="CBE59" i="7"/>
  <c r="CBF59" i="7"/>
  <c r="CBG59" i="7"/>
  <c r="CBH59" i="7"/>
  <c r="CBI59" i="7"/>
  <c r="CBJ59" i="7"/>
  <c r="CBK59" i="7"/>
  <c r="CBL59" i="7"/>
  <c r="CBM59" i="7"/>
  <c r="CBN59" i="7"/>
  <c r="CBO59" i="7"/>
  <c r="CBP59" i="7"/>
  <c r="CBQ59" i="7"/>
  <c r="CBR59" i="7"/>
  <c r="CBS59" i="7"/>
  <c r="CBT59" i="7"/>
  <c r="CBU59" i="7"/>
  <c r="CBV59" i="7"/>
  <c r="CBW59" i="7"/>
  <c r="CBX59" i="7"/>
  <c r="CBY59" i="7"/>
  <c r="CBZ59" i="7"/>
  <c r="CCA59" i="7"/>
  <c r="CCB59" i="7"/>
  <c r="CCC59" i="7"/>
  <c r="CCD59" i="7"/>
  <c r="CCE59" i="7"/>
  <c r="CCF59" i="7"/>
  <c r="CCG59" i="7"/>
  <c r="CCH59" i="7"/>
  <c r="CCI59" i="7"/>
  <c r="CCJ59" i="7"/>
  <c r="CCK59" i="7"/>
  <c r="CCL59" i="7"/>
  <c r="CCM59" i="7"/>
  <c r="CCN59" i="7"/>
  <c r="CCO59" i="7"/>
  <c r="CCP59" i="7"/>
  <c r="CCQ59" i="7"/>
  <c r="CCR59" i="7"/>
  <c r="CCS59" i="7"/>
  <c r="CCT59" i="7"/>
  <c r="CCU59" i="7"/>
  <c r="CCV59" i="7"/>
  <c r="CCW59" i="7"/>
  <c r="CCX59" i="7"/>
  <c r="CCY59" i="7"/>
  <c r="CCZ59" i="7"/>
  <c r="CDA59" i="7"/>
  <c r="CDB59" i="7"/>
  <c r="CDC59" i="7"/>
  <c r="CDD59" i="7"/>
  <c r="CDE59" i="7"/>
  <c r="CDF59" i="7"/>
  <c r="CDG59" i="7"/>
  <c r="CDH59" i="7"/>
  <c r="CDI59" i="7"/>
  <c r="CDJ59" i="7"/>
  <c r="CDK59" i="7"/>
  <c r="CDL59" i="7"/>
  <c r="CDM59" i="7"/>
  <c r="CDN59" i="7"/>
  <c r="CDO59" i="7"/>
  <c r="CDP59" i="7"/>
  <c r="CDQ59" i="7"/>
  <c r="CDR59" i="7"/>
  <c r="CDS59" i="7"/>
  <c r="CDT59" i="7"/>
  <c r="CDU59" i="7"/>
  <c r="CDV59" i="7"/>
  <c r="CDW59" i="7"/>
  <c r="CDX59" i="7"/>
  <c r="CDY59" i="7"/>
  <c r="CDZ59" i="7"/>
  <c r="CEA59" i="7"/>
  <c r="CEB59" i="7"/>
  <c r="CEC59" i="7"/>
  <c r="CED59" i="7"/>
  <c r="CEE59" i="7"/>
  <c r="CEF59" i="7"/>
  <c r="CEG59" i="7"/>
  <c r="CEH59" i="7"/>
  <c r="CEI59" i="7"/>
  <c r="CEJ59" i="7"/>
  <c r="CEK59" i="7"/>
  <c r="CEL59" i="7"/>
  <c r="CEM59" i="7"/>
  <c r="CEN59" i="7"/>
  <c r="CEO59" i="7"/>
  <c r="CEP59" i="7"/>
  <c r="CEQ59" i="7"/>
  <c r="CER59" i="7"/>
  <c r="CES59" i="7"/>
  <c r="CET59" i="7"/>
  <c r="CEU59" i="7"/>
  <c r="CEV59" i="7"/>
  <c r="CEW59" i="7"/>
  <c r="CEX59" i="7"/>
  <c r="CEY59" i="7"/>
  <c r="CEZ59" i="7"/>
  <c r="CFA59" i="7"/>
  <c r="CFB59" i="7"/>
  <c r="CFC59" i="7"/>
  <c r="CFD59" i="7"/>
  <c r="CFE59" i="7"/>
  <c r="CFF59" i="7"/>
  <c r="CFG59" i="7"/>
  <c r="CFH59" i="7"/>
  <c r="CFI59" i="7"/>
  <c r="CFJ59" i="7"/>
  <c r="CFK59" i="7"/>
  <c r="CFL59" i="7"/>
  <c r="CFM59" i="7"/>
  <c r="CFN59" i="7"/>
  <c r="CFO59" i="7"/>
  <c r="CFP59" i="7"/>
  <c r="CFQ59" i="7"/>
  <c r="CFR59" i="7"/>
  <c r="CFS59" i="7"/>
  <c r="CFT59" i="7"/>
  <c r="CFU59" i="7"/>
  <c r="CFV59" i="7"/>
  <c r="CFW59" i="7"/>
  <c r="CFX59" i="7"/>
  <c r="CFY59" i="7"/>
  <c r="CFZ59" i="7"/>
  <c r="CGA59" i="7"/>
  <c r="CGB59" i="7"/>
  <c r="CGC59" i="7"/>
  <c r="CGD59" i="7"/>
  <c r="CGE59" i="7"/>
  <c r="CGF59" i="7"/>
  <c r="CGG59" i="7"/>
  <c r="CGH59" i="7"/>
  <c r="CGI59" i="7"/>
  <c r="CGJ59" i="7"/>
  <c r="CGK59" i="7"/>
  <c r="CGL59" i="7"/>
  <c r="CGM59" i="7"/>
  <c r="CGN59" i="7"/>
  <c r="CGO59" i="7"/>
  <c r="CGP59" i="7"/>
  <c r="CGQ59" i="7"/>
  <c r="CGR59" i="7"/>
  <c r="CGS59" i="7"/>
  <c r="CGT59" i="7"/>
  <c r="CGU59" i="7"/>
  <c r="CGV59" i="7"/>
  <c r="CGW59" i="7"/>
  <c r="CGX59" i="7"/>
  <c r="CGY59" i="7"/>
  <c r="CGZ59" i="7"/>
  <c r="CHA59" i="7"/>
  <c r="CHB59" i="7"/>
  <c r="CHC59" i="7"/>
  <c r="CHD59" i="7"/>
  <c r="CHE59" i="7"/>
  <c r="CHF59" i="7"/>
  <c r="CHG59" i="7"/>
  <c r="CHH59" i="7"/>
  <c r="CHI59" i="7"/>
  <c r="CHJ59" i="7"/>
  <c r="CHK59" i="7"/>
  <c r="CHL59" i="7"/>
  <c r="CHM59" i="7"/>
  <c r="CHN59" i="7"/>
  <c r="CHO59" i="7"/>
  <c r="CHP59" i="7"/>
  <c r="CHQ59" i="7"/>
  <c r="CHR59" i="7"/>
  <c r="CHS59" i="7"/>
  <c r="CHT59" i="7"/>
  <c r="CHU59" i="7"/>
  <c r="CHV59" i="7"/>
  <c r="CHW59" i="7"/>
  <c r="CHX59" i="7"/>
  <c r="CHY59" i="7"/>
  <c r="CHZ59" i="7"/>
  <c r="CIA59" i="7"/>
  <c r="CIB59" i="7"/>
  <c r="CIC59" i="7"/>
  <c r="CID59" i="7"/>
  <c r="CIE59" i="7"/>
  <c r="CIF59" i="7"/>
  <c r="CIG59" i="7"/>
  <c r="CIH59" i="7"/>
  <c r="CII59" i="7"/>
  <c r="CIJ59" i="7"/>
  <c r="CIK59" i="7"/>
  <c r="CIL59" i="7"/>
  <c r="CIM59" i="7"/>
  <c r="CIN59" i="7"/>
  <c r="CIO59" i="7"/>
  <c r="CIP59" i="7"/>
  <c r="CIQ59" i="7"/>
  <c r="CIR59" i="7"/>
  <c r="CIS59" i="7"/>
  <c r="CIT59" i="7"/>
  <c r="CIU59" i="7"/>
  <c r="CIV59" i="7"/>
  <c r="CIW59" i="7"/>
  <c r="CIX59" i="7"/>
  <c r="CIY59" i="7"/>
  <c r="CIZ59" i="7"/>
  <c r="CJA59" i="7"/>
  <c r="CJB59" i="7"/>
  <c r="CJC59" i="7"/>
  <c r="CJD59" i="7"/>
  <c r="CJE59" i="7"/>
  <c r="CJF59" i="7"/>
  <c r="CJG59" i="7"/>
  <c r="CJH59" i="7"/>
  <c r="CJI59" i="7"/>
  <c r="CJJ59" i="7"/>
  <c r="CJK59" i="7"/>
  <c r="CJL59" i="7"/>
  <c r="CJM59" i="7"/>
  <c r="CJN59" i="7"/>
  <c r="CJO59" i="7"/>
  <c r="CJP59" i="7"/>
  <c r="CJQ59" i="7"/>
  <c r="CJR59" i="7"/>
  <c r="CJS59" i="7"/>
  <c r="CJT59" i="7"/>
  <c r="CJU59" i="7"/>
  <c r="CJV59" i="7"/>
  <c r="CJW59" i="7"/>
  <c r="CJX59" i="7"/>
  <c r="CJY59" i="7"/>
  <c r="CJZ59" i="7"/>
  <c r="CKA59" i="7"/>
  <c r="CKB59" i="7"/>
  <c r="CKC59" i="7"/>
  <c r="CKD59" i="7"/>
  <c r="CKE59" i="7"/>
  <c r="CKF59" i="7"/>
  <c r="CKG59" i="7"/>
  <c r="CKH59" i="7"/>
  <c r="CKI59" i="7"/>
  <c r="CKJ59" i="7"/>
  <c r="CKK59" i="7"/>
  <c r="CKL59" i="7"/>
  <c r="CKM59" i="7"/>
  <c r="CKN59" i="7"/>
  <c r="CKO59" i="7"/>
  <c r="CKP59" i="7"/>
  <c r="CKQ59" i="7"/>
  <c r="CKR59" i="7"/>
  <c r="CKS59" i="7"/>
  <c r="CKT59" i="7"/>
  <c r="CKU59" i="7"/>
  <c r="CKV59" i="7"/>
  <c r="CKW59" i="7"/>
  <c r="CKX59" i="7"/>
  <c r="CKY59" i="7"/>
  <c r="CKZ59" i="7"/>
  <c r="CLA59" i="7"/>
  <c r="CLB59" i="7"/>
  <c r="CLC59" i="7"/>
  <c r="CLD59" i="7"/>
  <c r="CLE59" i="7"/>
  <c r="CLF59" i="7"/>
  <c r="CLG59" i="7"/>
  <c r="CLH59" i="7"/>
  <c r="CLI59" i="7"/>
  <c r="CLJ59" i="7"/>
  <c r="CLK59" i="7"/>
  <c r="CLL59" i="7"/>
  <c r="CLM59" i="7"/>
  <c r="CLN59" i="7"/>
  <c r="CLO59" i="7"/>
  <c r="CLP59" i="7"/>
  <c r="CLQ59" i="7"/>
  <c r="CLR59" i="7"/>
  <c r="CLS59" i="7"/>
  <c r="CLT59" i="7"/>
  <c r="CLU59" i="7"/>
  <c r="CLV59" i="7"/>
  <c r="CLW59" i="7"/>
  <c r="CLX59" i="7"/>
  <c r="CLY59" i="7"/>
  <c r="CLZ59" i="7"/>
  <c r="CMA59" i="7"/>
  <c r="CMB59" i="7"/>
  <c r="CMC59" i="7"/>
  <c r="CMD59" i="7"/>
  <c r="CME59" i="7"/>
  <c r="CMF59" i="7"/>
  <c r="CMG59" i="7"/>
  <c r="CMH59" i="7"/>
  <c r="CMI59" i="7"/>
  <c r="CMJ59" i="7"/>
  <c r="CMK59" i="7"/>
  <c r="CML59" i="7"/>
  <c r="CMM59" i="7"/>
  <c r="CMN59" i="7"/>
  <c r="CMO59" i="7"/>
  <c r="CMP59" i="7"/>
  <c r="CMQ59" i="7"/>
  <c r="CMR59" i="7"/>
  <c r="CMS59" i="7"/>
  <c r="CMT59" i="7"/>
  <c r="CMU59" i="7"/>
  <c r="CMV59" i="7"/>
  <c r="CMW59" i="7"/>
  <c r="CMX59" i="7"/>
  <c r="CMY59" i="7"/>
  <c r="CMZ59" i="7"/>
  <c r="CNA59" i="7"/>
  <c r="CNB59" i="7"/>
  <c r="CNC59" i="7"/>
  <c r="CND59" i="7"/>
  <c r="CNE59" i="7"/>
  <c r="CNF59" i="7"/>
  <c r="CNG59" i="7"/>
  <c r="CNH59" i="7"/>
  <c r="CNI59" i="7"/>
  <c r="CNJ59" i="7"/>
  <c r="CNK59" i="7"/>
  <c r="CNL59" i="7"/>
  <c r="CNM59" i="7"/>
  <c r="CNN59" i="7"/>
  <c r="CNO59" i="7"/>
  <c r="CNP59" i="7"/>
  <c r="CNQ59" i="7"/>
  <c r="CNR59" i="7"/>
  <c r="CNS59" i="7"/>
  <c r="CNT59" i="7"/>
  <c r="CNU59" i="7"/>
  <c r="CNV59" i="7"/>
  <c r="CNW59" i="7"/>
  <c r="CNX59" i="7"/>
  <c r="CNY59" i="7"/>
  <c r="CNZ59" i="7"/>
  <c r="COA59" i="7"/>
  <c r="COB59" i="7"/>
  <c r="COC59" i="7"/>
  <c r="COD59" i="7"/>
  <c r="COE59" i="7"/>
  <c r="COF59" i="7"/>
  <c r="COG59" i="7"/>
  <c r="COH59" i="7"/>
  <c r="COI59" i="7"/>
  <c r="COJ59" i="7"/>
  <c r="COK59" i="7"/>
  <c r="COL59" i="7"/>
  <c r="COM59" i="7"/>
  <c r="CON59" i="7"/>
  <c r="COO59" i="7"/>
  <c r="COP59" i="7"/>
  <c r="COQ59" i="7"/>
  <c r="COR59" i="7"/>
  <c r="COS59" i="7"/>
  <c r="COT59" i="7"/>
  <c r="COU59" i="7"/>
  <c r="COV59" i="7"/>
  <c r="COW59" i="7"/>
  <c r="COX59" i="7"/>
  <c r="COY59" i="7"/>
  <c r="COZ59" i="7"/>
  <c r="CPA59" i="7"/>
  <c r="CPB59" i="7"/>
  <c r="CPC59" i="7"/>
  <c r="CPD59" i="7"/>
  <c r="CPE59" i="7"/>
  <c r="CPF59" i="7"/>
  <c r="CPG59" i="7"/>
  <c r="CPH59" i="7"/>
  <c r="CPI59" i="7"/>
  <c r="CPJ59" i="7"/>
  <c r="CPK59" i="7"/>
  <c r="CPL59" i="7"/>
  <c r="CPM59" i="7"/>
  <c r="CPN59" i="7"/>
  <c r="CPO59" i="7"/>
  <c r="CPP59" i="7"/>
  <c r="CPQ59" i="7"/>
  <c r="CPR59" i="7"/>
  <c r="CPS59" i="7"/>
  <c r="CPT59" i="7"/>
  <c r="CPU59" i="7"/>
  <c r="CPV59" i="7"/>
  <c r="CPW59" i="7"/>
  <c r="CPX59" i="7"/>
  <c r="CPY59" i="7"/>
  <c r="CPZ59" i="7"/>
  <c r="CQA59" i="7"/>
  <c r="CQB59" i="7"/>
  <c r="CQC59" i="7"/>
  <c r="CQD59" i="7"/>
  <c r="CQE59" i="7"/>
  <c r="CQF59" i="7"/>
  <c r="CQG59" i="7"/>
  <c r="CQH59" i="7"/>
  <c r="CQI59" i="7"/>
  <c r="CQJ59" i="7"/>
  <c r="CQK59" i="7"/>
  <c r="CQL59" i="7"/>
  <c r="CQM59" i="7"/>
  <c r="CQN59" i="7"/>
  <c r="CQO59" i="7"/>
  <c r="CQP59" i="7"/>
  <c r="CQQ59" i="7"/>
  <c r="CQR59" i="7"/>
  <c r="CQS59" i="7"/>
  <c r="CQT59" i="7"/>
  <c r="CQU59" i="7"/>
  <c r="CQV59" i="7"/>
  <c r="CQW59" i="7"/>
  <c r="CQX59" i="7"/>
  <c r="CQY59" i="7"/>
  <c r="CQZ59" i="7"/>
  <c r="CRA59" i="7"/>
  <c r="CRB59" i="7"/>
  <c r="CRC59" i="7"/>
  <c r="CRD59" i="7"/>
  <c r="CRE59" i="7"/>
  <c r="CRF59" i="7"/>
  <c r="CRG59" i="7"/>
  <c r="CRH59" i="7"/>
  <c r="CRI59" i="7"/>
  <c r="CRJ59" i="7"/>
  <c r="CRK59" i="7"/>
  <c r="CRL59" i="7"/>
  <c r="CRM59" i="7"/>
  <c r="CRN59" i="7"/>
  <c r="CRO59" i="7"/>
  <c r="CRP59" i="7"/>
  <c r="CRQ59" i="7"/>
  <c r="CRR59" i="7"/>
  <c r="CRS59" i="7"/>
  <c r="CRT59" i="7"/>
  <c r="CRU59" i="7"/>
  <c r="CRV59" i="7"/>
  <c r="CRW59" i="7"/>
  <c r="CRX59" i="7"/>
  <c r="CRY59" i="7"/>
  <c r="CRZ59" i="7"/>
  <c r="CSA59" i="7"/>
  <c r="CSB59" i="7"/>
  <c r="CSC59" i="7"/>
  <c r="CSD59" i="7"/>
  <c r="CSE59" i="7"/>
  <c r="CSF59" i="7"/>
  <c r="CSG59" i="7"/>
  <c r="CSH59" i="7"/>
  <c r="CSI59" i="7"/>
  <c r="CSJ59" i="7"/>
  <c r="CSK59" i="7"/>
  <c r="CSL59" i="7"/>
  <c r="CSM59" i="7"/>
  <c r="CSN59" i="7"/>
  <c r="CSO59" i="7"/>
  <c r="CSP59" i="7"/>
  <c r="CSQ59" i="7"/>
  <c r="CSR59" i="7"/>
  <c r="CSS59" i="7"/>
  <c r="CST59" i="7"/>
  <c r="CSU59" i="7"/>
  <c r="CSV59" i="7"/>
  <c r="CSW59" i="7"/>
  <c r="CSX59" i="7"/>
  <c r="CSY59" i="7"/>
  <c r="CSZ59" i="7"/>
  <c r="CTA59" i="7"/>
  <c r="CTB59" i="7"/>
  <c r="CTC59" i="7"/>
  <c r="CTD59" i="7"/>
  <c r="CTE59" i="7"/>
  <c r="CTF59" i="7"/>
  <c r="CTG59" i="7"/>
  <c r="CTH59" i="7"/>
  <c r="CTI59" i="7"/>
  <c r="CTJ59" i="7"/>
  <c r="CTK59" i="7"/>
  <c r="CTL59" i="7"/>
  <c r="CTM59" i="7"/>
  <c r="CTN59" i="7"/>
  <c r="CTO59" i="7"/>
  <c r="CTP59" i="7"/>
  <c r="CTQ59" i="7"/>
  <c r="CTR59" i="7"/>
  <c r="CTS59" i="7"/>
  <c r="CTT59" i="7"/>
  <c r="CTU59" i="7"/>
  <c r="CTV59" i="7"/>
  <c r="CTW59" i="7"/>
  <c r="CTX59" i="7"/>
  <c r="CTY59" i="7"/>
  <c r="CTZ59" i="7"/>
  <c r="CUA59" i="7"/>
  <c r="CUB59" i="7"/>
  <c r="CUC59" i="7"/>
  <c r="CUD59" i="7"/>
  <c r="CUE59" i="7"/>
  <c r="CUF59" i="7"/>
  <c r="CUG59" i="7"/>
  <c r="CUH59" i="7"/>
  <c r="CUI59" i="7"/>
  <c r="CUJ59" i="7"/>
  <c r="CUK59" i="7"/>
  <c r="CUL59" i="7"/>
  <c r="CUM59" i="7"/>
  <c r="CUN59" i="7"/>
  <c r="CUO59" i="7"/>
  <c r="CUP59" i="7"/>
  <c r="CUQ59" i="7"/>
  <c r="CUR59" i="7"/>
  <c r="CUS59" i="7"/>
  <c r="CUT59" i="7"/>
  <c r="CUU59" i="7"/>
  <c r="CUV59" i="7"/>
  <c r="CUW59" i="7"/>
  <c r="CUX59" i="7"/>
  <c r="CUY59" i="7"/>
  <c r="CUZ59" i="7"/>
  <c r="CVA59" i="7"/>
  <c r="CVB59" i="7"/>
  <c r="CVC59" i="7"/>
  <c r="CVD59" i="7"/>
  <c r="CVE59" i="7"/>
  <c r="CVF59" i="7"/>
  <c r="CVG59" i="7"/>
  <c r="CVH59" i="7"/>
  <c r="CVI59" i="7"/>
  <c r="CVJ59" i="7"/>
  <c r="CVK59" i="7"/>
  <c r="CVL59" i="7"/>
  <c r="CVM59" i="7"/>
  <c r="CVN59" i="7"/>
  <c r="CVO59" i="7"/>
  <c r="CVP59" i="7"/>
  <c r="CVQ59" i="7"/>
  <c r="CVR59" i="7"/>
  <c r="CVS59" i="7"/>
  <c r="CVT59" i="7"/>
  <c r="CVU59" i="7"/>
  <c r="CVV59" i="7"/>
  <c r="CVW59" i="7"/>
  <c r="CVX59" i="7"/>
  <c r="CVY59" i="7"/>
  <c r="CVZ59" i="7"/>
  <c r="CWA59" i="7"/>
  <c r="CWB59" i="7"/>
  <c r="CWC59" i="7"/>
  <c r="CWD59" i="7"/>
  <c r="CWE59" i="7"/>
  <c r="CWF59" i="7"/>
  <c r="CWG59" i="7"/>
  <c r="CWH59" i="7"/>
  <c r="CWI59" i="7"/>
  <c r="CWJ59" i="7"/>
  <c r="CWK59" i="7"/>
  <c r="CWL59" i="7"/>
  <c r="CWM59" i="7"/>
  <c r="CWN59" i="7"/>
  <c r="CWO59" i="7"/>
  <c r="CWP59" i="7"/>
  <c r="CWQ59" i="7"/>
  <c r="CWR59" i="7"/>
  <c r="CWS59" i="7"/>
  <c r="CWT59" i="7"/>
  <c r="CWU59" i="7"/>
  <c r="CWV59" i="7"/>
  <c r="CWW59" i="7"/>
  <c r="CWX59" i="7"/>
  <c r="CWY59" i="7"/>
  <c r="CWZ59" i="7"/>
  <c r="CXA59" i="7"/>
  <c r="CXB59" i="7"/>
  <c r="CXC59" i="7"/>
  <c r="CXD59" i="7"/>
  <c r="CXE59" i="7"/>
  <c r="CXF59" i="7"/>
  <c r="CXG59" i="7"/>
  <c r="CXH59" i="7"/>
  <c r="CXI59" i="7"/>
  <c r="CXJ59" i="7"/>
  <c r="CXK59" i="7"/>
  <c r="CXL59" i="7"/>
  <c r="CXM59" i="7"/>
  <c r="CXN59" i="7"/>
  <c r="CXO59" i="7"/>
  <c r="CXP59" i="7"/>
  <c r="CXQ59" i="7"/>
  <c r="CXR59" i="7"/>
  <c r="CXS59" i="7"/>
  <c r="CXT59" i="7"/>
  <c r="CXU59" i="7"/>
  <c r="CXV59" i="7"/>
  <c r="CXW59" i="7"/>
  <c r="CXX59" i="7"/>
  <c r="CXY59" i="7"/>
  <c r="CXZ59" i="7"/>
  <c r="CYA59" i="7"/>
  <c r="CYB59" i="7"/>
  <c r="CYC59" i="7"/>
  <c r="CYD59" i="7"/>
  <c r="CYE59" i="7"/>
  <c r="CYF59" i="7"/>
  <c r="CYG59" i="7"/>
  <c r="CYH59" i="7"/>
  <c r="CYI59" i="7"/>
  <c r="CYJ59" i="7"/>
  <c r="CYK59" i="7"/>
  <c r="CYL59" i="7"/>
  <c r="CYM59" i="7"/>
  <c r="CYN59" i="7"/>
  <c r="CYO59" i="7"/>
  <c r="CYP59" i="7"/>
  <c r="CYQ59" i="7"/>
  <c r="CYR59" i="7"/>
  <c r="CYS59" i="7"/>
  <c r="CYT59" i="7"/>
  <c r="CYU59" i="7"/>
  <c r="CYV59" i="7"/>
  <c r="CYW59" i="7"/>
  <c r="CYX59" i="7"/>
  <c r="CYY59" i="7"/>
  <c r="CYZ59" i="7"/>
  <c r="CZA59" i="7"/>
  <c r="CZB59" i="7"/>
  <c r="CZC59" i="7"/>
  <c r="CZD59" i="7"/>
  <c r="CZE59" i="7"/>
  <c r="CZF59" i="7"/>
  <c r="CZG59" i="7"/>
  <c r="CZH59" i="7"/>
  <c r="CZI59" i="7"/>
  <c r="CZJ59" i="7"/>
  <c r="CZK59" i="7"/>
  <c r="CZL59" i="7"/>
  <c r="CZM59" i="7"/>
  <c r="CZN59" i="7"/>
  <c r="CZO59" i="7"/>
  <c r="CZP59" i="7"/>
  <c r="CZQ59" i="7"/>
  <c r="CZR59" i="7"/>
  <c r="CZS59" i="7"/>
  <c r="CZT59" i="7"/>
  <c r="CZU59" i="7"/>
  <c r="CZV59" i="7"/>
  <c r="CZW59" i="7"/>
  <c r="CZX59" i="7"/>
  <c r="CZY59" i="7"/>
  <c r="CZZ59" i="7"/>
  <c r="DAA59" i="7"/>
  <c r="DAB59" i="7"/>
  <c r="DAC59" i="7"/>
  <c r="DAD59" i="7"/>
  <c r="DAE59" i="7"/>
  <c r="DAF59" i="7"/>
  <c r="DAG59" i="7"/>
  <c r="DAH59" i="7"/>
  <c r="DAI59" i="7"/>
  <c r="DAJ59" i="7"/>
  <c r="DAK59" i="7"/>
  <c r="DAL59" i="7"/>
  <c r="DAM59" i="7"/>
  <c r="DAN59" i="7"/>
  <c r="DAO59" i="7"/>
  <c r="DAP59" i="7"/>
  <c r="DAQ59" i="7"/>
  <c r="DAR59" i="7"/>
  <c r="DAS59" i="7"/>
  <c r="DAT59" i="7"/>
  <c r="DAU59" i="7"/>
  <c r="DAV59" i="7"/>
  <c r="DAW59" i="7"/>
  <c r="DAX59" i="7"/>
  <c r="DAY59" i="7"/>
  <c r="DAZ59" i="7"/>
  <c r="DBA59" i="7"/>
  <c r="DBB59" i="7"/>
  <c r="DBC59" i="7"/>
  <c r="DBD59" i="7"/>
  <c r="DBE59" i="7"/>
  <c r="DBF59" i="7"/>
  <c r="DBG59" i="7"/>
  <c r="DBH59" i="7"/>
  <c r="DBI59" i="7"/>
  <c r="DBJ59" i="7"/>
  <c r="DBK59" i="7"/>
  <c r="DBL59" i="7"/>
  <c r="DBM59" i="7"/>
  <c r="DBN59" i="7"/>
  <c r="DBO59" i="7"/>
  <c r="DBP59" i="7"/>
  <c r="DBQ59" i="7"/>
  <c r="DBR59" i="7"/>
  <c r="DBS59" i="7"/>
  <c r="DBT59" i="7"/>
  <c r="DBU59" i="7"/>
  <c r="DBV59" i="7"/>
  <c r="DBW59" i="7"/>
  <c r="DBX59" i="7"/>
  <c r="DBY59" i="7"/>
  <c r="DBZ59" i="7"/>
  <c r="DCA59" i="7"/>
  <c r="DCB59" i="7"/>
  <c r="DCC59" i="7"/>
  <c r="DCD59" i="7"/>
  <c r="DCE59" i="7"/>
  <c r="DCF59" i="7"/>
  <c r="DCG59" i="7"/>
  <c r="DCH59" i="7"/>
  <c r="DCI59" i="7"/>
  <c r="DCJ59" i="7"/>
  <c r="DCK59" i="7"/>
  <c r="DCL59" i="7"/>
  <c r="DCM59" i="7"/>
  <c r="DCN59" i="7"/>
  <c r="DCO59" i="7"/>
  <c r="DCP59" i="7"/>
  <c r="DCQ59" i="7"/>
  <c r="DCR59" i="7"/>
  <c r="DCS59" i="7"/>
  <c r="DCT59" i="7"/>
  <c r="DCU59" i="7"/>
  <c r="DCV59" i="7"/>
  <c r="DCW59" i="7"/>
  <c r="DCX59" i="7"/>
  <c r="DCY59" i="7"/>
  <c r="DCZ59" i="7"/>
  <c r="DDA59" i="7"/>
  <c r="DDB59" i="7"/>
  <c r="DDC59" i="7"/>
  <c r="DDD59" i="7"/>
  <c r="DDE59" i="7"/>
  <c r="DDF59" i="7"/>
  <c r="DDG59" i="7"/>
  <c r="DDH59" i="7"/>
  <c r="DDI59" i="7"/>
  <c r="DDJ59" i="7"/>
  <c r="DDK59" i="7"/>
  <c r="DDL59" i="7"/>
  <c r="DDM59" i="7"/>
  <c r="DDN59" i="7"/>
  <c r="DDO59" i="7"/>
  <c r="DDP59" i="7"/>
  <c r="DDQ59" i="7"/>
  <c r="DDR59" i="7"/>
  <c r="DDS59" i="7"/>
  <c r="DDT59" i="7"/>
  <c r="DDU59" i="7"/>
  <c r="DDV59" i="7"/>
  <c r="DDW59" i="7"/>
  <c r="DDX59" i="7"/>
  <c r="DDY59" i="7"/>
  <c r="DDZ59" i="7"/>
  <c r="DEA59" i="7"/>
  <c r="DEB59" i="7"/>
  <c r="DEC59" i="7"/>
  <c r="DED59" i="7"/>
  <c r="DEE59" i="7"/>
  <c r="DEF59" i="7"/>
  <c r="DEG59" i="7"/>
  <c r="DEH59" i="7"/>
  <c r="DEI59" i="7"/>
  <c r="DEJ59" i="7"/>
  <c r="DEK59" i="7"/>
  <c r="DEL59" i="7"/>
  <c r="DEM59" i="7"/>
  <c r="DEN59" i="7"/>
  <c r="DEO59" i="7"/>
  <c r="DEP59" i="7"/>
  <c r="DEQ59" i="7"/>
  <c r="DER59" i="7"/>
  <c r="DES59" i="7"/>
  <c r="DET59" i="7"/>
  <c r="DEU59" i="7"/>
  <c r="DEV59" i="7"/>
  <c r="DEW59" i="7"/>
  <c r="DEX59" i="7"/>
  <c r="DEY59" i="7"/>
  <c r="DEZ59" i="7"/>
  <c r="DFA59" i="7"/>
  <c r="DFB59" i="7"/>
  <c r="DFC59" i="7"/>
  <c r="DFD59" i="7"/>
  <c r="DFE59" i="7"/>
  <c r="DFF59" i="7"/>
  <c r="DFG59" i="7"/>
  <c r="DFH59" i="7"/>
  <c r="DFI59" i="7"/>
  <c r="DFJ59" i="7"/>
  <c r="DFK59" i="7"/>
  <c r="DFL59" i="7"/>
  <c r="DFM59" i="7"/>
  <c r="DFN59" i="7"/>
  <c r="DFO59" i="7"/>
  <c r="DFP59" i="7"/>
  <c r="DFQ59" i="7"/>
  <c r="DFR59" i="7"/>
  <c r="DFS59" i="7"/>
  <c r="DFT59" i="7"/>
  <c r="DFU59" i="7"/>
  <c r="DFV59" i="7"/>
  <c r="DFW59" i="7"/>
  <c r="DFX59" i="7"/>
  <c r="DFY59" i="7"/>
  <c r="DFZ59" i="7"/>
  <c r="DGA59" i="7"/>
  <c r="DGB59" i="7"/>
  <c r="DGC59" i="7"/>
  <c r="DGD59" i="7"/>
  <c r="DGE59" i="7"/>
  <c r="DGF59" i="7"/>
  <c r="DGG59" i="7"/>
  <c r="DGH59" i="7"/>
  <c r="DGI59" i="7"/>
  <c r="DGJ59" i="7"/>
  <c r="DGK59" i="7"/>
  <c r="DGL59" i="7"/>
  <c r="DGM59" i="7"/>
  <c r="DGN59" i="7"/>
  <c r="DGO59" i="7"/>
  <c r="DGP59" i="7"/>
  <c r="DGQ59" i="7"/>
  <c r="DGR59" i="7"/>
  <c r="DGS59" i="7"/>
  <c r="DGT59" i="7"/>
  <c r="DGU59" i="7"/>
  <c r="DGV59" i="7"/>
  <c r="DGW59" i="7"/>
  <c r="DGX59" i="7"/>
  <c r="DGY59" i="7"/>
  <c r="DGZ59" i="7"/>
  <c r="DHA59" i="7"/>
  <c r="DHB59" i="7"/>
  <c r="DHC59" i="7"/>
  <c r="DHD59" i="7"/>
  <c r="DHE59" i="7"/>
  <c r="DHF59" i="7"/>
  <c r="DHG59" i="7"/>
  <c r="DHH59" i="7"/>
  <c r="DHI59" i="7"/>
  <c r="DHJ59" i="7"/>
  <c r="DHK59" i="7"/>
  <c r="DHL59" i="7"/>
  <c r="DHM59" i="7"/>
  <c r="DHN59" i="7"/>
  <c r="DHO59" i="7"/>
  <c r="DHP59" i="7"/>
  <c r="DHQ59" i="7"/>
  <c r="DHR59" i="7"/>
  <c r="DHS59" i="7"/>
  <c r="DHT59" i="7"/>
  <c r="DHU59" i="7"/>
  <c r="DHV59" i="7"/>
  <c r="DHW59" i="7"/>
  <c r="DHX59" i="7"/>
  <c r="DHY59" i="7"/>
  <c r="DHZ59" i="7"/>
  <c r="DIA59" i="7"/>
  <c r="DIB59" i="7"/>
  <c r="DIC59" i="7"/>
  <c r="DID59" i="7"/>
  <c r="DIE59" i="7"/>
  <c r="DIF59" i="7"/>
  <c r="DIG59" i="7"/>
  <c r="DIH59" i="7"/>
  <c r="DII59" i="7"/>
  <c r="DIJ59" i="7"/>
  <c r="DIK59" i="7"/>
  <c r="DIL59" i="7"/>
  <c r="DIM59" i="7"/>
  <c r="DIN59" i="7"/>
  <c r="DIO59" i="7"/>
  <c r="DIP59" i="7"/>
  <c r="DIQ59" i="7"/>
  <c r="DIR59" i="7"/>
  <c r="DIS59" i="7"/>
  <c r="DIT59" i="7"/>
  <c r="DIU59" i="7"/>
  <c r="DIV59" i="7"/>
  <c r="DIW59" i="7"/>
  <c r="DIX59" i="7"/>
  <c r="DIY59" i="7"/>
  <c r="DIZ59" i="7"/>
  <c r="DJA59" i="7"/>
  <c r="DJB59" i="7"/>
  <c r="DJC59" i="7"/>
  <c r="DJD59" i="7"/>
  <c r="DJE59" i="7"/>
  <c r="DJF59" i="7"/>
  <c r="DJG59" i="7"/>
  <c r="DJH59" i="7"/>
  <c r="DJI59" i="7"/>
  <c r="DJJ59" i="7"/>
  <c r="DJK59" i="7"/>
  <c r="DJL59" i="7"/>
  <c r="DJM59" i="7"/>
  <c r="DJN59" i="7"/>
  <c r="DJO59" i="7"/>
  <c r="DJP59" i="7"/>
  <c r="DJQ59" i="7"/>
  <c r="DJR59" i="7"/>
  <c r="DJS59" i="7"/>
  <c r="DJT59" i="7"/>
  <c r="DJU59" i="7"/>
  <c r="DJV59" i="7"/>
  <c r="DJW59" i="7"/>
  <c r="DJX59" i="7"/>
  <c r="DJY59" i="7"/>
  <c r="DJZ59" i="7"/>
  <c r="DKA59" i="7"/>
  <c r="DKB59" i="7"/>
  <c r="DKC59" i="7"/>
  <c r="DKD59" i="7"/>
  <c r="DKE59" i="7"/>
  <c r="DKF59" i="7"/>
  <c r="DKG59" i="7"/>
  <c r="DKH59" i="7"/>
  <c r="DKI59" i="7"/>
  <c r="DKJ59" i="7"/>
  <c r="DKK59" i="7"/>
  <c r="DKL59" i="7"/>
  <c r="DKM59" i="7"/>
  <c r="DKN59" i="7"/>
  <c r="DKO59" i="7"/>
  <c r="DKP59" i="7"/>
  <c r="DKQ59" i="7"/>
  <c r="DKR59" i="7"/>
  <c r="DKS59" i="7"/>
  <c r="DKT59" i="7"/>
  <c r="DKU59" i="7"/>
  <c r="DKV59" i="7"/>
  <c r="DKW59" i="7"/>
  <c r="DKX59" i="7"/>
  <c r="DKY59" i="7"/>
  <c r="DKZ59" i="7"/>
  <c r="DLA59" i="7"/>
  <c r="DLB59" i="7"/>
  <c r="DLC59" i="7"/>
  <c r="DLD59" i="7"/>
  <c r="DLE59" i="7"/>
  <c r="DLF59" i="7"/>
  <c r="DLG59" i="7"/>
  <c r="DLH59" i="7"/>
  <c r="DLI59" i="7"/>
  <c r="DLJ59" i="7"/>
  <c r="DLK59" i="7"/>
  <c r="DLL59" i="7"/>
  <c r="DLM59" i="7"/>
  <c r="DLN59" i="7"/>
  <c r="DLO59" i="7"/>
  <c r="DLP59" i="7"/>
  <c r="DLQ59" i="7"/>
  <c r="DLR59" i="7"/>
  <c r="DLS59" i="7"/>
  <c r="DLT59" i="7"/>
  <c r="DLU59" i="7"/>
  <c r="DLV59" i="7"/>
  <c r="DLW59" i="7"/>
  <c r="DLX59" i="7"/>
  <c r="DLY59" i="7"/>
  <c r="DLZ59" i="7"/>
  <c r="DMA59" i="7"/>
  <c r="DMB59" i="7"/>
  <c r="DMC59" i="7"/>
  <c r="DMD59" i="7"/>
  <c r="DME59" i="7"/>
  <c r="DMF59" i="7"/>
  <c r="DMG59" i="7"/>
  <c r="DMH59" i="7"/>
  <c r="DMI59" i="7"/>
  <c r="DMJ59" i="7"/>
  <c r="DMK59" i="7"/>
  <c r="DML59" i="7"/>
  <c r="DMM59" i="7"/>
  <c r="DMN59" i="7"/>
  <c r="DMO59" i="7"/>
  <c r="DMP59" i="7"/>
  <c r="DMQ59" i="7"/>
  <c r="DMR59" i="7"/>
  <c r="DMS59" i="7"/>
  <c r="DMT59" i="7"/>
  <c r="DMU59" i="7"/>
  <c r="DMV59" i="7"/>
  <c r="DMW59" i="7"/>
  <c r="DMX59" i="7"/>
  <c r="DMY59" i="7"/>
  <c r="DMZ59" i="7"/>
  <c r="DNA59" i="7"/>
  <c r="DNB59" i="7"/>
  <c r="DNC59" i="7"/>
  <c r="DND59" i="7"/>
  <c r="DNE59" i="7"/>
  <c r="DNF59" i="7"/>
  <c r="DNG59" i="7"/>
  <c r="DNH59" i="7"/>
  <c r="DNI59" i="7"/>
  <c r="DNJ59" i="7"/>
  <c r="DNK59" i="7"/>
  <c r="DNL59" i="7"/>
  <c r="DNM59" i="7"/>
  <c r="DNN59" i="7"/>
  <c r="DNO59" i="7"/>
  <c r="DNP59" i="7"/>
  <c r="DNQ59" i="7"/>
  <c r="DNR59" i="7"/>
  <c r="DNS59" i="7"/>
  <c r="DNT59" i="7"/>
  <c r="DNU59" i="7"/>
  <c r="DNV59" i="7"/>
  <c r="DNW59" i="7"/>
  <c r="DNX59" i="7"/>
  <c r="DNY59" i="7"/>
  <c r="DNZ59" i="7"/>
  <c r="DOA59" i="7"/>
  <c r="DOB59" i="7"/>
  <c r="DOC59" i="7"/>
  <c r="DOD59" i="7"/>
  <c r="DOE59" i="7"/>
  <c r="DOF59" i="7"/>
  <c r="DOG59" i="7"/>
  <c r="DOH59" i="7"/>
  <c r="DOI59" i="7"/>
  <c r="DOJ59" i="7"/>
  <c r="DOK59" i="7"/>
  <c r="DOL59" i="7"/>
  <c r="DOM59" i="7"/>
  <c r="DON59" i="7"/>
  <c r="DOO59" i="7"/>
  <c r="DOP59" i="7"/>
  <c r="DOQ59" i="7"/>
  <c r="DOR59" i="7"/>
  <c r="DOS59" i="7"/>
  <c r="DOT59" i="7"/>
  <c r="DOU59" i="7"/>
  <c r="DOV59" i="7"/>
  <c r="DOW59" i="7"/>
  <c r="DOX59" i="7"/>
  <c r="DOY59" i="7"/>
  <c r="DOZ59" i="7"/>
  <c r="DPA59" i="7"/>
  <c r="DPB59" i="7"/>
  <c r="DPC59" i="7"/>
  <c r="DPD59" i="7"/>
  <c r="DPE59" i="7"/>
  <c r="DPF59" i="7"/>
  <c r="DPG59" i="7"/>
  <c r="DPH59" i="7"/>
  <c r="DPI59" i="7"/>
  <c r="DPJ59" i="7"/>
  <c r="DPK59" i="7"/>
  <c r="DPL59" i="7"/>
  <c r="DPM59" i="7"/>
  <c r="DPN59" i="7"/>
  <c r="DPO59" i="7"/>
  <c r="DPP59" i="7"/>
  <c r="DPQ59" i="7"/>
  <c r="DPR59" i="7"/>
  <c r="DPS59" i="7"/>
  <c r="DPT59" i="7"/>
  <c r="DPU59" i="7"/>
  <c r="DPV59" i="7"/>
  <c r="DPW59" i="7"/>
  <c r="DPX59" i="7"/>
  <c r="DPY59" i="7"/>
  <c r="DPZ59" i="7"/>
  <c r="DQA59" i="7"/>
  <c r="DQB59" i="7"/>
  <c r="DQC59" i="7"/>
  <c r="DQD59" i="7"/>
  <c r="DQE59" i="7"/>
  <c r="DQF59" i="7"/>
  <c r="DQG59" i="7"/>
  <c r="DQH59" i="7"/>
  <c r="DQI59" i="7"/>
  <c r="DQJ59" i="7"/>
  <c r="DQK59" i="7"/>
  <c r="DQL59" i="7"/>
  <c r="DQM59" i="7"/>
  <c r="DQN59" i="7"/>
  <c r="DQO59" i="7"/>
  <c r="DQP59" i="7"/>
  <c r="DQQ59" i="7"/>
  <c r="DQR59" i="7"/>
  <c r="DQS59" i="7"/>
  <c r="DQT59" i="7"/>
  <c r="DQU59" i="7"/>
  <c r="DQV59" i="7"/>
  <c r="DQW59" i="7"/>
  <c r="DQX59" i="7"/>
  <c r="DQY59" i="7"/>
  <c r="DQZ59" i="7"/>
  <c r="DRA59" i="7"/>
  <c r="DRB59" i="7"/>
  <c r="DRC59" i="7"/>
  <c r="DRD59" i="7"/>
  <c r="DRE59" i="7"/>
  <c r="DRF59" i="7"/>
  <c r="DRG59" i="7"/>
  <c r="DRH59" i="7"/>
  <c r="DRI59" i="7"/>
  <c r="DRJ59" i="7"/>
  <c r="DRK59" i="7"/>
  <c r="DRL59" i="7"/>
  <c r="DRM59" i="7"/>
  <c r="DRN59" i="7"/>
  <c r="DRO59" i="7"/>
  <c r="DRP59" i="7"/>
  <c r="DRQ59" i="7"/>
  <c r="DRR59" i="7"/>
  <c r="DRS59" i="7"/>
  <c r="DRT59" i="7"/>
  <c r="DRU59" i="7"/>
  <c r="DRV59" i="7"/>
  <c r="DRW59" i="7"/>
  <c r="DRX59" i="7"/>
  <c r="DRY59" i="7"/>
  <c r="DRZ59" i="7"/>
  <c r="DSA59" i="7"/>
  <c r="DSB59" i="7"/>
  <c r="DSC59" i="7"/>
  <c r="DSD59" i="7"/>
  <c r="DSE59" i="7"/>
  <c r="DSF59" i="7"/>
  <c r="DSG59" i="7"/>
  <c r="DSH59" i="7"/>
  <c r="DSI59" i="7"/>
  <c r="DSJ59" i="7"/>
  <c r="DSK59" i="7"/>
  <c r="DSL59" i="7"/>
  <c r="DSM59" i="7"/>
  <c r="DSN59" i="7"/>
  <c r="DSO59" i="7"/>
  <c r="DSP59" i="7"/>
  <c r="DSQ59" i="7"/>
  <c r="DSR59" i="7"/>
  <c r="DSS59" i="7"/>
  <c r="DST59" i="7"/>
  <c r="DSU59" i="7"/>
  <c r="DSV59" i="7"/>
  <c r="DSW59" i="7"/>
  <c r="DSX59" i="7"/>
  <c r="DSY59" i="7"/>
  <c r="DSZ59" i="7"/>
  <c r="DTA59" i="7"/>
  <c r="DTB59" i="7"/>
  <c r="DTC59" i="7"/>
  <c r="DTD59" i="7"/>
  <c r="DTE59" i="7"/>
  <c r="DTF59" i="7"/>
  <c r="DTG59" i="7"/>
  <c r="DTH59" i="7"/>
  <c r="DTI59" i="7"/>
  <c r="DTJ59" i="7"/>
  <c r="DTK59" i="7"/>
  <c r="DTL59" i="7"/>
  <c r="DTM59" i="7"/>
  <c r="DTN59" i="7"/>
  <c r="DTO59" i="7"/>
  <c r="DTP59" i="7"/>
  <c r="DTQ59" i="7"/>
  <c r="DTR59" i="7"/>
  <c r="DTS59" i="7"/>
  <c r="DTT59" i="7"/>
  <c r="DTU59" i="7"/>
  <c r="DTV59" i="7"/>
  <c r="DTW59" i="7"/>
  <c r="DTX59" i="7"/>
  <c r="DTY59" i="7"/>
  <c r="DTZ59" i="7"/>
  <c r="DUA59" i="7"/>
  <c r="DUB59" i="7"/>
  <c r="DUC59" i="7"/>
  <c r="DUD59" i="7"/>
  <c r="DUE59" i="7"/>
  <c r="DUF59" i="7"/>
  <c r="DUG59" i="7"/>
  <c r="DUH59" i="7"/>
  <c r="DUI59" i="7"/>
  <c r="DUJ59" i="7"/>
  <c r="DUK59" i="7"/>
  <c r="DUL59" i="7"/>
  <c r="DUM59" i="7"/>
  <c r="DUN59" i="7"/>
  <c r="DUO59" i="7"/>
  <c r="DUP59" i="7"/>
  <c r="DUQ59" i="7"/>
  <c r="DUR59" i="7"/>
  <c r="DUS59" i="7"/>
  <c r="DUT59" i="7"/>
  <c r="DUU59" i="7"/>
  <c r="DUV59" i="7"/>
  <c r="DUW59" i="7"/>
  <c r="DUX59" i="7"/>
  <c r="DUY59" i="7"/>
  <c r="DUZ59" i="7"/>
  <c r="DVA59" i="7"/>
  <c r="DVB59" i="7"/>
  <c r="DVC59" i="7"/>
  <c r="DVD59" i="7"/>
  <c r="DVE59" i="7"/>
  <c r="DVF59" i="7"/>
  <c r="DVG59" i="7"/>
  <c r="DVH59" i="7"/>
  <c r="DVI59" i="7"/>
  <c r="DVJ59" i="7"/>
  <c r="DVK59" i="7"/>
  <c r="DVL59" i="7"/>
  <c r="DVM59" i="7"/>
  <c r="DVN59" i="7"/>
  <c r="DVO59" i="7"/>
  <c r="DVP59" i="7"/>
  <c r="DVQ59" i="7"/>
  <c r="DVR59" i="7"/>
  <c r="DVS59" i="7"/>
  <c r="DVT59" i="7"/>
  <c r="DVU59" i="7"/>
  <c r="DVV59" i="7"/>
  <c r="DVW59" i="7"/>
  <c r="DVX59" i="7"/>
  <c r="DVY59" i="7"/>
  <c r="DVZ59" i="7"/>
  <c r="DWA59" i="7"/>
  <c r="DWB59" i="7"/>
  <c r="DWC59" i="7"/>
  <c r="DWD59" i="7"/>
  <c r="DWE59" i="7"/>
  <c r="DWF59" i="7"/>
  <c r="DWG59" i="7"/>
  <c r="DWH59" i="7"/>
  <c r="DWI59" i="7"/>
  <c r="DWJ59" i="7"/>
  <c r="DWK59" i="7"/>
  <c r="DWL59" i="7"/>
  <c r="DWM59" i="7"/>
  <c r="DWN59" i="7"/>
  <c r="DWO59" i="7"/>
  <c r="DWP59" i="7"/>
  <c r="DWQ59" i="7"/>
  <c r="DWR59" i="7"/>
  <c r="DWS59" i="7"/>
  <c r="DWT59" i="7"/>
  <c r="DWU59" i="7"/>
  <c r="DWV59" i="7"/>
  <c r="DWW59" i="7"/>
  <c r="DWX59" i="7"/>
  <c r="DWY59" i="7"/>
  <c r="DWZ59" i="7"/>
  <c r="DXA59" i="7"/>
  <c r="DXB59" i="7"/>
  <c r="DXC59" i="7"/>
  <c r="DXD59" i="7"/>
  <c r="DXE59" i="7"/>
  <c r="DXF59" i="7"/>
  <c r="DXG59" i="7"/>
  <c r="DXH59" i="7"/>
  <c r="DXI59" i="7"/>
  <c r="DXJ59" i="7"/>
  <c r="DXK59" i="7"/>
  <c r="DXL59" i="7"/>
  <c r="DXM59" i="7"/>
  <c r="DXN59" i="7"/>
  <c r="DXO59" i="7"/>
  <c r="DXP59" i="7"/>
  <c r="DXQ59" i="7"/>
  <c r="DXR59" i="7"/>
  <c r="DXS59" i="7"/>
  <c r="DXT59" i="7"/>
  <c r="DXU59" i="7"/>
  <c r="DXV59" i="7"/>
  <c r="DXW59" i="7"/>
  <c r="DXX59" i="7"/>
  <c r="DXY59" i="7"/>
  <c r="DXZ59" i="7"/>
  <c r="DYA59" i="7"/>
  <c r="DYB59" i="7"/>
  <c r="DYC59" i="7"/>
  <c r="DYD59" i="7"/>
  <c r="DYE59" i="7"/>
  <c r="DYF59" i="7"/>
  <c r="DYG59" i="7"/>
  <c r="DYH59" i="7"/>
  <c r="DYI59" i="7"/>
  <c r="DYJ59" i="7"/>
  <c r="DYK59" i="7"/>
  <c r="DYL59" i="7"/>
  <c r="DYM59" i="7"/>
  <c r="DYN59" i="7"/>
  <c r="DYO59" i="7"/>
  <c r="DYP59" i="7"/>
  <c r="DYQ59" i="7"/>
  <c r="DYR59" i="7"/>
  <c r="DYS59" i="7"/>
  <c r="DYT59" i="7"/>
  <c r="DYU59" i="7"/>
  <c r="DYV59" i="7"/>
  <c r="DYW59" i="7"/>
  <c r="DYX59" i="7"/>
  <c r="DYY59" i="7"/>
  <c r="DYZ59" i="7"/>
  <c r="DZA59" i="7"/>
  <c r="DZB59" i="7"/>
  <c r="DZC59" i="7"/>
  <c r="DZD59" i="7"/>
  <c r="DZE59" i="7"/>
  <c r="DZF59" i="7"/>
  <c r="DZG59" i="7"/>
  <c r="DZH59" i="7"/>
  <c r="DZI59" i="7"/>
  <c r="DZJ59" i="7"/>
  <c r="DZK59" i="7"/>
  <c r="DZL59" i="7"/>
  <c r="DZM59" i="7"/>
  <c r="DZN59" i="7"/>
  <c r="DZO59" i="7"/>
  <c r="DZP59" i="7"/>
  <c r="DZQ59" i="7"/>
  <c r="DZR59" i="7"/>
  <c r="DZS59" i="7"/>
  <c r="DZT59" i="7"/>
  <c r="DZU59" i="7"/>
  <c r="DZV59" i="7"/>
  <c r="DZW59" i="7"/>
  <c r="DZX59" i="7"/>
  <c r="DZY59" i="7"/>
  <c r="DZZ59" i="7"/>
  <c r="EAA59" i="7"/>
  <c r="EAB59" i="7"/>
  <c r="EAC59" i="7"/>
  <c r="EAD59" i="7"/>
  <c r="EAE59" i="7"/>
  <c r="EAF59" i="7"/>
  <c r="EAG59" i="7"/>
  <c r="EAH59" i="7"/>
  <c r="EAI59" i="7"/>
  <c r="EAJ59" i="7"/>
  <c r="EAK59" i="7"/>
  <c r="EAL59" i="7"/>
  <c r="EAM59" i="7"/>
  <c r="EAN59" i="7"/>
  <c r="EAO59" i="7"/>
  <c r="EAP59" i="7"/>
  <c r="EAQ59" i="7"/>
  <c r="EAR59" i="7"/>
  <c r="EAS59" i="7"/>
  <c r="EAT59" i="7"/>
  <c r="EAU59" i="7"/>
  <c r="EAV59" i="7"/>
  <c r="EAW59" i="7"/>
  <c r="EAX59" i="7"/>
  <c r="EAY59" i="7"/>
  <c r="EAZ59" i="7"/>
  <c r="EBA59" i="7"/>
  <c r="EBB59" i="7"/>
  <c r="EBC59" i="7"/>
  <c r="EBD59" i="7"/>
  <c r="EBE59" i="7"/>
  <c r="EBF59" i="7"/>
  <c r="EBG59" i="7"/>
  <c r="EBH59" i="7"/>
  <c r="EBI59" i="7"/>
  <c r="EBJ59" i="7"/>
  <c r="EBK59" i="7"/>
  <c r="EBL59" i="7"/>
  <c r="EBM59" i="7"/>
  <c r="EBN59" i="7"/>
  <c r="EBO59" i="7"/>
  <c r="EBP59" i="7"/>
  <c r="EBQ59" i="7"/>
  <c r="EBR59" i="7"/>
  <c r="EBS59" i="7"/>
  <c r="EBT59" i="7"/>
  <c r="EBU59" i="7"/>
  <c r="EBV59" i="7"/>
  <c r="EBW59" i="7"/>
  <c r="EBX59" i="7"/>
  <c r="EBY59" i="7"/>
  <c r="EBZ59" i="7"/>
  <c r="ECA59" i="7"/>
  <c r="ECB59" i="7"/>
  <c r="ECC59" i="7"/>
  <c r="ECD59" i="7"/>
  <c r="ECE59" i="7"/>
  <c r="ECF59" i="7"/>
  <c r="ECG59" i="7"/>
  <c r="ECH59" i="7"/>
  <c r="ECI59" i="7"/>
  <c r="ECJ59" i="7"/>
  <c r="ECK59" i="7"/>
  <c r="ECL59" i="7"/>
  <c r="ECM59" i="7"/>
  <c r="ECN59" i="7"/>
  <c r="ECO59" i="7"/>
  <c r="ECP59" i="7"/>
  <c r="ECQ59" i="7"/>
  <c r="ECR59" i="7"/>
  <c r="ECS59" i="7"/>
  <c r="ECT59" i="7"/>
  <c r="ECU59" i="7"/>
  <c r="ECV59" i="7"/>
  <c r="ECW59" i="7"/>
  <c r="ECX59" i="7"/>
  <c r="ECY59" i="7"/>
  <c r="ECZ59" i="7"/>
  <c r="EDA59" i="7"/>
  <c r="EDB59" i="7"/>
  <c r="EDC59" i="7"/>
  <c r="EDD59" i="7"/>
  <c r="EDE59" i="7"/>
  <c r="EDF59" i="7"/>
  <c r="EDG59" i="7"/>
  <c r="EDH59" i="7"/>
  <c r="EDI59" i="7"/>
  <c r="EDJ59" i="7"/>
  <c r="EDK59" i="7"/>
  <c r="EDL59" i="7"/>
  <c r="EDM59" i="7"/>
  <c r="EDN59" i="7"/>
  <c r="EDO59" i="7"/>
  <c r="EDP59" i="7"/>
  <c r="EDQ59" i="7"/>
  <c r="EDR59" i="7"/>
  <c r="EDS59" i="7"/>
  <c r="EDT59" i="7"/>
  <c r="EDU59" i="7"/>
  <c r="EDV59" i="7"/>
  <c r="EDW59" i="7"/>
  <c r="EDX59" i="7"/>
  <c r="EDY59" i="7"/>
  <c r="EDZ59" i="7"/>
  <c r="EEA59" i="7"/>
  <c r="EEB59" i="7"/>
  <c r="EEC59" i="7"/>
  <c r="EED59" i="7"/>
  <c r="EEE59" i="7"/>
  <c r="EEF59" i="7"/>
  <c r="EEG59" i="7"/>
  <c r="EEH59" i="7"/>
  <c r="EEI59" i="7"/>
  <c r="EEJ59" i="7"/>
  <c r="EEK59" i="7"/>
  <c r="EEL59" i="7"/>
  <c r="EEM59" i="7"/>
  <c r="EEN59" i="7"/>
  <c r="EEO59" i="7"/>
  <c r="EEP59" i="7"/>
  <c r="EEQ59" i="7"/>
  <c r="EER59" i="7"/>
  <c r="EES59" i="7"/>
  <c r="EET59" i="7"/>
  <c r="EEU59" i="7"/>
  <c r="EEV59" i="7"/>
  <c r="EEW59" i="7"/>
  <c r="EEX59" i="7"/>
  <c r="EEY59" i="7"/>
  <c r="EEZ59" i="7"/>
  <c r="EFA59" i="7"/>
  <c r="EFB59" i="7"/>
  <c r="EFC59" i="7"/>
  <c r="EFD59" i="7"/>
  <c r="EFE59" i="7"/>
  <c r="EFF59" i="7"/>
  <c r="EFG59" i="7"/>
  <c r="EFH59" i="7"/>
  <c r="EFI59" i="7"/>
  <c r="EFJ59" i="7"/>
  <c r="EFK59" i="7"/>
  <c r="EFL59" i="7"/>
  <c r="EFM59" i="7"/>
  <c r="EFN59" i="7"/>
  <c r="EFO59" i="7"/>
  <c r="EFP59" i="7"/>
  <c r="EFQ59" i="7"/>
  <c r="EFR59" i="7"/>
  <c r="EFS59" i="7"/>
  <c r="EFT59" i="7"/>
  <c r="EFU59" i="7"/>
  <c r="EFV59" i="7"/>
  <c r="EFW59" i="7"/>
  <c r="EFX59" i="7"/>
  <c r="EFY59" i="7"/>
  <c r="EFZ59" i="7"/>
  <c r="EGA59" i="7"/>
  <c r="EGB59" i="7"/>
  <c r="EGC59" i="7"/>
  <c r="EGD59" i="7"/>
  <c r="EGE59" i="7"/>
  <c r="EGF59" i="7"/>
  <c r="EGG59" i="7"/>
  <c r="EGH59" i="7"/>
  <c r="EGI59" i="7"/>
  <c r="EGJ59" i="7"/>
  <c r="EGK59" i="7"/>
  <c r="EGL59" i="7"/>
  <c r="EGM59" i="7"/>
  <c r="EGN59" i="7"/>
  <c r="EGO59" i="7"/>
  <c r="EGP59" i="7"/>
  <c r="EGQ59" i="7"/>
  <c r="EGR59" i="7"/>
  <c r="EGS59" i="7"/>
  <c r="EGT59" i="7"/>
  <c r="EGU59" i="7"/>
  <c r="EGV59" i="7"/>
  <c r="EGW59" i="7"/>
  <c r="EGX59" i="7"/>
  <c r="EGY59" i="7"/>
  <c r="EGZ59" i="7"/>
  <c r="EHA59" i="7"/>
  <c r="EHB59" i="7"/>
  <c r="EHC59" i="7"/>
  <c r="EHD59" i="7"/>
  <c r="EHE59" i="7"/>
  <c r="EHF59" i="7"/>
  <c r="EHG59" i="7"/>
  <c r="EHH59" i="7"/>
  <c r="EHI59" i="7"/>
  <c r="EHJ59" i="7"/>
  <c r="EHK59" i="7"/>
  <c r="EHL59" i="7"/>
  <c r="EHM59" i="7"/>
  <c r="EHN59" i="7"/>
  <c r="EHO59" i="7"/>
  <c r="EHP59" i="7"/>
  <c r="EHQ59" i="7"/>
  <c r="EHR59" i="7"/>
  <c r="EHS59" i="7"/>
  <c r="EHT59" i="7"/>
  <c r="EHU59" i="7"/>
  <c r="EHV59" i="7"/>
  <c r="EHW59" i="7"/>
  <c r="EHX59" i="7"/>
  <c r="EHY59" i="7"/>
  <c r="EHZ59" i="7"/>
  <c r="EIA59" i="7"/>
  <c r="EIB59" i="7"/>
  <c r="EIC59" i="7"/>
  <c r="EID59" i="7"/>
  <c r="EIE59" i="7"/>
  <c r="EIF59" i="7"/>
  <c r="EIG59" i="7"/>
  <c r="EIH59" i="7"/>
  <c r="EII59" i="7"/>
  <c r="EIJ59" i="7"/>
  <c r="EIK59" i="7"/>
  <c r="EIL59" i="7"/>
  <c r="EIM59" i="7"/>
  <c r="EIN59" i="7"/>
  <c r="EIO59" i="7"/>
  <c r="EIP59" i="7"/>
  <c r="EIQ59" i="7"/>
  <c r="EIR59" i="7"/>
  <c r="EIS59" i="7"/>
  <c r="EIT59" i="7"/>
  <c r="EIU59" i="7"/>
  <c r="EIV59" i="7"/>
  <c r="EIW59" i="7"/>
  <c r="EIX59" i="7"/>
  <c r="EIY59" i="7"/>
  <c r="EIZ59" i="7"/>
  <c r="EJA59" i="7"/>
  <c r="EJB59" i="7"/>
  <c r="EJC59" i="7"/>
  <c r="EJD59" i="7"/>
  <c r="EJE59" i="7"/>
  <c r="EJF59" i="7"/>
  <c r="EJG59" i="7"/>
  <c r="EJH59" i="7"/>
  <c r="EJI59" i="7"/>
  <c r="EJJ59" i="7"/>
  <c r="EJK59" i="7"/>
  <c r="EJL59" i="7"/>
  <c r="EJM59" i="7"/>
  <c r="EJN59" i="7"/>
  <c r="EJO59" i="7"/>
  <c r="EJP59" i="7"/>
  <c r="EJQ59" i="7"/>
  <c r="EJR59" i="7"/>
  <c r="EJS59" i="7"/>
  <c r="EJT59" i="7"/>
  <c r="EJU59" i="7"/>
  <c r="EJV59" i="7"/>
  <c r="EJW59" i="7"/>
  <c r="EJX59" i="7"/>
  <c r="EJY59" i="7"/>
  <c r="EJZ59" i="7"/>
  <c r="EKA59" i="7"/>
  <c r="EKB59" i="7"/>
  <c r="EKC59" i="7"/>
  <c r="EKD59" i="7"/>
  <c r="EKE59" i="7"/>
  <c r="EKF59" i="7"/>
  <c r="EKG59" i="7"/>
  <c r="EKH59" i="7"/>
  <c r="EKI59" i="7"/>
  <c r="EKJ59" i="7"/>
  <c r="EKK59" i="7"/>
  <c r="EKL59" i="7"/>
  <c r="EKM59" i="7"/>
  <c r="EKN59" i="7"/>
  <c r="EKO59" i="7"/>
  <c r="EKP59" i="7"/>
  <c r="EKQ59" i="7"/>
  <c r="EKR59" i="7"/>
  <c r="EKS59" i="7"/>
  <c r="EKT59" i="7"/>
  <c r="EKU59" i="7"/>
  <c r="EKV59" i="7"/>
  <c r="EKW59" i="7"/>
  <c r="EKX59" i="7"/>
  <c r="EKY59" i="7"/>
  <c r="EKZ59" i="7"/>
  <c r="ELA59" i="7"/>
  <c r="ELB59" i="7"/>
  <c r="ELC59" i="7"/>
  <c r="ELD59" i="7"/>
  <c r="ELE59" i="7"/>
  <c r="ELF59" i="7"/>
  <c r="ELG59" i="7"/>
  <c r="ELH59" i="7"/>
  <c r="ELI59" i="7"/>
  <c r="ELJ59" i="7"/>
  <c r="ELK59" i="7"/>
  <c r="ELL59" i="7"/>
  <c r="ELM59" i="7"/>
  <c r="ELN59" i="7"/>
  <c r="ELO59" i="7"/>
  <c r="ELP59" i="7"/>
  <c r="ELQ59" i="7"/>
  <c r="ELR59" i="7"/>
  <c r="ELS59" i="7"/>
  <c r="ELT59" i="7"/>
  <c r="ELU59" i="7"/>
  <c r="ELV59" i="7"/>
  <c r="ELW59" i="7"/>
  <c r="ELX59" i="7"/>
  <c r="ELY59" i="7"/>
  <c r="ELZ59" i="7"/>
  <c r="EMA59" i="7"/>
  <c r="EMB59" i="7"/>
  <c r="EMC59" i="7"/>
  <c r="EMD59" i="7"/>
  <c r="EME59" i="7"/>
  <c r="EMF59" i="7"/>
  <c r="EMG59" i="7"/>
  <c r="EMH59" i="7"/>
  <c r="EMI59" i="7"/>
  <c r="EMJ59" i="7"/>
  <c r="EMK59" i="7"/>
  <c r="EML59" i="7"/>
  <c r="EMM59" i="7"/>
  <c r="EMN59" i="7"/>
  <c r="EMO59" i="7"/>
  <c r="EMP59" i="7"/>
  <c r="EMQ59" i="7"/>
  <c r="EMR59" i="7"/>
  <c r="EMS59" i="7"/>
  <c r="EMT59" i="7"/>
  <c r="EMU59" i="7"/>
  <c r="EMV59" i="7"/>
  <c r="EMW59" i="7"/>
  <c r="EMX59" i="7"/>
  <c r="EMY59" i="7"/>
  <c r="EMZ59" i="7"/>
  <c r="ENA59" i="7"/>
  <c r="ENB59" i="7"/>
  <c r="ENC59" i="7"/>
  <c r="END59" i="7"/>
  <c r="ENE59" i="7"/>
  <c r="ENF59" i="7"/>
  <c r="ENG59" i="7"/>
  <c r="ENH59" i="7"/>
  <c r="ENI59" i="7"/>
  <c r="ENJ59" i="7"/>
  <c r="ENK59" i="7"/>
  <c r="ENL59" i="7"/>
  <c r="ENM59" i="7"/>
  <c r="ENN59" i="7"/>
  <c r="ENO59" i="7"/>
  <c r="ENP59" i="7"/>
  <c r="ENQ59" i="7"/>
  <c r="ENR59" i="7"/>
  <c r="ENS59" i="7"/>
  <c r="ENT59" i="7"/>
  <c r="ENU59" i="7"/>
  <c r="ENV59" i="7"/>
  <c r="ENW59" i="7"/>
  <c r="ENX59" i="7"/>
  <c r="ENY59" i="7"/>
  <c r="ENZ59" i="7"/>
  <c r="EOA59" i="7"/>
  <c r="EOB59" i="7"/>
  <c r="EOC59" i="7"/>
  <c r="EOD59" i="7"/>
  <c r="EOE59" i="7"/>
  <c r="EOF59" i="7"/>
  <c r="EOG59" i="7"/>
  <c r="EOH59" i="7"/>
  <c r="EOI59" i="7"/>
  <c r="EOJ59" i="7"/>
  <c r="EOK59" i="7"/>
  <c r="EOL59" i="7"/>
  <c r="EOM59" i="7"/>
  <c r="EON59" i="7"/>
  <c r="EOO59" i="7"/>
  <c r="EOP59" i="7"/>
  <c r="EOQ59" i="7"/>
  <c r="EOR59" i="7"/>
  <c r="EOS59" i="7"/>
  <c r="EOT59" i="7"/>
  <c r="EOU59" i="7"/>
  <c r="EOV59" i="7"/>
  <c r="EOW59" i="7"/>
  <c r="EOX59" i="7"/>
  <c r="EOY59" i="7"/>
  <c r="EOZ59" i="7"/>
  <c r="EPA59" i="7"/>
  <c r="EPB59" i="7"/>
  <c r="EPC59" i="7"/>
  <c r="EPD59" i="7"/>
  <c r="EPE59" i="7"/>
  <c r="EPF59" i="7"/>
  <c r="EPG59" i="7"/>
  <c r="EPH59" i="7"/>
  <c r="EPI59" i="7"/>
  <c r="EPJ59" i="7"/>
  <c r="EPK59" i="7"/>
  <c r="EPL59" i="7"/>
  <c r="EPM59" i="7"/>
  <c r="EPN59" i="7"/>
  <c r="EPO59" i="7"/>
  <c r="EPP59" i="7"/>
  <c r="EPQ59" i="7"/>
  <c r="EPR59" i="7"/>
  <c r="EPS59" i="7"/>
  <c r="EPT59" i="7"/>
  <c r="EPU59" i="7"/>
  <c r="EPV59" i="7"/>
  <c r="EPW59" i="7"/>
  <c r="EPX59" i="7"/>
  <c r="EPY59" i="7"/>
  <c r="EPZ59" i="7"/>
  <c r="EQA59" i="7"/>
  <c r="EQB59" i="7"/>
  <c r="EQC59" i="7"/>
  <c r="EQD59" i="7"/>
  <c r="EQE59" i="7"/>
  <c r="EQF59" i="7"/>
  <c r="EQG59" i="7"/>
  <c r="EQH59" i="7"/>
  <c r="EQI59" i="7"/>
  <c r="EQJ59" i="7"/>
  <c r="EQK59" i="7"/>
  <c r="EQL59" i="7"/>
  <c r="EQM59" i="7"/>
  <c r="EQN59" i="7"/>
  <c r="EQO59" i="7"/>
  <c r="EQP59" i="7"/>
  <c r="EQQ59" i="7"/>
  <c r="EQR59" i="7"/>
  <c r="EQS59" i="7"/>
  <c r="EQT59" i="7"/>
  <c r="EQU59" i="7"/>
  <c r="EQV59" i="7"/>
  <c r="EQW59" i="7"/>
  <c r="EQX59" i="7"/>
  <c r="EQY59" i="7"/>
  <c r="EQZ59" i="7"/>
  <c r="ERA59" i="7"/>
  <c r="ERB59" i="7"/>
  <c r="ERC59" i="7"/>
  <c r="ERD59" i="7"/>
  <c r="ERE59" i="7"/>
  <c r="ERF59" i="7"/>
  <c r="ERG59" i="7"/>
  <c r="ERH59" i="7"/>
  <c r="ERI59" i="7"/>
  <c r="ERJ59" i="7"/>
  <c r="ERK59" i="7"/>
  <c r="ERL59" i="7"/>
  <c r="ERM59" i="7"/>
  <c r="ERN59" i="7"/>
  <c r="ERO59" i="7"/>
  <c r="ERP59" i="7"/>
  <c r="ERQ59" i="7"/>
  <c r="ERR59" i="7"/>
  <c r="ERS59" i="7"/>
  <c r="ERT59" i="7"/>
  <c r="ERU59" i="7"/>
  <c r="ERV59" i="7"/>
  <c r="ERW59" i="7"/>
  <c r="ERX59" i="7"/>
  <c r="ERY59" i="7"/>
  <c r="ERZ59" i="7"/>
  <c r="ESA59" i="7"/>
  <c r="ESB59" i="7"/>
  <c r="ESC59" i="7"/>
  <c r="ESD59" i="7"/>
  <c r="ESE59" i="7"/>
  <c r="ESF59" i="7"/>
  <c r="ESG59" i="7"/>
  <c r="ESH59" i="7"/>
  <c r="ESI59" i="7"/>
  <c r="ESJ59" i="7"/>
  <c r="ESK59" i="7"/>
  <c r="ESL59" i="7"/>
  <c r="ESM59" i="7"/>
  <c r="ESN59" i="7"/>
  <c r="ESO59" i="7"/>
  <c r="ESP59" i="7"/>
  <c r="ESQ59" i="7"/>
  <c r="ESR59" i="7"/>
  <c r="ESS59" i="7"/>
  <c r="EST59" i="7"/>
  <c r="ESU59" i="7"/>
  <c r="ESV59" i="7"/>
  <c r="ESW59" i="7"/>
  <c r="ESX59" i="7"/>
  <c r="ESY59" i="7"/>
  <c r="ESZ59" i="7"/>
  <c r="ETA59" i="7"/>
  <c r="ETB59" i="7"/>
  <c r="ETC59" i="7"/>
  <c r="ETD59" i="7"/>
  <c r="ETE59" i="7"/>
  <c r="ETF59" i="7"/>
  <c r="ETG59" i="7"/>
  <c r="ETH59" i="7"/>
  <c r="ETI59" i="7"/>
  <c r="ETJ59" i="7"/>
  <c r="ETK59" i="7"/>
  <c r="ETL59" i="7"/>
  <c r="ETM59" i="7"/>
  <c r="ETN59" i="7"/>
  <c r="ETO59" i="7"/>
  <c r="ETP59" i="7"/>
  <c r="ETQ59" i="7"/>
  <c r="ETR59" i="7"/>
  <c r="ETS59" i="7"/>
  <c r="ETT59" i="7"/>
  <c r="ETU59" i="7"/>
  <c r="ETV59" i="7"/>
  <c r="ETW59" i="7"/>
  <c r="ETX59" i="7"/>
  <c r="ETY59" i="7"/>
  <c r="ETZ59" i="7"/>
  <c r="EUA59" i="7"/>
  <c r="EUB59" i="7"/>
  <c r="EUC59" i="7"/>
  <c r="EUD59" i="7"/>
  <c r="EUE59" i="7"/>
  <c r="EUF59" i="7"/>
  <c r="EUG59" i="7"/>
  <c r="EUH59" i="7"/>
  <c r="EUI59" i="7"/>
  <c r="EUJ59" i="7"/>
  <c r="EUK59" i="7"/>
  <c r="EUL59" i="7"/>
  <c r="EUM59" i="7"/>
  <c r="EUN59" i="7"/>
  <c r="EUO59" i="7"/>
  <c r="EUP59" i="7"/>
  <c r="EUQ59" i="7"/>
  <c r="EUR59" i="7"/>
  <c r="EUS59" i="7"/>
  <c r="EUT59" i="7"/>
  <c r="EUU59" i="7"/>
  <c r="EUV59" i="7"/>
  <c r="EUW59" i="7"/>
  <c r="EUX59" i="7"/>
  <c r="EUY59" i="7"/>
  <c r="EUZ59" i="7"/>
  <c r="EVA59" i="7"/>
  <c r="EVB59" i="7"/>
  <c r="EVC59" i="7"/>
  <c r="EVD59" i="7"/>
  <c r="EVE59" i="7"/>
  <c r="EVF59" i="7"/>
  <c r="EVG59" i="7"/>
  <c r="EVH59" i="7"/>
  <c r="EVI59" i="7"/>
  <c r="EVJ59" i="7"/>
  <c r="EVK59" i="7"/>
  <c r="EVL59" i="7"/>
  <c r="EVM59" i="7"/>
  <c r="EVN59" i="7"/>
  <c r="EVO59" i="7"/>
  <c r="EVP59" i="7"/>
  <c r="EVQ59" i="7"/>
  <c r="EVR59" i="7"/>
  <c r="EVS59" i="7"/>
  <c r="EVT59" i="7"/>
  <c r="EVU59" i="7"/>
  <c r="EVV59" i="7"/>
  <c r="EVW59" i="7"/>
  <c r="EVX59" i="7"/>
  <c r="EVY59" i="7"/>
  <c r="EVZ59" i="7"/>
  <c r="EWA59" i="7"/>
  <c r="EWB59" i="7"/>
  <c r="EWC59" i="7"/>
  <c r="EWD59" i="7"/>
  <c r="EWE59" i="7"/>
  <c r="EWF59" i="7"/>
  <c r="EWG59" i="7"/>
  <c r="EWH59" i="7"/>
  <c r="EWI59" i="7"/>
  <c r="EWJ59" i="7"/>
  <c r="EWK59" i="7"/>
  <c r="EWL59" i="7"/>
  <c r="EWM59" i="7"/>
  <c r="EWN59" i="7"/>
  <c r="EWO59" i="7"/>
  <c r="EWP59" i="7"/>
  <c r="EWQ59" i="7"/>
  <c r="EWR59" i="7"/>
  <c r="EWS59" i="7"/>
  <c r="EWT59" i="7"/>
  <c r="EWU59" i="7"/>
  <c r="EWV59" i="7"/>
  <c r="EWW59" i="7"/>
  <c r="EWX59" i="7"/>
  <c r="EWY59" i="7"/>
  <c r="EWZ59" i="7"/>
  <c r="EXA59" i="7"/>
  <c r="EXB59" i="7"/>
  <c r="EXC59" i="7"/>
  <c r="EXD59" i="7"/>
  <c r="EXE59" i="7"/>
  <c r="EXF59" i="7"/>
  <c r="EXG59" i="7"/>
  <c r="EXH59" i="7"/>
  <c r="EXI59" i="7"/>
  <c r="EXJ59" i="7"/>
  <c r="EXK59" i="7"/>
  <c r="EXL59" i="7"/>
  <c r="EXM59" i="7"/>
  <c r="EXN59" i="7"/>
  <c r="EXO59" i="7"/>
  <c r="EXP59" i="7"/>
  <c r="EXQ59" i="7"/>
  <c r="EXR59" i="7"/>
  <c r="EXS59" i="7"/>
  <c r="EXT59" i="7"/>
  <c r="EXU59" i="7"/>
  <c r="EXV59" i="7"/>
  <c r="EXW59" i="7"/>
  <c r="EXX59" i="7"/>
  <c r="EXY59" i="7"/>
  <c r="EXZ59" i="7"/>
  <c r="EYA59" i="7"/>
  <c r="EYB59" i="7"/>
  <c r="EYC59" i="7"/>
  <c r="EYD59" i="7"/>
  <c r="EYE59" i="7"/>
  <c r="EYF59" i="7"/>
  <c r="EYG59" i="7"/>
  <c r="EYH59" i="7"/>
  <c r="EYI59" i="7"/>
  <c r="EYJ59" i="7"/>
  <c r="EYK59" i="7"/>
  <c r="EYL59" i="7"/>
  <c r="EYM59" i="7"/>
  <c r="EYN59" i="7"/>
  <c r="EYO59" i="7"/>
  <c r="EYP59" i="7"/>
  <c r="EYQ59" i="7"/>
  <c r="EYR59" i="7"/>
  <c r="EYS59" i="7"/>
  <c r="EYT59" i="7"/>
  <c r="EYU59" i="7"/>
  <c r="EYV59" i="7"/>
  <c r="EYW59" i="7"/>
  <c r="EYX59" i="7"/>
  <c r="EYY59" i="7"/>
  <c r="EYZ59" i="7"/>
  <c r="EZA59" i="7"/>
  <c r="EZB59" i="7"/>
  <c r="EZC59" i="7"/>
  <c r="EZD59" i="7"/>
  <c r="EZE59" i="7"/>
  <c r="EZF59" i="7"/>
  <c r="EZG59" i="7"/>
  <c r="EZH59" i="7"/>
  <c r="EZI59" i="7"/>
  <c r="EZJ59" i="7"/>
  <c r="EZK59" i="7"/>
  <c r="EZL59" i="7"/>
  <c r="EZM59" i="7"/>
  <c r="EZN59" i="7"/>
  <c r="EZO59" i="7"/>
  <c r="EZP59" i="7"/>
  <c r="EZQ59" i="7"/>
  <c r="EZR59" i="7"/>
  <c r="EZS59" i="7"/>
  <c r="EZT59" i="7"/>
  <c r="EZU59" i="7"/>
  <c r="EZV59" i="7"/>
  <c r="EZW59" i="7"/>
  <c r="EZX59" i="7"/>
  <c r="EZY59" i="7"/>
  <c r="EZZ59" i="7"/>
  <c r="FAA59" i="7"/>
  <c r="FAB59" i="7"/>
  <c r="FAC59" i="7"/>
  <c r="FAD59" i="7"/>
  <c r="FAE59" i="7"/>
  <c r="FAF59" i="7"/>
  <c r="FAG59" i="7"/>
  <c r="FAH59" i="7"/>
  <c r="FAI59" i="7"/>
  <c r="FAJ59" i="7"/>
  <c r="FAK59" i="7"/>
  <c r="FAL59" i="7"/>
  <c r="FAM59" i="7"/>
  <c r="FAN59" i="7"/>
  <c r="FAO59" i="7"/>
  <c r="FAP59" i="7"/>
  <c r="FAQ59" i="7"/>
  <c r="FAR59" i="7"/>
  <c r="FAS59" i="7"/>
  <c r="FAT59" i="7"/>
  <c r="FAU59" i="7"/>
  <c r="FAV59" i="7"/>
  <c r="FAW59" i="7"/>
  <c r="FAX59" i="7"/>
  <c r="FAY59" i="7"/>
  <c r="FAZ59" i="7"/>
  <c r="FBA59" i="7"/>
  <c r="FBB59" i="7"/>
  <c r="FBC59" i="7"/>
  <c r="FBD59" i="7"/>
  <c r="FBE59" i="7"/>
  <c r="FBF59" i="7"/>
  <c r="FBG59" i="7"/>
  <c r="FBH59" i="7"/>
  <c r="FBI59" i="7"/>
  <c r="FBJ59" i="7"/>
  <c r="FBK59" i="7"/>
  <c r="FBL59" i="7"/>
  <c r="FBM59" i="7"/>
  <c r="FBN59" i="7"/>
  <c r="FBO59" i="7"/>
  <c r="FBP59" i="7"/>
  <c r="FBQ59" i="7"/>
  <c r="FBR59" i="7"/>
  <c r="FBS59" i="7"/>
  <c r="FBT59" i="7"/>
  <c r="FBU59" i="7"/>
  <c r="FBV59" i="7"/>
  <c r="FBW59" i="7"/>
  <c r="FBX59" i="7"/>
  <c r="FBY59" i="7"/>
  <c r="FBZ59" i="7"/>
  <c r="FCA59" i="7"/>
  <c r="FCB59" i="7"/>
  <c r="FCC59" i="7"/>
  <c r="FCD59" i="7"/>
  <c r="FCE59" i="7"/>
  <c r="FCF59" i="7"/>
  <c r="FCG59" i="7"/>
  <c r="FCH59" i="7"/>
  <c r="FCI59" i="7"/>
  <c r="FCJ59" i="7"/>
  <c r="FCK59" i="7"/>
  <c r="FCL59" i="7"/>
  <c r="FCM59" i="7"/>
  <c r="FCN59" i="7"/>
  <c r="FCO59" i="7"/>
  <c r="FCP59" i="7"/>
  <c r="FCQ59" i="7"/>
  <c r="FCR59" i="7"/>
  <c r="FCS59" i="7"/>
  <c r="FCT59" i="7"/>
  <c r="FCU59" i="7"/>
  <c r="FCV59" i="7"/>
  <c r="FCW59" i="7"/>
  <c r="FCX59" i="7"/>
  <c r="FCY59" i="7"/>
  <c r="FCZ59" i="7"/>
  <c r="FDA59" i="7"/>
  <c r="FDB59" i="7"/>
  <c r="FDC59" i="7"/>
  <c r="FDD59" i="7"/>
  <c r="FDE59" i="7"/>
  <c r="FDF59" i="7"/>
  <c r="FDG59" i="7"/>
  <c r="FDH59" i="7"/>
  <c r="FDI59" i="7"/>
  <c r="FDJ59" i="7"/>
  <c r="FDK59" i="7"/>
  <c r="FDL59" i="7"/>
  <c r="FDM59" i="7"/>
  <c r="FDN59" i="7"/>
  <c r="FDO59" i="7"/>
  <c r="FDP59" i="7"/>
  <c r="FDQ59" i="7"/>
  <c r="FDR59" i="7"/>
  <c r="FDS59" i="7"/>
  <c r="FDT59" i="7"/>
  <c r="FDU59" i="7"/>
  <c r="FDV59" i="7"/>
  <c r="FDW59" i="7"/>
  <c r="FDX59" i="7"/>
  <c r="FDY59" i="7"/>
  <c r="FDZ59" i="7"/>
  <c r="FEA59" i="7"/>
  <c r="FEB59" i="7"/>
  <c r="FEC59" i="7"/>
  <c r="FED59" i="7"/>
  <c r="FEE59" i="7"/>
  <c r="FEF59" i="7"/>
  <c r="FEG59" i="7"/>
  <c r="FEH59" i="7"/>
  <c r="FEI59" i="7"/>
  <c r="FEJ59" i="7"/>
  <c r="FEK59" i="7"/>
  <c r="FEL59" i="7"/>
  <c r="FEM59" i="7"/>
  <c r="FEN59" i="7"/>
  <c r="FEO59" i="7"/>
  <c r="FEP59" i="7"/>
  <c r="FEQ59" i="7"/>
  <c r="FER59" i="7"/>
  <c r="FES59" i="7"/>
  <c r="FET59" i="7"/>
  <c r="FEU59" i="7"/>
  <c r="FEV59" i="7"/>
  <c r="FEW59" i="7"/>
  <c r="FEX59" i="7"/>
  <c r="FEY59" i="7"/>
  <c r="FEZ59" i="7"/>
  <c r="FFA59" i="7"/>
  <c r="FFB59" i="7"/>
  <c r="FFC59" i="7"/>
  <c r="FFD59" i="7"/>
  <c r="FFE59" i="7"/>
  <c r="FFF59" i="7"/>
  <c r="FFG59" i="7"/>
  <c r="FFH59" i="7"/>
  <c r="FFI59" i="7"/>
  <c r="FFJ59" i="7"/>
  <c r="FFK59" i="7"/>
  <c r="FFL59" i="7"/>
  <c r="FFM59" i="7"/>
  <c r="FFN59" i="7"/>
  <c r="FFO59" i="7"/>
  <c r="FFP59" i="7"/>
  <c r="FFQ59" i="7"/>
  <c r="FFR59" i="7"/>
  <c r="FFS59" i="7"/>
  <c r="FFT59" i="7"/>
  <c r="FFU59" i="7"/>
  <c r="FFV59" i="7"/>
  <c r="FFW59" i="7"/>
  <c r="FFX59" i="7"/>
  <c r="FFY59" i="7"/>
  <c r="FFZ59" i="7"/>
  <c r="FGA59" i="7"/>
  <c r="FGB59" i="7"/>
  <c r="FGC59" i="7"/>
  <c r="FGD59" i="7"/>
  <c r="FGE59" i="7"/>
  <c r="FGF59" i="7"/>
  <c r="FGG59" i="7"/>
  <c r="FGH59" i="7"/>
  <c r="FGI59" i="7"/>
  <c r="FGJ59" i="7"/>
  <c r="FGK59" i="7"/>
  <c r="FGL59" i="7"/>
  <c r="FGM59" i="7"/>
  <c r="FGN59" i="7"/>
  <c r="FGO59" i="7"/>
  <c r="FGP59" i="7"/>
  <c r="FGQ59" i="7"/>
  <c r="FGR59" i="7"/>
  <c r="FGS59" i="7"/>
  <c r="FGT59" i="7"/>
  <c r="FGU59" i="7"/>
  <c r="FGV59" i="7"/>
  <c r="FGW59" i="7"/>
  <c r="FGX59" i="7"/>
  <c r="FGY59" i="7"/>
  <c r="FGZ59" i="7"/>
  <c r="FHA59" i="7"/>
  <c r="FHB59" i="7"/>
  <c r="FHC59" i="7"/>
  <c r="FHD59" i="7"/>
  <c r="FHE59" i="7"/>
  <c r="FHF59" i="7"/>
  <c r="FHG59" i="7"/>
  <c r="FHH59" i="7"/>
  <c r="FHI59" i="7"/>
  <c r="FHJ59" i="7"/>
  <c r="FHK59" i="7"/>
  <c r="FHL59" i="7"/>
  <c r="FHM59" i="7"/>
  <c r="FHN59" i="7"/>
  <c r="FHO59" i="7"/>
  <c r="FHP59" i="7"/>
  <c r="FHQ59" i="7"/>
  <c r="FHR59" i="7"/>
  <c r="FHS59" i="7"/>
  <c r="FHT59" i="7"/>
  <c r="FHU59" i="7"/>
  <c r="FHV59" i="7"/>
  <c r="FHW59" i="7"/>
  <c r="FHX59" i="7"/>
  <c r="FHY59" i="7"/>
  <c r="FHZ59" i="7"/>
  <c r="FIA59" i="7"/>
  <c r="FIB59" i="7"/>
  <c r="FIC59" i="7"/>
  <c r="FID59" i="7"/>
  <c r="FIE59" i="7"/>
  <c r="FIF59" i="7"/>
  <c r="FIG59" i="7"/>
  <c r="FIH59" i="7"/>
  <c r="FII59" i="7"/>
  <c r="FIJ59" i="7"/>
  <c r="FIK59" i="7"/>
  <c r="FIL59" i="7"/>
  <c r="FIM59" i="7"/>
  <c r="FIN59" i="7"/>
  <c r="FIO59" i="7"/>
  <c r="FIP59" i="7"/>
  <c r="FIQ59" i="7"/>
  <c r="FIR59" i="7"/>
  <c r="FIS59" i="7"/>
  <c r="FIT59" i="7"/>
  <c r="FIU59" i="7"/>
  <c r="FIV59" i="7"/>
  <c r="FIW59" i="7"/>
  <c r="FIX59" i="7"/>
  <c r="FIY59" i="7"/>
  <c r="FIZ59" i="7"/>
  <c r="FJA59" i="7"/>
  <c r="FJB59" i="7"/>
  <c r="FJC59" i="7"/>
  <c r="FJD59" i="7"/>
  <c r="FJE59" i="7"/>
  <c r="FJF59" i="7"/>
  <c r="FJG59" i="7"/>
  <c r="FJH59" i="7"/>
  <c r="FJI59" i="7"/>
  <c r="FJJ59" i="7"/>
  <c r="FJK59" i="7"/>
  <c r="FJL59" i="7"/>
  <c r="FJM59" i="7"/>
  <c r="FJN59" i="7"/>
  <c r="FJO59" i="7"/>
  <c r="FJP59" i="7"/>
  <c r="FJQ59" i="7"/>
  <c r="FJR59" i="7"/>
  <c r="FJS59" i="7"/>
  <c r="FJT59" i="7"/>
  <c r="FJU59" i="7"/>
  <c r="FJV59" i="7"/>
  <c r="FJW59" i="7"/>
  <c r="FJX59" i="7"/>
  <c r="FJY59" i="7"/>
  <c r="FJZ59" i="7"/>
  <c r="FKA59" i="7"/>
  <c r="FKB59" i="7"/>
  <c r="FKC59" i="7"/>
  <c r="FKD59" i="7"/>
  <c r="FKE59" i="7"/>
  <c r="FKF59" i="7"/>
  <c r="FKG59" i="7"/>
  <c r="FKH59" i="7"/>
  <c r="FKI59" i="7"/>
  <c r="FKJ59" i="7"/>
  <c r="FKK59" i="7"/>
  <c r="FKL59" i="7"/>
  <c r="FKM59" i="7"/>
  <c r="FKN59" i="7"/>
  <c r="FKO59" i="7"/>
  <c r="FKP59" i="7"/>
  <c r="FKQ59" i="7"/>
  <c r="FKR59" i="7"/>
  <c r="FKS59" i="7"/>
  <c r="FKT59" i="7"/>
  <c r="FKU59" i="7"/>
  <c r="FKV59" i="7"/>
  <c r="FKW59" i="7"/>
  <c r="FKX59" i="7"/>
  <c r="FKY59" i="7"/>
  <c r="FKZ59" i="7"/>
  <c r="FLA59" i="7"/>
  <c r="FLB59" i="7"/>
  <c r="FLC59" i="7"/>
  <c r="FLD59" i="7"/>
  <c r="FLE59" i="7"/>
  <c r="FLF59" i="7"/>
  <c r="FLG59" i="7"/>
  <c r="FLH59" i="7"/>
  <c r="FLI59" i="7"/>
  <c r="FLJ59" i="7"/>
  <c r="FLK59" i="7"/>
  <c r="FLL59" i="7"/>
  <c r="FLM59" i="7"/>
  <c r="FLN59" i="7"/>
  <c r="FLO59" i="7"/>
  <c r="FLP59" i="7"/>
  <c r="FLQ59" i="7"/>
  <c r="FLR59" i="7"/>
  <c r="FLS59" i="7"/>
  <c r="FLT59" i="7"/>
  <c r="FLU59" i="7"/>
  <c r="FLV59" i="7"/>
  <c r="FLW59" i="7"/>
  <c r="FLX59" i="7"/>
  <c r="FLY59" i="7"/>
  <c r="FLZ59" i="7"/>
  <c r="FMA59" i="7"/>
  <c r="FMB59" i="7"/>
  <c r="FMC59" i="7"/>
  <c r="FMD59" i="7"/>
  <c r="FME59" i="7"/>
  <c r="FMF59" i="7"/>
  <c r="FMG59" i="7"/>
  <c r="FMH59" i="7"/>
  <c r="FMI59" i="7"/>
  <c r="FMJ59" i="7"/>
  <c r="FMK59" i="7"/>
  <c r="FML59" i="7"/>
  <c r="FMM59" i="7"/>
  <c r="FMN59" i="7"/>
  <c r="FMO59" i="7"/>
  <c r="FMP59" i="7"/>
  <c r="FMQ59" i="7"/>
  <c r="FMR59" i="7"/>
  <c r="FMS59" i="7"/>
  <c r="FMT59" i="7"/>
  <c r="FMU59" i="7"/>
  <c r="FMV59" i="7"/>
  <c r="FMW59" i="7"/>
  <c r="FMX59" i="7"/>
  <c r="FMY59" i="7"/>
  <c r="FMZ59" i="7"/>
  <c r="FNA59" i="7"/>
  <c r="FNB59" i="7"/>
  <c r="FNC59" i="7"/>
  <c r="FND59" i="7"/>
  <c r="FNE59" i="7"/>
  <c r="FNF59" i="7"/>
  <c r="FNG59" i="7"/>
  <c r="FNH59" i="7"/>
  <c r="FNI59" i="7"/>
  <c r="FNJ59" i="7"/>
  <c r="FNK59" i="7"/>
  <c r="FNL59" i="7"/>
  <c r="FNM59" i="7"/>
  <c r="FNN59" i="7"/>
  <c r="FNO59" i="7"/>
  <c r="FNP59" i="7"/>
  <c r="FNQ59" i="7"/>
  <c r="FNR59" i="7"/>
  <c r="FNS59" i="7"/>
  <c r="FNT59" i="7"/>
  <c r="FNU59" i="7"/>
  <c r="FNV59" i="7"/>
  <c r="FNW59" i="7"/>
  <c r="FNX59" i="7"/>
  <c r="FNY59" i="7"/>
  <c r="FNZ59" i="7"/>
  <c r="FOA59" i="7"/>
  <c r="FOB59" i="7"/>
  <c r="FOC59" i="7"/>
  <c r="FOD59" i="7"/>
  <c r="FOE59" i="7"/>
  <c r="FOF59" i="7"/>
  <c r="FOG59" i="7"/>
  <c r="FOH59" i="7"/>
  <c r="FOI59" i="7"/>
  <c r="FOJ59" i="7"/>
  <c r="FOK59" i="7"/>
  <c r="FOL59" i="7"/>
  <c r="FOM59" i="7"/>
  <c r="FON59" i="7"/>
  <c r="FOO59" i="7"/>
  <c r="FOP59" i="7"/>
  <c r="FOQ59" i="7"/>
  <c r="FOR59" i="7"/>
  <c r="FOS59" i="7"/>
  <c r="FOT59" i="7"/>
  <c r="FOU59" i="7"/>
  <c r="FOV59" i="7"/>
  <c r="FOW59" i="7"/>
  <c r="FOX59" i="7"/>
  <c r="FOY59" i="7"/>
  <c r="FOZ59" i="7"/>
  <c r="FPA59" i="7"/>
  <c r="FPB59" i="7"/>
  <c r="FPC59" i="7"/>
  <c r="FPD59" i="7"/>
  <c r="FPE59" i="7"/>
  <c r="FPF59" i="7"/>
  <c r="FPG59" i="7"/>
  <c r="FPH59" i="7"/>
  <c r="FPI59" i="7"/>
  <c r="FPJ59" i="7"/>
  <c r="FPK59" i="7"/>
  <c r="FPL59" i="7"/>
  <c r="FPM59" i="7"/>
  <c r="FPN59" i="7"/>
  <c r="FPO59" i="7"/>
  <c r="FPP59" i="7"/>
  <c r="FPQ59" i="7"/>
  <c r="FPR59" i="7"/>
  <c r="FPS59" i="7"/>
  <c r="FPT59" i="7"/>
  <c r="FPU59" i="7"/>
  <c r="FPV59" i="7"/>
  <c r="FPW59" i="7"/>
  <c r="FPX59" i="7"/>
  <c r="FPY59" i="7"/>
  <c r="FPZ59" i="7"/>
  <c r="FQA59" i="7"/>
  <c r="FQB59" i="7"/>
  <c r="FQC59" i="7"/>
  <c r="FQD59" i="7"/>
  <c r="FQE59" i="7"/>
  <c r="FQF59" i="7"/>
  <c r="FQG59" i="7"/>
  <c r="FQH59" i="7"/>
  <c r="FQI59" i="7"/>
  <c r="FQJ59" i="7"/>
  <c r="FQK59" i="7"/>
  <c r="FQL59" i="7"/>
  <c r="FQM59" i="7"/>
  <c r="FQN59" i="7"/>
  <c r="FQO59" i="7"/>
  <c r="FQP59" i="7"/>
  <c r="FQQ59" i="7"/>
  <c r="FQR59" i="7"/>
  <c r="FQS59" i="7"/>
  <c r="FQT59" i="7"/>
  <c r="FQU59" i="7"/>
  <c r="FQV59" i="7"/>
  <c r="FQW59" i="7"/>
  <c r="FQX59" i="7"/>
  <c r="FQY59" i="7"/>
  <c r="FQZ59" i="7"/>
  <c r="FRA59" i="7"/>
  <c r="FRB59" i="7"/>
  <c r="FRC59" i="7"/>
  <c r="FRD59" i="7"/>
  <c r="FRE59" i="7"/>
  <c r="FRF59" i="7"/>
  <c r="FRG59" i="7"/>
  <c r="FRH59" i="7"/>
  <c r="FRI59" i="7"/>
  <c r="FRJ59" i="7"/>
  <c r="FRK59" i="7"/>
  <c r="FRL59" i="7"/>
  <c r="FRM59" i="7"/>
  <c r="FRN59" i="7"/>
  <c r="FRO59" i="7"/>
  <c r="FRP59" i="7"/>
  <c r="FRQ59" i="7"/>
  <c r="FRR59" i="7"/>
  <c r="FRS59" i="7"/>
  <c r="FRT59" i="7"/>
  <c r="FRU59" i="7"/>
  <c r="FRV59" i="7"/>
  <c r="FRW59" i="7"/>
  <c r="FRX59" i="7"/>
  <c r="FRY59" i="7"/>
  <c r="FRZ59" i="7"/>
  <c r="FSA59" i="7"/>
  <c r="FSB59" i="7"/>
  <c r="FSC59" i="7"/>
  <c r="FSD59" i="7"/>
  <c r="FSE59" i="7"/>
  <c r="FSF59" i="7"/>
  <c r="FSG59" i="7"/>
  <c r="FSH59" i="7"/>
  <c r="FSI59" i="7"/>
  <c r="FSJ59" i="7"/>
  <c r="FSK59" i="7"/>
  <c r="FSL59" i="7"/>
  <c r="FSM59" i="7"/>
  <c r="FSN59" i="7"/>
  <c r="FSO59" i="7"/>
  <c r="FSP59" i="7"/>
  <c r="FSQ59" i="7"/>
  <c r="FSR59" i="7"/>
  <c r="FSS59" i="7"/>
  <c r="FST59" i="7"/>
  <c r="FSU59" i="7"/>
  <c r="FSV59" i="7"/>
  <c r="FSW59" i="7"/>
  <c r="FSX59" i="7"/>
  <c r="FSY59" i="7"/>
  <c r="FSZ59" i="7"/>
  <c r="FTA59" i="7"/>
  <c r="FTB59" i="7"/>
  <c r="FTC59" i="7"/>
  <c r="FTD59" i="7"/>
  <c r="FTE59" i="7"/>
  <c r="FTF59" i="7"/>
  <c r="FTG59" i="7"/>
  <c r="FTH59" i="7"/>
  <c r="FTI59" i="7"/>
  <c r="FTJ59" i="7"/>
  <c r="FTK59" i="7"/>
  <c r="FTL59" i="7"/>
  <c r="FTM59" i="7"/>
  <c r="FTN59" i="7"/>
  <c r="FTO59" i="7"/>
  <c r="FTP59" i="7"/>
  <c r="FTQ59" i="7"/>
  <c r="FTR59" i="7"/>
  <c r="FTS59" i="7"/>
  <c r="FTT59" i="7"/>
  <c r="FTU59" i="7"/>
  <c r="FTV59" i="7"/>
  <c r="FTW59" i="7"/>
  <c r="FTX59" i="7"/>
  <c r="FTY59" i="7"/>
  <c r="FTZ59" i="7"/>
  <c r="FUA59" i="7"/>
  <c r="FUB59" i="7"/>
  <c r="FUC59" i="7"/>
  <c r="FUD59" i="7"/>
  <c r="FUE59" i="7"/>
  <c r="FUF59" i="7"/>
  <c r="FUG59" i="7"/>
  <c r="FUH59" i="7"/>
  <c r="FUI59" i="7"/>
  <c r="FUJ59" i="7"/>
  <c r="FUK59" i="7"/>
  <c r="FUL59" i="7"/>
  <c r="FUM59" i="7"/>
  <c r="FUN59" i="7"/>
  <c r="FUO59" i="7"/>
  <c r="FUP59" i="7"/>
  <c r="FUQ59" i="7"/>
  <c r="FUR59" i="7"/>
  <c r="FUS59" i="7"/>
  <c r="FUT59" i="7"/>
  <c r="FUU59" i="7"/>
  <c r="FUV59" i="7"/>
  <c r="FUW59" i="7"/>
  <c r="FUX59" i="7"/>
  <c r="FUY59" i="7"/>
  <c r="FUZ59" i="7"/>
  <c r="FVA59" i="7"/>
  <c r="FVB59" i="7"/>
  <c r="FVC59" i="7"/>
  <c r="FVD59" i="7"/>
  <c r="FVE59" i="7"/>
  <c r="FVF59" i="7"/>
  <c r="FVG59" i="7"/>
  <c r="FVH59" i="7"/>
  <c r="FVI59" i="7"/>
  <c r="FVJ59" i="7"/>
  <c r="FVK59" i="7"/>
  <c r="FVL59" i="7"/>
  <c r="FVM59" i="7"/>
  <c r="FVN59" i="7"/>
  <c r="FVO59" i="7"/>
  <c r="FVP59" i="7"/>
  <c r="FVQ59" i="7"/>
  <c r="FVR59" i="7"/>
  <c r="FVS59" i="7"/>
  <c r="FVT59" i="7"/>
  <c r="FVU59" i="7"/>
  <c r="FVV59" i="7"/>
  <c r="FVW59" i="7"/>
  <c r="FVX59" i="7"/>
  <c r="FVY59" i="7"/>
  <c r="FVZ59" i="7"/>
  <c r="FWA59" i="7"/>
  <c r="FWB59" i="7"/>
  <c r="FWC59" i="7"/>
  <c r="FWD59" i="7"/>
  <c r="FWE59" i="7"/>
  <c r="FWF59" i="7"/>
  <c r="FWG59" i="7"/>
  <c r="FWH59" i="7"/>
  <c r="FWI59" i="7"/>
  <c r="FWJ59" i="7"/>
  <c r="FWK59" i="7"/>
  <c r="FWL59" i="7"/>
  <c r="FWM59" i="7"/>
  <c r="FWN59" i="7"/>
  <c r="FWO59" i="7"/>
  <c r="FWP59" i="7"/>
  <c r="FWQ59" i="7"/>
  <c r="FWR59" i="7"/>
  <c r="FWS59" i="7"/>
  <c r="FWT59" i="7"/>
  <c r="FWU59" i="7"/>
  <c r="FWV59" i="7"/>
  <c r="FWW59" i="7"/>
  <c r="FWX59" i="7"/>
  <c r="FWY59" i="7"/>
  <c r="FWZ59" i="7"/>
  <c r="FXA59" i="7"/>
  <c r="FXB59" i="7"/>
  <c r="FXC59" i="7"/>
  <c r="FXD59" i="7"/>
  <c r="FXE59" i="7"/>
  <c r="FXF59" i="7"/>
  <c r="FXG59" i="7"/>
  <c r="FXH59" i="7"/>
  <c r="FXI59" i="7"/>
  <c r="FXJ59" i="7"/>
  <c r="FXK59" i="7"/>
  <c r="FXL59" i="7"/>
  <c r="FXM59" i="7"/>
  <c r="FXN59" i="7"/>
  <c r="FXO59" i="7"/>
  <c r="FXP59" i="7"/>
  <c r="FXQ59" i="7"/>
  <c r="FXR59" i="7"/>
  <c r="FXS59" i="7"/>
  <c r="FXT59" i="7"/>
  <c r="FXU59" i="7"/>
  <c r="FXV59" i="7"/>
  <c r="FXW59" i="7"/>
  <c r="FXX59" i="7"/>
  <c r="FXY59" i="7"/>
  <c r="FXZ59" i="7"/>
  <c r="FYA59" i="7"/>
  <c r="FYB59" i="7"/>
  <c r="FYC59" i="7"/>
  <c r="FYD59" i="7"/>
  <c r="FYE59" i="7"/>
  <c r="FYF59" i="7"/>
  <c r="FYG59" i="7"/>
  <c r="FYH59" i="7"/>
  <c r="FYI59" i="7"/>
  <c r="FYJ59" i="7"/>
  <c r="FYK59" i="7"/>
  <c r="FYL59" i="7"/>
  <c r="FYM59" i="7"/>
  <c r="FYN59" i="7"/>
  <c r="FYO59" i="7"/>
  <c r="FYP59" i="7"/>
  <c r="FYQ59" i="7"/>
  <c r="FYR59" i="7"/>
  <c r="FYS59" i="7"/>
  <c r="FYT59" i="7"/>
  <c r="FYU59" i="7"/>
  <c r="FYV59" i="7"/>
  <c r="FYW59" i="7"/>
  <c r="FYX59" i="7"/>
  <c r="FYY59" i="7"/>
  <c r="FYZ59" i="7"/>
  <c r="FZA59" i="7"/>
  <c r="FZB59" i="7"/>
  <c r="FZC59" i="7"/>
  <c r="FZD59" i="7"/>
  <c r="FZE59" i="7"/>
  <c r="FZF59" i="7"/>
  <c r="FZG59" i="7"/>
  <c r="FZH59" i="7"/>
  <c r="FZI59" i="7"/>
  <c r="FZJ59" i="7"/>
  <c r="FZK59" i="7"/>
  <c r="FZL59" i="7"/>
  <c r="FZM59" i="7"/>
  <c r="FZN59" i="7"/>
  <c r="FZO59" i="7"/>
  <c r="FZP59" i="7"/>
  <c r="FZQ59" i="7"/>
  <c r="FZR59" i="7"/>
  <c r="FZS59" i="7"/>
  <c r="FZT59" i="7"/>
  <c r="FZU59" i="7"/>
  <c r="FZV59" i="7"/>
  <c r="FZW59" i="7"/>
  <c r="FZX59" i="7"/>
  <c r="FZY59" i="7"/>
  <c r="FZZ59" i="7"/>
  <c r="GAA59" i="7"/>
  <c r="GAB59" i="7"/>
  <c r="GAC59" i="7"/>
  <c r="GAD59" i="7"/>
  <c r="GAE59" i="7"/>
  <c r="GAF59" i="7"/>
  <c r="GAG59" i="7"/>
  <c r="GAH59" i="7"/>
  <c r="GAI59" i="7"/>
  <c r="GAJ59" i="7"/>
  <c r="GAK59" i="7"/>
  <c r="GAL59" i="7"/>
  <c r="GAM59" i="7"/>
  <c r="GAN59" i="7"/>
  <c r="GAO59" i="7"/>
  <c r="GAP59" i="7"/>
  <c r="GAQ59" i="7"/>
  <c r="GAR59" i="7"/>
  <c r="GAS59" i="7"/>
  <c r="GAT59" i="7"/>
  <c r="GAU59" i="7"/>
  <c r="GAV59" i="7"/>
  <c r="GAW59" i="7"/>
  <c r="GAX59" i="7"/>
  <c r="GAY59" i="7"/>
  <c r="GAZ59" i="7"/>
  <c r="GBA59" i="7"/>
  <c r="GBB59" i="7"/>
  <c r="GBC59" i="7"/>
  <c r="GBD59" i="7"/>
  <c r="GBE59" i="7"/>
  <c r="GBF59" i="7"/>
  <c r="GBG59" i="7"/>
  <c r="GBH59" i="7"/>
  <c r="GBI59" i="7"/>
  <c r="GBJ59" i="7"/>
  <c r="GBK59" i="7"/>
  <c r="GBL59" i="7"/>
  <c r="GBM59" i="7"/>
  <c r="GBN59" i="7"/>
  <c r="GBO59" i="7"/>
  <c r="GBP59" i="7"/>
  <c r="GBQ59" i="7"/>
  <c r="GBR59" i="7"/>
  <c r="GBS59" i="7"/>
  <c r="GBT59" i="7"/>
  <c r="GBU59" i="7"/>
  <c r="GBV59" i="7"/>
  <c r="GBW59" i="7"/>
  <c r="GBX59" i="7"/>
  <c r="GBY59" i="7"/>
  <c r="GBZ59" i="7"/>
  <c r="GCA59" i="7"/>
  <c r="GCB59" i="7"/>
  <c r="GCC59" i="7"/>
  <c r="GCD59" i="7"/>
  <c r="GCE59" i="7"/>
  <c r="GCF59" i="7"/>
  <c r="GCG59" i="7"/>
  <c r="GCH59" i="7"/>
  <c r="GCI59" i="7"/>
  <c r="GCJ59" i="7"/>
  <c r="GCK59" i="7"/>
  <c r="GCL59" i="7"/>
  <c r="GCM59" i="7"/>
  <c r="GCN59" i="7"/>
  <c r="GCO59" i="7"/>
  <c r="GCP59" i="7"/>
  <c r="GCQ59" i="7"/>
  <c r="GCR59" i="7"/>
  <c r="GCS59" i="7"/>
  <c r="GCT59" i="7"/>
  <c r="GCU59" i="7"/>
  <c r="GCV59" i="7"/>
  <c r="GCW59" i="7"/>
  <c r="GCX59" i="7"/>
  <c r="GCY59" i="7"/>
  <c r="GCZ59" i="7"/>
  <c r="GDA59" i="7"/>
  <c r="GDB59" i="7"/>
  <c r="GDC59" i="7"/>
  <c r="GDD59" i="7"/>
  <c r="GDE59" i="7"/>
  <c r="GDF59" i="7"/>
  <c r="GDG59" i="7"/>
  <c r="GDH59" i="7"/>
  <c r="GDI59" i="7"/>
  <c r="GDJ59" i="7"/>
  <c r="GDK59" i="7"/>
  <c r="GDL59" i="7"/>
  <c r="GDM59" i="7"/>
  <c r="GDN59" i="7"/>
  <c r="GDO59" i="7"/>
  <c r="GDP59" i="7"/>
  <c r="GDQ59" i="7"/>
  <c r="GDR59" i="7"/>
  <c r="GDS59" i="7"/>
  <c r="GDT59" i="7"/>
  <c r="GDU59" i="7"/>
  <c r="GDV59" i="7"/>
  <c r="GDW59" i="7"/>
  <c r="GDX59" i="7"/>
  <c r="GDY59" i="7"/>
  <c r="GDZ59" i="7"/>
  <c r="GEA59" i="7"/>
  <c r="GEB59" i="7"/>
  <c r="GEC59" i="7"/>
  <c r="GED59" i="7"/>
  <c r="GEE59" i="7"/>
  <c r="GEF59" i="7"/>
  <c r="GEG59" i="7"/>
  <c r="GEH59" i="7"/>
  <c r="GEI59" i="7"/>
  <c r="GEJ59" i="7"/>
  <c r="GEK59" i="7"/>
  <c r="GEL59" i="7"/>
  <c r="GEM59" i="7"/>
  <c r="GEN59" i="7"/>
  <c r="GEO59" i="7"/>
  <c r="GEP59" i="7"/>
  <c r="GEQ59" i="7"/>
  <c r="GER59" i="7"/>
  <c r="GES59" i="7"/>
  <c r="GET59" i="7"/>
  <c r="GEU59" i="7"/>
  <c r="GEV59" i="7"/>
  <c r="GEW59" i="7"/>
  <c r="GEX59" i="7"/>
  <c r="GEY59" i="7"/>
  <c r="GEZ59" i="7"/>
  <c r="GFA59" i="7"/>
  <c r="GFB59" i="7"/>
  <c r="GFC59" i="7"/>
  <c r="GFD59" i="7"/>
  <c r="GFE59" i="7"/>
  <c r="GFF59" i="7"/>
  <c r="GFG59" i="7"/>
  <c r="GFH59" i="7"/>
  <c r="GFI59" i="7"/>
  <c r="GFJ59" i="7"/>
  <c r="GFK59" i="7"/>
  <c r="GFL59" i="7"/>
  <c r="GFM59" i="7"/>
  <c r="GFN59" i="7"/>
  <c r="GFO59" i="7"/>
  <c r="GFP59" i="7"/>
  <c r="GFQ59" i="7"/>
  <c r="GFR59" i="7"/>
  <c r="GFS59" i="7"/>
  <c r="GFT59" i="7"/>
  <c r="GFU59" i="7"/>
  <c r="GFV59" i="7"/>
  <c r="GFW59" i="7"/>
  <c r="GFX59" i="7"/>
  <c r="GFY59" i="7"/>
  <c r="GFZ59" i="7"/>
  <c r="GGA59" i="7"/>
  <c r="GGB59" i="7"/>
  <c r="GGC59" i="7"/>
  <c r="GGD59" i="7"/>
  <c r="GGE59" i="7"/>
  <c r="GGF59" i="7"/>
  <c r="GGG59" i="7"/>
  <c r="GGH59" i="7"/>
  <c r="GGI59" i="7"/>
  <c r="GGJ59" i="7"/>
  <c r="GGK59" i="7"/>
  <c r="GGL59" i="7"/>
  <c r="GGM59" i="7"/>
  <c r="GGN59" i="7"/>
  <c r="GGO59" i="7"/>
  <c r="GGP59" i="7"/>
  <c r="GGQ59" i="7"/>
  <c r="GGR59" i="7"/>
  <c r="GGS59" i="7"/>
  <c r="GGT59" i="7"/>
  <c r="GGU59" i="7"/>
  <c r="GGV59" i="7"/>
  <c r="GGW59" i="7"/>
  <c r="GGX59" i="7"/>
  <c r="GGY59" i="7"/>
  <c r="GGZ59" i="7"/>
  <c r="GHA59" i="7"/>
  <c r="GHB59" i="7"/>
  <c r="GHC59" i="7"/>
  <c r="GHD59" i="7"/>
  <c r="GHE59" i="7"/>
  <c r="GHF59" i="7"/>
  <c r="GHG59" i="7"/>
  <c r="GHH59" i="7"/>
  <c r="GHI59" i="7"/>
  <c r="GHJ59" i="7"/>
  <c r="GHK59" i="7"/>
  <c r="GHL59" i="7"/>
  <c r="GHM59" i="7"/>
  <c r="GHN59" i="7"/>
  <c r="GHO59" i="7"/>
  <c r="GHP59" i="7"/>
  <c r="GHQ59" i="7"/>
  <c r="GHR59" i="7"/>
  <c r="GHS59" i="7"/>
  <c r="GHT59" i="7"/>
  <c r="GHU59" i="7"/>
  <c r="GHV59" i="7"/>
  <c r="GHW59" i="7"/>
  <c r="GHX59" i="7"/>
  <c r="GHY59" i="7"/>
  <c r="GHZ59" i="7"/>
  <c r="GIA59" i="7"/>
  <c r="GIB59" i="7"/>
  <c r="GIC59" i="7"/>
  <c r="GID59" i="7"/>
  <c r="GIE59" i="7"/>
  <c r="GIF59" i="7"/>
  <c r="GIG59" i="7"/>
  <c r="GIH59" i="7"/>
  <c r="GII59" i="7"/>
  <c r="GIJ59" i="7"/>
  <c r="GIK59" i="7"/>
  <c r="GIL59" i="7"/>
  <c r="GIM59" i="7"/>
  <c r="GIN59" i="7"/>
  <c r="GIO59" i="7"/>
  <c r="GIP59" i="7"/>
  <c r="GIQ59" i="7"/>
  <c r="GIR59" i="7"/>
  <c r="GIS59" i="7"/>
  <c r="GIT59" i="7"/>
  <c r="GIU59" i="7"/>
  <c r="GIV59" i="7"/>
  <c r="GIW59" i="7"/>
  <c r="GIX59" i="7"/>
  <c r="GIY59" i="7"/>
  <c r="GIZ59" i="7"/>
  <c r="GJA59" i="7"/>
  <c r="GJB59" i="7"/>
  <c r="GJC59" i="7"/>
  <c r="GJD59" i="7"/>
  <c r="GJE59" i="7"/>
  <c r="GJF59" i="7"/>
  <c r="GJG59" i="7"/>
  <c r="GJH59" i="7"/>
  <c r="GJI59" i="7"/>
  <c r="GJJ59" i="7"/>
  <c r="GJK59" i="7"/>
  <c r="GJL59" i="7"/>
  <c r="GJM59" i="7"/>
  <c r="GJN59" i="7"/>
  <c r="GJO59" i="7"/>
  <c r="GJP59" i="7"/>
  <c r="GJQ59" i="7"/>
  <c r="GJR59" i="7"/>
  <c r="GJS59" i="7"/>
  <c r="GJT59" i="7"/>
  <c r="GJU59" i="7"/>
  <c r="GJV59" i="7"/>
  <c r="GJW59" i="7"/>
  <c r="GJX59" i="7"/>
  <c r="GJY59" i="7"/>
  <c r="GJZ59" i="7"/>
  <c r="GKA59" i="7"/>
  <c r="GKB59" i="7"/>
  <c r="GKC59" i="7"/>
  <c r="GKD59" i="7"/>
  <c r="GKE59" i="7"/>
  <c r="GKF59" i="7"/>
  <c r="GKG59" i="7"/>
  <c r="GKH59" i="7"/>
  <c r="GKI59" i="7"/>
  <c r="GKJ59" i="7"/>
  <c r="GKK59" i="7"/>
  <c r="GKL59" i="7"/>
  <c r="GKM59" i="7"/>
  <c r="GKN59" i="7"/>
  <c r="GKO59" i="7"/>
  <c r="GKP59" i="7"/>
  <c r="GKQ59" i="7"/>
  <c r="GKR59" i="7"/>
  <c r="GKS59" i="7"/>
  <c r="GKT59" i="7"/>
  <c r="GKU59" i="7"/>
  <c r="GKV59" i="7"/>
  <c r="GKW59" i="7"/>
  <c r="GKX59" i="7"/>
  <c r="GKY59" i="7"/>
  <c r="GKZ59" i="7"/>
  <c r="GLA59" i="7"/>
  <c r="GLB59" i="7"/>
  <c r="GLC59" i="7"/>
  <c r="GLD59" i="7"/>
  <c r="GLE59" i="7"/>
  <c r="GLF59" i="7"/>
  <c r="GLG59" i="7"/>
  <c r="GLH59" i="7"/>
  <c r="GLI59" i="7"/>
  <c r="GLJ59" i="7"/>
  <c r="GLK59" i="7"/>
  <c r="GLL59" i="7"/>
  <c r="GLM59" i="7"/>
  <c r="GLN59" i="7"/>
  <c r="GLO59" i="7"/>
  <c r="GLP59" i="7"/>
  <c r="GLQ59" i="7"/>
  <c r="GLR59" i="7"/>
  <c r="GLS59" i="7"/>
  <c r="GLT59" i="7"/>
  <c r="GLU59" i="7"/>
  <c r="GLV59" i="7"/>
  <c r="GLW59" i="7"/>
  <c r="GLX59" i="7"/>
  <c r="GLY59" i="7"/>
  <c r="GLZ59" i="7"/>
  <c r="GMA59" i="7"/>
  <c r="GMB59" i="7"/>
  <c r="GMC59" i="7"/>
  <c r="GMD59" i="7"/>
  <c r="GME59" i="7"/>
  <c r="GMF59" i="7"/>
  <c r="GMG59" i="7"/>
  <c r="GMH59" i="7"/>
  <c r="GMI59" i="7"/>
  <c r="GMJ59" i="7"/>
  <c r="GMK59" i="7"/>
  <c r="GML59" i="7"/>
  <c r="GMM59" i="7"/>
  <c r="GMN59" i="7"/>
  <c r="GMO59" i="7"/>
  <c r="GMP59" i="7"/>
  <c r="GMQ59" i="7"/>
  <c r="GMR59" i="7"/>
  <c r="GMS59" i="7"/>
  <c r="GMT59" i="7"/>
  <c r="GMU59" i="7"/>
  <c r="GMV59" i="7"/>
  <c r="GMW59" i="7"/>
  <c r="GMX59" i="7"/>
  <c r="GMY59" i="7"/>
  <c r="GMZ59" i="7"/>
  <c r="GNA59" i="7"/>
  <c r="GNB59" i="7"/>
  <c r="GNC59" i="7"/>
  <c r="GND59" i="7"/>
  <c r="GNE59" i="7"/>
  <c r="GNF59" i="7"/>
  <c r="GNG59" i="7"/>
  <c r="GNH59" i="7"/>
  <c r="GNI59" i="7"/>
  <c r="GNJ59" i="7"/>
  <c r="GNK59" i="7"/>
  <c r="GNL59" i="7"/>
  <c r="GNM59" i="7"/>
  <c r="GNN59" i="7"/>
  <c r="GNO59" i="7"/>
  <c r="GNP59" i="7"/>
  <c r="GNQ59" i="7"/>
  <c r="GNR59" i="7"/>
  <c r="GNS59" i="7"/>
  <c r="GNT59" i="7"/>
  <c r="GNU59" i="7"/>
  <c r="GNV59" i="7"/>
  <c r="GNW59" i="7"/>
  <c r="GNX59" i="7"/>
  <c r="GNY59" i="7"/>
  <c r="GNZ59" i="7"/>
  <c r="GOA59" i="7"/>
  <c r="GOB59" i="7"/>
  <c r="GOC59" i="7"/>
  <c r="GOD59" i="7"/>
  <c r="GOE59" i="7"/>
  <c r="GOF59" i="7"/>
  <c r="GOG59" i="7"/>
  <c r="GOH59" i="7"/>
  <c r="GOI59" i="7"/>
  <c r="GOJ59" i="7"/>
  <c r="GOK59" i="7"/>
  <c r="GOL59" i="7"/>
  <c r="GOM59" i="7"/>
  <c r="GON59" i="7"/>
  <c r="GOO59" i="7"/>
  <c r="GOP59" i="7"/>
  <c r="GOQ59" i="7"/>
  <c r="GOR59" i="7"/>
  <c r="GOS59" i="7"/>
  <c r="GOT59" i="7"/>
  <c r="GOU59" i="7"/>
  <c r="GOV59" i="7"/>
  <c r="GOW59" i="7"/>
  <c r="GOX59" i="7"/>
  <c r="GOY59" i="7"/>
  <c r="GOZ59" i="7"/>
  <c r="GPA59" i="7"/>
  <c r="GPB59" i="7"/>
  <c r="GPC59" i="7"/>
  <c r="GPD59" i="7"/>
  <c r="GPE59" i="7"/>
  <c r="GPF59" i="7"/>
  <c r="GPG59" i="7"/>
  <c r="GPH59" i="7"/>
  <c r="GPI59" i="7"/>
  <c r="GPJ59" i="7"/>
  <c r="GPK59" i="7"/>
  <c r="GPL59" i="7"/>
  <c r="GPM59" i="7"/>
  <c r="GPN59" i="7"/>
  <c r="GPO59" i="7"/>
  <c r="GPP59" i="7"/>
  <c r="GPQ59" i="7"/>
  <c r="GPR59" i="7"/>
  <c r="GPS59" i="7"/>
  <c r="GPT59" i="7"/>
  <c r="GPU59" i="7"/>
  <c r="GPV59" i="7"/>
  <c r="GPW59" i="7"/>
  <c r="GPX59" i="7"/>
  <c r="GPY59" i="7"/>
  <c r="GPZ59" i="7"/>
  <c r="GQA59" i="7"/>
  <c r="GQB59" i="7"/>
  <c r="GQC59" i="7"/>
  <c r="GQD59" i="7"/>
  <c r="GQE59" i="7"/>
  <c r="GQF59" i="7"/>
  <c r="GQG59" i="7"/>
  <c r="GQH59" i="7"/>
  <c r="GQI59" i="7"/>
  <c r="GQJ59" i="7"/>
  <c r="GQK59" i="7"/>
  <c r="GQL59" i="7"/>
  <c r="GQM59" i="7"/>
  <c r="GQN59" i="7"/>
  <c r="GQO59" i="7"/>
  <c r="GQP59" i="7"/>
  <c r="GQQ59" i="7"/>
  <c r="GQR59" i="7"/>
  <c r="GQS59" i="7"/>
  <c r="GQT59" i="7"/>
  <c r="GQU59" i="7"/>
  <c r="GQV59" i="7"/>
  <c r="GQW59" i="7"/>
  <c r="GQX59" i="7"/>
  <c r="GQY59" i="7"/>
  <c r="GQZ59" i="7"/>
  <c r="GRA59" i="7"/>
  <c r="GRB59" i="7"/>
  <c r="GRC59" i="7"/>
  <c r="GRD59" i="7"/>
  <c r="GRE59" i="7"/>
  <c r="GRF59" i="7"/>
  <c r="GRG59" i="7"/>
  <c r="GRH59" i="7"/>
  <c r="GRI59" i="7"/>
  <c r="GRJ59" i="7"/>
  <c r="GRK59" i="7"/>
  <c r="GRL59" i="7"/>
  <c r="GRM59" i="7"/>
  <c r="GRN59" i="7"/>
  <c r="GRO59" i="7"/>
  <c r="GRP59" i="7"/>
  <c r="GRQ59" i="7"/>
  <c r="GRR59" i="7"/>
  <c r="GRS59" i="7"/>
  <c r="GRT59" i="7"/>
  <c r="GRU59" i="7"/>
  <c r="GRV59" i="7"/>
  <c r="GRW59" i="7"/>
  <c r="GRX59" i="7"/>
  <c r="GRY59" i="7"/>
  <c r="GRZ59" i="7"/>
  <c r="GSA59" i="7"/>
  <c r="GSB59" i="7"/>
  <c r="GSC59" i="7"/>
  <c r="GSD59" i="7"/>
  <c r="GSE59" i="7"/>
  <c r="GSF59" i="7"/>
  <c r="GSG59" i="7"/>
  <c r="GSH59" i="7"/>
  <c r="GSI59" i="7"/>
  <c r="GSJ59" i="7"/>
  <c r="GSK59" i="7"/>
  <c r="GSL59" i="7"/>
  <c r="GSM59" i="7"/>
  <c r="GSN59" i="7"/>
  <c r="GSO59" i="7"/>
  <c r="GSP59" i="7"/>
  <c r="GSQ59" i="7"/>
  <c r="GSR59" i="7"/>
  <c r="GSS59" i="7"/>
  <c r="GST59" i="7"/>
  <c r="GSU59" i="7"/>
  <c r="GSV59" i="7"/>
  <c r="GSW59" i="7"/>
  <c r="GSX59" i="7"/>
  <c r="GSY59" i="7"/>
  <c r="GSZ59" i="7"/>
  <c r="GTA59" i="7"/>
  <c r="GTB59" i="7"/>
  <c r="GTC59" i="7"/>
  <c r="GTD59" i="7"/>
  <c r="GTE59" i="7"/>
  <c r="GTF59" i="7"/>
  <c r="GTG59" i="7"/>
  <c r="GTH59" i="7"/>
  <c r="GTI59" i="7"/>
  <c r="GTJ59" i="7"/>
  <c r="GTK59" i="7"/>
  <c r="GTL59" i="7"/>
  <c r="GTM59" i="7"/>
  <c r="GTN59" i="7"/>
  <c r="GTO59" i="7"/>
  <c r="GTP59" i="7"/>
  <c r="GTQ59" i="7"/>
  <c r="GTR59" i="7"/>
  <c r="GTS59" i="7"/>
  <c r="GTT59" i="7"/>
  <c r="GTU59" i="7"/>
  <c r="GTV59" i="7"/>
  <c r="GTW59" i="7"/>
  <c r="GTX59" i="7"/>
  <c r="GTY59" i="7"/>
  <c r="GTZ59" i="7"/>
  <c r="GUA59" i="7"/>
  <c r="GUB59" i="7"/>
  <c r="GUC59" i="7"/>
  <c r="GUD59" i="7"/>
  <c r="GUE59" i="7"/>
  <c r="GUF59" i="7"/>
  <c r="GUG59" i="7"/>
  <c r="GUH59" i="7"/>
  <c r="GUI59" i="7"/>
  <c r="GUJ59" i="7"/>
  <c r="GUK59" i="7"/>
  <c r="GUL59" i="7"/>
  <c r="GUM59" i="7"/>
  <c r="GUN59" i="7"/>
  <c r="GUO59" i="7"/>
  <c r="GUP59" i="7"/>
  <c r="GUQ59" i="7"/>
  <c r="GUR59" i="7"/>
  <c r="GUS59" i="7"/>
  <c r="GUT59" i="7"/>
  <c r="GUU59" i="7"/>
  <c r="GUV59" i="7"/>
  <c r="GUW59" i="7"/>
  <c r="GUX59" i="7"/>
  <c r="GUY59" i="7"/>
  <c r="GUZ59" i="7"/>
  <c r="GVA59" i="7"/>
  <c r="GVB59" i="7"/>
  <c r="GVC59" i="7"/>
  <c r="GVD59" i="7"/>
  <c r="GVE59" i="7"/>
  <c r="GVF59" i="7"/>
  <c r="GVG59" i="7"/>
  <c r="GVH59" i="7"/>
  <c r="GVI59" i="7"/>
  <c r="GVJ59" i="7"/>
  <c r="GVK59" i="7"/>
  <c r="GVL59" i="7"/>
  <c r="GVM59" i="7"/>
  <c r="GVN59" i="7"/>
  <c r="GVO59" i="7"/>
  <c r="GVP59" i="7"/>
  <c r="GVQ59" i="7"/>
  <c r="GVR59" i="7"/>
  <c r="GVS59" i="7"/>
  <c r="GVT59" i="7"/>
  <c r="GVU59" i="7"/>
  <c r="GVV59" i="7"/>
  <c r="GVW59" i="7"/>
  <c r="GVX59" i="7"/>
  <c r="GVY59" i="7"/>
  <c r="GVZ59" i="7"/>
  <c r="GWA59" i="7"/>
  <c r="GWB59" i="7"/>
  <c r="GWC59" i="7"/>
  <c r="GWD59" i="7"/>
  <c r="GWE59" i="7"/>
  <c r="GWF59" i="7"/>
  <c r="GWG59" i="7"/>
  <c r="GWH59" i="7"/>
  <c r="GWI59" i="7"/>
  <c r="GWJ59" i="7"/>
  <c r="GWK59" i="7"/>
  <c r="GWL59" i="7"/>
  <c r="GWM59" i="7"/>
  <c r="GWN59" i="7"/>
  <c r="GWO59" i="7"/>
  <c r="GWP59" i="7"/>
  <c r="GWQ59" i="7"/>
  <c r="GWR59" i="7"/>
  <c r="GWS59" i="7"/>
  <c r="GWT59" i="7"/>
  <c r="GWU59" i="7"/>
  <c r="GWV59" i="7"/>
  <c r="GWW59" i="7"/>
  <c r="GWX59" i="7"/>
  <c r="GWY59" i="7"/>
  <c r="GWZ59" i="7"/>
  <c r="GXA59" i="7"/>
  <c r="GXB59" i="7"/>
  <c r="GXC59" i="7"/>
  <c r="GXD59" i="7"/>
  <c r="GXE59" i="7"/>
  <c r="GXF59" i="7"/>
  <c r="GXG59" i="7"/>
  <c r="GXH59" i="7"/>
  <c r="GXI59" i="7"/>
  <c r="GXJ59" i="7"/>
  <c r="GXK59" i="7"/>
  <c r="GXL59" i="7"/>
  <c r="GXM59" i="7"/>
  <c r="GXN59" i="7"/>
  <c r="GXO59" i="7"/>
  <c r="GXP59" i="7"/>
  <c r="GXQ59" i="7"/>
  <c r="GXR59" i="7"/>
  <c r="GXS59" i="7"/>
  <c r="GXT59" i="7"/>
  <c r="GXU59" i="7"/>
  <c r="GXV59" i="7"/>
  <c r="GXW59" i="7"/>
  <c r="GXX59" i="7"/>
  <c r="GXY59" i="7"/>
  <c r="GXZ59" i="7"/>
  <c r="GYA59" i="7"/>
  <c r="GYB59" i="7"/>
  <c r="GYC59" i="7"/>
  <c r="GYD59" i="7"/>
  <c r="GYE59" i="7"/>
  <c r="GYF59" i="7"/>
  <c r="GYG59" i="7"/>
  <c r="GYH59" i="7"/>
  <c r="GYI59" i="7"/>
  <c r="GYJ59" i="7"/>
  <c r="GYK59" i="7"/>
  <c r="GYL59" i="7"/>
  <c r="GYM59" i="7"/>
  <c r="GYN59" i="7"/>
  <c r="GYO59" i="7"/>
  <c r="GYP59" i="7"/>
  <c r="GYQ59" i="7"/>
  <c r="GYR59" i="7"/>
  <c r="GYS59" i="7"/>
  <c r="GYT59" i="7"/>
  <c r="GYU59" i="7"/>
  <c r="GYV59" i="7"/>
  <c r="GYW59" i="7"/>
  <c r="GYX59" i="7"/>
  <c r="GYY59" i="7"/>
  <c r="GYZ59" i="7"/>
  <c r="GZA59" i="7"/>
  <c r="GZB59" i="7"/>
  <c r="GZC59" i="7"/>
  <c r="GZD59" i="7"/>
  <c r="GZE59" i="7"/>
  <c r="GZF59" i="7"/>
  <c r="GZG59" i="7"/>
  <c r="GZH59" i="7"/>
  <c r="GZI59" i="7"/>
  <c r="GZJ59" i="7"/>
  <c r="GZK59" i="7"/>
  <c r="GZL59" i="7"/>
  <c r="GZM59" i="7"/>
  <c r="GZN59" i="7"/>
  <c r="GZO59" i="7"/>
  <c r="GZP59" i="7"/>
  <c r="GZQ59" i="7"/>
  <c r="GZR59" i="7"/>
  <c r="GZS59" i="7"/>
  <c r="GZT59" i="7"/>
  <c r="GZU59" i="7"/>
  <c r="GZV59" i="7"/>
  <c r="GZW59" i="7"/>
  <c r="GZX59" i="7"/>
  <c r="GZY59" i="7"/>
  <c r="GZZ59" i="7"/>
  <c r="HAA59" i="7"/>
  <c r="HAB59" i="7"/>
  <c r="HAC59" i="7"/>
  <c r="HAD59" i="7"/>
  <c r="HAE59" i="7"/>
  <c r="HAF59" i="7"/>
  <c r="HAG59" i="7"/>
  <c r="HAH59" i="7"/>
  <c r="HAI59" i="7"/>
  <c r="HAJ59" i="7"/>
  <c r="HAK59" i="7"/>
  <c r="HAL59" i="7"/>
  <c r="HAM59" i="7"/>
  <c r="HAN59" i="7"/>
  <c r="HAO59" i="7"/>
  <c r="HAP59" i="7"/>
  <c r="HAQ59" i="7"/>
  <c r="HAR59" i="7"/>
  <c r="HAS59" i="7"/>
  <c r="HAT59" i="7"/>
  <c r="HAU59" i="7"/>
  <c r="HAV59" i="7"/>
  <c r="HAW59" i="7"/>
  <c r="HAX59" i="7"/>
  <c r="HAY59" i="7"/>
  <c r="HAZ59" i="7"/>
  <c r="HBA59" i="7"/>
  <c r="HBB59" i="7"/>
  <c r="HBC59" i="7"/>
  <c r="HBD59" i="7"/>
  <c r="HBE59" i="7"/>
  <c r="HBF59" i="7"/>
  <c r="HBG59" i="7"/>
  <c r="HBH59" i="7"/>
  <c r="HBI59" i="7"/>
  <c r="HBJ59" i="7"/>
  <c r="HBK59" i="7"/>
  <c r="HBL59" i="7"/>
  <c r="HBM59" i="7"/>
  <c r="HBN59" i="7"/>
  <c r="HBO59" i="7"/>
  <c r="HBP59" i="7"/>
  <c r="HBQ59" i="7"/>
  <c r="HBR59" i="7"/>
  <c r="HBS59" i="7"/>
  <c r="HBT59" i="7"/>
  <c r="HBU59" i="7"/>
  <c r="HBV59" i="7"/>
  <c r="HBW59" i="7"/>
  <c r="HBX59" i="7"/>
  <c r="HBY59" i="7"/>
  <c r="HBZ59" i="7"/>
  <c r="HCA59" i="7"/>
  <c r="HCB59" i="7"/>
  <c r="HCC59" i="7"/>
  <c r="HCD59" i="7"/>
  <c r="HCE59" i="7"/>
  <c r="HCF59" i="7"/>
  <c r="HCG59" i="7"/>
  <c r="HCH59" i="7"/>
  <c r="HCI59" i="7"/>
  <c r="HCJ59" i="7"/>
  <c r="HCK59" i="7"/>
  <c r="HCL59" i="7"/>
  <c r="HCM59" i="7"/>
  <c r="HCN59" i="7"/>
  <c r="HCO59" i="7"/>
  <c r="HCP59" i="7"/>
  <c r="HCQ59" i="7"/>
  <c r="HCR59" i="7"/>
  <c r="HCS59" i="7"/>
  <c r="HCT59" i="7"/>
  <c r="HCU59" i="7"/>
  <c r="HCV59" i="7"/>
  <c r="HCW59" i="7"/>
  <c r="HCX59" i="7"/>
  <c r="HCY59" i="7"/>
  <c r="HCZ59" i="7"/>
  <c r="HDA59" i="7"/>
  <c r="HDB59" i="7"/>
  <c r="HDC59" i="7"/>
  <c r="HDD59" i="7"/>
  <c r="HDE59" i="7"/>
  <c r="HDF59" i="7"/>
  <c r="HDG59" i="7"/>
  <c r="HDH59" i="7"/>
  <c r="HDI59" i="7"/>
  <c r="HDJ59" i="7"/>
  <c r="HDK59" i="7"/>
  <c r="HDL59" i="7"/>
  <c r="HDM59" i="7"/>
  <c r="HDN59" i="7"/>
  <c r="HDO59" i="7"/>
  <c r="HDP59" i="7"/>
  <c r="HDQ59" i="7"/>
  <c r="HDR59" i="7"/>
  <c r="HDS59" i="7"/>
  <c r="HDT59" i="7"/>
  <c r="HDU59" i="7"/>
  <c r="HDV59" i="7"/>
  <c r="HDW59" i="7"/>
  <c r="HDX59" i="7"/>
  <c r="HDY59" i="7"/>
  <c r="HDZ59" i="7"/>
  <c r="HEA59" i="7"/>
  <c r="HEB59" i="7"/>
  <c r="HEC59" i="7"/>
  <c r="HED59" i="7"/>
  <c r="HEE59" i="7"/>
  <c r="HEF59" i="7"/>
  <c r="HEG59" i="7"/>
  <c r="HEH59" i="7"/>
  <c r="HEI59" i="7"/>
  <c r="HEJ59" i="7"/>
  <c r="HEK59" i="7"/>
  <c r="HEL59" i="7"/>
  <c r="HEM59" i="7"/>
  <c r="HEN59" i="7"/>
  <c r="HEO59" i="7"/>
  <c r="HEP59" i="7"/>
  <c r="HEQ59" i="7"/>
  <c r="HER59" i="7"/>
  <c r="HES59" i="7"/>
  <c r="HET59" i="7"/>
  <c r="HEU59" i="7"/>
  <c r="HEV59" i="7"/>
  <c r="HEW59" i="7"/>
  <c r="HEX59" i="7"/>
  <c r="HEY59" i="7"/>
  <c r="HEZ59" i="7"/>
  <c r="HFA59" i="7"/>
  <c r="HFB59" i="7"/>
  <c r="HFC59" i="7"/>
  <c r="HFD59" i="7"/>
  <c r="HFE59" i="7"/>
  <c r="HFF59" i="7"/>
  <c r="HFG59" i="7"/>
  <c r="HFH59" i="7"/>
  <c r="HFI59" i="7"/>
  <c r="HFJ59" i="7"/>
  <c r="HFK59" i="7"/>
  <c r="HFL59" i="7"/>
  <c r="HFM59" i="7"/>
  <c r="HFN59" i="7"/>
  <c r="HFO59" i="7"/>
  <c r="HFP59" i="7"/>
  <c r="HFQ59" i="7"/>
  <c r="HFR59" i="7"/>
  <c r="HFS59" i="7"/>
  <c r="HFT59" i="7"/>
  <c r="HFU59" i="7"/>
  <c r="HFV59" i="7"/>
  <c r="HFW59" i="7"/>
  <c r="HFX59" i="7"/>
  <c r="HFY59" i="7"/>
  <c r="HFZ59" i="7"/>
  <c r="HGA59" i="7"/>
  <c r="HGB59" i="7"/>
  <c r="HGC59" i="7"/>
  <c r="HGD59" i="7"/>
  <c r="HGE59" i="7"/>
  <c r="HGF59" i="7"/>
  <c r="HGG59" i="7"/>
  <c r="HGH59" i="7"/>
  <c r="HGI59" i="7"/>
  <c r="HGJ59" i="7"/>
  <c r="HGK59" i="7"/>
  <c r="HGL59" i="7"/>
  <c r="HGM59" i="7"/>
  <c r="HGN59" i="7"/>
  <c r="HGO59" i="7"/>
  <c r="HGP59" i="7"/>
  <c r="HGQ59" i="7"/>
  <c r="HGR59" i="7"/>
  <c r="HGS59" i="7"/>
  <c r="HGT59" i="7"/>
  <c r="HGU59" i="7"/>
  <c r="HGV59" i="7"/>
  <c r="HGW59" i="7"/>
  <c r="HGX59" i="7"/>
  <c r="HGY59" i="7"/>
  <c r="HGZ59" i="7"/>
  <c r="HHA59" i="7"/>
  <c r="HHB59" i="7"/>
  <c r="HHC59" i="7"/>
  <c r="HHD59" i="7"/>
  <c r="HHE59" i="7"/>
  <c r="HHF59" i="7"/>
  <c r="HHG59" i="7"/>
  <c r="HHH59" i="7"/>
  <c r="HHI59" i="7"/>
  <c r="HHJ59" i="7"/>
  <c r="HHK59" i="7"/>
  <c r="HHL59" i="7"/>
  <c r="HHM59" i="7"/>
  <c r="HHN59" i="7"/>
  <c r="HHO59" i="7"/>
  <c r="HHP59" i="7"/>
  <c r="HHQ59" i="7"/>
  <c r="HHR59" i="7"/>
  <c r="HHS59" i="7"/>
  <c r="HHT59" i="7"/>
  <c r="HHU59" i="7"/>
  <c r="HHV59" i="7"/>
  <c r="HHW59" i="7"/>
  <c r="HHX59" i="7"/>
  <c r="HHY59" i="7"/>
  <c r="HHZ59" i="7"/>
  <c r="HIA59" i="7"/>
  <c r="HIB59" i="7"/>
  <c r="HIC59" i="7"/>
  <c r="HID59" i="7"/>
  <c r="HIE59" i="7"/>
  <c r="HIF59" i="7"/>
  <c r="HIG59" i="7"/>
  <c r="HIH59" i="7"/>
  <c r="HII59" i="7"/>
  <c r="HIJ59" i="7"/>
  <c r="HIK59" i="7"/>
  <c r="HIL59" i="7"/>
  <c r="HIM59" i="7"/>
  <c r="HIN59" i="7"/>
  <c r="HIO59" i="7"/>
  <c r="HIP59" i="7"/>
  <c r="HIQ59" i="7"/>
  <c r="HIR59" i="7"/>
  <c r="HIS59" i="7"/>
  <c r="HIT59" i="7"/>
  <c r="HIU59" i="7"/>
  <c r="HIV59" i="7"/>
  <c r="HIW59" i="7"/>
  <c r="HIX59" i="7"/>
  <c r="HIY59" i="7"/>
  <c r="HIZ59" i="7"/>
  <c r="HJA59" i="7"/>
  <c r="HJB59" i="7"/>
  <c r="HJC59" i="7"/>
  <c r="HJD59" i="7"/>
  <c r="HJE59" i="7"/>
  <c r="HJF59" i="7"/>
  <c r="HJG59" i="7"/>
  <c r="HJH59" i="7"/>
  <c r="HJI59" i="7"/>
  <c r="HJJ59" i="7"/>
  <c r="HJK59" i="7"/>
  <c r="HJL59" i="7"/>
  <c r="HJM59" i="7"/>
  <c r="HJN59" i="7"/>
  <c r="HJO59" i="7"/>
  <c r="HJP59" i="7"/>
  <c r="HJQ59" i="7"/>
  <c r="HJR59" i="7"/>
  <c r="HJS59" i="7"/>
  <c r="HJT59" i="7"/>
  <c r="HJU59" i="7"/>
  <c r="HJV59" i="7"/>
  <c r="HJW59" i="7"/>
  <c r="HJX59" i="7"/>
  <c r="HJY59" i="7"/>
  <c r="HJZ59" i="7"/>
  <c r="HKA59" i="7"/>
  <c r="HKB59" i="7"/>
  <c r="HKC59" i="7"/>
  <c r="HKD59" i="7"/>
  <c r="HKE59" i="7"/>
  <c r="HKF59" i="7"/>
  <c r="HKG59" i="7"/>
  <c r="HKH59" i="7"/>
  <c r="HKI59" i="7"/>
  <c r="HKJ59" i="7"/>
  <c r="HKK59" i="7"/>
  <c r="HKL59" i="7"/>
  <c r="HKM59" i="7"/>
  <c r="HKN59" i="7"/>
  <c r="HKO59" i="7"/>
  <c r="HKP59" i="7"/>
  <c r="HKQ59" i="7"/>
  <c r="HKR59" i="7"/>
  <c r="HKS59" i="7"/>
  <c r="HKT59" i="7"/>
  <c r="HKU59" i="7"/>
  <c r="HKV59" i="7"/>
  <c r="HKW59" i="7"/>
  <c r="HKX59" i="7"/>
  <c r="HKY59" i="7"/>
  <c r="HKZ59" i="7"/>
  <c r="HLA59" i="7"/>
  <c r="HLB59" i="7"/>
  <c r="HLC59" i="7"/>
  <c r="HLD59" i="7"/>
  <c r="HLE59" i="7"/>
  <c r="HLF59" i="7"/>
  <c r="HLG59" i="7"/>
  <c r="HLH59" i="7"/>
  <c r="HLI59" i="7"/>
  <c r="HLJ59" i="7"/>
  <c r="HLK59" i="7"/>
  <c r="HLL59" i="7"/>
  <c r="HLM59" i="7"/>
  <c r="HLN59" i="7"/>
  <c r="HLO59" i="7"/>
  <c r="HLP59" i="7"/>
  <c r="HLQ59" i="7"/>
  <c r="HLR59" i="7"/>
  <c r="HLS59" i="7"/>
  <c r="HLT59" i="7"/>
  <c r="HLU59" i="7"/>
  <c r="HLV59" i="7"/>
  <c r="HLW59" i="7"/>
  <c r="HLX59" i="7"/>
  <c r="HLY59" i="7"/>
  <c r="HLZ59" i="7"/>
  <c r="HMA59" i="7"/>
  <c r="HMB59" i="7"/>
  <c r="HMC59" i="7"/>
  <c r="HMD59" i="7"/>
  <c r="HME59" i="7"/>
  <c r="HMF59" i="7"/>
  <c r="HMG59" i="7"/>
  <c r="HMH59" i="7"/>
  <c r="HMI59" i="7"/>
  <c r="HMJ59" i="7"/>
  <c r="HMK59" i="7"/>
  <c r="HML59" i="7"/>
  <c r="HMM59" i="7"/>
  <c r="HMN59" i="7"/>
  <c r="HMO59" i="7"/>
  <c r="HMP59" i="7"/>
  <c r="HMQ59" i="7"/>
  <c r="HMR59" i="7"/>
  <c r="HMS59" i="7"/>
  <c r="HMT59" i="7"/>
  <c r="HMU59" i="7"/>
  <c r="HMV59" i="7"/>
  <c r="HMW59" i="7"/>
  <c r="HMX59" i="7"/>
  <c r="HMY59" i="7"/>
  <c r="HMZ59" i="7"/>
  <c r="HNA59" i="7"/>
  <c r="HNB59" i="7"/>
  <c r="HNC59" i="7"/>
  <c r="HND59" i="7"/>
  <c r="HNE59" i="7"/>
  <c r="HNF59" i="7"/>
  <c r="HNG59" i="7"/>
  <c r="HNH59" i="7"/>
  <c r="HNI59" i="7"/>
  <c r="HNJ59" i="7"/>
  <c r="HNK59" i="7"/>
  <c r="HNL59" i="7"/>
  <c r="HNM59" i="7"/>
  <c r="HNN59" i="7"/>
  <c r="HNO59" i="7"/>
  <c r="HNP59" i="7"/>
  <c r="HNQ59" i="7"/>
  <c r="HNR59" i="7"/>
  <c r="HNS59" i="7"/>
  <c r="HNT59" i="7"/>
  <c r="HNU59" i="7"/>
  <c r="HNV59" i="7"/>
  <c r="HNW59" i="7"/>
  <c r="HNX59" i="7"/>
  <c r="HNY59" i="7"/>
  <c r="HNZ59" i="7"/>
  <c r="HOA59" i="7"/>
  <c r="HOB59" i="7"/>
  <c r="HOC59" i="7"/>
  <c r="HOD59" i="7"/>
  <c r="HOE59" i="7"/>
  <c r="HOF59" i="7"/>
  <c r="HOG59" i="7"/>
  <c r="HOH59" i="7"/>
  <c r="HOI59" i="7"/>
  <c r="HOJ59" i="7"/>
  <c r="HOK59" i="7"/>
  <c r="HOL59" i="7"/>
  <c r="HOM59" i="7"/>
  <c r="HON59" i="7"/>
  <c r="HOO59" i="7"/>
  <c r="HOP59" i="7"/>
  <c r="HOQ59" i="7"/>
  <c r="HOR59" i="7"/>
  <c r="HOS59" i="7"/>
  <c r="HOT59" i="7"/>
  <c r="HOU59" i="7"/>
  <c r="HOV59" i="7"/>
  <c r="HOW59" i="7"/>
  <c r="HOX59" i="7"/>
  <c r="HOY59" i="7"/>
  <c r="HOZ59" i="7"/>
  <c r="HPA59" i="7"/>
  <c r="HPB59" i="7"/>
  <c r="HPC59" i="7"/>
  <c r="HPD59" i="7"/>
  <c r="HPE59" i="7"/>
  <c r="HPF59" i="7"/>
  <c r="HPG59" i="7"/>
  <c r="HPH59" i="7"/>
  <c r="HPI59" i="7"/>
  <c r="HPJ59" i="7"/>
  <c r="HPK59" i="7"/>
  <c r="HPL59" i="7"/>
  <c r="HPM59" i="7"/>
  <c r="HPN59" i="7"/>
  <c r="HPO59" i="7"/>
  <c r="HPP59" i="7"/>
  <c r="HPQ59" i="7"/>
  <c r="HPR59" i="7"/>
  <c r="HPS59" i="7"/>
  <c r="HPT59" i="7"/>
  <c r="HPU59" i="7"/>
  <c r="HPV59" i="7"/>
  <c r="HPW59" i="7"/>
  <c r="HPX59" i="7"/>
  <c r="HPY59" i="7"/>
  <c r="HPZ59" i="7"/>
  <c r="HQA59" i="7"/>
  <c r="HQB59" i="7"/>
  <c r="HQC59" i="7"/>
  <c r="HQD59" i="7"/>
  <c r="HQE59" i="7"/>
  <c r="HQF59" i="7"/>
  <c r="HQG59" i="7"/>
  <c r="HQH59" i="7"/>
  <c r="HQI59" i="7"/>
  <c r="HQJ59" i="7"/>
  <c r="HQK59" i="7"/>
  <c r="HQL59" i="7"/>
  <c r="HQM59" i="7"/>
  <c r="HQN59" i="7"/>
  <c r="HQO59" i="7"/>
  <c r="HQP59" i="7"/>
  <c r="HQQ59" i="7"/>
  <c r="HQR59" i="7"/>
  <c r="HQS59" i="7"/>
  <c r="HQT59" i="7"/>
  <c r="HQU59" i="7"/>
  <c r="HQV59" i="7"/>
  <c r="HQW59" i="7"/>
  <c r="HQX59" i="7"/>
  <c r="HQY59" i="7"/>
  <c r="HQZ59" i="7"/>
  <c r="HRA59" i="7"/>
  <c r="HRB59" i="7"/>
  <c r="HRC59" i="7"/>
  <c r="HRD59" i="7"/>
  <c r="HRE59" i="7"/>
  <c r="HRF59" i="7"/>
  <c r="HRG59" i="7"/>
  <c r="HRH59" i="7"/>
  <c r="HRI59" i="7"/>
  <c r="HRJ59" i="7"/>
  <c r="HRK59" i="7"/>
  <c r="HRL59" i="7"/>
  <c r="HRM59" i="7"/>
  <c r="HRN59" i="7"/>
  <c r="HRO59" i="7"/>
  <c r="HRP59" i="7"/>
  <c r="HRQ59" i="7"/>
  <c r="HRR59" i="7"/>
  <c r="HRS59" i="7"/>
  <c r="HRT59" i="7"/>
  <c r="HRU59" i="7"/>
  <c r="HRV59" i="7"/>
  <c r="HRW59" i="7"/>
  <c r="HRX59" i="7"/>
  <c r="HRY59" i="7"/>
  <c r="HRZ59" i="7"/>
  <c r="HSA59" i="7"/>
  <c r="HSB59" i="7"/>
  <c r="HSC59" i="7"/>
  <c r="HSD59" i="7"/>
  <c r="HSE59" i="7"/>
  <c r="HSF59" i="7"/>
  <c r="HSG59" i="7"/>
  <c r="HSH59" i="7"/>
  <c r="HSI59" i="7"/>
  <c r="HSJ59" i="7"/>
  <c r="HSK59" i="7"/>
  <c r="HSL59" i="7"/>
  <c r="HSM59" i="7"/>
  <c r="HSN59" i="7"/>
  <c r="HSO59" i="7"/>
  <c r="HSP59" i="7"/>
  <c r="HSQ59" i="7"/>
  <c r="HSR59" i="7"/>
  <c r="HSS59" i="7"/>
  <c r="HST59" i="7"/>
  <c r="HSU59" i="7"/>
  <c r="HSV59" i="7"/>
  <c r="HSW59" i="7"/>
  <c r="HSX59" i="7"/>
  <c r="HSY59" i="7"/>
  <c r="HSZ59" i="7"/>
  <c r="HTA59" i="7"/>
  <c r="HTB59" i="7"/>
  <c r="HTC59" i="7"/>
  <c r="HTD59" i="7"/>
  <c r="HTE59" i="7"/>
  <c r="HTF59" i="7"/>
  <c r="HTG59" i="7"/>
  <c r="HTH59" i="7"/>
  <c r="HTI59" i="7"/>
  <c r="HTJ59" i="7"/>
  <c r="HTK59" i="7"/>
  <c r="HTL59" i="7"/>
  <c r="HTM59" i="7"/>
  <c r="HTN59" i="7"/>
  <c r="HTO59" i="7"/>
  <c r="HTP59" i="7"/>
  <c r="HTQ59" i="7"/>
  <c r="HTR59" i="7"/>
  <c r="HTS59" i="7"/>
  <c r="HTT59" i="7"/>
  <c r="HTU59" i="7"/>
  <c r="HTV59" i="7"/>
  <c r="HTW59" i="7"/>
  <c r="HTX59" i="7"/>
  <c r="HTY59" i="7"/>
  <c r="HTZ59" i="7"/>
  <c r="HUA59" i="7"/>
  <c r="HUB59" i="7"/>
  <c r="HUC59" i="7"/>
  <c r="HUD59" i="7"/>
  <c r="HUE59" i="7"/>
  <c r="HUF59" i="7"/>
  <c r="HUG59" i="7"/>
  <c r="HUH59" i="7"/>
  <c r="HUI59" i="7"/>
  <c r="HUJ59" i="7"/>
  <c r="HUK59" i="7"/>
  <c r="HUL59" i="7"/>
  <c r="HUM59" i="7"/>
  <c r="HUN59" i="7"/>
  <c r="HUO59" i="7"/>
  <c r="HUP59" i="7"/>
  <c r="HUQ59" i="7"/>
  <c r="HUR59" i="7"/>
  <c r="HUS59" i="7"/>
  <c r="HUT59" i="7"/>
  <c r="HUU59" i="7"/>
  <c r="HUV59" i="7"/>
  <c r="HUW59" i="7"/>
  <c r="HUX59" i="7"/>
  <c r="HUY59" i="7"/>
  <c r="HUZ59" i="7"/>
  <c r="HVA59" i="7"/>
  <c r="HVB59" i="7"/>
  <c r="HVC59" i="7"/>
  <c r="HVD59" i="7"/>
  <c r="HVE59" i="7"/>
  <c r="HVF59" i="7"/>
  <c r="HVG59" i="7"/>
  <c r="HVH59" i="7"/>
  <c r="HVI59" i="7"/>
  <c r="HVJ59" i="7"/>
  <c r="HVK59" i="7"/>
  <c r="HVL59" i="7"/>
  <c r="HVM59" i="7"/>
  <c r="HVN59" i="7"/>
  <c r="HVO59" i="7"/>
  <c r="HVP59" i="7"/>
  <c r="HVQ59" i="7"/>
  <c r="HVR59" i="7"/>
  <c r="HVS59" i="7"/>
  <c r="HVT59" i="7"/>
  <c r="HVU59" i="7"/>
  <c r="HVV59" i="7"/>
  <c r="HVW59" i="7"/>
  <c r="HVX59" i="7"/>
  <c r="HVY59" i="7"/>
  <c r="HVZ59" i="7"/>
  <c r="HWA59" i="7"/>
  <c r="HWB59" i="7"/>
  <c r="HWC59" i="7"/>
  <c r="HWD59" i="7"/>
  <c r="HWE59" i="7"/>
  <c r="HWF59" i="7"/>
  <c r="HWG59" i="7"/>
  <c r="HWH59" i="7"/>
  <c r="HWI59" i="7"/>
  <c r="HWJ59" i="7"/>
  <c r="HWK59" i="7"/>
  <c r="HWL59" i="7"/>
  <c r="HWM59" i="7"/>
  <c r="HWN59" i="7"/>
  <c r="HWO59" i="7"/>
  <c r="HWP59" i="7"/>
  <c r="HWQ59" i="7"/>
  <c r="HWR59" i="7"/>
  <c r="HWS59" i="7"/>
  <c r="HWT59" i="7"/>
  <c r="HWU59" i="7"/>
  <c r="HWV59" i="7"/>
  <c r="HWW59" i="7"/>
  <c r="HWX59" i="7"/>
  <c r="HWY59" i="7"/>
  <c r="HWZ59" i="7"/>
  <c r="HXA59" i="7"/>
  <c r="HXB59" i="7"/>
  <c r="HXC59" i="7"/>
  <c r="HXD59" i="7"/>
  <c r="HXE59" i="7"/>
  <c r="HXF59" i="7"/>
  <c r="HXG59" i="7"/>
  <c r="HXH59" i="7"/>
  <c r="HXI59" i="7"/>
  <c r="HXJ59" i="7"/>
  <c r="HXK59" i="7"/>
  <c r="HXL59" i="7"/>
  <c r="HXM59" i="7"/>
  <c r="HXN59" i="7"/>
  <c r="HXO59" i="7"/>
  <c r="HXP59" i="7"/>
  <c r="HXQ59" i="7"/>
  <c r="HXR59" i="7"/>
  <c r="HXS59" i="7"/>
  <c r="HXT59" i="7"/>
  <c r="HXU59" i="7"/>
  <c r="HXV59" i="7"/>
  <c r="HXW59" i="7"/>
  <c r="HXX59" i="7"/>
  <c r="HXY59" i="7"/>
  <c r="HXZ59" i="7"/>
  <c r="HYA59" i="7"/>
  <c r="HYB59" i="7"/>
  <c r="HYC59" i="7"/>
  <c r="HYD59" i="7"/>
  <c r="HYE59" i="7"/>
  <c r="HYF59" i="7"/>
  <c r="HYG59" i="7"/>
  <c r="HYH59" i="7"/>
  <c r="HYI59" i="7"/>
  <c r="HYJ59" i="7"/>
  <c r="HYK59" i="7"/>
  <c r="HYL59" i="7"/>
  <c r="HYM59" i="7"/>
  <c r="HYN59" i="7"/>
  <c r="HYO59" i="7"/>
  <c r="HYP59" i="7"/>
  <c r="HYQ59" i="7"/>
  <c r="HYR59" i="7"/>
  <c r="HYS59" i="7"/>
  <c r="HYT59" i="7"/>
  <c r="HYU59" i="7"/>
  <c r="HYV59" i="7"/>
  <c r="HYW59" i="7"/>
  <c r="HYX59" i="7"/>
  <c r="HYY59" i="7"/>
  <c r="HYZ59" i="7"/>
  <c r="HZA59" i="7"/>
  <c r="HZB59" i="7"/>
  <c r="HZC59" i="7"/>
  <c r="HZD59" i="7"/>
  <c r="HZE59" i="7"/>
  <c r="HZF59" i="7"/>
  <c r="HZG59" i="7"/>
  <c r="HZH59" i="7"/>
  <c r="HZI59" i="7"/>
  <c r="HZJ59" i="7"/>
  <c r="HZK59" i="7"/>
  <c r="HZL59" i="7"/>
  <c r="HZM59" i="7"/>
  <c r="HZN59" i="7"/>
  <c r="HZO59" i="7"/>
  <c r="HZP59" i="7"/>
  <c r="HZQ59" i="7"/>
  <c r="HZR59" i="7"/>
  <c r="HZS59" i="7"/>
  <c r="HZT59" i="7"/>
  <c r="HZU59" i="7"/>
  <c r="HZV59" i="7"/>
  <c r="HZW59" i="7"/>
  <c r="HZX59" i="7"/>
  <c r="HZY59" i="7"/>
  <c r="HZZ59" i="7"/>
  <c r="IAA59" i="7"/>
  <c r="IAB59" i="7"/>
  <c r="IAC59" i="7"/>
  <c r="IAD59" i="7"/>
  <c r="IAE59" i="7"/>
  <c r="IAF59" i="7"/>
  <c r="IAG59" i="7"/>
  <c r="IAH59" i="7"/>
  <c r="IAI59" i="7"/>
  <c r="IAJ59" i="7"/>
  <c r="IAK59" i="7"/>
  <c r="IAL59" i="7"/>
  <c r="IAM59" i="7"/>
  <c r="IAN59" i="7"/>
  <c r="IAO59" i="7"/>
  <c r="IAP59" i="7"/>
  <c r="IAQ59" i="7"/>
  <c r="IAR59" i="7"/>
  <c r="IAS59" i="7"/>
  <c r="IAT59" i="7"/>
  <c r="IAU59" i="7"/>
  <c r="IAV59" i="7"/>
  <c r="IAW59" i="7"/>
  <c r="IAX59" i="7"/>
  <c r="IAY59" i="7"/>
  <c r="IAZ59" i="7"/>
  <c r="IBA59" i="7"/>
  <c r="IBB59" i="7"/>
  <c r="IBC59" i="7"/>
  <c r="IBD59" i="7"/>
  <c r="IBE59" i="7"/>
  <c r="IBF59" i="7"/>
  <c r="IBG59" i="7"/>
  <c r="IBH59" i="7"/>
  <c r="IBI59" i="7"/>
  <c r="IBJ59" i="7"/>
  <c r="IBK59" i="7"/>
  <c r="IBL59" i="7"/>
  <c r="IBM59" i="7"/>
  <c r="IBN59" i="7"/>
  <c r="IBO59" i="7"/>
  <c r="IBP59" i="7"/>
  <c r="IBQ59" i="7"/>
  <c r="IBR59" i="7"/>
  <c r="IBS59" i="7"/>
  <c r="IBT59" i="7"/>
  <c r="IBU59" i="7"/>
  <c r="IBV59" i="7"/>
  <c r="IBW59" i="7"/>
  <c r="IBX59" i="7"/>
  <c r="IBY59" i="7"/>
  <c r="IBZ59" i="7"/>
  <c r="ICA59" i="7"/>
  <c r="ICB59" i="7"/>
  <c r="ICC59" i="7"/>
  <c r="ICD59" i="7"/>
  <c r="ICE59" i="7"/>
  <c r="ICF59" i="7"/>
  <c r="ICG59" i="7"/>
  <c r="ICH59" i="7"/>
  <c r="ICI59" i="7"/>
  <c r="ICJ59" i="7"/>
  <c r="ICK59" i="7"/>
  <c r="ICL59" i="7"/>
  <c r="ICM59" i="7"/>
  <c r="ICN59" i="7"/>
  <c r="ICO59" i="7"/>
  <c r="ICP59" i="7"/>
  <c r="ICQ59" i="7"/>
  <c r="ICR59" i="7"/>
  <c r="ICS59" i="7"/>
  <c r="ICT59" i="7"/>
  <c r="ICU59" i="7"/>
  <c r="ICV59" i="7"/>
  <c r="ICW59" i="7"/>
  <c r="ICX59" i="7"/>
  <c r="ICY59" i="7"/>
  <c r="ICZ59" i="7"/>
  <c r="IDA59" i="7"/>
  <c r="IDB59" i="7"/>
  <c r="IDC59" i="7"/>
  <c r="IDD59" i="7"/>
  <c r="IDE59" i="7"/>
  <c r="IDF59" i="7"/>
  <c r="IDG59" i="7"/>
  <c r="IDH59" i="7"/>
  <c r="IDI59" i="7"/>
  <c r="IDJ59" i="7"/>
  <c r="IDK59" i="7"/>
  <c r="IDL59" i="7"/>
  <c r="IDM59" i="7"/>
  <c r="IDN59" i="7"/>
  <c r="IDO59" i="7"/>
  <c r="IDP59" i="7"/>
  <c r="IDQ59" i="7"/>
  <c r="IDR59" i="7"/>
  <c r="IDS59" i="7"/>
  <c r="IDT59" i="7"/>
  <c r="IDU59" i="7"/>
  <c r="IDV59" i="7"/>
  <c r="IDW59" i="7"/>
  <c r="IDX59" i="7"/>
  <c r="IDY59" i="7"/>
  <c r="IDZ59" i="7"/>
  <c r="IEA59" i="7"/>
  <c r="IEB59" i="7"/>
  <c r="IEC59" i="7"/>
  <c r="IED59" i="7"/>
  <c r="IEE59" i="7"/>
  <c r="IEF59" i="7"/>
  <c r="IEG59" i="7"/>
  <c r="IEH59" i="7"/>
  <c r="IEI59" i="7"/>
  <c r="IEJ59" i="7"/>
  <c r="IEK59" i="7"/>
  <c r="IEL59" i="7"/>
  <c r="IEM59" i="7"/>
  <c r="IEN59" i="7"/>
  <c r="IEO59" i="7"/>
  <c r="IEP59" i="7"/>
  <c r="IEQ59" i="7"/>
  <c r="IER59" i="7"/>
  <c r="IES59" i="7"/>
  <c r="IET59" i="7"/>
  <c r="IEU59" i="7"/>
  <c r="IEV59" i="7"/>
  <c r="IEW59" i="7"/>
  <c r="IEX59" i="7"/>
  <c r="IEY59" i="7"/>
  <c r="IEZ59" i="7"/>
  <c r="IFA59" i="7"/>
  <c r="IFB59" i="7"/>
  <c r="IFC59" i="7"/>
  <c r="IFD59" i="7"/>
  <c r="IFE59" i="7"/>
  <c r="IFF59" i="7"/>
  <c r="IFG59" i="7"/>
  <c r="IFH59" i="7"/>
  <c r="IFI59" i="7"/>
  <c r="IFJ59" i="7"/>
  <c r="IFK59" i="7"/>
  <c r="IFL59" i="7"/>
  <c r="IFM59" i="7"/>
  <c r="IFN59" i="7"/>
  <c r="IFO59" i="7"/>
  <c r="IFP59" i="7"/>
  <c r="IFQ59" i="7"/>
  <c r="IFR59" i="7"/>
  <c r="IFS59" i="7"/>
  <c r="IFT59" i="7"/>
  <c r="IFU59" i="7"/>
  <c r="IFV59" i="7"/>
  <c r="IFW59" i="7"/>
  <c r="IFX59" i="7"/>
  <c r="IFY59" i="7"/>
  <c r="IFZ59" i="7"/>
  <c r="IGA59" i="7"/>
  <c r="IGB59" i="7"/>
  <c r="IGC59" i="7"/>
  <c r="IGD59" i="7"/>
  <c r="IGE59" i="7"/>
  <c r="IGF59" i="7"/>
  <c r="IGG59" i="7"/>
  <c r="IGH59" i="7"/>
  <c r="IGI59" i="7"/>
  <c r="IGJ59" i="7"/>
  <c r="IGK59" i="7"/>
  <c r="IGL59" i="7"/>
  <c r="IGM59" i="7"/>
  <c r="IGN59" i="7"/>
  <c r="IGO59" i="7"/>
  <c r="IGP59" i="7"/>
  <c r="IGQ59" i="7"/>
  <c r="IGR59" i="7"/>
  <c r="IGS59" i="7"/>
  <c r="IGT59" i="7"/>
  <c r="IGU59" i="7"/>
  <c r="IGV59" i="7"/>
  <c r="IGW59" i="7"/>
  <c r="IGX59" i="7"/>
  <c r="IGY59" i="7"/>
  <c r="IGZ59" i="7"/>
  <c r="IHA59" i="7"/>
  <c r="IHB59" i="7"/>
  <c r="IHC59" i="7"/>
  <c r="IHD59" i="7"/>
  <c r="IHE59" i="7"/>
  <c r="IHF59" i="7"/>
  <c r="IHG59" i="7"/>
  <c r="IHH59" i="7"/>
  <c r="IHI59" i="7"/>
  <c r="IHJ59" i="7"/>
  <c r="IHK59" i="7"/>
  <c r="IHL59" i="7"/>
  <c r="IHM59" i="7"/>
  <c r="IHN59" i="7"/>
  <c r="IHO59" i="7"/>
  <c r="IHP59" i="7"/>
  <c r="IHQ59" i="7"/>
  <c r="IHR59" i="7"/>
  <c r="IHS59" i="7"/>
  <c r="IHT59" i="7"/>
  <c r="IHU59" i="7"/>
  <c r="IHV59" i="7"/>
  <c r="IHW59" i="7"/>
  <c r="IHX59" i="7"/>
  <c r="IHY59" i="7"/>
  <c r="IHZ59" i="7"/>
  <c r="IIA59" i="7"/>
  <c r="IIB59" i="7"/>
  <c r="IIC59" i="7"/>
  <c r="IID59" i="7"/>
  <c r="IIE59" i="7"/>
  <c r="IIF59" i="7"/>
  <c r="IIG59" i="7"/>
  <c r="IIH59" i="7"/>
  <c r="III59" i="7"/>
  <c r="IIJ59" i="7"/>
  <c r="IIK59" i="7"/>
  <c r="IIL59" i="7"/>
  <c r="IIM59" i="7"/>
  <c r="IIN59" i="7"/>
  <c r="IIO59" i="7"/>
  <c r="IIP59" i="7"/>
  <c r="IIQ59" i="7"/>
  <c r="IIR59" i="7"/>
  <c r="IIS59" i="7"/>
  <c r="IIT59" i="7"/>
  <c r="IIU59" i="7"/>
  <c r="IIV59" i="7"/>
  <c r="IIW59" i="7"/>
  <c r="IIX59" i="7"/>
  <c r="IIY59" i="7"/>
  <c r="IIZ59" i="7"/>
  <c r="IJA59" i="7"/>
  <c r="IJB59" i="7"/>
  <c r="IJC59" i="7"/>
  <c r="IJD59" i="7"/>
  <c r="IJE59" i="7"/>
  <c r="IJF59" i="7"/>
  <c r="IJG59" i="7"/>
  <c r="IJH59" i="7"/>
  <c r="IJI59" i="7"/>
  <c r="IJJ59" i="7"/>
  <c r="IJK59" i="7"/>
  <c r="IJL59" i="7"/>
  <c r="IJM59" i="7"/>
  <c r="IJN59" i="7"/>
  <c r="IJO59" i="7"/>
  <c r="IJP59" i="7"/>
  <c r="IJQ59" i="7"/>
  <c r="IJR59" i="7"/>
  <c r="IJS59" i="7"/>
  <c r="IJT59" i="7"/>
  <c r="IJU59" i="7"/>
  <c r="IJV59" i="7"/>
  <c r="IJW59" i="7"/>
  <c r="IJX59" i="7"/>
  <c r="IJY59" i="7"/>
  <c r="IJZ59" i="7"/>
  <c r="IKA59" i="7"/>
  <c r="IKB59" i="7"/>
  <c r="IKC59" i="7"/>
  <c r="IKD59" i="7"/>
  <c r="IKE59" i="7"/>
  <c r="IKF59" i="7"/>
  <c r="IKG59" i="7"/>
  <c r="IKH59" i="7"/>
  <c r="IKI59" i="7"/>
  <c r="IKJ59" i="7"/>
  <c r="IKK59" i="7"/>
  <c r="IKL59" i="7"/>
  <c r="IKM59" i="7"/>
  <c r="IKN59" i="7"/>
  <c r="IKO59" i="7"/>
  <c r="IKP59" i="7"/>
  <c r="IKQ59" i="7"/>
  <c r="IKR59" i="7"/>
  <c r="IKS59" i="7"/>
  <c r="IKT59" i="7"/>
  <c r="IKU59" i="7"/>
  <c r="IKV59" i="7"/>
  <c r="IKW59" i="7"/>
  <c r="IKX59" i="7"/>
  <c r="IKY59" i="7"/>
  <c r="IKZ59" i="7"/>
  <c r="ILA59" i="7"/>
  <c r="ILB59" i="7"/>
  <c r="ILC59" i="7"/>
  <c r="ILD59" i="7"/>
  <c r="ILE59" i="7"/>
  <c r="ILF59" i="7"/>
  <c r="ILG59" i="7"/>
  <c r="ILH59" i="7"/>
  <c r="ILI59" i="7"/>
  <c r="ILJ59" i="7"/>
  <c r="ILK59" i="7"/>
  <c r="ILL59" i="7"/>
  <c r="ILM59" i="7"/>
  <c r="ILN59" i="7"/>
  <c r="ILO59" i="7"/>
  <c r="ILP59" i="7"/>
  <c r="ILQ59" i="7"/>
  <c r="ILR59" i="7"/>
  <c r="ILS59" i="7"/>
  <c r="ILT59" i="7"/>
  <c r="ILU59" i="7"/>
  <c r="ILV59" i="7"/>
  <c r="ILW59" i="7"/>
  <c r="ILX59" i="7"/>
  <c r="ILY59" i="7"/>
  <c r="ILZ59" i="7"/>
  <c r="IMA59" i="7"/>
  <c r="IMB59" i="7"/>
  <c r="IMC59" i="7"/>
  <c r="IMD59" i="7"/>
  <c r="IME59" i="7"/>
  <c r="IMF59" i="7"/>
  <c r="IMG59" i="7"/>
  <c r="IMH59" i="7"/>
  <c r="IMI59" i="7"/>
  <c r="IMJ59" i="7"/>
  <c r="IMK59" i="7"/>
  <c r="IML59" i="7"/>
  <c r="IMM59" i="7"/>
  <c r="IMN59" i="7"/>
  <c r="IMO59" i="7"/>
  <c r="IMP59" i="7"/>
  <c r="IMQ59" i="7"/>
  <c r="IMR59" i="7"/>
  <c r="IMS59" i="7"/>
  <c r="IMT59" i="7"/>
  <c r="IMU59" i="7"/>
  <c r="IMV59" i="7"/>
  <c r="IMW59" i="7"/>
  <c r="IMX59" i="7"/>
  <c r="IMY59" i="7"/>
  <c r="IMZ59" i="7"/>
  <c r="INA59" i="7"/>
  <c r="INB59" i="7"/>
  <c r="INC59" i="7"/>
  <c r="IND59" i="7"/>
  <c r="INE59" i="7"/>
  <c r="INF59" i="7"/>
  <c r="ING59" i="7"/>
  <c r="INH59" i="7"/>
  <c r="INI59" i="7"/>
  <c r="INJ59" i="7"/>
  <c r="INK59" i="7"/>
  <c r="INL59" i="7"/>
  <c r="INM59" i="7"/>
  <c r="INN59" i="7"/>
  <c r="INO59" i="7"/>
  <c r="INP59" i="7"/>
  <c r="INQ59" i="7"/>
  <c r="INR59" i="7"/>
  <c r="INS59" i="7"/>
  <c r="INT59" i="7"/>
  <c r="INU59" i="7"/>
  <c r="INV59" i="7"/>
  <c r="INW59" i="7"/>
  <c r="INX59" i="7"/>
  <c r="INY59" i="7"/>
  <c r="INZ59" i="7"/>
  <c r="IOA59" i="7"/>
  <c r="IOB59" i="7"/>
  <c r="IOC59" i="7"/>
  <c r="IOD59" i="7"/>
  <c r="IOE59" i="7"/>
  <c r="IOF59" i="7"/>
  <c r="IOG59" i="7"/>
  <c r="IOH59" i="7"/>
  <c r="IOI59" i="7"/>
  <c r="IOJ59" i="7"/>
  <c r="IOK59" i="7"/>
  <c r="IOL59" i="7"/>
  <c r="IOM59" i="7"/>
  <c r="ION59" i="7"/>
  <c r="IOO59" i="7"/>
  <c r="IOP59" i="7"/>
  <c r="IOQ59" i="7"/>
  <c r="IOR59" i="7"/>
  <c r="IOS59" i="7"/>
  <c r="IOT59" i="7"/>
  <c r="IOU59" i="7"/>
  <c r="IOV59" i="7"/>
  <c r="IOW59" i="7"/>
  <c r="IOX59" i="7"/>
  <c r="IOY59" i="7"/>
  <c r="IOZ59" i="7"/>
  <c r="IPA59" i="7"/>
  <c r="IPB59" i="7"/>
  <c r="IPC59" i="7"/>
  <c r="IPD59" i="7"/>
  <c r="IPE59" i="7"/>
  <c r="IPF59" i="7"/>
  <c r="IPG59" i="7"/>
  <c r="IPH59" i="7"/>
  <c r="IPI59" i="7"/>
  <c r="IPJ59" i="7"/>
  <c r="IPK59" i="7"/>
  <c r="IPL59" i="7"/>
  <c r="IPM59" i="7"/>
  <c r="IPN59" i="7"/>
  <c r="IPO59" i="7"/>
  <c r="IPP59" i="7"/>
  <c r="IPQ59" i="7"/>
  <c r="IPR59" i="7"/>
  <c r="IPS59" i="7"/>
  <c r="IPT59" i="7"/>
  <c r="IPU59" i="7"/>
  <c r="IPV59" i="7"/>
  <c r="IPW59" i="7"/>
  <c r="IPX59" i="7"/>
  <c r="IPY59" i="7"/>
  <c r="IPZ59" i="7"/>
  <c r="IQA59" i="7"/>
  <c r="IQB59" i="7"/>
  <c r="IQC59" i="7"/>
  <c r="IQD59" i="7"/>
  <c r="IQE59" i="7"/>
  <c r="IQF59" i="7"/>
  <c r="IQG59" i="7"/>
  <c r="IQH59" i="7"/>
  <c r="IQI59" i="7"/>
  <c r="IQJ59" i="7"/>
  <c r="IQK59" i="7"/>
  <c r="IQL59" i="7"/>
  <c r="IQM59" i="7"/>
  <c r="IQN59" i="7"/>
  <c r="IQO59" i="7"/>
  <c r="IQP59" i="7"/>
  <c r="IQQ59" i="7"/>
  <c r="IQR59" i="7"/>
  <c r="IQS59" i="7"/>
  <c r="IQT59" i="7"/>
  <c r="IQU59" i="7"/>
  <c r="IQV59" i="7"/>
  <c r="IQW59" i="7"/>
  <c r="IQX59" i="7"/>
  <c r="IQY59" i="7"/>
  <c r="IQZ59" i="7"/>
  <c r="IRA59" i="7"/>
  <c r="IRB59" i="7"/>
  <c r="IRC59" i="7"/>
  <c r="IRD59" i="7"/>
  <c r="IRE59" i="7"/>
  <c r="IRF59" i="7"/>
  <c r="IRG59" i="7"/>
  <c r="IRH59" i="7"/>
  <c r="IRI59" i="7"/>
  <c r="IRJ59" i="7"/>
  <c r="IRK59" i="7"/>
  <c r="IRL59" i="7"/>
  <c r="IRM59" i="7"/>
  <c r="IRN59" i="7"/>
  <c r="IRO59" i="7"/>
  <c r="IRP59" i="7"/>
  <c r="IRQ59" i="7"/>
  <c r="IRR59" i="7"/>
  <c r="IRS59" i="7"/>
  <c r="IRT59" i="7"/>
  <c r="IRU59" i="7"/>
  <c r="IRV59" i="7"/>
  <c r="IRW59" i="7"/>
  <c r="IRX59" i="7"/>
  <c r="IRY59" i="7"/>
  <c r="IRZ59" i="7"/>
  <c r="ISA59" i="7"/>
  <c r="ISB59" i="7"/>
  <c r="ISC59" i="7"/>
  <c r="ISD59" i="7"/>
  <c r="ISE59" i="7"/>
  <c r="ISF59" i="7"/>
  <c r="ISG59" i="7"/>
  <c r="ISH59" i="7"/>
  <c r="ISI59" i="7"/>
  <c r="ISJ59" i="7"/>
  <c r="ISK59" i="7"/>
  <c r="ISL59" i="7"/>
  <c r="ISM59" i="7"/>
  <c r="ISN59" i="7"/>
  <c r="ISO59" i="7"/>
  <c r="ISP59" i="7"/>
  <c r="ISQ59" i="7"/>
  <c r="ISR59" i="7"/>
  <c r="ISS59" i="7"/>
  <c r="IST59" i="7"/>
  <c r="ISU59" i="7"/>
  <c r="ISV59" i="7"/>
  <c r="ISW59" i="7"/>
  <c r="ISX59" i="7"/>
  <c r="ISY59" i="7"/>
  <c r="ISZ59" i="7"/>
  <c r="ITA59" i="7"/>
  <c r="ITB59" i="7"/>
  <c r="ITC59" i="7"/>
  <c r="ITD59" i="7"/>
  <c r="ITE59" i="7"/>
  <c r="ITF59" i="7"/>
  <c r="ITG59" i="7"/>
  <c r="ITH59" i="7"/>
  <c r="ITI59" i="7"/>
  <c r="ITJ59" i="7"/>
  <c r="ITK59" i="7"/>
  <c r="ITL59" i="7"/>
  <c r="ITM59" i="7"/>
  <c r="ITN59" i="7"/>
  <c r="ITO59" i="7"/>
  <c r="ITP59" i="7"/>
  <c r="ITQ59" i="7"/>
  <c r="ITR59" i="7"/>
  <c r="ITS59" i="7"/>
  <c r="ITT59" i="7"/>
  <c r="ITU59" i="7"/>
  <c r="ITV59" i="7"/>
  <c r="ITW59" i="7"/>
  <c r="ITX59" i="7"/>
  <c r="ITY59" i="7"/>
  <c r="ITZ59" i="7"/>
  <c r="IUA59" i="7"/>
  <c r="IUB59" i="7"/>
  <c r="IUC59" i="7"/>
  <c r="IUD59" i="7"/>
  <c r="IUE59" i="7"/>
  <c r="IUF59" i="7"/>
  <c r="IUG59" i="7"/>
  <c r="IUH59" i="7"/>
  <c r="IUI59" i="7"/>
  <c r="IUJ59" i="7"/>
  <c r="IUK59" i="7"/>
  <c r="IUL59" i="7"/>
  <c r="IUM59" i="7"/>
  <c r="IUN59" i="7"/>
  <c r="IUO59" i="7"/>
  <c r="IUP59" i="7"/>
  <c r="IUQ59" i="7"/>
  <c r="IUR59" i="7"/>
  <c r="IUS59" i="7"/>
  <c r="IUT59" i="7"/>
  <c r="IUU59" i="7"/>
  <c r="IUV59" i="7"/>
  <c r="IUW59" i="7"/>
  <c r="IUX59" i="7"/>
  <c r="IUY59" i="7"/>
  <c r="IUZ59" i="7"/>
  <c r="IVA59" i="7"/>
  <c r="IVB59" i="7"/>
  <c r="IVC59" i="7"/>
  <c r="IVD59" i="7"/>
  <c r="IVE59" i="7"/>
  <c r="IVF59" i="7"/>
  <c r="IVG59" i="7"/>
  <c r="IVH59" i="7"/>
  <c r="IVI59" i="7"/>
  <c r="IVJ59" i="7"/>
  <c r="IVK59" i="7"/>
  <c r="IVL59" i="7"/>
  <c r="IVM59" i="7"/>
  <c r="IVN59" i="7"/>
  <c r="IVO59" i="7"/>
  <c r="IVP59" i="7"/>
  <c r="IVQ59" i="7"/>
  <c r="IVR59" i="7"/>
  <c r="IVS59" i="7"/>
  <c r="IVT59" i="7"/>
  <c r="IVU59" i="7"/>
  <c r="IVV59" i="7"/>
  <c r="IVW59" i="7"/>
  <c r="IVX59" i="7"/>
  <c r="IVY59" i="7"/>
  <c r="IVZ59" i="7"/>
  <c r="IWA59" i="7"/>
  <c r="IWB59" i="7"/>
  <c r="IWC59" i="7"/>
  <c r="IWD59" i="7"/>
  <c r="IWE59" i="7"/>
  <c r="IWF59" i="7"/>
  <c r="IWG59" i="7"/>
  <c r="IWH59" i="7"/>
  <c r="IWI59" i="7"/>
  <c r="IWJ59" i="7"/>
  <c r="IWK59" i="7"/>
  <c r="IWL59" i="7"/>
  <c r="IWM59" i="7"/>
  <c r="IWN59" i="7"/>
  <c r="IWO59" i="7"/>
  <c r="IWP59" i="7"/>
  <c r="IWQ59" i="7"/>
  <c r="IWR59" i="7"/>
  <c r="IWS59" i="7"/>
  <c r="IWT59" i="7"/>
  <c r="IWU59" i="7"/>
  <c r="IWV59" i="7"/>
  <c r="IWW59" i="7"/>
  <c r="IWX59" i="7"/>
  <c r="IWY59" i="7"/>
  <c r="IWZ59" i="7"/>
  <c r="IXA59" i="7"/>
  <c r="IXB59" i="7"/>
  <c r="IXC59" i="7"/>
  <c r="IXD59" i="7"/>
  <c r="IXE59" i="7"/>
  <c r="IXF59" i="7"/>
  <c r="IXG59" i="7"/>
  <c r="IXH59" i="7"/>
  <c r="IXI59" i="7"/>
  <c r="IXJ59" i="7"/>
  <c r="IXK59" i="7"/>
  <c r="IXL59" i="7"/>
  <c r="IXM59" i="7"/>
  <c r="IXN59" i="7"/>
  <c r="IXO59" i="7"/>
  <c r="IXP59" i="7"/>
  <c r="IXQ59" i="7"/>
  <c r="IXR59" i="7"/>
  <c r="IXS59" i="7"/>
  <c r="IXT59" i="7"/>
  <c r="IXU59" i="7"/>
  <c r="IXV59" i="7"/>
  <c r="IXW59" i="7"/>
  <c r="IXX59" i="7"/>
  <c r="IXY59" i="7"/>
  <c r="IXZ59" i="7"/>
  <c r="IYA59" i="7"/>
  <c r="IYB59" i="7"/>
  <c r="IYC59" i="7"/>
  <c r="IYD59" i="7"/>
  <c r="IYE59" i="7"/>
  <c r="IYF59" i="7"/>
  <c r="IYG59" i="7"/>
  <c r="IYH59" i="7"/>
  <c r="IYI59" i="7"/>
  <c r="IYJ59" i="7"/>
  <c r="IYK59" i="7"/>
  <c r="IYL59" i="7"/>
  <c r="IYM59" i="7"/>
  <c r="IYN59" i="7"/>
  <c r="IYO59" i="7"/>
  <c r="IYP59" i="7"/>
  <c r="IYQ59" i="7"/>
  <c r="IYR59" i="7"/>
  <c r="IYS59" i="7"/>
  <c r="IYT59" i="7"/>
  <c r="IYU59" i="7"/>
  <c r="IYV59" i="7"/>
  <c r="IYW59" i="7"/>
  <c r="IYX59" i="7"/>
  <c r="IYY59" i="7"/>
  <c r="IYZ59" i="7"/>
  <c r="IZA59" i="7"/>
  <c r="IZB59" i="7"/>
  <c r="IZC59" i="7"/>
  <c r="IZD59" i="7"/>
  <c r="IZE59" i="7"/>
  <c r="IZF59" i="7"/>
  <c r="IZG59" i="7"/>
  <c r="IZH59" i="7"/>
  <c r="IZI59" i="7"/>
  <c r="IZJ59" i="7"/>
  <c r="IZK59" i="7"/>
  <c r="IZL59" i="7"/>
  <c r="IZM59" i="7"/>
  <c r="IZN59" i="7"/>
  <c r="IZO59" i="7"/>
  <c r="IZP59" i="7"/>
  <c r="IZQ59" i="7"/>
  <c r="IZR59" i="7"/>
  <c r="IZS59" i="7"/>
  <c r="IZT59" i="7"/>
  <c r="IZU59" i="7"/>
  <c r="IZV59" i="7"/>
  <c r="IZW59" i="7"/>
  <c r="IZX59" i="7"/>
  <c r="IZY59" i="7"/>
  <c r="IZZ59" i="7"/>
  <c r="JAA59" i="7"/>
  <c r="JAB59" i="7"/>
  <c r="JAC59" i="7"/>
  <c r="JAD59" i="7"/>
  <c r="JAE59" i="7"/>
  <c r="JAF59" i="7"/>
  <c r="JAG59" i="7"/>
  <c r="JAH59" i="7"/>
  <c r="JAI59" i="7"/>
  <c r="JAJ59" i="7"/>
  <c r="JAK59" i="7"/>
  <c r="JAL59" i="7"/>
  <c r="JAM59" i="7"/>
  <c r="JAN59" i="7"/>
  <c r="JAO59" i="7"/>
  <c r="JAP59" i="7"/>
  <c r="JAQ59" i="7"/>
  <c r="JAR59" i="7"/>
  <c r="JAS59" i="7"/>
  <c r="JAT59" i="7"/>
  <c r="JAU59" i="7"/>
  <c r="JAV59" i="7"/>
  <c r="JAW59" i="7"/>
  <c r="JAX59" i="7"/>
  <c r="JAY59" i="7"/>
  <c r="JAZ59" i="7"/>
  <c r="JBA59" i="7"/>
  <c r="JBB59" i="7"/>
  <c r="JBC59" i="7"/>
  <c r="JBD59" i="7"/>
  <c r="JBE59" i="7"/>
  <c r="JBF59" i="7"/>
  <c r="JBG59" i="7"/>
  <c r="JBH59" i="7"/>
  <c r="JBI59" i="7"/>
  <c r="JBJ59" i="7"/>
  <c r="JBK59" i="7"/>
  <c r="JBL59" i="7"/>
  <c r="JBM59" i="7"/>
  <c r="JBN59" i="7"/>
  <c r="JBO59" i="7"/>
  <c r="JBP59" i="7"/>
  <c r="JBQ59" i="7"/>
  <c r="JBR59" i="7"/>
  <c r="JBS59" i="7"/>
  <c r="JBT59" i="7"/>
  <c r="JBU59" i="7"/>
  <c r="JBV59" i="7"/>
  <c r="JBW59" i="7"/>
  <c r="JBX59" i="7"/>
  <c r="JBY59" i="7"/>
  <c r="JBZ59" i="7"/>
  <c r="JCA59" i="7"/>
  <c r="JCB59" i="7"/>
  <c r="JCC59" i="7"/>
  <c r="JCD59" i="7"/>
  <c r="JCE59" i="7"/>
  <c r="JCF59" i="7"/>
  <c r="JCG59" i="7"/>
  <c r="JCH59" i="7"/>
  <c r="JCI59" i="7"/>
  <c r="JCJ59" i="7"/>
  <c r="JCK59" i="7"/>
  <c r="JCL59" i="7"/>
  <c r="JCM59" i="7"/>
  <c r="JCN59" i="7"/>
  <c r="JCO59" i="7"/>
  <c r="JCP59" i="7"/>
  <c r="JCQ59" i="7"/>
  <c r="JCR59" i="7"/>
  <c r="JCS59" i="7"/>
  <c r="JCT59" i="7"/>
  <c r="JCU59" i="7"/>
  <c r="JCV59" i="7"/>
  <c r="JCW59" i="7"/>
  <c r="JCX59" i="7"/>
  <c r="JCY59" i="7"/>
  <c r="JCZ59" i="7"/>
  <c r="JDA59" i="7"/>
  <c r="JDB59" i="7"/>
  <c r="JDC59" i="7"/>
  <c r="JDD59" i="7"/>
  <c r="JDE59" i="7"/>
  <c r="JDF59" i="7"/>
  <c r="JDG59" i="7"/>
  <c r="JDH59" i="7"/>
  <c r="JDI59" i="7"/>
  <c r="JDJ59" i="7"/>
  <c r="JDK59" i="7"/>
  <c r="JDL59" i="7"/>
  <c r="JDM59" i="7"/>
  <c r="JDN59" i="7"/>
  <c r="JDO59" i="7"/>
  <c r="JDP59" i="7"/>
  <c r="JDQ59" i="7"/>
  <c r="JDR59" i="7"/>
  <c r="JDS59" i="7"/>
  <c r="JDT59" i="7"/>
  <c r="JDU59" i="7"/>
  <c r="JDV59" i="7"/>
  <c r="JDW59" i="7"/>
  <c r="JDX59" i="7"/>
  <c r="JDY59" i="7"/>
  <c r="JDZ59" i="7"/>
  <c r="JEA59" i="7"/>
  <c r="JEB59" i="7"/>
  <c r="JEC59" i="7"/>
  <c r="JED59" i="7"/>
  <c r="JEE59" i="7"/>
  <c r="JEF59" i="7"/>
  <c r="JEG59" i="7"/>
  <c r="JEH59" i="7"/>
  <c r="JEI59" i="7"/>
  <c r="JEJ59" i="7"/>
  <c r="JEK59" i="7"/>
  <c r="JEL59" i="7"/>
  <c r="JEM59" i="7"/>
  <c r="JEN59" i="7"/>
  <c r="JEO59" i="7"/>
  <c r="JEP59" i="7"/>
  <c r="JEQ59" i="7"/>
  <c r="JER59" i="7"/>
  <c r="JES59" i="7"/>
  <c r="JET59" i="7"/>
  <c r="JEU59" i="7"/>
  <c r="JEV59" i="7"/>
  <c r="JEW59" i="7"/>
  <c r="JEX59" i="7"/>
  <c r="JEY59" i="7"/>
  <c r="JEZ59" i="7"/>
  <c r="JFA59" i="7"/>
  <c r="JFB59" i="7"/>
  <c r="JFC59" i="7"/>
  <c r="JFD59" i="7"/>
  <c r="JFE59" i="7"/>
  <c r="JFF59" i="7"/>
  <c r="JFG59" i="7"/>
  <c r="JFH59" i="7"/>
  <c r="JFI59" i="7"/>
  <c r="JFJ59" i="7"/>
  <c r="JFK59" i="7"/>
  <c r="JFL59" i="7"/>
  <c r="JFM59" i="7"/>
  <c r="JFN59" i="7"/>
  <c r="JFO59" i="7"/>
  <c r="JFP59" i="7"/>
  <c r="JFQ59" i="7"/>
  <c r="JFR59" i="7"/>
  <c r="JFS59" i="7"/>
  <c r="JFT59" i="7"/>
  <c r="JFU59" i="7"/>
  <c r="JFV59" i="7"/>
  <c r="JFW59" i="7"/>
  <c r="JFX59" i="7"/>
  <c r="JFY59" i="7"/>
  <c r="JFZ59" i="7"/>
  <c r="JGA59" i="7"/>
  <c r="JGB59" i="7"/>
  <c r="JGC59" i="7"/>
  <c r="JGD59" i="7"/>
  <c r="JGE59" i="7"/>
  <c r="JGF59" i="7"/>
  <c r="JGG59" i="7"/>
  <c r="JGH59" i="7"/>
  <c r="JGI59" i="7"/>
  <c r="JGJ59" i="7"/>
  <c r="JGK59" i="7"/>
  <c r="JGL59" i="7"/>
  <c r="JGM59" i="7"/>
  <c r="JGN59" i="7"/>
  <c r="JGO59" i="7"/>
  <c r="JGP59" i="7"/>
  <c r="JGQ59" i="7"/>
  <c r="JGR59" i="7"/>
  <c r="JGS59" i="7"/>
  <c r="JGT59" i="7"/>
  <c r="JGU59" i="7"/>
  <c r="JGV59" i="7"/>
  <c r="JGW59" i="7"/>
  <c r="JGX59" i="7"/>
  <c r="JGY59" i="7"/>
  <c r="JGZ59" i="7"/>
  <c r="JHA59" i="7"/>
  <c r="JHB59" i="7"/>
  <c r="JHC59" i="7"/>
  <c r="JHD59" i="7"/>
  <c r="JHE59" i="7"/>
  <c r="JHF59" i="7"/>
  <c r="JHG59" i="7"/>
  <c r="JHH59" i="7"/>
  <c r="JHI59" i="7"/>
  <c r="JHJ59" i="7"/>
  <c r="JHK59" i="7"/>
  <c r="JHL59" i="7"/>
  <c r="JHM59" i="7"/>
  <c r="JHN59" i="7"/>
  <c r="JHO59" i="7"/>
  <c r="JHP59" i="7"/>
  <c r="JHQ59" i="7"/>
  <c r="JHR59" i="7"/>
  <c r="JHS59" i="7"/>
  <c r="JHT59" i="7"/>
  <c r="JHU59" i="7"/>
  <c r="JHV59" i="7"/>
  <c r="JHW59" i="7"/>
  <c r="JHX59" i="7"/>
  <c r="JHY59" i="7"/>
  <c r="JHZ59" i="7"/>
  <c r="JIA59" i="7"/>
  <c r="JIB59" i="7"/>
  <c r="JIC59" i="7"/>
  <c r="JID59" i="7"/>
  <c r="JIE59" i="7"/>
  <c r="JIF59" i="7"/>
  <c r="JIG59" i="7"/>
  <c r="JIH59" i="7"/>
  <c r="JII59" i="7"/>
  <c r="JIJ59" i="7"/>
  <c r="JIK59" i="7"/>
  <c r="JIL59" i="7"/>
  <c r="JIM59" i="7"/>
  <c r="JIN59" i="7"/>
  <c r="JIO59" i="7"/>
  <c r="JIP59" i="7"/>
  <c r="JIQ59" i="7"/>
  <c r="JIR59" i="7"/>
  <c r="JIS59" i="7"/>
  <c r="JIT59" i="7"/>
  <c r="JIU59" i="7"/>
  <c r="JIV59" i="7"/>
  <c r="JIW59" i="7"/>
  <c r="JIX59" i="7"/>
  <c r="JIY59" i="7"/>
  <c r="JIZ59" i="7"/>
  <c r="JJA59" i="7"/>
  <c r="JJB59" i="7"/>
  <c r="JJC59" i="7"/>
  <c r="JJD59" i="7"/>
  <c r="JJE59" i="7"/>
  <c r="JJF59" i="7"/>
  <c r="JJG59" i="7"/>
  <c r="JJH59" i="7"/>
  <c r="JJI59" i="7"/>
  <c r="JJJ59" i="7"/>
  <c r="JJK59" i="7"/>
  <c r="JJL59" i="7"/>
  <c r="JJM59" i="7"/>
  <c r="JJN59" i="7"/>
  <c r="JJO59" i="7"/>
  <c r="JJP59" i="7"/>
  <c r="JJQ59" i="7"/>
  <c r="JJR59" i="7"/>
  <c r="JJS59" i="7"/>
  <c r="JJT59" i="7"/>
  <c r="JJU59" i="7"/>
  <c r="JJV59" i="7"/>
  <c r="JJW59" i="7"/>
  <c r="JJX59" i="7"/>
  <c r="JJY59" i="7"/>
  <c r="JJZ59" i="7"/>
  <c r="JKA59" i="7"/>
  <c r="JKB59" i="7"/>
  <c r="JKC59" i="7"/>
  <c r="JKD59" i="7"/>
  <c r="JKE59" i="7"/>
  <c r="JKF59" i="7"/>
  <c r="JKG59" i="7"/>
  <c r="JKH59" i="7"/>
  <c r="JKI59" i="7"/>
  <c r="JKJ59" i="7"/>
  <c r="JKK59" i="7"/>
  <c r="JKL59" i="7"/>
  <c r="JKM59" i="7"/>
  <c r="JKN59" i="7"/>
  <c r="JKO59" i="7"/>
  <c r="JKP59" i="7"/>
  <c r="JKQ59" i="7"/>
  <c r="JKR59" i="7"/>
  <c r="JKS59" i="7"/>
  <c r="JKT59" i="7"/>
  <c r="JKU59" i="7"/>
  <c r="JKV59" i="7"/>
  <c r="JKW59" i="7"/>
  <c r="JKX59" i="7"/>
  <c r="JKY59" i="7"/>
  <c r="JKZ59" i="7"/>
  <c r="JLA59" i="7"/>
  <c r="JLB59" i="7"/>
  <c r="JLC59" i="7"/>
  <c r="JLD59" i="7"/>
  <c r="JLE59" i="7"/>
  <c r="JLF59" i="7"/>
  <c r="JLG59" i="7"/>
  <c r="JLH59" i="7"/>
  <c r="JLI59" i="7"/>
  <c r="JLJ59" i="7"/>
  <c r="JLK59" i="7"/>
  <c r="JLL59" i="7"/>
  <c r="JLM59" i="7"/>
  <c r="JLN59" i="7"/>
  <c r="JLO59" i="7"/>
  <c r="JLP59" i="7"/>
  <c r="JLQ59" i="7"/>
  <c r="JLR59" i="7"/>
  <c r="JLS59" i="7"/>
  <c r="JLT59" i="7"/>
  <c r="JLU59" i="7"/>
  <c r="JLV59" i="7"/>
  <c r="JLW59" i="7"/>
  <c r="JLX59" i="7"/>
  <c r="JLY59" i="7"/>
  <c r="JLZ59" i="7"/>
  <c r="JMA59" i="7"/>
  <c r="JMB59" i="7"/>
  <c r="JMC59" i="7"/>
  <c r="JMD59" i="7"/>
  <c r="JME59" i="7"/>
  <c r="JMF59" i="7"/>
  <c r="JMG59" i="7"/>
  <c r="JMH59" i="7"/>
  <c r="JMI59" i="7"/>
  <c r="JMJ59" i="7"/>
  <c r="JMK59" i="7"/>
  <c r="JML59" i="7"/>
  <c r="JMM59" i="7"/>
  <c r="JMN59" i="7"/>
  <c r="JMO59" i="7"/>
  <c r="JMP59" i="7"/>
  <c r="JMQ59" i="7"/>
  <c r="JMR59" i="7"/>
  <c r="JMS59" i="7"/>
  <c r="JMT59" i="7"/>
  <c r="JMU59" i="7"/>
  <c r="JMV59" i="7"/>
  <c r="JMW59" i="7"/>
  <c r="JMX59" i="7"/>
  <c r="JMY59" i="7"/>
  <c r="JMZ59" i="7"/>
  <c r="JNA59" i="7"/>
  <c r="JNB59" i="7"/>
  <c r="JNC59" i="7"/>
  <c r="JND59" i="7"/>
  <c r="JNE59" i="7"/>
  <c r="JNF59" i="7"/>
  <c r="JNG59" i="7"/>
  <c r="JNH59" i="7"/>
  <c r="JNI59" i="7"/>
  <c r="JNJ59" i="7"/>
  <c r="JNK59" i="7"/>
  <c r="JNL59" i="7"/>
  <c r="JNM59" i="7"/>
  <c r="JNN59" i="7"/>
  <c r="JNO59" i="7"/>
  <c r="JNP59" i="7"/>
  <c r="JNQ59" i="7"/>
  <c r="JNR59" i="7"/>
  <c r="JNS59" i="7"/>
  <c r="JNT59" i="7"/>
  <c r="JNU59" i="7"/>
  <c r="JNV59" i="7"/>
  <c r="JNW59" i="7"/>
  <c r="JNX59" i="7"/>
  <c r="JNY59" i="7"/>
  <c r="JNZ59" i="7"/>
  <c r="JOA59" i="7"/>
  <c r="JOB59" i="7"/>
  <c r="JOC59" i="7"/>
  <c r="JOD59" i="7"/>
  <c r="JOE59" i="7"/>
  <c r="JOF59" i="7"/>
  <c r="JOG59" i="7"/>
  <c r="JOH59" i="7"/>
  <c r="JOI59" i="7"/>
  <c r="JOJ59" i="7"/>
  <c r="JOK59" i="7"/>
  <c r="JOL59" i="7"/>
  <c r="JOM59" i="7"/>
  <c r="JON59" i="7"/>
  <c r="JOO59" i="7"/>
  <c r="JOP59" i="7"/>
  <c r="JOQ59" i="7"/>
  <c r="JOR59" i="7"/>
  <c r="JOS59" i="7"/>
  <c r="JOT59" i="7"/>
  <c r="JOU59" i="7"/>
  <c r="JOV59" i="7"/>
  <c r="JOW59" i="7"/>
  <c r="JOX59" i="7"/>
  <c r="JOY59" i="7"/>
  <c r="JOZ59" i="7"/>
  <c r="JPA59" i="7"/>
  <c r="JPB59" i="7"/>
  <c r="JPC59" i="7"/>
  <c r="JPD59" i="7"/>
  <c r="JPE59" i="7"/>
  <c r="JPF59" i="7"/>
  <c r="JPG59" i="7"/>
  <c r="JPH59" i="7"/>
  <c r="JPI59" i="7"/>
  <c r="JPJ59" i="7"/>
  <c r="JPK59" i="7"/>
  <c r="JPL59" i="7"/>
  <c r="JPM59" i="7"/>
  <c r="JPN59" i="7"/>
  <c r="JPO59" i="7"/>
  <c r="JPP59" i="7"/>
  <c r="JPQ59" i="7"/>
  <c r="JPR59" i="7"/>
  <c r="JPS59" i="7"/>
  <c r="JPT59" i="7"/>
  <c r="JPU59" i="7"/>
  <c r="JPV59" i="7"/>
  <c r="JPW59" i="7"/>
  <c r="JPX59" i="7"/>
  <c r="JPY59" i="7"/>
  <c r="JPZ59" i="7"/>
  <c r="JQA59" i="7"/>
  <c r="JQB59" i="7"/>
  <c r="JQC59" i="7"/>
  <c r="JQD59" i="7"/>
  <c r="JQE59" i="7"/>
  <c r="JQF59" i="7"/>
  <c r="JQG59" i="7"/>
  <c r="JQH59" i="7"/>
  <c r="JQI59" i="7"/>
  <c r="JQJ59" i="7"/>
  <c r="JQK59" i="7"/>
  <c r="JQL59" i="7"/>
  <c r="JQM59" i="7"/>
  <c r="JQN59" i="7"/>
  <c r="JQO59" i="7"/>
  <c r="JQP59" i="7"/>
  <c r="JQQ59" i="7"/>
  <c r="JQR59" i="7"/>
  <c r="JQS59" i="7"/>
  <c r="JQT59" i="7"/>
  <c r="JQU59" i="7"/>
  <c r="JQV59" i="7"/>
  <c r="JQW59" i="7"/>
  <c r="JQX59" i="7"/>
  <c r="JQY59" i="7"/>
  <c r="JQZ59" i="7"/>
  <c r="JRA59" i="7"/>
  <c r="JRB59" i="7"/>
  <c r="JRC59" i="7"/>
  <c r="JRD59" i="7"/>
  <c r="JRE59" i="7"/>
  <c r="JRF59" i="7"/>
  <c r="JRG59" i="7"/>
  <c r="JRH59" i="7"/>
  <c r="JRI59" i="7"/>
  <c r="JRJ59" i="7"/>
  <c r="JRK59" i="7"/>
  <c r="JRL59" i="7"/>
  <c r="JRM59" i="7"/>
  <c r="JRN59" i="7"/>
  <c r="JRO59" i="7"/>
  <c r="JRP59" i="7"/>
  <c r="JRQ59" i="7"/>
  <c r="JRR59" i="7"/>
  <c r="JRS59" i="7"/>
  <c r="JRT59" i="7"/>
  <c r="JRU59" i="7"/>
  <c r="JRV59" i="7"/>
  <c r="JRW59" i="7"/>
  <c r="JRX59" i="7"/>
  <c r="JRY59" i="7"/>
  <c r="JRZ59" i="7"/>
  <c r="JSA59" i="7"/>
  <c r="JSB59" i="7"/>
  <c r="JSC59" i="7"/>
  <c r="JSD59" i="7"/>
  <c r="JSE59" i="7"/>
  <c r="JSF59" i="7"/>
  <c r="JSG59" i="7"/>
  <c r="JSH59" i="7"/>
  <c r="JSI59" i="7"/>
  <c r="JSJ59" i="7"/>
  <c r="JSK59" i="7"/>
  <c r="JSL59" i="7"/>
  <c r="JSM59" i="7"/>
  <c r="JSN59" i="7"/>
  <c r="JSO59" i="7"/>
  <c r="JSP59" i="7"/>
  <c r="JSQ59" i="7"/>
  <c r="JSR59" i="7"/>
  <c r="JSS59" i="7"/>
  <c r="JST59" i="7"/>
  <c r="JSU59" i="7"/>
  <c r="JSV59" i="7"/>
  <c r="JSW59" i="7"/>
  <c r="JSX59" i="7"/>
  <c r="JSY59" i="7"/>
  <c r="JSZ59" i="7"/>
  <c r="JTA59" i="7"/>
  <c r="JTB59" i="7"/>
  <c r="JTC59" i="7"/>
  <c r="JTD59" i="7"/>
  <c r="JTE59" i="7"/>
  <c r="JTF59" i="7"/>
  <c r="JTG59" i="7"/>
  <c r="JTH59" i="7"/>
  <c r="JTI59" i="7"/>
  <c r="JTJ59" i="7"/>
  <c r="JTK59" i="7"/>
  <c r="JTL59" i="7"/>
  <c r="JTM59" i="7"/>
  <c r="JTN59" i="7"/>
  <c r="JTO59" i="7"/>
  <c r="JTP59" i="7"/>
  <c r="JTQ59" i="7"/>
  <c r="JTR59" i="7"/>
  <c r="JTS59" i="7"/>
  <c r="JTT59" i="7"/>
  <c r="JTU59" i="7"/>
  <c r="JTV59" i="7"/>
  <c r="JTW59" i="7"/>
  <c r="JTX59" i="7"/>
  <c r="JTY59" i="7"/>
  <c r="JTZ59" i="7"/>
  <c r="JUA59" i="7"/>
  <c r="JUB59" i="7"/>
  <c r="JUC59" i="7"/>
  <c r="JUD59" i="7"/>
  <c r="JUE59" i="7"/>
  <c r="JUF59" i="7"/>
  <c r="JUG59" i="7"/>
  <c r="JUH59" i="7"/>
  <c r="JUI59" i="7"/>
  <c r="JUJ59" i="7"/>
  <c r="JUK59" i="7"/>
  <c r="JUL59" i="7"/>
  <c r="JUM59" i="7"/>
  <c r="JUN59" i="7"/>
  <c r="JUO59" i="7"/>
  <c r="JUP59" i="7"/>
  <c r="JUQ59" i="7"/>
  <c r="JUR59" i="7"/>
  <c r="JUS59" i="7"/>
  <c r="JUT59" i="7"/>
  <c r="JUU59" i="7"/>
  <c r="JUV59" i="7"/>
  <c r="JUW59" i="7"/>
  <c r="JUX59" i="7"/>
  <c r="JUY59" i="7"/>
  <c r="JUZ59" i="7"/>
  <c r="JVA59" i="7"/>
  <c r="JVB59" i="7"/>
  <c r="JVC59" i="7"/>
  <c r="JVD59" i="7"/>
  <c r="JVE59" i="7"/>
  <c r="JVF59" i="7"/>
  <c r="JVG59" i="7"/>
  <c r="JVH59" i="7"/>
  <c r="JVI59" i="7"/>
  <c r="JVJ59" i="7"/>
  <c r="JVK59" i="7"/>
  <c r="JVL59" i="7"/>
  <c r="JVM59" i="7"/>
  <c r="JVN59" i="7"/>
  <c r="JVO59" i="7"/>
  <c r="JVP59" i="7"/>
  <c r="JVQ59" i="7"/>
  <c r="JVR59" i="7"/>
  <c r="JVS59" i="7"/>
  <c r="JVT59" i="7"/>
  <c r="JVU59" i="7"/>
  <c r="JVV59" i="7"/>
  <c r="JVW59" i="7"/>
  <c r="JVX59" i="7"/>
  <c r="JVY59" i="7"/>
  <c r="JVZ59" i="7"/>
  <c r="JWA59" i="7"/>
  <c r="JWB59" i="7"/>
  <c r="JWC59" i="7"/>
  <c r="JWD59" i="7"/>
  <c r="JWE59" i="7"/>
  <c r="JWF59" i="7"/>
  <c r="JWG59" i="7"/>
  <c r="JWH59" i="7"/>
  <c r="JWI59" i="7"/>
  <c r="JWJ59" i="7"/>
  <c r="JWK59" i="7"/>
  <c r="JWL59" i="7"/>
  <c r="JWM59" i="7"/>
  <c r="JWN59" i="7"/>
  <c r="JWO59" i="7"/>
  <c r="JWP59" i="7"/>
  <c r="JWQ59" i="7"/>
  <c r="JWR59" i="7"/>
  <c r="JWS59" i="7"/>
  <c r="JWT59" i="7"/>
  <c r="JWU59" i="7"/>
  <c r="JWV59" i="7"/>
  <c r="JWW59" i="7"/>
  <c r="JWX59" i="7"/>
  <c r="JWY59" i="7"/>
  <c r="JWZ59" i="7"/>
  <c r="JXA59" i="7"/>
  <c r="JXB59" i="7"/>
  <c r="JXC59" i="7"/>
  <c r="JXD59" i="7"/>
  <c r="JXE59" i="7"/>
  <c r="JXF59" i="7"/>
  <c r="JXG59" i="7"/>
  <c r="JXH59" i="7"/>
  <c r="JXI59" i="7"/>
  <c r="JXJ59" i="7"/>
  <c r="JXK59" i="7"/>
  <c r="JXL59" i="7"/>
  <c r="JXM59" i="7"/>
  <c r="JXN59" i="7"/>
  <c r="JXO59" i="7"/>
  <c r="JXP59" i="7"/>
  <c r="JXQ59" i="7"/>
  <c r="JXR59" i="7"/>
  <c r="JXS59" i="7"/>
  <c r="JXT59" i="7"/>
  <c r="JXU59" i="7"/>
  <c r="JXV59" i="7"/>
  <c r="JXW59" i="7"/>
  <c r="JXX59" i="7"/>
  <c r="JXY59" i="7"/>
  <c r="JXZ59" i="7"/>
  <c r="JYA59" i="7"/>
  <c r="JYB59" i="7"/>
  <c r="JYC59" i="7"/>
  <c r="JYD59" i="7"/>
  <c r="JYE59" i="7"/>
  <c r="JYF59" i="7"/>
  <c r="JYG59" i="7"/>
  <c r="JYH59" i="7"/>
  <c r="JYI59" i="7"/>
  <c r="JYJ59" i="7"/>
  <c r="JYK59" i="7"/>
  <c r="JYL59" i="7"/>
  <c r="JYM59" i="7"/>
  <c r="JYN59" i="7"/>
  <c r="JYO59" i="7"/>
  <c r="JYP59" i="7"/>
  <c r="JYQ59" i="7"/>
  <c r="JYR59" i="7"/>
  <c r="JYS59" i="7"/>
  <c r="JYT59" i="7"/>
  <c r="JYU59" i="7"/>
  <c r="JYV59" i="7"/>
  <c r="JYW59" i="7"/>
  <c r="JYX59" i="7"/>
  <c r="JYY59" i="7"/>
  <c r="JYZ59" i="7"/>
  <c r="JZA59" i="7"/>
  <c r="JZB59" i="7"/>
  <c r="JZC59" i="7"/>
  <c r="JZD59" i="7"/>
  <c r="JZE59" i="7"/>
  <c r="JZF59" i="7"/>
  <c r="JZG59" i="7"/>
  <c r="JZH59" i="7"/>
  <c r="JZI59" i="7"/>
  <c r="JZJ59" i="7"/>
  <c r="JZK59" i="7"/>
  <c r="JZL59" i="7"/>
  <c r="JZM59" i="7"/>
  <c r="JZN59" i="7"/>
  <c r="JZO59" i="7"/>
  <c r="JZP59" i="7"/>
  <c r="JZQ59" i="7"/>
  <c r="JZR59" i="7"/>
  <c r="JZS59" i="7"/>
  <c r="JZT59" i="7"/>
  <c r="JZU59" i="7"/>
  <c r="JZV59" i="7"/>
  <c r="JZW59" i="7"/>
  <c r="JZX59" i="7"/>
  <c r="JZY59" i="7"/>
  <c r="JZZ59" i="7"/>
  <c r="KAA59" i="7"/>
  <c r="KAB59" i="7"/>
  <c r="KAC59" i="7"/>
  <c r="KAD59" i="7"/>
  <c r="KAE59" i="7"/>
  <c r="KAF59" i="7"/>
  <c r="KAG59" i="7"/>
  <c r="KAH59" i="7"/>
  <c r="KAI59" i="7"/>
  <c r="KAJ59" i="7"/>
  <c r="KAK59" i="7"/>
  <c r="KAL59" i="7"/>
  <c r="KAM59" i="7"/>
  <c r="KAN59" i="7"/>
  <c r="KAO59" i="7"/>
  <c r="KAP59" i="7"/>
  <c r="KAQ59" i="7"/>
  <c r="KAR59" i="7"/>
  <c r="KAS59" i="7"/>
  <c r="KAT59" i="7"/>
  <c r="KAU59" i="7"/>
  <c r="KAV59" i="7"/>
  <c r="KAW59" i="7"/>
  <c r="KAX59" i="7"/>
  <c r="KAY59" i="7"/>
  <c r="KAZ59" i="7"/>
  <c r="KBA59" i="7"/>
  <c r="KBB59" i="7"/>
  <c r="KBC59" i="7"/>
  <c r="KBD59" i="7"/>
  <c r="KBE59" i="7"/>
  <c r="KBF59" i="7"/>
  <c r="KBG59" i="7"/>
  <c r="KBH59" i="7"/>
  <c r="KBI59" i="7"/>
  <c r="KBJ59" i="7"/>
  <c r="KBK59" i="7"/>
  <c r="KBL59" i="7"/>
  <c r="KBM59" i="7"/>
  <c r="KBN59" i="7"/>
  <c r="KBO59" i="7"/>
  <c r="KBP59" i="7"/>
  <c r="KBQ59" i="7"/>
  <c r="KBR59" i="7"/>
  <c r="KBS59" i="7"/>
  <c r="KBT59" i="7"/>
  <c r="KBU59" i="7"/>
  <c r="KBV59" i="7"/>
  <c r="KBW59" i="7"/>
  <c r="KBX59" i="7"/>
  <c r="KBY59" i="7"/>
  <c r="KBZ59" i="7"/>
  <c r="KCA59" i="7"/>
  <c r="KCB59" i="7"/>
  <c r="KCC59" i="7"/>
  <c r="KCD59" i="7"/>
  <c r="KCE59" i="7"/>
  <c r="KCF59" i="7"/>
  <c r="KCG59" i="7"/>
  <c r="KCH59" i="7"/>
  <c r="KCI59" i="7"/>
  <c r="KCJ59" i="7"/>
  <c r="KCK59" i="7"/>
  <c r="KCL59" i="7"/>
  <c r="KCM59" i="7"/>
  <c r="KCN59" i="7"/>
  <c r="KCO59" i="7"/>
  <c r="KCP59" i="7"/>
  <c r="KCQ59" i="7"/>
  <c r="KCR59" i="7"/>
  <c r="KCS59" i="7"/>
  <c r="KCT59" i="7"/>
  <c r="KCU59" i="7"/>
  <c r="KCV59" i="7"/>
  <c r="KCW59" i="7"/>
  <c r="KCX59" i="7"/>
  <c r="KCY59" i="7"/>
  <c r="KCZ59" i="7"/>
  <c r="KDA59" i="7"/>
  <c r="KDB59" i="7"/>
  <c r="KDC59" i="7"/>
  <c r="KDD59" i="7"/>
  <c r="KDE59" i="7"/>
  <c r="KDF59" i="7"/>
  <c r="KDG59" i="7"/>
  <c r="KDH59" i="7"/>
  <c r="KDI59" i="7"/>
  <c r="KDJ59" i="7"/>
  <c r="KDK59" i="7"/>
  <c r="KDL59" i="7"/>
  <c r="KDM59" i="7"/>
  <c r="KDN59" i="7"/>
  <c r="KDO59" i="7"/>
  <c r="KDP59" i="7"/>
  <c r="KDQ59" i="7"/>
  <c r="KDR59" i="7"/>
  <c r="KDS59" i="7"/>
  <c r="KDT59" i="7"/>
  <c r="KDU59" i="7"/>
  <c r="KDV59" i="7"/>
  <c r="KDW59" i="7"/>
  <c r="KDX59" i="7"/>
  <c r="KDY59" i="7"/>
  <c r="KDZ59" i="7"/>
  <c r="KEA59" i="7"/>
  <c r="KEB59" i="7"/>
  <c r="KEC59" i="7"/>
  <c r="KED59" i="7"/>
  <c r="KEE59" i="7"/>
  <c r="KEF59" i="7"/>
  <c r="KEG59" i="7"/>
  <c r="KEH59" i="7"/>
  <c r="KEI59" i="7"/>
  <c r="KEJ59" i="7"/>
  <c r="KEK59" i="7"/>
  <c r="KEL59" i="7"/>
  <c r="KEM59" i="7"/>
  <c r="KEN59" i="7"/>
  <c r="KEO59" i="7"/>
  <c r="KEP59" i="7"/>
  <c r="KEQ59" i="7"/>
  <c r="KER59" i="7"/>
  <c r="KES59" i="7"/>
  <c r="KET59" i="7"/>
  <c r="KEU59" i="7"/>
  <c r="KEV59" i="7"/>
  <c r="KEW59" i="7"/>
  <c r="KEX59" i="7"/>
  <c r="KEY59" i="7"/>
  <c r="KEZ59" i="7"/>
  <c r="KFA59" i="7"/>
  <c r="KFB59" i="7"/>
  <c r="KFC59" i="7"/>
  <c r="KFD59" i="7"/>
  <c r="KFE59" i="7"/>
  <c r="KFF59" i="7"/>
  <c r="KFG59" i="7"/>
  <c r="KFH59" i="7"/>
  <c r="KFI59" i="7"/>
  <c r="KFJ59" i="7"/>
  <c r="KFK59" i="7"/>
  <c r="KFL59" i="7"/>
  <c r="KFM59" i="7"/>
  <c r="KFN59" i="7"/>
  <c r="KFO59" i="7"/>
  <c r="KFP59" i="7"/>
  <c r="KFQ59" i="7"/>
  <c r="KFR59" i="7"/>
  <c r="KFS59" i="7"/>
  <c r="KFT59" i="7"/>
  <c r="KFU59" i="7"/>
  <c r="KFV59" i="7"/>
  <c r="KFW59" i="7"/>
  <c r="KFX59" i="7"/>
  <c r="KFY59" i="7"/>
  <c r="KFZ59" i="7"/>
  <c r="KGA59" i="7"/>
  <c r="KGB59" i="7"/>
  <c r="KGC59" i="7"/>
  <c r="KGD59" i="7"/>
  <c r="KGE59" i="7"/>
  <c r="KGF59" i="7"/>
  <c r="KGG59" i="7"/>
  <c r="KGH59" i="7"/>
  <c r="KGI59" i="7"/>
  <c r="KGJ59" i="7"/>
  <c r="KGK59" i="7"/>
  <c r="KGL59" i="7"/>
  <c r="KGM59" i="7"/>
  <c r="KGN59" i="7"/>
  <c r="KGO59" i="7"/>
  <c r="KGP59" i="7"/>
  <c r="KGQ59" i="7"/>
  <c r="KGR59" i="7"/>
  <c r="KGS59" i="7"/>
  <c r="KGT59" i="7"/>
  <c r="KGU59" i="7"/>
  <c r="KGV59" i="7"/>
  <c r="KGW59" i="7"/>
  <c r="KGX59" i="7"/>
  <c r="KGY59" i="7"/>
  <c r="KGZ59" i="7"/>
  <c r="KHA59" i="7"/>
  <c r="KHB59" i="7"/>
  <c r="KHC59" i="7"/>
  <c r="KHD59" i="7"/>
  <c r="KHE59" i="7"/>
  <c r="KHF59" i="7"/>
  <c r="KHG59" i="7"/>
  <c r="KHH59" i="7"/>
  <c r="KHI59" i="7"/>
  <c r="KHJ59" i="7"/>
  <c r="KHK59" i="7"/>
  <c r="KHL59" i="7"/>
  <c r="KHM59" i="7"/>
  <c r="KHN59" i="7"/>
  <c r="KHO59" i="7"/>
  <c r="KHP59" i="7"/>
  <c r="KHQ59" i="7"/>
  <c r="KHR59" i="7"/>
  <c r="KHS59" i="7"/>
  <c r="KHT59" i="7"/>
  <c r="KHU59" i="7"/>
  <c r="KHV59" i="7"/>
  <c r="KHW59" i="7"/>
  <c r="KHX59" i="7"/>
  <c r="KHY59" i="7"/>
  <c r="KHZ59" i="7"/>
  <c r="KIA59" i="7"/>
  <c r="KIB59" i="7"/>
  <c r="KIC59" i="7"/>
  <c r="KID59" i="7"/>
  <c r="KIE59" i="7"/>
  <c r="KIF59" i="7"/>
  <c r="KIG59" i="7"/>
  <c r="KIH59" i="7"/>
  <c r="KII59" i="7"/>
  <c r="KIJ59" i="7"/>
  <c r="KIK59" i="7"/>
  <c r="KIL59" i="7"/>
  <c r="KIM59" i="7"/>
  <c r="KIN59" i="7"/>
  <c r="KIO59" i="7"/>
  <c r="KIP59" i="7"/>
  <c r="KIQ59" i="7"/>
  <c r="KIR59" i="7"/>
  <c r="KIS59" i="7"/>
  <c r="KIT59" i="7"/>
  <c r="KIU59" i="7"/>
  <c r="KIV59" i="7"/>
  <c r="KIW59" i="7"/>
  <c r="KIX59" i="7"/>
  <c r="KIY59" i="7"/>
  <c r="KIZ59" i="7"/>
  <c r="KJA59" i="7"/>
  <c r="KJB59" i="7"/>
  <c r="KJC59" i="7"/>
  <c r="KJD59" i="7"/>
  <c r="KJE59" i="7"/>
  <c r="KJF59" i="7"/>
  <c r="KJG59" i="7"/>
  <c r="KJH59" i="7"/>
  <c r="KJI59" i="7"/>
  <c r="KJJ59" i="7"/>
  <c r="KJK59" i="7"/>
  <c r="KJL59" i="7"/>
  <c r="KJM59" i="7"/>
  <c r="KJN59" i="7"/>
  <c r="KJO59" i="7"/>
  <c r="KJP59" i="7"/>
  <c r="KJQ59" i="7"/>
  <c r="KJR59" i="7"/>
  <c r="KJS59" i="7"/>
  <c r="KJT59" i="7"/>
  <c r="KJU59" i="7"/>
  <c r="KJV59" i="7"/>
  <c r="KJW59" i="7"/>
  <c r="KJX59" i="7"/>
  <c r="KJY59" i="7"/>
  <c r="KJZ59" i="7"/>
  <c r="KKA59" i="7"/>
  <c r="KKB59" i="7"/>
  <c r="KKC59" i="7"/>
  <c r="KKD59" i="7"/>
  <c r="KKE59" i="7"/>
  <c r="KKF59" i="7"/>
  <c r="KKG59" i="7"/>
  <c r="KKH59" i="7"/>
  <c r="KKI59" i="7"/>
  <c r="KKJ59" i="7"/>
  <c r="KKK59" i="7"/>
  <c r="KKL59" i="7"/>
  <c r="KKM59" i="7"/>
  <c r="KKN59" i="7"/>
  <c r="KKO59" i="7"/>
  <c r="KKP59" i="7"/>
  <c r="KKQ59" i="7"/>
  <c r="KKR59" i="7"/>
  <c r="KKS59" i="7"/>
  <c r="KKT59" i="7"/>
  <c r="KKU59" i="7"/>
  <c r="KKV59" i="7"/>
  <c r="KKW59" i="7"/>
  <c r="KKX59" i="7"/>
  <c r="KKY59" i="7"/>
  <c r="KKZ59" i="7"/>
  <c r="KLA59" i="7"/>
  <c r="KLB59" i="7"/>
  <c r="KLC59" i="7"/>
  <c r="KLD59" i="7"/>
  <c r="KLE59" i="7"/>
  <c r="KLF59" i="7"/>
  <c r="KLG59" i="7"/>
  <c r="KLH59" i="7"/>
  <c r="KLI59" i="7"/>
  <c r="KLJ59" i="7"/>
  <c r="KLK59" i="7"/>
  <c r="KLL59" i="7"/>
  <c r="KLM59" i="7"/>
  <c r="KLN59" i="7"/>
  <c r="KLO59" i="7"/>
  <c r="KLP59" i="7"/>
  <c r="KLQ59" i="7"/>
  <c r="KLR59" i="7"/>
  <c r="KLS59" i="7"/>
  <c r="KLT59" i="7"/>
  <c r="KLU59" i="7"/>
  <c r="KLV59" i="7"/>
  <c r="KLW59" i="7"/>
  <c r="KLX59" i="7"/>
  <c r="KLY59" i="7"/>
  <c r="KLZ59" i="7"/>
  <c r="KMA59" i="7"/>
  <c r="KMB59" i="7"/>
  <c r="KMC59" i="7"/>
  <c r="KMD59" i="7"/>
  <c r="KME59" i="7"/>
  <c r="KMF59" i="7"/>
  <c r="KMG59" i="7"/>
  <c r="KMH59" i="7"/>
  <c r="KMI59" i="7"/>
  <c r="KMJ59" i="7"/>
  <c r="KMK59" i="7"/>
  <c r="KML59" i="7"/>
  <c r="KMM59" i="7"/>
  <c r="KMN59" i="7"/>
  <c r="KMO59" i="7"/>
  <c r="KMP59" i="7"/>
  <c r="KMQ59" i="7"/>
  <c r="KMR59" i="7"/>
  <c r="KMS59" i="7"/>
  <c r="KMT59" i="7"/>
  <c r="KMU59" i="7"/>
  <c r="KMV59" i="7"/>
  <c r="KMW59" i="7"/>
  <c r="KMX59" i="7"/>
  <c r="KMY59" i="7"/>
  <c r="KMZ59" i="7"/>
  <c r="KNA59" i="7"/>
  <c r="KNB59" i="7"/>
  <c r="KNC59" i="7"/>
  <c r="KND59" i="7"/>
  <c r="KNE59" i="7"/>
  <c r="KNF59" i="7"/>
  <c r="KNG59" i="7"/>
  <c r="KNH59" i="7"/>
  <c r="KNI59" i="7"/>
  <c r="KNJ59" i="7"/>
  <c r="KNK59" i="7"/>
  <c r="KNL59" i="7"/>
  <c r="KNM59" i="7"/>
  <c r="KNN59" i="7"/>
  <c r="KNO59" i="7"/>
  <c r="KNP59" i="7"/>
  <c r="KNQ59" i="7"/>
  <c r="KNR59" i="7"/>
  <c r="KNS59" i="7"/>
  <c r="KNT59" i="7"/>
  <c r="KNU59" i="7"/>
  <c r="KNV59" i="7"/>
  <c r="KNW59" i="7"/>
  <c r="KNX59" i="7"/>
  <c r="KNY59" i="7"/>
  <c r="KNZ59" i="7"/>
  <c r="KOA59" i="7"/>
  <c r="KOB59" i="7"/>
  <c r="KOC59" i="7"/>
  <c r="KOD59" i="7"/>
  <c r="KOE59" i="7"/>
  <c r="KOF59" i="7"/>
  <c r="KOG59" i="7"/>
  <c r="KOH59" i="7"/>
  <c r="KOI59" i="7"/>
  <c r="KOJ59" i="7"/>
  <c r="KOK59" i="7"/>
  <c r="KOL59" i="7"/>
  <c r="KOM59" i="7"/>
  <c r="KON59" i="7"/>
  <c r="KOO59" i="7"/>
  <c r="KOP59" i="7"/>
  <c r="KOQ59" i="7"/>
  <c r="KOR59" i="7"/>
  <c r="KOS59" i="7"/>
  <c r="KOT59" i="7"/>
  <c r="KOU59" i="7"/>
  <c r="KOV59" i="7"/>
  <c r="KOW59" i="7"/>
  <c r="KOX59" i="7"/>
  <c r="KOY59" i="7"/>
  <c r="KOZ59" i="7"/>
  <c r="KPA59" i="7"/>
  <c r="KPB59" i="7"/>
  <c r="KPC59" i="7"/>
  <c r="KPD59" i="7"/>
  <c r="KPE59" i="7"/>
  <c r="KPF59" i="7"/>
  <c r="KPG59" i="7"/>
  <c r="KPH59" i="7"/>
  <c r="KPI59" i="7"/>
  <c r="KPJ59" i="7"/>
  <c r="KPK59" i="7"/>
  <c r="KPL59" i="7"/>
  <c r="KPM59" i="7"/>
  <c r="KPN59" i="7"/>
  <c r="KPO59" i="7"/>
  <c r="KPP59" i="7"/>
  <c r="KPQ59" i="7"/>
  <c r="KPR59" i="7"/>
  <c r="KPS59" i="7"/>
  <c r="KPT59" i="7"/>
  <c r="KPU59" i="7"/>
  <c r="KPV59" i="7"/>
  <c r="KPW59" i="7"/>
  <c r="KPX59" i="7"/>
  <c r="KPY59" i="7"/>
  <c r="KPZ59" i="7"/>
  <c r="KQA59" i="7"/>
  <c r="KQB59" i="7"/>
  <c r="KQC59" i="7"/>
  <c r="KQD59" i="7"/>
  <c r="KQE59" i="7"/>
  <c r="KQF59" i="7"/>
  <c r="KQG59" i="7"/>
  <c r="KQH59" i="7"/>
  <c r="KQI59" i="7"/>
  <c r="KQJ59" i="7"/>
  <c r="KQK59" i="7"/>
  <c r="KQL59" i="7"/>
  <c r="KQM59" i="7"/>
  <c r="KQN59" i="7"/>
  <c r="KQO59" i="7"/>
  <c r="KQP59" i="7"/>
  <c r="KQQ59" i="7"/>
  <c r="KQR59" i="7"/>
  <c r="KQS59" i="7"/>
  <c r="KQT59" i="7"/>
  <c r="KQU59" i="7"/>
  <c r="KQV59" i="7"/>
  <c r="KQW59" i="7"/>
  <c r="KQX59" i="7"/>
  <c r="KQY59" i="7"/>
  <c r="KQZ59" i="7"/>
  <c r="KRA59" i="7"/>
  <c r="KRB59" i="7"/>
  <c r="KRC59" i="7"/>
  <c r="KRD59" i="7"/>
  <c r="KRE59" i="7"/>
  <c r="KRF59" i="7"/>
  <c r="KRG59" i="7"/>
  <c r="KRH59" i="7"/>
  <c r="KRI59" i="7"/>
  <c r="KRJ59" i="7"/>
  <c r="KRK59" i="7"/>
  <c r="KRL59" i="7"/>
  <c r="KRM59" i="7"/>
  <c r="KRN59" i="7"/>
  <c r="KRO59" i="7"/>
  <c r="KRP59" i="7"/>
  <c r="KRQ59" i="7"/>
  <c r="KRR59" i="7"/>
  <c r="KRS59" i="7"/>
  <c r="KRT59" i="7"/>
  <c r="KRU59" i="7"/>
  <c r="KRV59" i="7"/>
  <c r="KRW59" i="7"/>
  <c r="KRX59" i="7"/>
  <c r="KRY59" i="7"/>
  <c r="KRZ59" i="7"/>
  <c r="KSA59" i="7"/>
  <c r="KSB59" i="7"/>
  <c r="KSC59" i="7"/>
  <c r="KSD59" i="7"/>
  <c r="KSE59" i="7"/>
  <c r="KSF59" i="7"/>
  <c r="KSG59" i="7"/>
  <c r="KSH59" i="7"/>
  <c r="KSI59" i="7"/>
  <c r="KSJ59" i="7"/>
  <c r="KSK59" i="7"/>
  <c r="KSL59" i="7"/>
  <c r="KSM59" i="7"/>
  <c r="KSN59" i="7"/>
  <c r="KSO59" i="7"/>
  <c r="KSP59" i="7"/>
  <c r="KSQ59" i="7"/>
  <c r="KSR59" i="7"/>
  <c r="KSS59" i="7"/>
  <c r="KST59" i="7"/>
  <c r="KSU59" i="7"/>
  <c r="KSV59" i="7"/>
  <c r="KSW59" i="7"/>
  <c r="KSX59" i="7"/>
  <c r="KSY59" i="7"/>
  <c r="KSZ59" i="7"/>
  <c r="KTA59" i="7"/>
  <c r="KTB59" i="7"/>
  <c r="KTC59" i="7"/>
  <c r="KTD59" i="7"/>
  <c r="KTE59" i="7"/>
  <c r="KTF59" i="7"/>
  <c r="KTG59" i="7"/>
  <c r="KTH59" i="7"/>
  <c r="KTI59" i="7"/>
  <c r="KTJ59" i="7"/>
  <c r="KTK59" i="7"/>
  <c r="KTL59" i="7"/>
  <c r="KTM59" i="7"/>
  <c r="KTN59" i="7"/>
  <c r="KTO59" i="7"/>
  <c r="KTP59" i="7"/>
  <c r="KTQ59" i="7"/>
  <c r="KTR59" i="7"/>
  <c r="KTS59" i="7"/>
  <c r="KTT59" i="7"/>
  <c r="KTU59" i="7"/>
  <c r="KTV59" i="7"/>
  <c r="KTW59" i="7"/>
  <c r="KTX59" i="7"/>
  <c r="KTY59" i="7"/>
  <c r="KTZ59" i="7"/>
  <c r="KUA59" i="7"/>
  <c r="KUB59" i="7"/>
  <c r="KUC59" i="7"/>
  <c r="KUD59" i="7"/>
  <c r="KUE59" i="7"/>
  <c r="KUF59" i="7"/>
  <c r="KUG59" i="7"/>
  <c r="KUH59" i="7"/>
  <c r="KUI59" i="7"/>
  <c r="KUJ59" i="7"/>
  <c r="KUK59" i="7"/>
  <c r="KUL59" i="7"/>
  <c r="KUM59" i="7"/>
  <c r="KUN59" i="7"/>
  <c r="KUO59" i="7"/>
  <c r="KUP59" i="7"/>
  <c r="KUQ59" i="7"/>
  <c r="KUR59" i="7"/>
  <c r="KUS59" i="7"/>
  <c r="KUT59" i="7"/>
  <c r="KUU59" i="7"/>
  <c r="KUV59" i="7"/>
  <c r="KUW59" i="7"/>
  <c r="KUX59" i="7"/>
  <c r="KUY59" i="7"/>
  <c r="KUZ59" i="7"/>
  <c r="KVA59" i="7"/>
  <c r="KVB59" i="7"/>
  <c r="KVC59" i="7"/>
  <c r="KVD59" i="7"/>
  <c r="KVE59" i="7"/>
  <c r="KVF59" i="7"/>
  <c r="KVG59" i="7"/>
  <c r="KVH59" i="7"/>
  <c r="KVI59" i="7"/>
  <c r="KVJ59" i="7"/>
  <c r="KVK59" i="7"/>
  <c r="KVL59" i="7"/>
  <c r="KVM59" i="7"/>
  <c r="KVN59" i="7"/>
  <c r="KVO59" i="7"/>
  <c r="KVP59" i="7"/>
  <c r="KVQ59" i="7"/>
  <c r="KVR59" i="7"/>
  <c r="KVS59" i="7"/>
  <c r="KVT59" i="7"/>
  <c r="KVU59" i="7"/>
  <c r="KVV59" i="7"/>
  <c r="KVW59" i="7"/>
  <c r="KVX59" i="7"/>
  <c r="KVY59" i="7"/>
  <c r="KVZ59" i="7"/>
  <c r="KWA59" i="7"/>
  <c r="KWB59" i="7"/>
  <c r="KWC59" i="7"/>
  <c r="KWD59" i="7"/>
  <c r="KWE59" i="7"/>
  <c r="KWF59" i="7"/>
  <c r="KWG59" i="7"/>
  <c r="KWH59" i="7"/>
  <c r="KWI59" i="7"/>
  <c r="KWJ59" i="7"/>
  <c r="KWK59" i="7"/>
  <c r="KWL59" i="7"/>
  <c r="KWM59" i="7"/>
  <c r="KWN59" i="7"/>
  <c r="KWO59" i="7"/>
  <c r="KWP59" i="7"/>
  <c r="KWQ59" i="7"/>
  <c r="KWR59" i="7"/>
  <c r="KWS59" i="7"/>
  <c r="KWT59" i="7"/>
  <c r="KWU59" i="7"/>
  <c r="KWV59" i="7"/>
  <c r="KWW59" i="7"/>
  <c r="KWX59" i="7"/>
  <c r="KWY59" i="7"/>
  <c r="KWZ59" i="7"/>
  <c r="KXA59" i="7"/>
  <c r="KXB59" i="7"/>
  <c r="KXC59" i="7"/>
  <c r="KXD59" i="7"/>
  <c r="KXE59" i="7"/>
  <c r="KXF59" i="7"/>
  <c r="KXG59" i="7"/>
  <c r="KXH59" i="7"/>
  <c r="KXI59" i="7"/>
  <c r="KXJ59" i="7"/>
  <c r="KXK59" i="7"/>
  <c r="KXL59" i="7"/>
  <c r="KXM59" i="7"/>
  <c r="KXN59" i="7"/>
  <c r="KXO59" i="7"/>
  <c r="KXP59" i="7"/>
  <c r="KXQ59" i="7"/>
  <c r="KXR59" i="7"/>
  <c r="KXS59" i="7"/>
  <c r="KXT59" i="7"/>
  <c r="KXU59" i="7"/>
  <c r="KXV59" i="7"/>
  <c r="KXW59" i="7"/>
  <c r="KXX59" i="7"/>
  <c r="KXY59" i="7"/>
  <c r="KXZ59" i="7"/>
  <c r="KYA59" i="7"/>
  <c r="KYB59" i="7"/>
  <c r="KYC59" i="7"/>
  <c r="KYD59" i="7"/>
  <c r="KYE59" i="7"/>
  <c r="KYF59" i="7"/>
  <c r="KYG59" i="7"/>
  <c r="KYH59" i="7"/>
  <c r="KYI59" i="7"/>
  <c r="KYJ59" i="7"/>
  <c r="KYK59" i="7"/>
  <c r="KYL59" i="7"/>
  <c r="KYM59" i="7"/>
  <c r="KYN59" i="7"/>
  <c r="KYO59" i="7"/>
  <c r="KYP59" i="7"/>
  <c r="KYQ59" i="7"/>
  <c r="KYR59" i="7"/>
  <c r="KYS59" i="7"/>
  <c r="KYT59" i="7"/>
  <c r="KYU59" i="7"/>
  <c r="KYV59" i="7"/>
  <c r="KYW59" i="7"/>
  <c r="KYX59" i="7"/>
  <c r="KYY59" i="7"/>
  <c r="KYZ59" i="7"/>
  <c r="KZA59" i="7"/>
  <c r="KZB59" i="7"/>
  <c r="KZC59" i="7"/>
  <c r="KZD59" i="7"/>
  <c r="KZE59" i="7"/>
  <c r="KZF59" i="7"/>
  <c r="KZG59" i="7"/>
  <c r="KZH59" i="7"/>
  <c r="KZI59" i="7"/>
  <c r="KZJ59" i="7"/>
  <c r="KZK59" i="7"/>
  <c r="KZL59" i="7"/>
  <c r="KZM59" i="7"/>
  <c r="KZN59" i="7"/>
  <c r="KZO59" i="7"/>
  <c r="KZP59" i="7"/>
  <c r="KZQ59" i="7"/>
  <c r="KZR59" i="7"/>
  <c r="KZS59" i="7"/>
  <c r="KZT59" i="7"/>
  <c r="KZU59" i="7"/>
  <c r="KZV59" i="7"/>
  <c r="KZW59" i="7"/>
  <c r="KZX59" i="7"/>
  <c r="KZY59" i="7"/>
  <c r="KZZ59" i="7"/>
  <c r="LAA59" i="7"/>
  <c r="LAB59" i="7"/>
  <c r="LAC59" i="7"/>
  <c r="LAD59" i="7"/>
  <c r="LAE59" i="7"/>
  <c r="LAF59" i="7"/>
  <c r="LAG59" i="7"/>
  <c r="LAH59" i="7"/>
  <c r="LAI59" i="7"/>
  <c r="LAJ59" i="7"/>
  <c r="LAK59" i="7"/>
  <c r="LAL59" i="7"/>
  <c r="LAM59" i="7"/>
  <c r="LAN59" i="7"/>
  <c r="LAO59" i="7"/>
  <c r="LAP59" i="7"/>
  <c r="LAQ59" i="7"/>
  <c r="LAR59" i="7"/>
  <c r="LAS59" i="7"/>
  <c r="LAT59" i="7"/>
  <c r="LAU59" i="7"/>
  <c r="LAV59" i="7"/>
  <c r="LAW59" i="7"/>
  <c r="LAX59" i="7"/>
  <c r="LAY59" i="7"/>
  <c r="LAZ59" i="7"/>
  <c r="LBA59" i="7"/>
  <c r="LBB59" i="7"/>
  <c r="LBC59" i="7"/>
  <c r="LBD59" i="7"/>
  <c r="LBE59" i="7"/>
  <c r="LBF59" i="7"/>
  <c r="LBG59" i="7"/>
  <c r="LBH59" i="7"/>
  <c r="LBI59" i="7"/>
  <c r="LBJ59" i="7"/>
  <c r="LBK59" i="7"/>
  <c r="LBL59" i="7"/>
  <c r="LBM59" i="7"/>
  <c r="LBN59" i="7"/>
  <c r="LBO59" i="7"/>
  <c r="LBP59" i="7"/>
  <c r="LBQ59" i="7"/>
  <c r="LBR59" i="7"/>
  <c r="LBS59" i="7"/>
  <c r="LBT59" i="7"/>
  <c r="LBU59" i="7"/>
  <c r="LBV59" i="7"/>
  <c r="LBW59" i="7"/>
  <c r="LBX59" i="7"/>
  <c r="LBY59" i="7"/>
  <c r="LBZ59" i="7"/>
  <c r="LCA59" i="7"/>
  <c r="LCB59" i="7"/>
  <c r="LCC59" i="7"/>
  <c r="LCD59" i="7"/>
  <c r="LCE59" i="7"/>
  <c r="LCF59" i="7"/>
  <c r="LCG59" i="7"/>
  <c r="LCH59" i="7"/>
  <c r="LCI59" i="7"/>
  <c r="LCJ59" i="7"/>
  <c r="LCK59" i="7"/>
  <c r="LCL59" i="7"/>
  <c r="LCM59" i="7"/>
  <c r="LCN59" i="7"/>
  <c r="LCO59" i="7"/>
  <c r="LCP59" i="7"/>
  <c r="LCQ59" i="7"/>
  <c r="LCR59" i="7"/>
  <c r="LCS59" i="7"/>
  <c r="LCT59" i="7"/>
  <c r="LCU59" i="7"/>
  <c r="LCV59" i="7"/>
  <c r="LCW59" i="7"/>
  <c r="LCX59" i="7"/>
  <c r="LCY59" i="7"/>
  <c r="LCZ59" i="7"/>
  <c r="LDA59" i="7"/>
  <c r="LDB59" i="7"/>
  <c r="LDC59" i="7"/>
  <c r="LDD59" i="7"/>
  <c r="LDE59" i="7"/>
  <c r="LDF59" i="7"/>
  <c r="LDG59" i="7"/>
  <c r="LDH59" i="7"/>
  <c r="LDI59" i="7"/>
  <c r="LDJ59" i="7"/>
  <c r="LDK59" i="7"/>
  <c r="LDL59" i="7"/>
  <c r="LDM59" i="7"/>
  <c r="LDN59" i="7"/>
  <c r="LDO59" i="7"/>
  <c r="LDP59" i="7"/>
  <c r="LDQ59" i="7"/>
  <c r="LDR59" i="7"/>
  <c r="LDS59" i="7"/>
  <c r="LDT59" i="7"/>
  <c r="LDU59" i="7"/>
  <c r="LDV59" i="7"/>
  <c r="LDW59" i="7"/>
  <c r="LDX59" i="7"/>
  <c r="LDY59" i="7"/>
  <c r="LDZ59" i="7"/>
  <c r="LEA59" i="7"/>
  <c r="LEB59" i="7"/>
  <c r="LEC59" i="7"/>
  <c r="LED59" i="7"/>
  <c r="LEE59" i="7"/>
  <c r="LEF59" i="7"/>
  <c r="LEG59" i="7"/>
  <c r="LEH59" i="7"/>
  <c r="LEI59" i="7"/>
  <c r="LEJ59" i="7"/>
  <c r="LEK59" i="7"/>
  <c r="LEL59" i="7"/>
  <c r="LEM59" i="7"/>
  <c r="LEN59" i="7"/>
  <c r="LEO59" i="7"/>
  <c r="LEP59" i="7"/>
  <c r="LEQ59" i="7"/>
  <c r="LER59" i="7"/>
  <c r="LES59" i="7"/>
  <c r="LET59" i="7"/>
  <c r="LEU59" i="7"/>
  <c r="LEV59" i="7"/>
  <c r="LEW59" i="7"/>
  <c r="LEX59" i="7"/>
  <c r="LEY59" i="7"/>
  <c r="LEZ59" i="7"/>
  <c r="LFA59" i="7"/>
  <c r="LFB59" i="7"/>
  <c r="LFC59" i="7"/>
  <c r="LFD59" i="7"/>
  <c r="LFE59" i="7"/>
  <c r="LFF59" i="7"/>
  <c r="LFG59" i="7"/>
  <c r="LFH59" i="7"/>
  <c r="LFI59" i="7"/>
  <c r="LFJ59" i="7"/>
  <c r="LFK59" i="7"/>
  <c r="LFL59" i="7"/>
  <c r="LFM59" i="7"/>
  <c r="LFN59" i="7"/>
  <c r="LFO59" i="7"/>
  <c r="LFP59" i="7"/>
  <c r="LFQ59" i="7"/>
  <c r="LFR59" i="7"/>
  <c r="LFS59" i="7"/>
  <c r="LFT59" i="7"/>
  <c r="LFU59" i="7"/>
  <c r="LFV59" i="7"/>
  <c r="LFW59" i="7"/>
  <c r="LFX59" i="7"/>
  <c r="LFY59" i="7"/>
  <c r="LFZ59" i="7"/>
  <c r="LGA59" i="7"/>
  <c r="LGB59" i="7"/>
  <c r="LGC59" i="7"/>
  <c r="LGD59" i="7"/>
  <c r="LGE59" i="7"/>
  <c r="LGF59" i="7"/>
  <c r="LGG59" i="7"/>
  <c r="LGH59" i="7"/>
  <c r="LGI59" i="7"/>
  <c r="LGJ59" i="7"/>
  <c r="LGK59" i="7"/>
  <c r="LGL59" i="7"/>
  <c r="LGM59" i="7"/>
  <c r="LGN59" i="7"/>
  <c r="LGO59" i="7"/>
  <c r="LGP59" i="7"/>
  <c r="LGQ59" i="7"/>
  <c r="LGR59" i="7"/>
  <c r="LGS59" i="7"/>
  <c r="LGT59" i="7"/>
  <c r="LGU59" i="7"/>
  <c r="LGV59" i="7"/>
  <c r="LGW59" i="7"/>
  <c r="LGX59" i="7"/>
  <c r="LGY59" i="7"/>
  <c r="LGZ59" i="7"/>
  <c r="LHA59" i="7"/>
  <c r="LHB59" i="7"/>
  <c r="LHC59" i="7"/>
  <c r="LHD59" i="7"/>
  <c r="LHE59" i="7"/>
  <c r="LHF59" i="7"/>
  <c r="LHG59" i="7"/>
  <c r="LHH59" i="7"/>
  <c r="LHI59" i="7"/>
  <c r="LHJ59" i="7"/>
  <c r="LHK59" i="7"/>
  <c r="LHL59" i="7"/>
  <c r="LHM59" i="7"/>
  <c r="LHN59" i="7"/>
  <c r="LHO59" i="7"/>
  <c r="LHP59" i="7"/>
  <c r="LHQ59" i="7"/>
  <c r="LHR59" i="7"/>
  <c r="LHS59" i="7"/>
  <c r="LHT59" i="7"/>
  <c r="LHU59" i="7"/>
  <c r="LHV59" i="7"/>
  <c r="LHW59" i="7"/>
  <c r="LHX59" i="7"/>
  <c r="LHY59" i="7"/>
  <c r="LHZ59" i="7"/>
  <c r="LIA59" i="7"/>
  <c r="LIB59" i="7"/>
  <c r="LIC59" i="7"/>
  <c r="LID59" i="7"/>
  <c r="LIE59" i="7"/>
  <c r="LIF59" i="7"/>
  <c r="LIG59" i="7"/>
  <c r="LIH59" i="7"/>
  <c r="LII59" i="7"/>
  <c r="LIJ59" i="7"/>
  <c r="LIK59" i="7"/>
  <c r="LIL59" i="7"/>
  <c r="LIM59" i="7"/>
  <c r="LIN59" i="7"/>
  <c r="LIO59" i="7"/>
  <c r="LIP59" i="7"/>
  <c r="LIQ59" i="7"/>
  <c r="LIR59" i="7"/>
  <c r="LIS59" i="7"/>
  <c r="LIT59" i="7"/>
  <c r="LIU59" i="7"/>
  <c r="LIV59" i="7"/>
  <c r="LIW59" i="7"/>
  <c r="LIX59" i="7"/>
  <c r="LIY59" i="7"/>
  <c r="LIZ59" i="7"/>
  <c r="LJA59" i="7"/>
  <c r="LJB59" i="7"/>
  <c r="LJC59" i="7"/>
  <c r="LJD59" i="7"/>
  <c r="LJE59" i="7"/>
  <c r="LJF59" i="7"/>
  <c r="LJG59" i="7"/>
  <c r="LJH59" i="7"/>
  <c r="LJI59" i="7"/>
  <c r="LJJ59" i="7"/>
  <c r="LJK59" i="7"/>
  <c r="LJL59" i="7"/>
  <c r="LJM59" i="7"/>
  <c r="LJN59" i="7"/>
  <c r="LJO59" i="7"/>
  <c r="LJP59" i="7"/>
  <c r="LJQ59" i="7"/>
  <c r="LJR59" i="7"/>
  <c r="LJS59" i="7"/>
  <c r="LJT59" i="7"/>
  <c r="LJU59" i="7"/>
  <c r="LJV59" i="7"/>
  <c r="LJW59" i="7"/>
  <c r="LJX59" i="7"/>
  <c r="LJY59" i="7"/>
  <c r="LJZ59" i="7"/>
  <c r="LKA59" i="7"/>
  <c r="LKB59" i="7"/>
  <c r="LKC59" i="7"/>
  <c r="LKD59" i="7"/>
  <c r="LKE59" i="7"/>
  <c r="LKF59" i="7"/>
  <c r="LKG59" i="7"/>
  <c r="LKH59" i="7"/>
  <c r="LKI59" i="7"/>
  <c r="LKJ59" i="7"/>
  <c r="LKK59" i="7"/>
  <c r="LKL59" i="7"/>
  <c r="LKM59" i="7"/>
  <c r="LKN59" i="7"/>
  <c r="LKO59" i="7"/>
  <c r="LKP59" i="7"/>
  <c r="LKQ59" i="7"/>
  <c r="LKR59" i="7"/>
  <c r="LKS59" i="7"/>
  <c r="LKT59" i="7"/>
  <c r="LKU59" i="7"/>
  <c r="LKV59" i="7"/>
  <c r="LKW59" i="7"/>
  <c r="LKX59" i="7"/>
  <c r="LKY59" i="7"/>
  <c r="LKZ59" i="7"/>
  <c r="LLA59" i="7"/>
  <c r="LLB59" i="7"/>
  <c r="LLC59" i="7"/>
  <c r="LLD59" i="7"/>
  <c r="LLE59" i="7"/>
  <c r="LLF59" i="7"/>
  <c r="LLG59" i="7"/>
  <c r="LLH59" i="7"/>
  <c r="LLI59" i="7"/>
  <c r="LLJ59" i="7"/>
  <c r="LLK59" i="7"/>
  <c r="LLL59" i="7"/>
  <c r="LLM59" i="7"/>
  <c r="LLN59" i="7"/>
  <c r="LLO59" i="7"/>
  <c r="LLP59" i="7"/>
  <c r="LLQ59" i="7"/>
  <c r="LLR59" i="7"/>
  <c r="LLS59" i="7"/>
  <c r="LLT59" i="7"/>
  <c r="LLU59" i="7"/>
  <c r="LLV59" i="7"/>
  <c r="LLW59" i="7"/>
  <c r="LLX59" i="7"/>
  <c r="LLY59" i="7"/>
  <c r="LLZ59" i="7"/>
  <c r="LMA59" i="7"/>
  <c r="LMB59" i="7"/>
  <c r="LMC59" i="7"/>
  <c r="LMD59" i="7"/>
  <c r="LME59" i="7"/>
  <c r="LMF59" i="7"/>
  <c r="LMG59" i="7"/>
  <c r="LMH59" i="7"/>
  <c r="LMI59" i="7"/>
  <c r="LMJ59" i="7"/>
  <c r="LMK59" i="7"/>
  <c r="LML59" i="7"/>
  <c r="LMM59" i="7"/>
  <c r="LMN59" i="7"/>
  <c r="LMO59" i="7"/>
  <c r="LMP59" i="7"/>
  <c r="LMQ59" i="7"/>
  <c r="LMR59" i="7"/>
  <c r="LMS59" i="7"/>
  <c r="LMT59" i="7"/>
  <c r="LMU59" i="7"/>
  <c r="LMV59" i="7"/>
  <c r="LMW59" i="7"/>
  <c r="LMX59" i="7"/>
  <c r="LMY59" i="7"/>
  <c r="LMZ59" i="7"/>
  <c r="LNA59" i="7"/>
  <c r="LNB59" i="7"/>
  <c r="LNC59" i="7"/>
  <c r="LND59" i="7"/>
  <c r="LNE59" i="7"/>
  <c r="LNF59" i="7"/>
  <c r="LNG59" i="7"/>
  <c r="LNH59" i="7"/>
  <c r="LNI59" i="7"/>
  <c r="LNJ59" i="7"/>
  <c r="LNK59" i="7"/>
  <c r="LNL59" i="7"/>
  <c r="LNM59" i="7"/>
  <c r="LNN59" i="7"/>
  <c r="LNO59" i="7"/>
  <c r="LNP59" i="7"/>
  <c r="LNQ59" i="7"/>
  <c r="LNR59" i="7"/>
  <c r="LNS59" i="7"/>
  <c r="LNT59" i="7"/>
  <c r="LNU59" i="7"/>
  <c r="LNV59" i="7"/>
  <c r="LNW59" i="7"/>
  <c r="LNX59" i="7"/>
  <c r="LNY59" i="7"/>
  <c r="LNZ59" i="7"/>
  <c r="LOA59" i="7"/>
  <c r="LOB59" i="7"/>
  <c r="LOC59" i="7"/>
  <c r="LOD59" i="7"/>
  <c r="LOE59" i="7"/>
  <c r="LOF59" i="7"/>
  <c r="LOG59" i="7"/>
  <c r="LOH59" i="7"/>
  <c r="LOI59" i="7"/>
  <c r="LOJ59" i="7"/>
  <c r="LOK59" i="7"/>
  <c r="LOL59" i="7"/>
  <c r="LOM59" i="7"/>
  <c r="LON59" i="7"/>
  <c r="LOO59" i="7"/>
  <c r="LOP59" i="7"/>
  <c r="LOQ59" i="7"/>
  <c r="LOR59" i="7"/>
  <c r="LOS59" i="7"/>
  <c r="LOT59" i="7"/>
  <c r="LOU59" i="7"/>
  <c r="LOV59" i="7"/>
  <c r="LOW59" i="7"/>
  <c r="LOX59" i="7"/>
  <c r="LOY59" i="7"/>
  <c r="LOZ59" i="7"/>
  <c r="LPA59" i="7"/>
  <c r="LPB59" i="7"/>
  <c r="LPC59" i="7"/>
  <c r="LPD59" i="7"/>
  <c r="LPE59" i="7"/>
  <c r="LPF59" i="7"/>
  <c r="LPG59" i="7"/>
  <c r="LPH59" i="7"/>
  <c r="LPI59" i="7"/>
  <c r="LPJ59" i="7"/>
  <c r="LPK59" i="7"/>
  <c r="LPL59" i="7"/>
  <c r="LPM59" i="7"/>
  <c r="LPN59" i="7"/>
  <c r="LPO59" i="7"/>
  <c r="LPP59" i="7"/>
  <c r="LPQ59" i="7"/>
  <c r="LPR59" i="7"/>
  <c r="LPS59" i="7"/>
  <c r="LPT59" i="7"/>
  <c r="LPU59" i="7"/>
  <c r="LPV59" i="7"/>
  <c r="LPW59" i="7"/>
  <c r="LPX59" i="7"/>
  <c r="LPY59" i="7"/>
  <c r="LPZ59" i="7"/>
  <c r="LQA59" i="7"/>
  <c r="LQB59" i="7"/>
  <c r="LQC59" i="7"/>
  <c r="LQD59" i="7"/>
  <c r="LQE59" i="7"/>
  <c r="LQF59" i="7"/>
  <c r="LQG59" i="7"/>
  <c r="LQH59" i="7"/>
  <c r="LQI59" i="7"/>
  <c r="LQJ59" i="7"/>
  <c r="LQK59" i="7"/>
  <c r="LQL59" i="7"/>
  <c r="LQM59" i="7"/>
  <c r="LQN59" i="7"/>
  <c r="LQO59" i="7"/>
  <c r="LQP59" i="7"/>
  <c r="LQQ59" i="7"/>
  <c r="LQR59" i="7"/>
  <c r="LQS59" i="7"/>
  <c r="LQT59" i="7"/>
  <c r="LQU59" i="7"/>
  <c r="LQV59" i="7"/>
  <c r="LQW59" i="7"/>
  <c r="LQX59" i="7"/>
  <c r="LQY59" i="7"/>
  <c r="LQZ59" i="7"/>
  <c r="LRA59" i="7"/>
  <c r="LRB59" i="7"/>
  <c r="LRC59" i="7"/>
  <c r="LRD59" i="7"/>
  <c r="LRE59" i="7"/>
  <c r="LRF59" i="7"/>
  <c r="LRG59" i="7"/>
  <c r="LRH59" i="7"/>
  <c r="LRI59" i="7"/>
  <c r="LRJ59" i="7"/>
  <c r="LRK59" i="7"/>
  <c r="LRL59" i="7"/>
  <c r="LRM59" i="7"/>
  <c r="LRN59" i="7"/>
  <c r="LRO59" i="7"/>
  <c r="LRP59" i="7"/>
  <c r="LRQ59" i="7"/>
  <c r="LRR59" i="7"/>
  <c r="LRS59" i="7"/>
  <c r="LRT59" i="7"/>
  <c r="LRU59" i="7"/>
  <c r="LRV59" i="7"/>
  <c r="LRW59" i="7"/>
  <c r="LRX59" i="7"/>
  <c r="LRY59" i="7"/>
  <c r="LRZ59" i="7"/>
  <c r="LSA59" i="7"/>
  <c r="LSB59" i="7"/>
  <c r="LSC59" i="7"/>
  <c r="LSD59" i="7"/>
  <c r="LSE59" i="7"/>
  <c r="LSF59" i="7"/>
  <c r="LSG59" i="7"/>
  <c r="LSH59" i="7"/>
  <c r="LSI59" i="7"/>
  <c r="LSJ59" i="7"/>
  <c r="LSK59" i="7"/>
  <c r="LSL59" i="7"/>
  <c r="LSM59" i="7"/>
  <c r="LSN59" i="7"/>
  <c r="LSO59" i="7"/>
  <c r="LSP59" i="7"/>
  <c r="LSQ59" i="7"/>
  <c r="LSR59" i="7"/>
  <c r="LSS59" i="7"/>
  <c r="LST59" i="7"/>
  <c r="LSU59" i="7"/>
  <c r="LSV59" i="7"/>
  <c r="LSW59" i="7"/>
  <c r="LSX59" i="7"/>
  <c r="LSY59" i="7"/>
  <c r="LSZ59" i="7"/>
  <c r="LTA59" i="7"/>
  <c r="LTB59" i="7"/>
  <c r="LTC59" i="7"/>
  <c r="LTD59" i="7"/>
  <c r="LTE59" i="7"/>
  <c r="LTF59" i="7"/>
  <c r="LTG59" i="7"/>
  <c r="LTH59" i="7"/>
  <c r="LTI59" i="7"/>
  <c r="LTJ59" i="7"/>
  <c r="LTK59" i="7"/>
  <c r="LTL59" i="7"/>
  <c r="LTM59" i="7"/>
  <c r="LTN59" i="7"/>
  <c r="LTO59" i="7"/>
  <c r="LTP59" i="7"/>
  <c r="LTQ59" i="7"/>
  <c r="LTR59" i="7"/>
  <c r="LTS59" i="7"/>
  <c r="LTT59" i="7"/>
  <c r="LTU59" i="7"/>
  <c r="LTV59" i="7"/>
  <c r="LTW59" i="7"/>
  <c r="LTX59" i="7"/>
  <c r="LTY59" i="7"/>
  <c r="LTZ59" i="7"/>
  <c r="LUA59" i="7"/>
  <c r="LUB59" i="7"/>
  <c r="LUC59" i="7"/>
  <c r="LUD59" i="7"/>
  <c r="LUE59" i="7"/>
  <c r="LUF59" i="7"/>
  <c r="LUG59" i="7"/>
  <c r="LUH59" i="7"/>
  <c r="LUI59" i="7"/>
  <c r="LUJ59" i="7"/>
  <c r="LUK59" i="7"/>
  <c r="LUL59" i="7"/>
  <c r="LUM59" i="7"/>
  <c r="LUN59" i="7"/>
  <c r="LUO59" i="7"/>
  <c r="LUP59" i="7"/>
  <c r="LUQ59" i="7"/>
  <c r="LUR59" i="7"/>
  <c r="LUS59" i="7"/>
  <c r="LUT59" i="7"/>
  <c r="LUU59" i="7"/>
  <c r="LUV59" i="7"/>
  <c r="LUW59" i="7"/>
  <c r="LUX59" i="7"/>
  <c r="LUY59" i="7"/>
  <c r="LUZ59" i="7"/>
  <c r="LVA59" i="7"/>
  <c r="LVB59" i="7"/>
  <c r="LVC59" i="7"/>
  <c r="LVD59" i="7"/>
  <c r="LVE59" i="7"/>
  <c r="LVF59" i="7"/>
  <c r="LVG59" i="7"/>
  <c r="LVH59" i="7"/>
  <c r="LVI59" i="7"/>
  <c r="LVJ59" i="7"/>
  <c r="LVK59" i="7"/>
  <c r="LVL59" i="7"/>
  <c r="LVM59" i="7"/>
  <c r="LVN59" i="7"/>
  <c r="LVO59" i="7"/>
  <c r="LVP59" i="7"/>
  <c r="LVQ59" i="7"/>
  <c r="LVR59" i="7"/>
  <c r="LVS59" i="7"/>
  <c r="LVT59" i="7"/>
  <c r="LVU59" i="7"/>
  <c r="LVV59" i="7"/>
  <c r="LVW59" i="7"/>
  <c r="LVX59" i="7"/>
  <c r="LVY59" i="7"/>
  <c r="LVZ59" i="7"/>
  <c r="LWA59" i="7"/>
  <c r="LWB59" i="7"/>
  <c r="LWC59" i="7"/>
  <c r="LWD59" i="7"/>
  <c r="LWE59" i="7"/>
  <c r="LWF59" i="7"/>
  <c r="LWG59" i="7"/>
  <c r="LWH59" i="7"/>
  <c r="LWI59" i="7"/>
  <c r="LWJ59" i="7"/>
  <c r="LWK59" i="7"/>
  <c r="LWL59" i="7"/>
  <c r="LWM59" i="7"/>
  <c r="LWN59" i="7"/>
  <c r="LWO59" i="7"/>
  <c r="LWP59" i="7"/>
  <c r="LWQ59" i="7"/>
  <c r="LWR59" i="7"/>
  <c r="LWS59" i="7"/>
  <c r="LWT59" i="7"/>
  <c r="LWU59" i="7"/>
  <c r="LWV59" i="7"/>
  <c r="LWW59" i="7"/>
  <c r="LWX59" i="7"/>
  <c r="LWY59" i="7"/>
  <c r="LWZ59" i="7"/>
  <c r="LXA59" i="7"/>
  <c r="LXB59" i="7"/>
  <c r="LXC59" i="7"/>
  <c r="LXD59" i="7"/>
  <c r="LXE59" i="7"/>
  <c r="LXF59" i="7"/>
  <c r="LXG59" i="7"/>
  <c r="LXH59" i="7"/>
  <c r="LXI59" i="7"/>
  <c r="LXJ59" i="7"/>
  <c r="LXK59" i="7"/>
  <c r="LXL59" i="7"/>
  <c r="LXM59" i="7"/>
  <c r="LXN59" i="7"/>
  <c r="LXO59" i="7"/>
  <c r="LXP59" i="7"/>
  <c r="LXQ59" i="7"/>
  <c r="LXR59" i="7"/>
  <c r="LXS59" i="7"/>
  <c r="LXT59" i="7"/>
  <c r="LXU59" i="7"/>
  <c r="LXV59" i="7"/>
  <c r="LXW59" i="7"/>
  <c r="LXX59" i="7"/>
  <c r="LXY59" i="7"/>
  <c r="LXZ59" i="7"/>
  <c r="LYA59" i="7"/>
  <c r="LYB59" i="7"/>
  <c r="LYC59" i="7"/>
  <c r="LYD59" i="7"/>
  <c r="LYE59" i="7"/>
  <c r="LYF59" i="7"/>
  <c r="LYG59" i="7"/>
  <c r="LYH59" i="7"/>
  <c r="LYI59" i="7"/>
  <c r="LYJ59" i="7"/>
  <c r="LYK59" i="7"/>
  <c r="LYL59" i="7"/>
  <c r="LYM59" i="7"/>
  <c r="LYN59" i="7"/>
  <c r="LYO59" i="7"/>
  <c r="LYP59" i="7"/>
  <c r="LYQ59" i="7"/>
  <c r="LYR59" i="7"/>
  <c r="LYS59" i="7"/>
  <c r="LYT59" i="7"/>
  <c r="LYU59" i="7"/>
  <c r="LYV59" i="7"/>
  <c r="LYW59" i="7"/>
  <c r="LYX59" i="7"/>
  <c r="LYY59" i="7"/>
  <c r="LYZ59" i="7"/>
  <c r="LZA59" i="7"/>
  <c r="LZB59" i="7"/>
  <c r="LZC59" i="7"/>
  <c r="LZD59" i="7"/>
  <c r="LZE59" i="7"/>
  <c r="LZF59" i="7"/>
  <c r="LZG59" i="7"/>
  <c r="LZH59" i="7"/>
  <c r="LZI59" i="7"/>
  <c r="LZJ59" i="7"/>
  <c r="LZK59" i="7"/>
  <c r="LZL59" i="7"/>
  <c r="LZM59" i="7"/>
  <c r="LZN59" i="7"/>
  <c r="LZO59" i="7"/>
  <c r="LZP59" i="7"/>
  <c r="LZQ59" i="7"/>
  <c r="LZR59" i="7"/>
  <c r="LZS59" i="7"/>
  <c r="LZT59" i="7"/>
  <c r="LZU59" i="7"/>
  <c r="LZV59" i="7"/>
  <c r="LZW59" i="7"/>
  <c r="LZX59" i="7"/>
  <c r="LZY59" i="7"/>
  <c r="LZZ59" i="7"/>
  <c r="MAA59" i="7"/>
  <c r="MAB59" i="7"/>
  <c r="MAC59" i="7"/>
  <c r="MAD59" i="7"/>
  <c r="MAE59" i="7"/>
  <c r="MAF59" i="7"/>
  <c r="MAG59" i="7"/>
  <c r="MAH59" i="7"/>
  <c r="MAI59" i="7"/>
  <c r="MAJ59" i="7"/>
  <c r="MAK59" i="7"/>
  <c r="MAL59" i="7"/>
  <c r="MAM59" i="7"/>
  <c r="MAN59" i="7"/>
  <c r="MAO59" i="7"/>
  <c r="MAP59" i="7"/>
  <c r="MAQ59" i="7"/>
  <c r="MAR59" i="7"/>
  <c r="MAS59" i="7"/>
  <c r="MAT59" i="7"/>
  <c r="MAU59" i="7"/>
  <c r="MAV59" i="7"/>
  <c r="MAW59" i="7"/>
  <c r="MAX59" i="7"/>
  <c r="MAY59" i="7"/>
  <c r="MAZ59" i="7"/>
  <c r="MBA59" i="7"/>
  <c r="MBB59" i="7"/>
  <c r="MBC59" i="7"/>
  <c r="MBD59" i="7"/>
  <c r="MBE59" i="7"/>
  <c r="MBF59" i="7"/>
  <c r="MBG59" i="7"/>
  <c r="MBH59" i="7"/>
  <c r="MBI59" i="7"/>
  <c r="MBJ59" i="7"/>
  <c r="MBK59" i="7"/>
  <c r="MBL59" i="7"/>
  <c r="MBM59" i="7"/>
  <c r="MBN59" i="7"/>
  <c r="MBO59" i="7"/>
  <c r="MBP59" i="7"/>
  <c r="MBQ59" i="7"/>
  <c r="MBR59" i="7"/>
  <c r="MBS59" i="7"/>
  <c r="MBT59" i="7"/>
  <c r="MBU59" i="7"/>
  <c r="MBV59" i="7"/>
  <c r="MBW59" i="7"/>
  <c r="MBX59" i="7"/>
  <c r="MBY59" i="7"/>
  <c r="MBZ59" i="7"/>
  <c r="MCA59" i="7"/>
  <c r="MCB59" i="7"/>
  <c r="MCC59" i="7"/>
  <c r="MCD59" i="7"/>
  <c r="MCE59" i="7"/>
  <c r="MCF59" i="7"/>
  <c r="MCG59" i="7"/>
  <c r="MCH59" i="7"/>
  <c r="MCI59" i="7"/>
  <c r="MCJ59" i="7"/>
  <c r="MCK59" i="7"/>
  <c r="MCL59" i="7"/>
  <c r="MCM59" i="7"/>
  <c r="MCN59" i="7"/>
  <c r="MCO59" i="7"/>
  <c r="MCP59" i="7"/>
  <c r="MCQ59" i="7"/>
  <c r="MCR59" i="7"/>
  <c r="MCS59" i="7"/>
  <c r="MCT59" i="7"/>
  <c r="MCU59" i="7"/>
  <c r="MCV59" i="7"/>
  <c r="MCW59" i="7"/>
  <c r="MCX59" i="7"/>
  <c r="MCY59" i="7"/>
  <c r="MCZ59" i="7"/>
  <c r="MDA59" i="7"/>
  <c r="MDB59" i="7"/>
  <c r="MDC59" i="7"/>
  <c r="MDD59" i="7"/>
  <c r="MDE59" i="7"/>
  <c r="MDF59" i="7"/>
  <c r="MDG59" i="7"/>
  <c r="MDH59" i="7"/>
  <c r="MDI59" i="7"/>
  <c r="MDJ59" i="7"/>
  <c r="MDK59" i="7"/>
  <c r="MDL59" i="7"/>
  <c r="MDM59" i="7"/>
  <c r="MDN59" i="7"/>
  <c r="MDO59" i="7"/>
  <c r="MDP59" i="7"/>
  <c r="MDQ59" i="7"/>
  <c r="MDR59" i="7"/>
  <c r="MDS59" i="7"/>
  <c r="MDT59" i="7"/>
  <c r="MDU59" i="7"/>
  <c r="MDV59" i="7"/>
  <c r="MDW59" i="7"/>
  <c r="MDX59" i="7"/>
  <c r="MDY59" i="7"/>
  <c r="MDZ59" i="7"/>
  <c r="MEA59" i="7"/>
  <c r="MEB59" i="7"/>
  <c r="MEC59" i="7"/>
  <c r="MED59" i="7"/>
  <c r="MEE59" i="7"/>
  <c r="MEF59" i="7"/>
  <c r="MEG59" i="7"/>
  <c r="MEH59" i="7"/>
  <c r="MEI59" i="7"/>
  <c r="MEJ59" i="7"/>
  <c r="MEK59" i="7"/>
  <c r="MEL59" i="7"/>
  <c r="MEM59" i="7"/>
  <c r="MEN59" i="7"/>
  <c r="MEO59" i="7"/>
  <c r="MEP59" i="7"/>
  <c r="MEQ59" i="7"/>
  <c r="MER59" i="7"/>
  <c r="MES59" i="7"/>
  <c r="MET59" i="7"/>
  <c r="MEU59" i="7"/>
  <c r="MEV59" i="7"/>
  <c r="MEW59" i="7"/>
  <c r="MEX59" i="7"/>
  <c r="MEY59" i="7"/>
  <c r="MEZ59" i="7"/>
  <c r="MFA59" i="7"/>
  <c r="MFB59" i="7"/>
  <c r="MFC59" i="7"/>
  <c r="MFD59" i="7"/>
  <c r="MFE59" i="7"/>
  <c r="MFF59" i="7"/>
  <c r="MFG59" i="7"/>
  <c r="MFH59" i="7"/>
  <c r="MFI59" i="7"/>
  <c r="MFJ59" i="7"/>
  <c r="MFK59" i="7"/>
  <c r="MFL59" i="7"/>
  <c r="MFM59" i="7"/>
  <c r="MFN59" i="7"/>
  <c r="MFO59" i="7"/>
  <c r="MFP59" i="7"/>
  <c r="MFQ59" i="7"/>
  <c r="MFR59" i="7"/>
  <c r="MFS59" i="7"/>
  <c r="MFT59" i="7"/>
  <c r="MFU59" i="7"/>
  <c r="MFV59" i="7"/>
  <c r="MFW59" i="7"/>
  <c r="MFX59" i="7"/>
  <c r="MFY59" i="7"/>
  <c r="MFZ59" i="7"/>
  <c r="MGA59" i="7"/>
  <c r="MGB59" i="7"/>
  <c r="MGC59" i="7"/>
  <c r="MGD59" i="7"/>
  <c r="MGE59" i="7"/>
  <c r="MGF59" i="7"/>
  <c r="MGG59" i="7"/>
  <c r="MGH59" i="7"/>
  <c r="MGI59" i="7"/>
  <c r="MGJ59" i="7"/>
  <c r="MGK59" i="7"/>
  <c r="MGL59" i="7"/>
  <c r="MGM59" i="7"/>
  <c r="MGN59" i="7"/>
  <c r="MGO59" i="7"/>
  <c r="MGP59" i="7"/>
  <c r="MGQ59" i="7"/>
  <c r="MGR59" i="7"/>
  <c r="MGS59" i="7"/>
  <c r="MGT59" i="7"/>
  <c r="MGU59" i="7"/>
  <c r="MGV59" i="7"/>
  <c r="MGW59" i="7"/>
  <c r="MGX59" i="7"/>
  <c r="MGY59" i="7"/>
  <c r="MGZ59" i="7"/>
  <c r="MHA59" i="7"/>
  <c r="MHB59" i="7"/>
  <c r="MHC59" i="7"/>
  <c r="MHD59" i="7"/>
  <c r="MHE59" i="7"/>
  <c r="MHF59" i="7"/>
  <c r="MHG59" i="7"/>
  <c r="MHH59" i="7"/>
  <c r="MHI59" i="7"/>
  <c r="MHJ59" i="7"/>
  <c r="MHK59" i="7"/>
  <c r="MHL59" i="7"/>
  <c r="MHM59" i="7"/>
  <c r="MHN59" i="7"/>
  <c r="MHO59" i="7"/>
  <c r="MHP59" i="7"/>
  <c r="MHQ59" i="7"/>
  <c r="MHR59" i="7"/>
  <c r="MHS59" i="7"/>
  <c r="MHT59" i="7"/>
  <c r="MHU59" i="7"/>
  <c r="MHV59" i="7"/>
  <c r="MHW59" i="7"/>
  <c r="MHX59" i="7"/>
  <c r="MHY59" i="7"/>
  <c r="MHZ59" i="7"/>
  <c r="MIA59" i="7"/>
  <c r="MIB59" i="7"/>
  <c r="MIC59" i="7"/>
  <c r="MID59" i="7"/>
  <c r="MIE59" i="7"/>
  <c r="MIF59" i="7"/>
  <c r="MIG59" i="7"/>
  <c r="MIH59" i="7"/>
  <c r="MII59" i="7"/>
  <c r="MIJ59" i="7"/>
  <c r="MIK59" i="7"/>
  <c r="MIL59" i="7"/>
  <c r="MIM59" i="7"/>
  <c r="MIN59" i="7"/>
  <c r="MIO59" i="7"/>
  <c r="MIP59" i="7"/>
  <c r="MIQ59" i="7"/>
  <c r="MIR59" i="7"/>
  <c r="MIS59" i="7"/>
  <c r="MIT59" i="7"/>
  <c r="MIU59" i="7"/>
  <c r="MIV59" i="7"/>
  <c r="MIW59" i="7"/>
  <c r="MIX59" i="7"/>
  <c r="MIY59" i="7"/>
  <c r="MIZ59" i="7"/>
  <c r="MJA59" i="7"/>
  <c r="MJB59" i="7"/>
  <c r="MJC59" i="7"/>
  <c r="MJD59" i="7"/>
  <c r="MJE59" i="7"/>
  <c r="MJF59" i="7"/>
  <c r="MJG59" i="7"/>
  <c r="MJH59" i="7"/>
  <c r="MJI59" i="7"/>
  <c r="MJJ59" i="7"/>
  <c r="MJK59" i="7"/>
  <c r="MJL59" i="7"/>
  <c r="MJM59" i="7"/>
  <c r="MJN59" i="7"/>
  <c r="MJO59" i="7"/>
  <c r="MJP59" i="7"/>
  <c r="MJQ59" i="7"/>
  <c r="MJR59" i="7"/>
  <c r="MJS59" i="7"/>
  <c r="MJT59" i="7"/>
  <c r="MJU59" i="7"/>
  <c r="MJV59" i="7"/>
  <c r="MJW59" i="7"/>
  <c r="MJX59" i="7"/>
  <c r="MJY59" i="7"/>
  <c r="MJZ59" i="7"/>
  <c r="MKA59" i="7"/>
  <c r="MKB59" i="7"/>
  <c r="MKC59" i="7"/>
  <c r="MKD59" i="7"/>
  <c r="MKE59" i="7"/>
  <c r="MKF59" i="7"/>
  <c r="MKG59" i="7"/>
  <c r="MKH59" i="7"/>
  <c r="MKI59" i="7"/>
  <c r="MKJ59" i="7"/>
  <c r="MKK59" i="7"/>
  <c r="MKL59" i="7"/>
  <c r="MKM59" i="7"/>
  <c r="MKN59" i="7"/>
  <c r="MKO59" i="7"/>
  <c r="MKP59" i="7"/>
  <c r="MKQ59" i="7"/>
  <c r="MKR59" i="7"/>
  <c r="MKS59" i="7"/>
  <c r="MKT59" i="7"/>
  <c r="MKU59" i="7"/>
  <c r="MKV59" i="7"/>
  <c r="MKW59" i="7"/>
  <c r="MKX59" i="7"/>
  <c r="MKY59" i="7"/>
  <c r="MKZ59" i="7"/>
  <c r="MLA59" i="7"/>
  <c r="MLB59" i="7"/>
  <c r="MLC59" i="7"/>
  <c r="MLD59" i="7"/>
  <c r="MLE59" i="7"/>
  <c r="MLF59" i="7"/>
  <c r="MLG59" i="7"/>
  <c r="MLH59" i="7"/>
  <c r="MLI59" i="7"/>
  <c r="MLJ59" i="7"/>
  <c r="MLK59" i="7"/>
  <c r="MLL59" i="7"/>
  <c r="MLM59" i="7"/>
  <c r="MLN59" i="7"/>
  <c r="MLO59" i="7"/>
  <c r="MLP59" i="7"/>
  <c r="MLQ59" i="7"/>
  <c r="MLR59" i="7"/>
  <c r="MLS59" i="7"/>
  <c r="MLT59" i="7"/>
  <c r="MLU59" i="7"/>
  <c r="MLV59" i="7"/>
  <c r="MLW59" i="7"/>
  <c r="MLX59" i="7"/>
  <c r="MLY59" i="7"/>
  <c r="MLZ59" i="7"/>
  <c r="MMA59" i="7"/>
  <c r="MMB59" i="7"/>
  <c r="MMC59" i="7"/>
  <c r="MMD59" i="7"/>
  <c r="MME59" i="7"/>
  <c r="MMF59" i="7"/>
  <c r="MMG59" i="7"/>
  <c r="MMH59" i="7"/>
  <c r="MMI59" i="7"/>
  <c r="MMJ59" i="7"/>
  <c r="MMK59" i="7"/>
  <c r="MML59" i="7"/>
  <c r="MMM59" i="7"/>
  <c r="MMN59" i="7"/>
  <c r="MMO59" i="7"/>
  <c r="MMP59" i="7"/>
  <c r="MMQ59" i="7"/>
  <c r="MMR59" i="7"/>
  <c r="MMS59" i="7"/>
  <c r="MMT59" i="7"/>
  <c r="MMU59" i="7"/>
  <c r="MMV59" i="7"/>
  <c r="MMW59" i="7"/>
  <c r="MMX59" i="7"/>
  <c r="MMY59" i="7"/>
  <c r="MMZ59" i="7"/>
  <c r="MNA59" i="7"/>
  <c r="MNB59" i="7"/>
  <c r="MNC59" i="7"/>
  <c r="MND59" i="7"/>
  <c r="MNE59" i="7"/>
  <c r="MNF59" i="7"/>
  <c r="MNG59" i="7"/>
  <c r="MNH59" i="7"/>
  <c r="MNI59" i="7"/>
  <c r="MNJ59" i="7"/>
  <c r="MNK59" i="7"/>
  <c r="MNL59" i="7"/>
  <c r="MNM59" i="7"/>
  <c r="MNN59" i="7"/>
  <c r="MNO59" i="7"/>
  <c r="MNP59" i="7"/>
  <c r="MNQ59" i="7"/>
  <c r="MNR59" i="7"/>
  <c r="MNS59" i="7"/>
  <c r="MNT59" i="7"/>
  <c r="MNU59" i="7"/>
  <c r="MNV59" i="7"/>
  <c r="MNW59" i="7"/>
  <c r="MNX59" i="7"/>
  <c r="MNY59" i="7"/>
  <c r="MNZ59" i="7"/>
  <c r="MOA59" i="7"/>
  <c r="MOB59" i="7"/>
  <c r="MOC59" i="7"/>
  <c r="MOD59" i="7"/>
  <c r="MOE59" i="7"/>
  <c r="MOF59" i="7"/>
  <c r="MOG59" i="7"/>
  <c r="MOH59" i="7"/>
  <c r="MOI59" i="7"/>
  <c r="MOJ59" i="7"/>
  <c r="MOK59" i="7"/>
  <c r="MOL59" i="7"/>
  <c r="MOM59" i="7"/>
  <c r="MON59" i="7"/>
  <c r="MOO59" i="7"/>
  <c r="MOP59" i="7"/>
  <c r="MOQ59" i="7"/>
  <c r="MOR59" i="7"/>
  <c r="MOS59" i="7"/>
  <c r="MOT59" i="7"/>
  <c r="MOU59" i="7"/>
  <c r="MOV59" i="7"/>
  <c r="MOW59" i="7"/>
  <c r="MOX59" i="7"/>
  <c r="MOY59" i="7"/>
  <c r="MOZ59" i="7"/>
  <c r="MPA59" i="7"/>
  <c r="MPB59" i="7"/>
  <c r="MPC59" i="7"/>
  <c r="MPD59" i="7"/>
  <c r="MPE59" i="7"/>
  <c r="MPF59" i="7"/>
  <c r="MPG59" i="7"/>
  <c r="MPH59" i="7"/>
  <c r="MPI59" i="7"/>
  <c r="MPJ59" i="7"/>
  <c r="MPK59" i="7"/>
  <c r="MPL59" i="7"/>
  <c r="MPM59" i="7"/>
  <c r="MPN59" i="7"/>
  <c r="MPO59" i="7"/>
  <c r="MPP59" i="7"/>
  <c r="MPQ59" i="7"/>
  <c r="MPR59" i="7"/>
  <c r="MPS59" i="7"/>
  <c r="MPT59" i="7"/>
  <c r="MPU59" i="7"/>
  <c r="MPV59" i="7"/>
  <c r="MPW59" i="7"/>
  <c r="MPX59" i="7"/>
  <c r="MPY59" i="7"/>
  <c r="MPZ59" i="7"/>
  <c r="MQA59" i="7"/>
  <c r="MQB59" i="7"/>
  <c r="MQC59" i="7"/>
  <c r="MQD59" i="7"/>
  <c r="MQE59" i="7"/>
  <c r="MQF59" i="7"/>
  <c r="MQG59" i="7"/>
  <c r="MQH59" i="7"/>
  <c r="MQI59" i="7"/>
  <c r="MQJ59" i="7"/>
  <c r="MQK59" i="7"/>
  <c r="MQL59" i="7"/>
  <c r="MQM59" i="7"/>
  <c r="MQN59" i="7"/>
  <c r="MQO59" i="7"/>
  <c r="MQP59" i="7"/>
  <c r="MQQ59" i="7"/>
  <c r="MQR59" i="7"/>
  <c r="MQS59" i="7"/>
  <c r="MQT59" i="7"/>
  <c r="MQU59" i="7"/>
  <c r="MQV59" i="7"/>
  <c r="MQW59" i="7"/>
  <c r="MQX59" i="7"/>
  <c r="MQY59" i="7"/>
  <c r="MQZ59" i="7"/>
  <c r="MRA59" i="7"/>
  <c r="MRB59" i="7"/>
  <c r="MRC59" i="7"/>
  <c r="MRD59" i="7"/>
  <c r="MRE59" i="7"/>
  <c r="MRF59" i="7"/>
  <c r="MRG59" i="7"/>
  <c r="MRH59" i="7"/>
  <c r="MRI59" i="7"/>
  <c r="MRJ59" i="7"/>
  <c r="MRK59" i="7"/>
  <c r="MRL59" i="7"/>
  <c r="MRM59" i="7"/>
  <c r="MRN59" i="7"/>
  <c r="MRO59" i="7"/>
  <c r="MRP59" i="7"/>
  <c r="MRQ59" i="7"/>
  <c r="MRR59" i="7"/>
  <c r="MRS59" i="7"/>
  <c r="MRT59" i="7"/>
  <c r="MRU59" i="7"/>
  <c r="MRV59" i="7"/>
  <c r="MRW59" i="7"/>
  <c r="MRX59" i="7"/>
  <c r="MRY59" i="7"/>
  <c r="MRZ59" i="7"/>
  <c r="MSA59" i="7"/>
  <c r="MSB59" i="7"/>
  <c r="MSC59" i="7"/>
  <c r="MSD59" i="7"/>
  <c r="MSE59" i="7"/>
  <c r="MSF59" i="7"/>
  <c r="MSG59" i="7"/>
  <c r="MSH59" i="7"/>
  <c r="MSI59" i="7"/>
  <c r="MSJ59" i="7"/>
  <c r="MSK59" i="7"/>
  <c r="MSL59" i="7"/>
  <c r="MSM59" i="7"/>
  <c r="MSN59" i="7"/>
  <c r="MSO59" i="7"/>
  <c r="MSP59" i="7"/>
  <c r="MSQ59" i="7"/>
  <c r="MSR59" i="7"/>
  <c r="MSS59" i="7"/>
  <c r="MST59" i="7"/>
  <c r="MSU59" i="7"/>
  <c r="MSV59" i="7"/>
  <c r="MSW59" i="7"/>
  <c r="MSX59" i="7"/>
  <c r="MSY59" i="7"/>
  <c r="MSZ59" i="7"/>
  <c r="MTA59" i="7"/>
  <c r="MTB59" i="7"/>
  <c r="MTC59" i="7"/>
  <c r="MTD59" i="7"/>
  <c r="MTE59" i="7"/>
  <c r="MTF59" i="7"/>
  <c r="MTG59" i="7"/>
  <c r="MTH59" i="7"/>
  <c r="MTI59" i="7"/>
  <c r="MTJ59" i="7"/>
  <c r="MTK59" i="7"/>
  <c r="MTL59" i="7"/>
  <c r="MTM59" i="7"/>
  <c r="MTN59" i="7"/>
  <c r="MTO59" i="7"/>
  <c r="MTP59" i="7"/>
  <c r="MTQ59" i="7"/>
  <c r="MTR59" i="7"/>
  <c r="MTS59" i="7"/>
  <c r="MTT59" i="7"/>
  <c r="MTU59" i="7"/>
  <c r="MTV59" i="7"/>
  <c r="MTW59" i="7"/>
  <c r="MTX59" i="7"/>
  <c r="MTY59" i="7"/>
  <c r="MTZ59" i="7"/>
  <c r="MUA59" i="7"/>
  <c r="MUB59" i="7"/>
  <c r="MUC59" i="7"/>
  <c r="MUD59" i="7"/>
  <c r="MUE59" i="7"/>
  <c r="MUF59" i="7"/>
  <c r="MUG59" i="7"/>
  <c r="MUH59" i="7"/>
  <c r="MUI59" i="7"/>
  <c r="MUJ59" i="7"/>
  <c r="MUK59" i="7"/>
  <c r="MUL59" i="7"/>
  <c r="MUM59" i="7"/>
  <c r="MUN59" i="7"/>
  <c r="MUO59" i="7"/>
  <c r="MUP59" i="7"/>
  <c r="MUQ59" i="7"/>
  <c r="MUR59" i="7"/>
  <c r="MUS59" i="7"/>
  <c r="MUT59" i="7"/>
  <c r="MUU59" i="7"/>
  <c r="MUV59" i="7"/>
  <c r="MUW59" i="7"/>
  <c r="MUX59" i="7"/>
  <c r="MUY59" i="7"/>
  <c r="MUZ59" i="7"/>
  <c r="MVA59" i="7"/>
  <c r="MVB59" i="7"/>
  <c r="MVC59" i="7"/>
  <c r="MVD59" i="7"/>
  <c r="MVE59" i="7"/>
  <c r="MVF59" i="7"/>
  <c r="MVG59" i="7"/>
  <c r="MVH59" i="7"/>
  <c r="MVI59" i="7"/>
  <c r="MVJ59" i="7"/>
  <c r="MVK59" i="7"/>
  <c r="MVL59" i="7"/>
  <c r="MVM59" i="7"/>
  <c r="MVN59" i="7"/>
  <c r="MVO59" i="7"/>
  <c r="MVP59" i="7"/>
  <c r="MVQ59" i="7"/>
  <c r="MVR59" i="7"/>
  <c r="MVS59" i="7"/>
  <c r="MVT59" i="7"/>
  <c r="MVU59" i="7"/>
  <c r="MVV59" i="7"/>
  <c r="MVW59" i="7"/>
  <c r="MVX59" i="7"/>
  <c r="MVY59" i="7"/>
  <c r="MVZ59" i="7"/>
  <c r="MWA59" i="7"/>
  <c r="MWB59" i="7"/>
  <c r="MWC59" i="7"/>
  <c r="MWD59" i="7"/>
  <c r="MWE59" i="7"/>
  <c r="MWF59" i="7"/>
  <c r="MWG59" i="7"/>
  <c r="MWH59" i="7"/>
  <c r="MWI59" i="7"/>
  <c r="MWJ59" i="7"/>
  <c r="MWK59" i="7"/>
  <c r="MWL59" i="7"/>
  <c r="MWM59" i="7"/>
  <c r="MWN59" i="7"/>
  <c r="MWO59" i="7"/>
  <c r="MWP59" i="7"/>
  <c r="MWQ59" i="7"/>
  <c r="MWR59" i="7"/>
  <c r="MWS59" i="7"/>
  <c r="MWT59" i="7"/>
  <c r="MWU59" i="7"/>
  <c r="MWV59" i="7"/>
  <c r="MWW59" i="7"/>
  <c r="MWX59" i="7"/>
  <c r="MWY59" i="7"/>
  <c r="MWZ59" i="7"/>
  <c r="MXA59" i="7"/>
  <c r="MXB59" i="7"/>
  <c r="MXC59" i="7"/>
  <c r="MXD59" i="7"/>
  <c r="MXE59" i="7"/>
  <c r="MXF59" i="7"/>
  <c r="MXG59" i="7"/>
  <c r="MXH59" i="7"/>
  <c r="MXI59" i="7"/>
  <c r="MXJ59" i="7"/>
  <c r="MXK59" i="7"/>
  <c r="MXL59" i="7"/>
  <c r="MXM59" i="7"/>
  <c r="MXN59" i="7"/>
  <c r="MXO59" i="7"/>
  <c r="MXP59" i="7"/>
  <c r="MXQ59" i="7"/>
  <c r="MXR59" i="7"/>
  <c r="MXS59" i="7"/>
  <c r="MXT59" i="7"/>
  <c r="MXU59" i="7"/>
  <c r="MXV59" i="7"/>
  <c r="MXW59" i="7"/>
  <c r="MXX59" i="7"/>
  <c r="MXY59" i="7"/>
  <c r="MXZ59" i="7"/>
  <c r="MYA59" i="7"/>
  <c r="MYB59" i="7"/>
  <c r="MYC59" i="7"/>
  <c r="MYD59" i="7"/>
  <c r="MYE59" i="7"/>
  <c r="MYF59" i="7"/>
  <c r="MYG59" i="7"/>
  <c r="MYH59" i="7"/>
  <c r="MYI59" i="7"/>
  <c r="MYJ59" i="7"/>
  <c r="MYK59" i="7"/>
  <c r="MYL59" i="7"/>
  <c r="MYM59" i="7"/>
  <c r="MYN59" i="7"/>
  <c r="MYO59" i="7"/>
  <c r="MYP59" i="7"/>
  <c r="MYQ59" i="7"/>
  <c r="MYR59" i="7"/>
  <c r="MYS59" i="7"/>
  <c r="MYT59" i="7"/>
  <c r="MYU59" i="7"/>
  <c r="MYV59" i="7"/>
  <c r="MYW59" i="7"/>
  <c r="MYX59" i="7"/>
  <c r="MYY59" i="7"/>
  <c r="MYZ59" i="7"/>
  <c r="MZA59" i="7"/>
  <c r="MZB59" i="7"/>
  <c r="MZC59" i="7"/>
  <c r="MZD59" i="7"/>
  <c r="MZE59" i="7"/>
  <c r="MZF59" i="7"/>
  <c r="MZG59" i="7"/>
  <c r="MZH59" i="7"/>
  <c r="MZI59" i="7"/>
  <c r="MZJ59" i="7"/>
  <c r="MZK59" i="7"/>
  <c r="MZL59" i="7"/>
  <c r="MZM59" i="7"/>
  <c r="MZN59" i="7"/>
  <c r="MZO59" i="7"/>
  <c r="MZP59" i="7"/>
  <c r="MZQ59" i="7"/>
  <c r="MZR59" i="7"/>
  <c r="MZS59" i="7"/>
  <c r="MZT59" i="7"/>
  <c r="MZU59" i="7"/>
  <c r="MZV59" i="7"/>
  <c r="MZW59" i="7"/>
  <c r="MZX59" i="7"/>
  <c r="MZY59" i="7"/>
  <c r="MZZ59" i="7"/>
  <c r="NAA59" i="7"/>
  <c r="NAB59" i="7"/>
  <c r="NAC59" i="7"/>
  <c r="NAD59" i="7"/>
  <c r="NAE59" i="7"/>
  <c r="NAF59" i="7"/>
  <c r="NAG59" i="7"/>
  <c r="NAH59" i="7"/>
  <c r="NAI59" i="7"/>
  <c r="NAJ59" i="7"/>
  <c r="NAK59" i="7"/>
  <c r="NAL59" i="7"/>
  <c r="NAM59" i="7"/>
  <c r="NAN59" i="7"/>
  <c r="NAO59" i="7"/>
  <c r="NAP59" i="7"/>
  <c r="NAQ59" i="7"/>
  <c r="NAR59" i="7"/>
  <c r="NAS59" i="7"/>
  <c r="NAT59" i="7"/>
  <c r="NAU59" i="7"/>
  <c r="NAV59" i="7"/>
  <c r="NAW59" i="7"/>
  <c r="NAX59" i="7"/>
  <c r="NAY59" i="7"/>
  <c r="NAZ59" i="7"/>
  <c r="NBA59" i="7"/>
  <c r="NBB59" i="7"/>
  <c r="NBC59" i="7"/>
  <c r="NBD59" i="7"/>
  <c r="NBE59" i="7"/>
  <c r="NBF59" i="7"/>
  <c r="NBG59" i="7"/>
  <c r="NBH59" i="7"/>
  <c r="NBI59" i="7"/>
  <c r="NBJ59" i="7"/>
  <c r="NBK59" i="7"/>
  <c r="NBL59" i="7"/>
  <c r="NBM59" i="7"/>
  <c r="NBN59" i="7"/>
  <c r="NBO59" i="7"/>
  <c r="NBP59" i="7"/>
  <c r="NBQ59" i="7"/>
  <c r="NBR59" i="7"/>
  <c r="NBS59" i="7"/>
  <c r="NBT59" i="7"/>
  <c r="NBU59" i="7"/>
  <c r="NBV59" i="7"/>
  <c r="NBW59" i="7"/>
  <c r="NBX59" i="7"/>
  <c r="NBY59" i="7"/>
  <c r="NBZ59" i="7"/>
  <c r="NCA59" i="7"/>
  <c r="NCB59" i="7"/>
  <c r="NCC59" i="7"/>
  <c r="NCD59" i="7"/>
  <c r="NCE59" i="7"/>
  <c r="NCF59" i="7"/>
  <c r="NCG59" i="7"/>
  <c r="NCH59" i="7"/>
  <c r="NCI59" i="7"/>
  <c r="NCJ59" i="7"/>
  <c r="NCK59" i="7"/>
  <c r="NCL59" i="7"/>
  <c r="NCM59" i="7"/>
  <c r="NCN59" i="7"/>
  <c r="NCO59" i="7"/>
  <c r="NCP59" i="7"/>
  <c r="NCQ59" i="7"/>
  <c r="NCR59" i="7"/>
  <c r="NCS59" i="7"/>
  <c r="NCT59" i="7"/>
  <c r="NCU59" i="7"/>
  <c r="NCV59" i="7"/>
  <c r="NCW59" i="7"/>
  <c r="NCX59" i="7"/>
  <c r="NCY59" i="7"/>
  <c r="NCZ59" i="7"/>
  <c r="NDA59" i="7"/>
  <c r="NDB59" i="7"/>
  <c r="NDC59" i="7"/>
  <c r="NDD59" i="7"/>
  <c r="NDE59" i="7"/>
  <c r="NDF59" i="7"/>
  <c r="NDG59" i="7"/>
  <c r="NDH59" i="7"/>
  <c r="NDI59" i="7"/>
  <c r="NDJ59" i="7"/>
  <c r="NDK59" i="7"/>
  <c r="NDL59" i="7"/>
  <c r="NDM59" i="7"/>
  <c r="NDN59" i="7"/>
  <c r="NDO59" i="7"/>
  <c r="NDP59" i="7"/>
  <c r="NDQ59" i="7"/>
  <c r="NDR59" i="7"/>
  <c r="NDS59" i="7"/>
  <c r="NDT59" i="7"/>
  <c r="NDU59" i="7"/>
  <c r="NDV59" i="7"/>
  <c r="NDW59" i="7"/>
  <c r="NDX59" i="7"/>
  <c r="NDY59" i="7"/>
  <c r="NDZ59" i="7"/>
  <c r="NEA59" i="7"/>
  <c r="NEB59" i="7"/>
  <c r="NEC59" i="7"/>
  <c r="NED59" i="7"/>
  <c r="NEE59" i="7"/>
  <c r="NEF59" i="7"/>
  <c r="NEG59" i="7"/>
  <c r="NEH59" i="7"/>
  <c r="NEI59" i="7"/>
  <c r="NEJ59" i="7"/>
  <c r="NEK59" i="7"/>
  <c r="NEL59" i="7"/>
  <c r="NEM59" i="7"/>
  <c r="NEN59" i="7"/>
  <c r="NEO59" i="7"/>
  <c r="NEP59" i="7"/>
  <c r="NEQ59" i="7"/>
  <c r="NER59" i="7"/>
  <c r="NES59" i="7"/>
  <c r="NET59" i="7"/>
  <c r="NEU59" i="7"/>
  <c r="NEV59" i="7"/>
  <c r="NEW59" i="7"/>
  <c r="NEX59" i="7"/>
  <c r="NEY59" i="7"/>
  <c r="NEZ59" i="7"/>
  <c r="NFA59" i="7"/>
  <c r="NFB59" i="7"/>
  <c r="NFC59" i="7"/>
  <c r="NFD59" i="7"/>
  <c r="NFE59" i="7"/>
  <c r="NFF59" i="7"/>
  <c r="NFG59" i="7"/>
  <c r="NFH59" i="7"/>
  <c r="NFI59" i="7"/>
  <c r="NFJ59" i="7"/>
  <c r="NFK59" i="7"/>
  <c r="NFL59" i="7"/>
  <c r="NFM59" i="7"/>
  <c r="NFN59" i="7"/>
  <c r="NFO59" i="7"/>
  <c r="NFP59" i="7"/>
  <c r="NFQ59" i="7"/>
  <c r="NFR59" i="7"/>
  <c r="NFS59" i="7"/>
  <c r="NFT59" i="7"/>
  <c r="NFU59" i="7"/>
  <c r="NFV59" i="7"/>
  <c r="NFW59" i="7"/>
  <c r="NFX59" i="7"/>
  <c r="NFY59" i="7"/>
  <c r="NFZ59" i="7"/>
  <c r="NGA59" i="7"/>
  <c r="NGB59" i="7"/>
  <c r="NGC59" i="7"/>
  <c r="NGD59" i="7"/>
  <c r="NGE59" i="7"/>
  <c r="NGF59" i="7"/>
  <c r="NGG59" i="7"/>
  <c r="NGH59" i="7"/>
  <c r="NGI59" i="7"/>
  <c r="NGJ59" i="7"/>
  <c r="NGK59" i="7"/>
  <c r="NGL59" i="7"/>
  <c r="NGM59" i="7"/>
  <c r="NGN59" i="7"/>
  <c r="NGO59" i="7"/>
  <c r="NGP59" i="7"/>
  <c r="NGQ59" i="7"/>
  <c r="NGR59" i="7"/>
  <c r="NGS59" i="7"/>
  <c r="NGT59" i="7"/>
  <c r="NGU59" i="7"/>
  <c r="NGV59" i="7"/>
  <c r="NGW59" i="7"/>
  <c r="NGX59" i="7"/>
  <c r="NGY59" i="7"/>
  <c r="NGZ59" i="7"/>
  <c r="NHA59" i="7"/>
  <c r="NHB59" i="7"/>
  <c r="NHC59" i="7"/>
  <c r="NHD59" i="7"/>
  <c r="NHE59" i="7"/>
  <c r="NHF59" i="7"/>
  <c r="NHG59" i="7"/>
  <c r="NHH59" i="7"/>
  <c r="NHI59" i="7"/>
  <c r="NHJ59" i="7"/>
  <c r="NHK59" i="7"/>
  <c r="NHL59" i="7"/>
  <c r="NHM59" i="7"/>
  <c r="NHN59" i="7"/>
  <c r="NHO59" i="7"/>
  <c r="NHP59" i="7"/>
  <c r="NHQ59" i="7"/>
  <c r="NHR59" i="7"/>
  <c r="NHS59" i="7"/>
  <c r="NHT59" i="7"/>
  <c r="NHU59" i="7"/>
  <c r="NHV59" i="7"/>
  <c r="NHW59" i="7"/>
  <c r="NHX59" i="7"/>
  <c r="NHY59" i="7"/>
  <c r="NHZ59" i="7"/>
  <c r="NIA59" i="7"/>
  <c r="NIB59" i="7"/>
  <c r="NIC59" i="7"/>
  <c r="NID59" i="7"/>
  <c r="NIE59" i="7"/>
  <c r="NIF59" i="7"/>
  <c r="NIG59" i="7"/>
  <c r="NIH59" i="7"/>
  <c r="NII59" i="7"/>
  <c r="NIJ59" i="7"/>
  <c r="NIK59" i="7"/>
  <c r="NIL59" i="7"/>
  <c r="NIM59" i="7"/>
  <c r="NIN59" i="7"/>
  <c r="NIO59" i="7"/>
  <c r="NIP59" i="7"/>
  <c r="NIQ59" i="7"/>
  <c r="NIR59" i="7"/>
  <c r="NIS59" i="7"/>
  <c r="NIT59" i="7"/>
  <c r="NIU59" i="7"/>
  <c r="NIV59" i="7"/>
  <c r="NIW59" i="7"/>
  <c r="NIX59" i="7"/>
  <c r="NIY59" i="7"/>
  <c r="NIZ59" i="7"/>
  <c r="NJA59" i="7"/>
  <c r="NJB59" i="7"/>
  <c r="NJC59" i="7"/>
  <c r="NJD59" i="7"/>
  <c r="NJE59" i="7"/>
  <c r="NJF59" i="7"/>
  <c r="NJG59" i="7"/>
  <c r="NJH59" i="7"/>
  <c r="NJI59" i="7"/>
  <c r="NJJ59" i="7"/>
  <c r="NJK59" i="7"/>
  <c r="NJL59" i="7"/>
  <c r="NJM59" i="7"/>
  <c r="NJN59" i="7"/>
  <c r="NJO59" i="7"/>
  <c r="NJP59" i="7"/>
  <c r="NJQ59" i="7"/>
  <c r="NJR59" i="7"/>
  <c r="NJS59" i="7"/>
  <c r="NJT59" i="7"/>
  <c r="NJU59" i="7"/>
  <c r="NJV59" i="7"/>
  <c r="NJW59" i="7"/>
  <c r="NJX59" i="7"/>
  <c r="NJY59" i="7"/>
  <c r="NJZ59" i="7"/>
  <c r="NKA59" i="7"/>
  <c r="NKB59" i="7"/>
  <c r="NKC59" i="7"/>
  <c r="NKD59" i="7"/>
  <c r="NKE59" i="7"/>
  <c r="NKF59" i="7"/>
  <c r="NKG59" i="7"/>
  <c r="NKH59" i="7"/>
  <c r="NKI59" i="7"/>
  <c r="NKJ59" i="7"/>
  <c r="NKK59" i="7"/>
  <c r="NKL59" i="7"/>
  <c r="NKM59" i="7"/>
  <c r="NKN59" i="7"/>
  <c r="NKO59" i="7"/>
  <c r="NKP59" i="7"/>
  <c r="NKQ59" i="7"/>
  <c r="NKR59" i="7"/>
  <c r="NKS59" i="7"/>
  <c r="NKT59" i="7"/>
  <c r="NKU59" i="7"/>
  <c r="NKV59" i="7"/>
  <c r="NKW59" i="7"/>
  <c r="NKX59" i="7"/>
  <c r="NKY59" i="7"/>
  <c r="NKZ59" i="7"/>
  <c r="NLA59" i="7"/>
  <c r="NLB59" i="7"/>
  <c r="NLC59" i="7"/>
  <c r="NLD59" i="7"/>
  <c r="NLE59" i="7"/>
  <c r="NLF59" i="7"/>
  <c r="NLG59" i="7"/>
  <c r="NLH59" i="7"/>
  <c r="NLI59" i="7"/>
  <c r="NLJ59" i="7"/>
  <c r="NLK59" i="7"/>
  <c r="NLL59" i="7"/>
  <c r="NLM59" i="7"/>
  <c r="NLN59" i="7"/>
  <c r="NLO59" i="7"/>
  <c r="NLP59" i="7"/>
  <c r="NLQ59" i="7"/>
  <c r="NLR59" i="7"/>
  <c r="NLS59" i="7"/>
  <c r="NLT59" i="7"/>
  <c r="NLU59" i="7"/>
  <c r="NLV59" i="7"/>
  <c r="NLW59" i="7"/>
  <c r="NLX59" i="7"/>
  <c r="NLY59" i="7"/>
  <c r="NLZ59" i="7"/>
  <c r="NMA59" i="7"/>
  <c r="NMB59" i="7"/>
  <c r="NMC59" i="7"/>
  <c r="NMD59" i="7"/>
  <c r="NME59" i="7"/>
  <c r="NMF59" i="7"/>
  <c r="NMG59" i="7"/>
  <c r="NMH59" i="7"/>
  <c r="NMI59" i="7"/>
  <c r="NMJ59" i="7"/>
  <c r="NMK59" i="7"/>
  <c r="NML59" i="7"/>
  <c r="NMM59" i="7"/>
  <c r="NMN59" i="7"/>
  <c r="NMO59" i="7"/>
  <c r="NMP59" i="7"/>
  <c r="NMQ59" i="7"/>
  <c r="NMR59" i="7"/>
  <c r="NMS59" i="7"/>
  <c r="NMT59" i="7"/>
  <c r="NMU59" i="7"/>
  <c r="NMV59" i="7"/>
  <c r="NMW59" i="7"/>
  <c r="NMX59" i="7"/>
  <c r="NMY59" i="7"/>
  <c r="NMZ59" i="7"/>
  <c r="NNA59" i="7"/>
  <c r="NNB59" i="7"/>
  <c r="NNC59" i="7"/>
  <c r="NND59" i="7"/>
  <c r="NNE59" i="7"/>
  <c r="NNF59" i="7"/>
  <c r="NNG59" i="7"/>
  <c r="NNH59" i="7"/>
  <c r="NNI59" i="7"/>
  <c r="NNJ59" i="7"/>
  <c r="NNK59" i="7"/>
  <c r="NNL59" i="7"/>
  <c r="NNM59" i="7"/>
  <c r="NNN59" i="7"/>
  <c r="NNO59" i="7"/>
  <c r="NNP59" i="7"/>
  <c r="NNQ59" i="7"/>
  <c r="NNR59" i="7"/>
  <c r="NNS59" i="7"/>
  <c r="NNT59" i="7"/>
  <c r="NNU59" i="7"/>
  <c r="NNV59" i="7"/>
  <c r="NNW59" i="7"/>
  <c r="NNX59" i="7"/>
  <c r="NNY59" i="7"/>
  <c r="NNZ59" i="7"/>
  <c r="NOA59" i="7"/>
  <c r="NOB59" i="7"/>
  <c r="NOC59" i="7"/>
  <c r="NOD59" i="7"/>
  <c r="NOE59" i="7"/>
  <c r="NOF59" i="7"/>
  <c r="NOG59" i="7"/>
  <c r="NOH59" i="7"/>
  <c r="NOI59" i="7"/>
  <c r="NOJ59" i="7"/>
  <c r="NOK59" i="7"/>
  <c r="NOL59" i="7"/>
  <c r="NOM59" i="7"/>
  <c r="NON59" i="7"/>
  <c r="NOO59" i="7"/>
  <c r="NOP59" i="7"/>
  <c r="NOQ59" i="7"/>
  <c r="NOR59" i="7"/>
  <c r="NOS59" i="7"/>
  <c r="NOT59" i="7"/>
  <c r="NOU59" i="7"/>
  <c r="NOV59" i="7"/>
  <c r="NOW59" i="7"/>
  <c r="NOX59" i="7"/>
  <c r="NOY59" i="7"/>
  <c r="NOZ59" i="7"/>
  <c r="NPA59" i="7"/>
  <c r="NPB59" i="7"/>
  <c r="NPC59" i="7"/>
  <c r="NPD59" i="7"/>
  <c r="NPE59" i="7"/>
  <c r="NPF59" i="7"/>
  <c r="NPG59" i="7"/>
  <c r="NPH59" i="7"/>
  <c r="NPI59" i="7"/>
  <c r="NPJ59" i="7"/>
  <c r="NPK59" i="7"/>
  <c r="NPL59" i="7"/>
  <c r="NPM59" i="7"/>
  <c r="NPN59" i="7"/>
  <c r="NPO59" i="7"/>
  <c r="NPP59" i="7"/>
  <c r="NPQ59" i="7"/>
  <c r="NPR59" i="7"/>
  <c r="NPS59" i="7"/>
  <c r="NPT59" i="7"/>
  <c r="NPU59" i="7"/>
  <c r="NPV59" i="7"/>
  <c r="NPW59" i="7"/>
  <c r="NPX59" i="7"/>
  <c r="NPY59" i="7"/>
  <c r="NPZ59" i="7"/>
  <c r="NQA59" i="7"/>
  <c r="NQB59" i="7"/>
  <c r="NQC59" i="7"/>
  <c r="NQD59" i="7"/>
  <c r="NQE59" i="7"/>
  <c r="NQF59" i="7"/>
  <c r="NQG59" i="7"/>
  <c r="NQH59" i="7"/>
  <c r="NQI59" i="7"/>
  <c r="NQJ59" i="7"/>
  <c r="NQK59" i="7"/>
  <c r="NQL59" i="7"/>
  <c r="NQM59" i="7"/>
  <c r="NQN59" i="7"/>
  <c r="NQO59" i="7"/>
  <c r="NQP59" i="7"/>
  <c r="NQQ59" i="7"/>
  <c r="NQR59" i="7"/>
  <c r="NQS59" i="7"/>
  <c r="NQT59" i="7"/>
  <c r="NQU59" i="7"/>
  <c r="NQV59" i="7"/>
  <c r="NQW59" i="7"/>
  <c r="NQX59" i="7"/>
  <c r="NQY59" i="7"/>
  <c r="NQZ59" i="7"/>
  <c r="NRA59" i="7"/>
  <c r="NRB59" i="7"/>
  <c r="NRC59" i="7"/>
  <c r="NRD59" i="7"/>
  <c r="NRE59" i="7"/>
  <c r="NRF59" i="7"/>
  <c r="NRG59" i="7"/>
  <c r="NRH59" i="7"/>
  <c r="NRI59" i="7"/>
  <c r="NRJ59" i="7"/>
  <c r="NRK59" i="7"/>
  <c r="NRL59" i="7"/>
  <c r="NRM59" i="7"/>
  <c r="NRN59" i="7"/>
  <c r="NRO59" i="7"/>
  <c r="NRP59" i="7"/>
  <c r="NRQ59" i="7"/>
  <c r="NRR59" i="7"/>
  <c r="NRS59" i="7"/>
  <c r="NRT59" i="7"/>
  <c r="NRU59" i="7"/>
  <c r="NRV59" i="7"/>
  <c r="NRW59" i="7"/>
  <c r="NRX59" i="7"/>
  <c r="NRY59" i="7"/>
  <c r="NRZ59" i="7"/>
  <c r="NSA59" i="7"/>
  <c r="NSB59" i="7"/>
  <c r="NSC59" i="7"/>
  <c r="NSD59" i="7"/>
  <c r="NSE59" i="7"/>
  <c r="NSF59" i="7"/>
  <c r="NSG59" i="7"/>
  <c r="NSH59" i="7"/>
  <c r="NSI59" i="7"/>
  <c r="NSJ59" i="7"/>
  <c r="NSK59" i="7"/>
  <c r="NSL59" i="7"/>
  <c r="NSM59" i="7"/>
  <c r="NSN59" i="7"/>
  <c r="NSO59" i="7"/>
  <c r="NSP59" i="7"/>
  <c r="NSQ59" i="7"/>
  <c r="NSR59" i="7"/>
  <c r="NSS59" i="7"/>
  <c r="NST59" i="7"/>
  <c r="NSU59" i="7"/>
  <c r="NSV59" i="7"/>
  <c r="NSW59" i="7"/>
  <c r="NSX59" i="7"/>
  <c r="NSY59" i="7"/>
  <c r="NSZ59" i="7"/>
  <c r="NTA59" i="7"/>
  <c r="NTB59" i="7"/>
  <c r="NTC59" i="7"/>
  <c r="NTD59" i="7"/>
  <c r="NTE59" i="7"/>
  <c r="NTF59" i="7"/>
  <c r="NTG59" i="7"/>
  <c r="NTH59" i="7"/>
  <c r="NTI59" i="7"/>
  <c r="NTJ59" i="7"/>
  <c r="NTK59" i="7"/>
  <c r="NTL59" i="7"/>
  <c r="NTM59" i="7"/>
  <c r="NTN59" i="7"/>
  <c r="NTO59" i="7"/>
  <c r="NTP59" i="7"/>
  <c r="NTQ59" i="7"/>
  <c r="NTR59" i="7"/>
  <c r="NTS59" i="7"/>
  <c r="NTT59" i="7"/>
  <c r="NTU59" i="7"/>
  <c r="NTV59" i="7"/>
  <c r="NTW59" i="7"/>
  <c r="NTX59" i="7"/>
  <c r="NTY59" i="7"/>
  <c r="NTZ59" i="7"/>
  <c r="NUA59" i="7"/>
  <c r="NUB59" i="7"/>
  <c r="NUC59" i="7"/>
  <c r="NUD59" i="7"/>
  <c r="NUE59" i="7"/>
  <c r="NUF59" i="7"/>
  <c r="NUG59" i="7"/>
  <c r="NUH59" i="7"/>
  <c r="NUI59" i="7"/>
  <c r="NUJ59" i="7"/>
  <c r="NUK59" i="7"/>
  <c r="NUL59" i="7"/>
  <c r="NUM59" i="7"/>
  <c r="NUN59" i="7"/>
  <c r="NUO59" i="7"/>
  <c r="NUP59" i="7"/>
  <c r="NUQ59" i="7"/>
  <c r="NUR59" i="7"/>
  <c r="NUS59" i="7"/>
  <c r="NUT59" i="7"/>
  <c r="NUU59" i="7"/>
  <c r="NUV59" i="7"/>
  <c r="NUW59" i="7"/>
  <c r="NUX59" i="7"/>
  <c r="NUY59" i="7"/>
  <c r="NUZ59" i="7"/>
  <c r="NVA59" i="7"/>
  <c r="NVB59" i="7"/>
  <c r="NVC59" i="7"/>
  <c r="NVD59" i="7"/>
  <c r="NVE59" i="7"/>
  <c r="NVF59" i="7"/>
  <c r="NVG59" i="7"/>
  <c r="NVH59" i="7"/>
  <c r="NVI59" i="7"/>
  <c r="NVJ59" i="7"/>
  <c r="NVK59" i="7"/>
  <c r="NVL59" i="7"/>
  <c r="NVM59" i="7"/>
  <c r="NVN59" i="7"/>
  <c r="NVO59" i="7"/>
  <c r="NVP59" i="7"/>
  <c r="NVQ59" i="7"/>
  <c r="NVR59" i="7"/>
  <c r="NVS59" i="7"/>
  <c r="NVT59" i="7"/>
  <c r="NVU59" i="7"/>
  <c r="NVV59" i="7"/>
  <c r="NVW59" i="7"/>
  <c r="NVX59" i="7"/>
  <c r="NVY59" i="7"/>
  <c r="NVZ59" i="7"/>
  <c r="NWA59" i="7"/>
  <c r="NWB59" i="7"/>
  <c r="NWC59" i="7"/>
  <c r="NWD59" i="7"/>
  <c r="NWE59" i="7"/>
  <c r="NWF59" i="7"/>
  <c r="NWG59" i="7"/>
  <c r="NWH59" i="7"/>
  <c r="NWI59" i="7"/>
  <c r="NWJ59" i="7"/>
  <c r="NWK59" i="7"/>
  <c r="NWL59" i="7"/>
  <c r="NWM59" i="7"/>
  <c r="NWN59" i="7"/>
  <c r="NWO59" i="7"/>
  <c r="NWP59" i="7"/>
  <c r="NWQ59" i="7"/>
  <c r="NWR59" i="7"/>
  <c r="NWS59" i="7"/>
  <c r="NWT59" i="7"/>
  <c r="NWU59" i="7"/>
  <c r="NWV59" i="7"/>
  <c r="NWW59" i="7"/>
  <c r="NWX59" i="7"/>
  <c r="NWY59" i="7"/>
  <c r="NWZ59" i="7"/>
  <c r="NXA59" i="7"/>
  <c r="NXB59" i="7"/>
  <c r="NXC59" i="7"/>
  <c r="NXD59" i="7"/>
  <c r="NXE59" i="7"/>
  <c r="NXF59" i="7"/>
  <c r="NXG59" i="7"/>
  <c r="NXH59" i="7"/>
  <c r="NXI59" i="7"/>
  <c r="NXJ59" i="7"/>
  <c r="NXK59" i="7"/>
  <c r="NXL59" i="7"/>
  <c r="NXM59" i="7"/>
  <c r="NXN59" i="7"/>
  <c r="NXO59" i="7"/>
  <c r="NXP59" i="7"/>
  <c r="NXQ59" i="7"/>
  <c r="NXR59" i="7"/>
  <c r="NXS59" i="7"/>
  <c r="NXT59" i="7"/>
  <c r="NXU59" i="7"/>
  <c r="NXV59" i="7"/>
  <c r="NXW59" i="7"/>
  <c r="NXX59" i="7"/>
  <c r="NXY59" i="7"/>
  <c r="NXZ59" i="7"/>
  <c r="NYA59" i="7"/>
  <c r="NYB59" i="7"/>
  <c r="NYC59" i="7"/>
  <c r="NYD59" i="7"/>
  <c r="NYE59" i="7"/>
  <c r="NYF59" i="7"/>
  <c r="NYG59" i="7"/>
  <c r="NYH59" i="7"/>
  <c r="NYI59" i="7"/>
  <c r="NYJ59" i="7"/>
  <c r="NYK59" i="7"/>
  <c r="NYL59" i="7"/>
  <c r="NYM59" i="7"/>
  <c r="NYN59" i="7"/>
  <c r="NYO59" i="7"/>
  <c r="NYP59" i="7"/>
  <c r="NYQ59" i="7"/>
  <c r="NYR59" i="7"/>
  <c r="NYS59" i="7"/>
  <c r="NYT59" i="7"/>
  <c r="NYU59" i="7"/>
  <c r="NYV59" i="7"/>
  <c r="NYW59" i="7"/>
  <c r="NYX59" i="7"/>
  <c r="NYY59" i="7"/>
  <c r="NYZ59" i="7"/>
  <c r="NZA59" i="7"/>
  <c r="NZB59" i="7"/>
  <c r="NZC59" i="7"/>
  <c r="NZD59" i="7"/>
  <c r="NZE59" i="7"/>
  <c r="NZF59" i="7"/>
  <c r="NZG59" i="7"/>
  <c r="NZH59" i="7"/>
  <c r="NZI59" i="7"/>
  <c r="NZJ59" i="7"/>
  <c r="NZK59" i="7"/>
  <c r="NZL59" i="7"/>
  <c r="NZM59" i="7"/>
  <c r="NZN59" i="7"/>
  <c r="NZO59" i="7"/>
  <c r="NZP59" i="7"/>
  <c r="NZQ59" i="7"/>
  <c r="NZR59" i="7"/>
  <c r="NZS59" i="7"/>
  <c r="NZT59" i="7"/>
  <c r="NZU59" i="7"/>
  <c r="NZV59" i="7"/>
  <c r="NZW59" i="7"/>
  <c r="NZX59" i="7"/>
  <c r="NZY59" i="7"/>
  <c r="NZZ59" i="7"/>
  <c r="OAA59" i="7"/>
  <c r="OAB59" i="7"/>
  <c r="OAC59" i="7"/>
  <c r="OAD59" i="7"/>
  <c r="OAE59" i="7"/>
  <c r="OAF59" i="7"/>
  <c r="OAG59" i="7"/>
  <c r="OAH59" i="7"/>
  <c r="OAI59" i="7"/>
  <c r="OAJ59" i="7"/>
  <c r="OAK59" i="7"/>
  <c r="OAL59" i="7"/>
  <c r="OAM59" i="7"/>
  <c r="OAN59" i="7"/>
  <c r="OAO59" i="7"/>
  <c r="OAP59" i="7"/>
  <c r="OAQ59" i="7"/>
  <c r="OAR59" i="7"/>
  <c r="OAS59" i="7"/>
  <c r="OAT59" i="7"/>
  <c r="OAU59" i="7"/>
  <c r="OAV59" i="7"/>
  <c r="OAW59" i="7"/>
  <c r="OAX59" i="7"/>
  <c r="OAY59" i="7"/>
  <c r="OAZ59" i="7"/>
  <c r="OBA59" i="7"/>
  <c r="OBB59" i="7"/>
  <c r="OBC59" i="7"/>
  <c r="OBD59" i="7"/>
  <c r="OBE59" i="7"/>
  <c r="OBF59" i="7"/>
  <c r="OBG59" i="7"/>
  <c r="OBH59" i="7"/>
  <c r="OBI59" i="7"/>
  <c r="OBJ59" i="7"/>
  <c r="OBK59" i="7"/>
  <c r="OBL59" i="7"/>
  <c r="OBM59" i="7"/>
  <c r="OBN59" i="7"/>
  <c r="OBO59" i="7"/>
  <c r="OBP59" i="7"/>
  <c r="OBQ59" i="7"/>
  <c r="OBR59" i="7"/>
  <c r="OBS59" i="7"/>
  <c r="OBT59" i="7"/>
  <c r="OBU59" i="7"/>
  <c r="OBV59" i="7"/>
  <c r="OBW59" i="7"/>
  <c r="OBX59" i="7"/>
  <c r="OBY59" i="7"/>
  <c r="OBZ59" i="7"/>
  <c r="OCA59" i="7"/>
  <c r="OCB59" i="7"/>
  <c r="OCC59" i="7"/>
  <c r="OCD59" i="7"/>
  <c r="OCE59" i="7"/>
  <c r="OCF59" i="7"/>
  <c r="OCG59" i="7"/>
  <c r="OCH59" i="7"/>
  <c r="OCI59" i="7"/>
  <c r="OCJ59" i="7"/>
  <c r="OCK59" i="7"/>
  <c r="OCL59" i="7"/>
  <c r="OCM59" i="7"/>
  <c r="OCN59" i="7"/>
  <c r="OCO59" i="7"/>
  <c r="OCP59" i="7"/>
  <c r="OCQ59" i="7"/>
  <c r="OCR59" i="7"/>
  <c r="OCS59" i="7"/>
  <c r="OCT59" i="7"/>
  <c r="OCU59" i="7"/>
  <c r="OCV59" i="7"/>
  <c r="OCW59" i="7"/>
  <c r="OCX59" i="7"/>
  <c r="OCY59" i="7"/>
  <c r="OCZ59" i="7"/>
  <c r="ODA59" i="7"/>
  <c r="ODB59" i="7"/>
  <c r="ODC59" i="7"/>
  <c r="ODD59" i="7"/>
  <c r="ODE59" i="7"/>
  <c r="ODF59" i="7"/>
  <c r="ODG59" i="7"/>
  <c r="ODH59" i="7"/>
  <c r="ODI59" i="7"/>
  <c r="ODJ59" i="7"/>
  <c r="ODK59" i="7"/>
  <c r="ODL59" i="7"/>
  <c r="ODM59" i="7"/>
  <c r="ODN59" i="7"/>
  <c r="ODO59" i="7"/>
  <c r="ODP59" i="7"/>
  <c r="ODQ59" i="7"/>
  <c r="ODR59" i="7"/>
  <c r="ODS59" i="7"/>
  <c r="ODT59" i="7"/>
  <c r="ODU59" i="7"/>
  <c r="ODV59" i="7"/>
  <c r="ODW59" i="7"/>
  <c r="ODX59" i="7"/>
  <c r="ODY59" i="7"/>
  <c r="ODZ59" i="7"/>
  <c r="OEA59" i="7"/>
  <c r="OEB59" i="7"/>
  <c r="OEC59" i="7"/>
  <c r="OED59" i="7"/>
  <c r="OEE59" i="7"/>
  <c r="OEF59" i="7"/>
  <c r="OEG59" i="7"/>
  <c r="OEH59" i="7"/>
  <c r="OEI59" i="7"/>
  <c r="OEJ59" i="7"/>
  <c r="OEK59" i="7"/>
  <c r="OEL59" i="7"/>
  <c r="OEM59" i="7"/>
  <c r="OEN59" i="7"/>
  <c r="OEO59" i="7"/>
  <c r="OEP59" i="7"/>
  <c r="OEQ59" i="7"/>
  <c r="OER59" i="7"/>
  <c r="OES59" i="7"/>
  <c r="OET59" i="7"/>
  <c r="OEU59" i="7"/>
  <c r="OEV59" i="7"/>
  <c r="OEW59" i="7"/>
  <c r="OEX59" i="7"/>
  <c r="OEY59" i="7"/>
  <c r="OEZ59" i="7"/>
  <c r="OFA59" i="7"/>
  <c r="OFB59" i="7"/>
  <c r="OFC59" i="7"/>
  <c r="OFD59" i="7"/>
  <c r="OFE59" i="7"/>
  <c r="OFF59" i="7"/>
  <c r="OFG59" i="7"/>
  <c r="OFH59" i="7"/>
  <c r="OFI59" i="7"/>
  <c r="OFJ59" i="7"/>
  <c r="OFK59" i="7"/>
  <c r="OFL59" i="7"/>
  <c r="OFM59" i="7"/>
  <c r="OFN59" i="7"/>
  <c r="OFO59" i="7"/>
  <c r="OFP59" i="7"/>
  <c r="OFQ59" i="7"/>
  <c r="OFR59" i="7"/>
  <c r="OFS59" i="7"/>
  <c r="OFT59" i="7"/>
  <c r="OFU59" i="7"/>
  <c r="OFV59" i="7"/>
  <c r="OFW59" i="7"/>
  <c r="OFX59" i="7"/>
  <c r="OFY59" i="7"/>
  <c r="OFZ59" i="7"/>
  <c r="OGA59" i="7"/>
  <c r="OGB59" i="7"/>
  <c r="OGC59" i="7"/>
  <c r="OGD59" i="7"/>
  <c r="OGE59" i="7"/>
  <c r="OGF59" i="7"/>
  <c r="OGG59" i="7"/>
  <c r="OGH59" i="7"/>
  <c r="OGI59" i="7"/>
  <c r="OGJ59" i="7"/>
  <c r="OGK59" i="7"/>
  <c r="OGL59" i="7"/>
  <c r="OGM59" i="7"/>
  <c r="OGN59" i="7"/>
  <c r="OGO59" i="7"/>
  <c r="OGP59" i="7"/>
  <c r="OGQ59" i="7"/>
  <c r="OGR59" i="7"/>
  <c r="OGS59" i="7"/>
  <c r="OGT59" i="7"/>
  <c r="OGU59" i="7"/>
  <c r="OGV59" i="7"/>
  <c r="OGW59" i="7"/>
  <c r="OGX59" i="7"/>
  <c r="OGY59" i="7"/>
  <c r="OGZ59" i="7"/>
  <c r="OHA59" i="7"/>
  <c r="OHB59" i="7"/>
  <c r="OHC59" i="7"/>
  <c r="OHD59" i="7"/>
  <c r="OHE59" i="7"/>
  <c r="OHF59" i="7"/>
  <c r="OHG59" i="7"/>
  <c r="OHH59" i="7"/>
  <c r="OHI59" i="7"/>
  <c r="OHJ59" i="7"/>
  <c r="OHK59" i="7"/>
  <c r="OHL59" i="7"/>
  <c r="OHM59" i="7"/>
  <c r="OHN59" i="7"/>
  <c r="OHO59" i="7"/>
  <c r="OHP59" i="7"/>
  <c r="OHQ59" i="7"/>
  <c r="OHR59" i="7"/>
  <c r="OHS59" i="7"/>
  <c r="OHT59" i="7"/>
  <c r="OHU59" i="7"/>
  <c r="OHV59" i="7"/>
  <c r="OHW59" i="7"/>
  <c r="OHX59" i="7"/>
  <c r="OHY59" i="7"/>
  <c r="OHZ59" i="7"/>
  <c r="OIA59" i="7"/>
  <c r="OIB59" i="7"/>
  <c r="OIC59" i="7"/>
  <c r="OID59" i="7"/>
  <c r="OIE59" i="7"/>
  <c r="OIF59" i="7"/>
  <c r="OIG59" i="7"/>
  <c r="OIH59" i="7"/>
  <c r="OII59" i="7"/>
  <c r="OIJ59" i="7"/>
  <c r="OIK59" i="7"/>
  <c r="OIL59" i="7"/>
  <c r="OIM59" i="7"/>
  <c r="OIN59" i="7"/>
  <c r="OIO59" i="7"/>
  <c r="OIP59" i="7"/>
  <c r="OIQ59" i="7"/>
  <c r="OIR59" i="7"/>
  <c r="OIS59" i="7"/>
  <c r="OIT59" i="7"/>
  <c r="OIU59" i="7"/>
  <c r="OIV59" i="7"/>
  <c r="OIW59" i="7"/>
  <c r="OIX59" i="7"/>
  <c r="OIY59" i="7"/>
  <c r="OIZ59" i="7"/>
  <c r="OJA59" i="7"/>
  <c r="OJB59" i="7"/>
  <c r="OJC59" i="7"/>
  <c r="OJD59" i="7"/>
  <c r="OJE59" i="7"/>
  <c r="OJF59" i="7"/>
  <c r="OJG59" i="7"/>
  <c r="OJH59" i="7"/>
  <c r="OJI59" i="7"/>
  <c r="OJJ59" i="7"/>
  <c r="OJK59" i="7"/>
  <c r="OJL59" i="7"/>
  <c r="OJM59" i="7"/>
  <c r="OJN59" i="7"/>
  <c r="OJO59" i="7"/>
  <c r="OJP59" i="7"/>
  <c r="OJQ59" i="7"/>
  <c r="OJR59" i="7"/>
  <c r="OJS59" i="7"/>
  <c r="OJT59" i="7"/>
  <c r="OJU59" i="7"/>
  <c r="OJV59" i="7"/>
  <c r="OJW59" i="7"/>
  <c r="OJX59" i="7"/>
  <c r="OJY59" i="7"/>
  <c r="OJZ59" i="7"/>
  <c r="OKA59" i="7"/>
  <c r="OKB59" i="7"/>
  <c r="OKC59" i="7"/>
  <c r="OKD59" i="7"/>
  <c r="OKE59" i="7"/>
  <c r="OKF59" i="7"/>
  <c r="OKG59" i="7"/>
  <c r="OKH59" i="7"/>
  <c r="OKI59" i="7"/>
  <c r="OKJ59" i="7"/>
  <c r="OKK59" i="7"/>
  <c r="OKL59" i="7"/>
  <c r="OKM59" i="7"/>
  <c r="OKN59" i="7"/>
  <c r="OKO59" i="7"/>
  <c r="OKP59" i="7"/>
  <c r="OKQ59" i="7"/>
  <c r="OKR59" i="7"/>
  <c r="OKS59" i="7"/>
  <c r="OKT59" i="7"/>
  <c r="OKU59" i="7"/>
  <c r="OKV59" i="7"/>
  <c r="OKW59" i="7"/>
  <c r="OKX59" i="7"/>
  <c r="OKY59" i="7"/>
  <c r="OKZ59" i="7"/>
  <c r="OLA59" i="7"/>
  <c r="OLB59" i="7"/>
  <c r="OLC59" i="7"/>
  <c r="OLD59" i="7"/>
  <c r="OLE59" i="7"/>
  <c r="OLF59" i="7"/>
  <c r="OLG59" i="7"/>
  <c r="OLH59" i="7"/>
  <c r="OLI59" i="7"/>
  <c r="OLJ59" i="7"/>
  <c r="OLK59" i="7"/>
  <c r="OLL59" i="7"/>
  <c r="OLM59" i="7"/>
  <c r="OLN59" i="7"/>
  <c r="OLO59" i="7"/>
  <c r="OLP59" i="7"/>
  <c r="OLQ59" i="7"/>
  <c r="OLR59" i="7"/>
  <c r="OLS59" i="7"/>
  <c r="OLT59" i="7"/>
  <c r="OLU59" i="7"/>
  <c r="OLV59" i="7"/>
  <c r="OLW59" i="7"/>
  <c r="OLX59" i="7"/>
  <c r="OLY59" i="7"/>
  <c r="OLZ59" i="7"/>
  <c r="OMA59" i="7"/>
  <c r="OMB59" i="7"/>
  <c r="OMC59" i="7"/>
  <c r="OMD59" i="7"/>
  <c r="OME59" i="7"/>
  <c r="OMF59" i="7"/>
  <c r="OMG59" i="7"/>
  <c r="OMH59" i="7"/>
  <c r="OMI59" i="7"/>
  <c r="OMJ59" i="7"/>
  <c r="OMK59" i="7"/>
  <c r="OML59" i="7"/>
  <c r="OMM59" i="7"/>
  <c r="OMN59" i="7"/>
  <c r="OMO59" i="7"/>
  <c r="OMP59" i="7"/>
  <c r="OMQ59" i="7"/>
  <c r="OMR59" i="7"/>
  <c r="OMS59" i="7"/>
  <c r="OMT59" i="7"/>
  <c r="OMU59" i="7"/>
  <c r="OMV59" i="7"/>
  <c r="OMW59" i="7"/>
  <c r="OMX59" i="7"/>
  <c r="OMY59" i="7"/>
  <c r="OMZ59" i="7"/>
  <c r="ONA59" i="7"/>
  <c r="ONB59" i="7"/>
  <c r="ONC59" i="7"/>
  <c r="OND59" i="7"/>
  <c r="ONE59" i="7"/>
  <c r="ONF59" i="7"/>
  <c r="ONG59" i="7"/>
  <c r="ONH59" i="7"/>
  <c r="ONI59" i="7"/>
  <c r="ONJ59" i="7"/>
  <c r="ONK59" i="7"/>
  <c r="ONL59" i="7"/>
  <c r="ONM59" i="7"/>
  <c r="ONN59" i="7"/>
  <c r="ONO59" i="7"/>
  <c r="ONP59" i="7"/>
  <c r="ONQ59" i="7"/>
  <c r="ONR59" i="7"/>
  <c r="ONS59" i="7"/>
  <c r="ONT59" i="7"/>
  <c r="ONU59" i="7"/>
  <c r="ONV59" i="7"/>
  <c r="ONW59" i="7"/>
  <c r="ONX59" i="7"/>
  <c r="ONY59" i="7"/>
  <c r="ONZ59" i="7"/>
  <c r="OOA59" i="7"/>
  <c r="OOB59" i="7"/>
  <c r="OOC59" i="7"/>
  <c r="OOD59" i="7"/>
  <c r="OOE59" i="7"/>
  <c r="OOF59" i="7"/>
  <c r="OOG59" i="7"/>
  <c r="OOH59" i="7"/>
  <c r="OOI59" i="7"/>
  <c r="OOJ59" i="7"/>
  <c r="OOK59" i="7"/>
  <c r="OOL59" i="7"/>
  <c r="OOM59" i="7"/>
  <c r="OON59" i="7"/>
  <c r="OOO59" i="7"/>
  <c r="OOP59" i="7"/>
  <c r="OOQ59" i="7"/>
  <c r="OOR59" i="7"/>
  <c r="OOS59" i="7"/>
  <c r="OOT59" i="7"/>
  <c r="OOU59" i="7"/>
  <c r="OOV59" i="7"/>
  <c r="OOW59" i="7"/>
  <c r="OOX59" i="7"/>
  <c r="OOY59" i="7"/>
  <c r="OOZ59" i="7"/>
  <c r="OPA59" i="7"/>
  <c r="OPB59" i="7"/>
  <c r="OPC59" i="7"/>
  <c r="OPD59" i="7"/>
  <c r="OPE59" i="7"/>
  <c r="OPF59" i="7"/>
  <c r="OPG59" i="7"/>
  <c r="OPH59" i="7"/>
  <c r="OPI59" i="7"/>
  <c r="OPJ59" i="7"/>
  <c r="OPK59" i="7"/>
  <c r="OPL59" i="7"/>
  <c r="OPM59" i="7"/>
  <c r="OPN59" i="7"/>
  <c r="OPO59" i="7"/>
  <c r="OPP59" i="7"/>
  <c r="OPQ59" i="7"/>
  <c r="OPR59" i="7"/>
  <c r="OPS59" i="7"/>
  <c r="OPT59" i="7"/>
  <c r="OPU59" i="7"/>
  <c r="OPV59" i="7"/>
  <c r="OPW59" i="7"/>
  <c r="OPX59" i="7"/>
  <c r="OPY59" i="7"/>
  <c r="OPZ59" i="7"/>
  <c r="OQA59" i="7"/>
  <c r="OQB59" i="7"/>
  <c r="OQC59" i="7"/>
  <c r="OQD59" i="7"/>
  <c r="OQE59" i="7"/>
  <c r="OQF59" i="7"/>
  <c r="OQG59" i="7"/>
  <c r="OQH59" i="7"/>
  <c r="OQI59" i="7"/>
  <c r="OQJ59" i="7"/>
  <c r="OQK59" i="7"/>
  <c r="OQL59" i="7"/>
  <c r="OQM59" i="7"/>
  <c r="OQN59" i="7"/>
  <c r="OQO59" i="7"/>
  <c r="OQP59" i="7"/>
  <c r="OQQ59" i="7"/>
  <c r="OQR59" i="7"/>
  <c r="OQS59" i="7"/>
  <c r="OQT59" i="7"/>
  <c r="OQU59" i="7"/>
  <c r="OQV59" i="7"/>
  <c r="OQW59" i="7"/>
  <c r="OQX59" i="7"/>
  <c r="OQY59" i="7"/>
  <c r="OQZ59" i="7"/>
  <c r="ORA59" i="7"/>
  <c r="ORB59" i="7"/>
  <c r="ORC59" i="7"/>
  <c r="ORD59" i="7"/>
  <c r="ORE59" i="7"/>
  <c r="ORF59" i="7"/>
  <c r="ORG59" i="7"/>
  <c r="ORH59" i="7"/>
  <c r="ORI59" i="7"/>
  <c r="ORJ59" i="7"/>
  <c r="ORK59" i="7"/>
  <c r="ORL59" i="7"/>
  <c r="ORM59" i="7"/>
  <c r="ORN59" i="7"/>
  <c r="ORO59" i="7"/>
  <c r="ORP59" i="7"/>
  <c r="ORQ59" i="7"/>
  <c r="ORR59" i="7"/>
  <c r="ORS59" i="7"/>
  <c r="ORT59" i="7"/>
  <c r="ORU59" i="7"/>
  <c r="ORV59" i="7"/>
  <c r="ORW59" i="7"/>
  <c r="ORX59" i="7"/>
  <c r="ORY59" i="7"/>
  <c r="ORZ59" i="7"/>
  <c r="OSA59" i="7"/>
  <c r="OSB59" i="7"/>
  <c r="OSC59" i="7"/>
  <c r="OSD59" i="7"/>
  <c r="OSE59" i="7"/>
  <c r="OSF59" i="7"/>
  <c r="OSG59" i="7"/>
  <c r="OSH59" i="7"/>
  <c r="OSI59" i="7"/>
  <c r="OSJ59" i="7"/>
  <c r="OSK59" i="7"/>
  <c r="OSL59" i="7"/>
  <c r="OSM59" i="7"/>
  <c r="OSN59" i="7"/>
  <c r="OSO59" i="7"/>
  <c r="OSP59" i="7"/>
  <c r="OSQ59" i="7"/>
  <c r="OSR59" i="7"/>
  <c r="OSS59" i="7"/>
  <c r="OST59" i="7"/>
  <c r="OSU59" i="7"/>
  <c r="OSV59" i="7"/>
  <c r="OSW59" i="7"/>
  <c r="OSX59" i="7"/>
  <c r="OSY59" i="7"/>
  <c r="OSZ59" i="7"/>
  <c r="OTA59" i="7"/>
  <c r="OTB59" i="7"/>
  <c r="OTC59" i="7"/>
  <c r="OTD59" i="7"/>
  <c r="OTE59" i="7"/>
  <c r="OTF59" i="7"/>
  <c r="OTG59" i="7"/>
  <c r="OTH59" i="7"/>
  <c r="OTI59" i="7"/>
  <c r="OTJ59" i="7"/>
  <c r="OTK59" i="7"/>
  <c r="OTL59" i="7"/>
  <c r="OTM59" i="7"/>
  <c r="OTN59" i="7"/>
  <c r="OTO59" i="7"/>
  <c r="OTP59" i="7"/>
  <c r="OTQ59" i="7"/>
  <c r="OTR59" i="7"/>
  <c r="OTS59" i="7"/>
  <c r="OTT59" i="7"/>
  <c r="OTU59" i="7"/>
  <c r="OTV59" i="7"/>
  <c r="OTW59" i="7"/>
  <c r="OTX59" i="7"/>
  <c r="OTY59" i="7"/>
  <c r="OTZ59" i="7"/>
  <c r="OUA59" i="7"/>
  <c r="OUB59" i="7"/>
  <c r="OUC59" i="7"/>
  <c r="OUD59" i="7"/>
  <c r="OUE59" i="7"/>
  <c r="OUF59" i="7"/>
  <c r="OUG59" i="7"/>
  <c r="OUH59" i="7"/>
  <c r="OUI59" i="7"/>
  <c r="OUJ59" i="7"/>
  <c r="OUK59" i="7"/>
  <c r="OUL59" i="7"/>
  <c r="OUM59" i="7"/>
  <c r="OUN59" i="7"/>
  <c r="OUO59" i="7"/>
  <c r="OUP59" i="7"/>
  <c r="OUQ59" i="7"/>
  <c r="OUR59" i="7"/>
  <c r="OUS59" i="7"/>
  <c r="OUT59" i="7"/>
  <c r="OUU59" i="7"/>
  <c r="OUV59" i="7"/>
  <c r="OUW59" i="7"/>
  <c r="OUX59" i="7"/>
  <c r="OUY59" i="7"/>
  <c r="OUZ59" i="7"/>
  <c r="OVA59" i="7"/>
  <c r="OVB59" i="7"/>
  <c r="OVC59" i="7"/>
  <c r="OVD59" i="7"/>
  <c r="OVE59" i="7"/>
  <c r="OVF59" i="7"/>
  <c r="OVG59" i="7"/>
  <c r="OVH59" i="7"/>
  <c r="OVI59" i="7"/>
  <c r="OVJ59" i="7"/>
  <c r="OVK59" i="7"/>
  <c r="OVL59" i="7"/>
  <c r="OVM59" i="7"/>
  <c r="OVN59" i="7"/>
  <c r="OVO59" i="7"/>
  <c r="OVP59" i="7"/>
  <c r="OVQ59" i="7"/>
  <c r="OVR59" i="7"/>
  <c r="OVS59" i="7"/>
  <c r="OVT59" i="7"/>
  <c r="OVU59" i="7"/>
  <c r="OVV59" i="7"/>
  <c r="OVW59" i="7"/>
  <c r="OVX59" i="7"/>
  <c r="OVY59" i="7"/>
  <c r="OVZ59" i="7"/>
  <c r="OWA59" i="7"/>
  <c r="OWB59" i="7"/>
  <c r="OWC59" i="7"/>
  <c r="OWD59" i="7"/>
  <c r="OWE59" i="7"/>
  <c r="OWF59" i="7"/>
  <c r="OWG59" i="7"/>
  <c r="OWH59" i="7"/>
  <c r="OWI59" i="7"/>
  <c r="OWJ59" i="7"/>
  <c r="OWK59" i="7"/>
  <c r="OWL59" i="7"/>
  <c r="OWM59" i="7"/>
  <c r="OWN59" i="7"/>
  <c r="OWO59" i="7"/>
  <c r="OWP59" i="7"/>
  <c r="OWQ59" i="7"/>
  <c r="OWR59" i="7"/>
  <c r="OWS59" i="7"/>
  <c r="OWT59" i="7"/>
  <c r="OWU59" i="7"/>
  <c r="OWV59" i="7"/>
  <c r="OWW59" i="7"/>
  <c r="OWX59" i="7"/>
  <c r="OWY59" i="7"/>
  <c r="OWZ59" i="7"/>
  <c r="OXA59" i="7"/>
  <c r="OXB59" i="7"/>
  <c r="OXC59" i="7"/>
  <c r="OXD59" i="7"/>
  <c r="OXE59" i="7"/>
  <c r="OXF59" i="7"/>
  <c r="OXG59" i="7"/>
  <c r="OXH59" i="7"/>
  <c r="OXI59" i="7"/>
  <c r="OXJ59" i="7"/>
  <c r="OXK59" i="7"/>
  <c r="OXL59" i="7"/>
  <c r="OXM59" i="7"/>
  <c r="OXN59" i="7"/>
  <c r="OXO59" i="7"/>
  <c r="OXP59" i="7"/>
  <c r="OXQ59" i="7"/>
  <c r="OXR59" i="7"/>
  <c r="OXS59" i="7"/>
  <c r="OXT59" i="7"/>
  <c r="OXU59" i="7"/>
  <c r="OXV59" i="7"/>
  <c r="OXW59" i="7"/>
  <c r="OXX59" i="7"/>
  <c r="OXY59" i="7"/>
  <c r="OXZ59" i="7"/>
  <c r="OYA59" i="7"/>
  <c r="OYB59" i="7"/>
  <c r="OYC59" i="7"/>
  <c r="OYD59" i="7"/>
  <c r="OYE59" i="7"/>
  <c r="OYF59" i="7"/>
  <c r="OYG59" i="7"/>
  <c r="OYH59" i="7"/>
  <c r="OYI59" i="7"/>
  <c r="OYJ59" i="7"/>
  <c r="OYK59" i="7"/>
  <c r="OYL59" i="7"/>
  <c r="OYM59" i="7"/>
  <c r="OYN59" i="7"/>
  <c r="OYO59" i="7"/>
  <c r="OYP59" i="7"/>
  <c r="OYQ59" i="7"/>
  <c r="OYR59" i="7"/>
  <c r="OYS59" i="7"/>
  <c r="OYT59" i="7"/>
  <c r="OYU59" i="7"/>
  <c r="OYV59" i="7"/>
  <c r="OYW59" i="7"/>
  <c r="OYX59" i="7"/>
  <c r="OYY59" i="7"/>
  <c r="OYZ59" i="7"/>
  <c r="OZA59" i="7"/>
  <c r="OZB59" i="7"/>
  <c r="OZC59" i="7"/>
  <c r="OZD59" i="7"/>
  <c r="OZE59" i="7"/>
  <c r="OZF59" i="7"/>
  <c r="OZG59" i="7"/>
  <c r="OZH59" i="7"/>
  <c r="OZI59" i="7"/>
  <c r="OZJ59" i="7"/>
  <c r="OZK59" i="7"/>
  <c r="OZL59" i="7"/>
  <c r="OZM59" i="7"/>
  <c r="OZN59" i="7"/>
  <c r="OZO59" i="7"/>
  <c r="OZP59" i="7"/>
  <c r="OZQ59" i="7"/>
  <c r="OZR59" i="7"/>
  <c r="OZS59" i="7"/>
  <c r="OZT59" i="7"/>
  <c r="OZU59" i="7"/>
  <c r="OZV59" i="7"/>
  <c r="OZW59" i="7"/>
  <c r="OZX59" i="7"/>
  <c r="OZY59" i="7"/>
  <c r="OZZ59" i="7"/>
  <c r="PAA59" i="7"/>
  <c r="PAB59" i="7"/>
  <c r="PAC59" i="7"/>
  <c r="PAD59" i="7"/>
  <c r="PAE59" i="7"/>
  <c r="PAF59" i="7"/>
  <c r="PAG59" i="7"/>
  <c r="PAH59" i="7"/>
  <c r="PAI59" i="7"/>
  <c r="PAJ59" i="7"/>
  <c r="PAK59" i="7"/>
  <c r="PAL59" i="7"/>
  <c r="PAM59" i="7"/>
  <c r="PAN59" i="7"/>
  <c r="PAO59" i="7"/>
  <c r="PAP59" i="7"/>
  <c r="PAQ59" i="7"/>
  <c r="PAR59" i="7"/>
  <c r="PAS59" i="7"/>
  <c r="PAT59" i="7"/>
  <c r="PAU59" i="7"/>
  <c r="PAV59" i="7"/>
  <c r="PAW59" i="7"/>
  <c r="PAX59" i="7"/>
  <c r="PAY59" i="7"/>
  <c r="PAZ59" i="7"/>
  <c r="PBA59" i="7"/>
  <c r="PBB59" i="7"/>
  <c r="PBC59" i="7"/>
  <c r="PBD59" i="7"/>
  <c r="PBE59" i="7"/>
  <c r="PBF59" i="7"/>
  <c r="PBG59" i="7"/>
  <c r="PBH59" i="7"/>
  <c r="PBI59" i="7"/>
  <c r="PBJ59" i="7"/>
  <c r="PBK59" i="7"/>
  <c r="PBL59" i="7"/>
  <c r="PBM59" i="7"/>
  <c r="PBN59" i="7"/>
  <c r="PBO59" i="7"/>
  <c r="PBP59" i="7"/>
  <c r="PBQ59" i="7"/>
  <c r="PBR59" i="7"/>
  <c r="PBS59" i="7"/>
  <c r="PBT59" i="7"/>
  <c r="PBU59" i="7"/>
  <c r="PBV59" i="7"/>
  <c r="PBW59" i="7"/>
  <c r="PBX59" i="7"/>
  <c r="PBY59" i="7"/>
  <c r="PBZ59" i="7"/>
  <c r="PCA59" i="7"/>
  <c r="PCB59" i="7"/>
  <c r="PCC59" i="7"/>
  <c r="PCD59" i="7"/>
  <c r="PCE59" i="7"/>
  <c r="PCF59" i="7"/>
  <c r="PCG59" i="7"/>
  <c r="PCH59" i="7"/>
  <c r="PCI59" i="7"/>
  <c r="PCJ59" i="7"/>
  <c r="PCK59" i="7"/>
  <c r="PCL59" i="7"/>
  <c r="PCM59" i="7"/>
  <c r="PCN59" i="7"/>
  <c r="PCO59" i="7"/>
  <c r="PCP59" i="7"/>
  <c r="PCQ59" i="7"/>
  <c r="PCR59" i="7"/>
  <c r="PCS59" i="7"/>
  <c r="PCT59" i="7"/>
  <c r="PCU59" i="7"/>
  <c r="PCV59" i="7"/>
  <c r="PCW59" i="7"/>
  <c r="PCX59" i="7"/>
  <c r="PCY59" i="7"/>
  <c r="PCZ59" i="7"/>
  <c r="PDA59" i="7"/>
  <c r="PDB59" i="7"/>
  <c r="PDC59" i="7"/>
  <c r="PDD59" i="7"/>
  <c r="PDE59" i="7"/>
  <c r="PDF59" i="7"/>
  <c r="PDG59" i="7"/>
  <c r="PDH59" i="7"/>
  <c r="PDI59" i="7"/>
  <c r="PDJ59" i="7"/>
  <c r="PDK59" i="7"/>
  <c r="PDL59" i="7"/>
  <c r="PDM59" i="7"/>
  <c r="PDN59" i="7"/>
  <c r="PDO59" i="7"/>
  <c r="PDP59" i="7"/>
  <c r="PDQ59" i="7"/>
  <c r="PDR59" i="7"/>
  <c r="PDS59" i="7"/>
  <c r="PDT59" i="7"/>
  <c r="PDU59" i="7"/>
  <c r="PDV59" i="7"/>
  <c r="PDW59" i="7"/>
  <c r="PDX59" i="7"/>
  <c r="PDY59" i="7"/>
  <c r="PDZ59" i="7"/>
  <c r="PEA59" i="7"/>
  <c r="PEB59" i="7"/>
  <c r="PEC59" i="7"/>
  <c r="PED59" i="7"/>
  <c r="PEE59" i="7"/>
  <c r="PEF59" i="7"/>
  <c r="PEG59" i="7"/>
  <c r="PEH59" i="7"/>
  <c r="PEI59" i="7"/>
  <c r="PEJ59" i="7"/>
  <c r="PEK59" i="7"/>
  <c r="PEL59" i="7"/>
  <c r="PEM59" i="7"/>
  <c r="PEN59" i="7"/>
  <c r="PEO59" i="7"/>
  <c r="PEP59" i="7"/>
  <c r="PEQ59" i="7"/>
  <c r="PER59" i="7"/>
  <c r="PES59" i="7"/>
  <c r="PET59" i="7"/>
  <c r="PEU59" i="7"/>
  <c r="PEV59" i="7"/>
  <c r="PEW59" i="7"/>
  <c r="PEX59" i="7"/>
  <c r="PEY59" i="7"/>
  <c r="PEZ59" i="7"/>
  <c r="PFA59" i="7"/>
  <c r="PFB59" i="7"/>
  <c r="PFC59" i="7"/>
  <c r="PFD59" i="7"/>
  <c r="PFE59" i="7"/>
  <c r="PFF59" i="7"/>
  <c r="PFG59" i="7"/>
  <c r="PFH59" i="7"/>
  <c r="PFI59" i="7"/>
  <c r="PFJ59" i="7"/>
  <c r="PFK59" i="7"/>
  <c r="PFL59" i="7"/>
  <c r="PFM59" i="7"/>
  <c r="PFN59" i="7"/>
  <c r="PFO59" i="7"/>
  <c r="PFP59" i="7"/>
  <c r="PFQ59" i="7"/>
  <c r="PFR59" i="7"/>
  <c r="PFS59" i="7"/>
  <c r="PFT59" i="7"/>
  <c r="PFU59" i="7"/>
  <c r="PFV59" i="7"/>
  <c r="PFW59" i="7"/>
  <c r="PFX59" i="7"/>
  <c r="PFY59" i="7"/>
  <c r="PFZ59" i="7"/>
  <c r="PGA59" i="7"/>
  <c r="PGB59" i="7"/>
  <c r="PGC59" i="7"/>
  <c r="PGD59" i="7"/>
  <c r="PGE59" i="7"/>
  <c r="PGF59" i="7"/>
  <c r="PGG59" i="7"/>
  <c r="PGH59" i="7"/>
  <c r="PGI59" i="7"/>
  <c r="PGJ59" i="7"/>
  <c r="PGK59" i="7"/>
  <c r="PGL59" i="7"/>
  <c r="PGM59" i="7"/>
  <c r="PGN59" i="7"/>
  <c r="PGO59" i="7"/>
  <c r="PGP59" i="7"/>
  <c r="PGQ59" i="7"/>
  <c r="PGR59" i="7"/>
  <c r="PGS59" i="7"/>
  <c r="PGT59" i="7"/>
  <c r="PGU59" i="7"/>
  <c r="PGV59" i="7"/>
  <c r="PGW59" i="7"/>
  <c r="PGX59" i="7"/>
  <c r="PGY59" i="7"/>
  <c r="PGZ59" i="7"/>
  <c r="PHA59" i="7"/>
  <c r="PHB59" i="7"/>
  <c r="PHC59" i="7"/>
  <c r="PHD59" i="7"/>
  <c r="PHE59" i="7"/>
  <c r="PHF59" i="7"/>
  <c r="PHG59" i="7"/>
  <c r="PHH59" i="7"/>
  <c r="PHI59" i="7"/>
  <c r="PHJ59" i="7"/>
  <c r="PHK59" i="7"/>
  <c r="PHL59" i="7"/>
  <c r="PHM59" i="7"/>
  <c r="PHN59" i="7"/>
  <c r="PHO59" i="7"/>
  <c r="PHP59" i="7"/>
  <c r="PHQ59" i="7"/>
  <c r="PHR59" i="7"/>
  <c r="PHS59" i="7"/>
  <c r="PHT59" i="7"/>
  <c r="PHU59" i="7"/>
  <c r="PHV59" i="7"/>
  <c r="PHW59" i="7"/>
  <c r="PHX59" i="7"/>
  <c r="PHY59" i="7"/>
  <c r="PHZ59" i="7"/>
  <c r="PIA59" i="7"/>
  <c r="PIB59" i="7"/>
  <c r="PIC59" i="7"/>
  <c r="PID59" i="7"/>
  <c r="PIE59" i="7"/>
  <c r="PIF59" i="7"/>
  <c r="PIG59" i="7"/>
  <c r="PIH59" i="7"/>
  <c r="PII59" i="7"/>
  <c r="PIJ59" i="7"/>
  <c r="PIK59" i="7"/>
  <c r="PIL59" i="7"/>
  <c r="PIM59" i="7"/>
  <c r="PIN59" i="7"/>
  <c r="PIO59" i="7"/>
  <c r="PIP59" i="7"/>
  <c r="PIQ59" i="7"/>
  <c r="PIR59" i="7"/>
  <c r="PIS59" i="7"/>
  <c r="PIT59" i="7"/>
  <c r="PIU59" i="7"/>
  <c r="PIV59" i="7"/>
  <c r="PIW59" i="7"/>
  <c r="PIX59" i="7"/>
  <c r="PIY59" i="7"/>
  <c r="PIZ59" i="7"/>
  <c r="PJA59" i="7"/>
  <c r="PJB59" i="7"/>
  <c r="PJC59" i="7"/>
  <c r="PJD59" i="7"/>
  <c r="PJE59" i="7"/>
  <c r="PJF59" i="7"/>
  <c r="PJG59" i="7"/>
  <c r="PJH59" i="7"/>
  <c r="PJI59" i="7"/>
  <c r="PJJ59" i="7"/>
  <c r="PJK59" i="7"/>
  <c r="PJL59" i="7"/>
  <c r="PJM59" i="7"/>
  <c r="PJN59" i="7"/>
  <c r="PJO59" i="7"/>
  <c r="PJP59" i="7"/>
  <c r="PJQ59" i="7"/>
  <c r="PJR59" i="7"/>
  <c r="PJS59" i="7"/>
  <c r="PJT59" i="7"/>
  <c r="PJU59" i="7"/>
  <c r="PJV59" i="7"/>
  <c r="PJW59" i="7"/>
  <c r="PJX59" i="7"/>
  <c r="PJY59" i="7"/>
  <c r="PJZ59" i="7"/>
  <c r="PKA59" i="7"/>
  <c r="PKB59" i="7"/>
  <c r="PKC59" i="7"/>
  <c r="PKD59" i="7"/>
  <c r="PKE59" i="7"/>
  <c r="PKF59" i="7"/>
  <c r="PKG59" i="7"/>
  <c r="PKH59" i="7"/>
  <c r="PKI59" i="7"/>
  <c r="PKJ59" i="7"/>
  <c r="PKK59" i="7"/>
  <c r="PKL59" i="7"/>
  <c r="PKM59" i="7"/>
  <c r="PKN59" i="7"/>
  <c r="PKO59" i="7"/>
  <c r="PKP59" i="7"/>
  <c r="PKQ59" i="7"/>
  <c r="PKR59" i="7"/>
  <c r="PKS59" i="7"/>
  <c r="PKT59" i="7"/>
  <c r="PKU59" i="7"/>
  <c r="PKV59" i="7"/>
  <c r="PKW59" i="7"/>
  <c r="PKX59" i="7"/>
  <c r="PKY59" i="7"/>
  <c r="PKZ59" i="7"/>
  <c r="PLA59" i="7"/>
  <c r="PLB59" i="7"/>
  <c r="PLC59" i="7"/>
  <c r="PLD59" i="7"/>
  <c r="PLE59" i="7"/>
  <c r="PLF59" i="7"/>
  <c r="PLG59" i="7"/>
  <c r="PLH59" i="7"/>
  <c r="PLI59" i="7"/>
  <c r="PLJ59" i="7"/>
  <c r="PLK59" i="7"/>
  <c r="PLL59" i="7"/>
  <c r="PLM59" i="7"/>
  <c r="PLN59" i="7"/>
  <c r="PLO59" i="7"/>
  <c r="PLP59" i="7"/>
  <c r="PLQ59" i="7"/>
  <c r="PLR59" i="7"/>
  <c r="PLS59" i="7"/>
  <c r="PLT59" i="7"/>
  <c r="PLU59" i="7"/>
  <c r="PLV59" i="7"/>
  <c r="PLW59" i="7"/>
  <c r="PLX59" i="7"/>
  <c r="PLY59" i="7"/>
  <c r="PLZ59" i="7"/>
  <c r="PMA59" i="7"/>
  <c r="PMB59" i="7"/>
  <c r="PMC59" i="7"/>
  <c r="PMD59" i="7"/>
  <c r="PME59" i="7"/>
  <c r="PMF59" i="7"/>
  <c r="PMG59" i="7"/>
  <c r="PMH59" i="7"/>
  <c r="PMI59" i="7"/>
  <c r="PMJ59" i="7"/>
  <c r="PMK59" i="7"/>
  <c r="PML59" i="7"/>
  <c r="PMM59" i="7"/>
  <c r="PMN59" i="7"/>
  <c r="PMO59" i="7"/>
  <c r="PMP59" i="7"/>
  <c r="PMQ59" i="7"/>
  <c r="PMR59" i="7"/>
  <c r="PMS59" i="7"/>
  <c r="PMT59" i="7"/>
  <c r="PMU59" i="7"/>
  <c r="PMV59" i="7"/>
  <c r="PMW59" i="7"/>
  <c r="PMX59" i="7"/>
  <c r="PMY59" i="7"/>
  <c r="PMZ59" i="7"/>
  <c r="PNA59" i="7"/>
  <c r="PNB59" i="7"/>
  <c r="PNC59" i="7"/>
  <c r="PND59" i="7"/>
  <c r="PNE59" i="7"/>
  <c r="PNF59" i="7"/>
  <c r="PNG59" i="7"/>
  <c r="PNH59" i="7"/>
  <c r="PNI59" i="7"/>
  <c r="PNJ59" i="7"/>
  <c r="PNK59" i="7"/>
  <c r="PNL59" i="7"/>
  <c r="PNM59" i="7"/>
  <c r="PNN59" i="7"/>
  <c r="PNO59" i="7"/>
  <c r="PNP59" i="7"/>
  <c r="PNQ59" i="7"/>
  <c r="PNR59" i="7"/>
  <c r="PNS59" i="7"/>
  <c r="PNT59" i="7"/>
  <c r="PNU59" i="7"/>
  <c r="PNV59" i="7"/>
  <c r="PNW59" i="7"/>
  <c r="PNX59" i="7"/>
  <c r="PNY59" i="7"/>
  <c r="PNZ59" i="7"/>
  <c r="POA59" i="7"/>
  <c r="POB59" i="7"/>
  <c r="POC59" i="7"/>
  <c r="POD59" i="7"/>
  <c r="POE59" i="7"/>
  <c r="POF59" i="7"/>
  <c r="POG59" i="7"/>
  <c r="POH59" i="7"/>
  <c r="POI59" i="7"/>
  <c r="POJ59" i="7"/>
  <c r="POK59" i="7"/>
  <c r="POL59" i="7"/>
  <c r="POM59" i="7"/>
  <c r="PON59" i="7"/>
  <c r="POO59" i="7"/>
  <c r="POP59" i="7"/>
  <c r="POQ59" i="7"/>
  <c r="POR59" i="7"/>
  <c r="POS59" i="7"/>
  <c r="POT59" i="7"/>
  <c r="POU59" i="7"/>
  <c r="POV59" i="7"/>
  <c r="POW59" i="7"/>
  <c r="POX59" i="7"/>
  <c r="POY59" i="7"/>
  <c r="POZ59" i="7"/>
  <c r="PPA59" i="7"/>
  <c r="PPB59" i="7"/>
  <c r="PPC59" i="7"/>
  <c r="PPD59" i="7"/>
  <c r="PPE59" i="7"/>
  <c r="PPF59" i="7"/>
  <c r="PPG59" i="7"/>
  <c r="PPH59" i="7"/>
  <c r="PPI59" i="7"/>
  <c r="PPJ59" i="7"/>
  <c r="PPK59" i="7"/>
  <c r="PPL59" i="7"/>
  <c r="PPM59" i="7"/>
  <c r="PPN59" i="7"/>
  <c r="PPO59" i="7"/>
  <c r="PPP59" i="7"/>
  <c r="PPQ59" i="7"/>
  <c r="PPR59" i="7"/>
  <c r="PPS59" i="7"/>
  <c r="PPT59" i="7"/>
  <c r="PPU59" i="7"/>
  <c r="PPV59" i="7"/>
  <c r="PPW59" i="7"/>
  <c r="PPX59" i="7"/>
  <c r="PPY59" i="7"/>
  <c r="PPZ59" i="7"/>
  <c r="PQA59" i="7"/>
  <c r="PQB59" i="7"/>
  <c r="PQC59" i="7"/>
  <c r="PQD59" i="7"/>
  <c r="PQE59" i="7"/>
  <c r="PQF59" i="7"/>
  <c r="PQG59" i="7"/>
  <c r="PQH59" i="7"/>
  <c r="PQI59" i="7"/>
  <c r="PQJ59" i="7"/>
  <c r="PQK59" i="7"/>
  <c r="PQL59" i="7"/>
  <c r="PQM59" i="7"/>
  <c r="PQN59" i="7"/>
  <c r="PQO59" i="7"/>
  <c r="PQP59" i="7"/>
  <c r="PQQ59" i="7"/>
  <c r="PQR59" i="7"/>
  <c r="PQS59" i="7"/>
  <c r="PQT59" i="7"/>
  <c r="PQU59" i="7"/>
  <c r="PQV59" i="7"/>
  <c r="PQW59" i="7"/>
  <c r="PQX59" i="7"/>
  <c r="PQY59" i="7"/>
  <c r="PQZ59" i="7"/>
  <c r="PRA59" i="7"/>
  <c r="PRB59" i="7"/>
  <c r="PRC59" i="7"/>
  <c r="PRD59" i="7"/>
  <c r="PRE59" i="7"/>
  <c r="PRF59" i="7"/>
  <c r="PRG59" i="7"/>
  <c r="PRH59" i="7"/>
  <c r="PRI59" i="7"/>
  <c r="PRJ59" i="7"/>
  <c r="PRK59" i="7"/>
  <c r="PRL59" i="7"/>
  <c r="PRM59" i="7"/>
  <c r="PRN59" i="7"/>
  <c r="PRO59" i="7"/>
  <c r="PRP59" i="7"/>
  <c r="PRQ59" i="7"/>
  <c r="PRR59" i="7"/>
  <c r="PRS59" i="7"/>
  <c r="PRT59" i="7"/>
  <c r="PRU59" i="7"/>
  <c r="PRV59" i="7"/>
  <c r="PRW59" i="7"/>
  <c r="PRX59" i="7"/>
  <c r="PRY59" i="7"/>
  <c r="PRZ59" i="7"/>
  <c r="PSA59" i="7"/>
  <c r="PSB59" i="7"/>
  <c r="PSC59" i="7"/>
  <c r="PSD59" i="7"/>
  <c r="PSE59" i="7"/>
  <c r="PSF59" i="7"/>
  <c r="PSG59" i="7"/>
  <c r="PSH59" i="7"/>
  <c r="PSI59" i="7"/>
  <c r="PSJ59" i="7"/>
  <c r="PSK59" i="7"/>
  <c r="PSL59" i="7"/>
  <c r="PSM59" i="7"/>
  <c r="PSN59" i="7"/>
  <c r="PSO59" i="7"/>
  <c r="PSP59" i="7"/>
  <c r="PSQ59" i="7"/>
  <c r="PSR59" i="7"/>
  <c r="PSS59" i="7"/>
  <c r="PST59" i="7"/>
  <c r="PSU59" i="7"/>
  <c r="PSV59" i="7"/>
  <c r="PSW59" i="7"/>
  <c r="PSX59" i="7"/>
  <c r="PSY59" i="7"/>
  <c r="PSZ59" i="7"/>
  <c r="PTA59" i="7"/>
  <c r="PTB59" i="7"/>
  <c r="PTC59" i="7"/>
  <c r="PTD59" i="7"/>
  <c r="PTE59" i="7"/>
  <c r="PTF59" i="7"/>
  <c r="PTG59" i="7"/>
  <c r="PTH59" i="7"/>
  <c r="PTI59" i="7"/>
  <c r="PTJ59" i="7"/>
  <c r="PTK59" i="7"/>
  <c r="PTL59" i="7"/>
  <c r="PTM59" i="7"/>
  <c r="PTN59" i="7"/>
  <c r="PTO59" i="7"/>
  <c r="PTP59" i="7"/>
  <c r="PTQ59" i="7"/>
  <c r="PTR59" i="7"/>
  <c r="PTS59" i="7"/>
  <c r="PTT59" i="7"/>
  <c r="PTU59" i="7"/>
  <c r="PTV59" i="7"/>
  <c r="PTW59" i="7"/>
  <c r="PTX59" i="7"/>
  <c r="PTY59" i="7"/>
  <c r="PTZ59" i="7"/>
  <c r="PUA59" i="7"/>
  <c r="PUB59" i="7"/>
  <c r="PUC59" i="7"/>
  <c r="PUD59" i="7"/>
  <c r="PUE59" i="7"/>
  <c r="PUF59" i="7"/>
  <c r="PUG59" i="7"/>
  <c r="PUH59" i="7"/>
  <c r="PUI59" i="7"/>
  <c r="PUJ59" i="7"/>
  <c r="PUK59" i="7"/>
  <c r="PUL59" i="7"/>
  <c r="PUM59" i="7"/>
  <c r="PUN59" i="7"/>
  <c r="PUO59" i="7"/>
  <c r="PUP59" i="7"/>
  <c r="PUQ59" i="7"/>
  <c r="PUR59" i="7"/>
  <c r="PUS59" i="7"/>
  <c r="PUT59" i="7"/>
  <c r="PUU59" i="7"/>
  <c r="PUV59" i="7"/>
  <c r="PUW59" i="7"/>
  <c r="PUX59" i="7"/>
  <c r="PUY59" i="7"/>
  <c r="PUZ59" i="7"/>
  <c r="PVA59" i="7"/>
  <c r="PVB59" i="7"/>
  <c r="PVC59" i="7"/>
  <c r="PVD59" i="7"/>
  <c r="PVE59" i="7"/>
  <c r="PVF59" i="7"/>
  <c r="PVG59" i="7"/>
  <c r="PVH59" i="7"/>
  <c r="PVI59" i="7"/>
  <c r="PVJ59" i="7"/>
  <c r="PVK59" i="7"/>
  <c r="PVL59" i="7"/>
  <c r="PVM59" i="7"/>
  <c r="PVN59" i="7"/>
  <c r="PVO59" i="7"/>
  <c r="PVP59" i="7"/>
  <c r="PVQ59" i="7"/>
  <c r="PVR59" i="7"/>
  <c r="PVS59" i="7"/>
  <c r="PVT59" i="7"/>
  <c r="PVU59" i="7"/>
  <c r="PVV59" i="7"/>
  <c r="PVW59" i="7"/>
  <c r="PVX59" i="7"/>
  <c r="PVY59" i="7"/>
  <c r="PVZ59" i="7"/>
  <c r="PWA59" i="7"/>
  <c r="PWB59" i="7"/>
  <c r="PWC59" i="7"/>
  <c r="PWD59" i="7"/>
  <c r="PWE59" i="7"/>
  <c r="PWF59" i="7"/>
  <c r="PWG59" i="7"/>
  <c r="PWH59" i="7"/>
  <c r="PWI59" i="7"/>
  <c r="PWJ59" i="7"/>
  <c r="PWK59" i="7"/>
  <c r="PWL59" i="7"/>
  <c r="PWM59" i="7"/>
  <c r="PWN59" i="7"/>
  <c r="PWO59" i="7"/>
  <c r="PWP59" i="7"/>
  <c r="PWQ59" i="7"/>
  <c r="PWR59" i="7"/>
  <c r="PWS59" i="7"/>
  <c r="PWT59" i="7"/>
  <c r="PWU59" i="7"/>
  <c r="PWV59" i="7"/>
  <c r="PWW59" i="7"/>
  <c r="PWX59" i="7"/>
  <c r="PWY59" i="7"/>
  <c r="PWZ59" i="7"/>
  <c r="PXA59" i="7"/>
  <c r="PXB59" i="7"/>
  <c r="PXC59" i="7"/>
  <c r="PXD59" i="7"/>
  <c r="PXE59" i="7"/>
  <c r="PXF59" i="7"/>
  <c r="PXG59" i="7"/>
  <c r="PXH59" i="7"/>
  <c r="PXI59" i="7"/>
  <c r="PXJ59" i="7"/>
  <c r="PXK59" i="7"/>
  <c r="PXL59" i="7"/>
  <c r="PXM59" i="7"/>
  <c r="PXN59" i="7"/>
  <c r="PXO59" i="7"/>
  <c r="PXP59" i="7"/>
  <c r="PXQ59" i="7"/>
  <c r="PXR59" i="7"/>
  <c r="PXS59" i="7"/>
  <c r="PXT59" i="7"/>
  <c r="PXU59" i="7"/>
  <c r="PXV59" i="7"/>
  <c r="PXW59" i="7"/>
  <c r="PXX59" i="7"/>
  <c r="PXY59" i="7"/>
  <c r="PXZ59" i="7"/>
  <c r="PYA59" i="7"/>
  <c r="PYB59" i="7"/>
  <c r="PYC59" i="7"/>
  <c r="PYD59" i="7"/>
  <c r="PYE59" i="7"/>
  <c r="PYF59" i="7"/>
  <c r="PYG59" i="7"/>
  <c r="PYH59" i="7"/>
  <c r="PYI59" i="7"/>
  <c r="PYJ59" i="7"/>
  <c r="PYK59" i="7"/>
  <c r="PYL59" i="7"/>
  <c r="PYM59" i="7"/>
  <c r="PYN59" i="7"/>
  <c r="PYO59" i="7"/>
  <c r="PYP59" i="7"/>
  <c r="PYQ59" i="7"/>
  <c r="PYR59" i="7"/>
  <c r="PYS59" i="7"/>
  <c r="PYT59" i="7"/>
  <c r="PYU59" i="7"/>
  <c r="PYV59" i="7"/>
  <c r="PYW59" i="7"/>
  <c r="PYX59" i="7"/>
  <c r="PYY59" i="7"/>
  <c r="PYZ59" i="7"/>
  <c r="PZA59" i="7"/>
  <c r="PZB59" i="7"/>
  <c r="PZC59" i="7"/>
  <c r="PZD59" i="7"/>
  <c r="PZE59" i="7"/>
  <c r="PZF59" i="7"/>
  <c r="PZG59" i="7"/>
  <c r="PZH59" i="7"/>
  <c r="PZI59" i="7"/>
  <c r="PZJ59" i="7"/>
  <c r="PZK59" i="7"/>
  <c r="PZL59" i="7"/>
  <c r="PZM59" i="7"/>
  <c r="PZN59" i="7"/>
  <c r="PZO59" i="7"/>
  <c r="PZP59" i="7"/>
  <c r="PZQ59" i="7"/>
  <c r="PZR59" i="7"/>
  <c r="PZS59" i="7"/>
  <c r="PZT59" i="7"/>
  <c r="PZU59" i="7"/>
  <c r="PZV59" i="7"/>
  <c r="PZW59" i="7"/>
  <c r="PZX59" i="7"/>
  <c r="PZY59" i="7"/>
  <c r="PZZ59" i="7"/>
  <c r="QAA59" i="7"/>
  <c r="QAB59" i="7"/>
  <c r="QAC59" i="7"/>
  <c r="QAD59" i="7"/>
  <c r="QAE59" i="7"/>
  <c r="QAF59" i="7"/>
  <c r="QAG59" i="7"/>
  <c r="QAH59" i="7"/>
  <c r="QAI59" i="7"/>
  <c r="QAJ59" i="7"/>
  <c r="QAK59" i="7"/>
  <c r="QAL59" i="7"/>
  <c r="QAM59" i="7"/>
  <c r="QAN59" i="7"/>
  <c r="QAO59" i="7"/>
  <c r="QAP59" i="7"/>
  <c r="QAQ59" i="7"/>
  <c r="QAR59" i="7"/>
  <c r="QAS59" i="7"/>
  <c r="QAT59" i="7"/>
  <c r="QAU59" i="7"/>
  <c r="QAV59" i="7"/>
  <c r="QAW59" i="7"/>
  <c r="QAX59" i="7"/>
  <c r="QAY59" i="7"/>
  <c r="QAZ59" i="7"/>
  <c r="QBA59" i="7"/>
  <c r="QBB59" i="7"/>
  <c r="QBC59" i="7"/>
  <c r="QBD59" i="7"/>
  <c r="QBE59" i="7"/>
  <c r="QBF59" i="7"/>
  <c r="QBG59" i="7"/>
  <c r="QBH59" i="7"/>
  <c r="QBI59" i="7"/>
  <c r="QBJ59" i="7"/>
  <c r="QBK59" i="7"/>
  <c r="QBL59" i="7"/>
  <c r="QBM59" i="7"/>
  <c r="QBN59" i="7"/>
  <c r="QBO59" i="7"/>
  <c r="QBP59" i="7"/>
  <c r="QBQ59" i="7"/>
  <c r="QBR59" i="7"/>
  <c r="QBS59" i="7"/>
  <c r="QBT59" i="7"/>
  <c r="QBU59" i="7"/>
  <c r="QBV59" i="7"/>
  <c r="QBW59" i="7"/>
  <c r="QBX59" i="7"/>
  <c r="QBY59" i="7"/>
  <c r="QBZ59" i="7"/>
  <c r="QCA59" i="7"/>
  <c r="QCB59" i="7"/>
  <c r="QCC59" i="7"/>
  <c r="QCD59" i="7"/>
  <c r="QCE59" i="7"/>
  <c r="QCF59" i="7"/>
  <c r="QCG59" i="7"/>
  <c r="QCH59" i="7"/>
  <c r="QCI59" i="7"/>
  <c r="QCJ59" i="7"/>
  <c r="QCK59" i="7"/>
  <c r="QCL59" i="7"/>
  <c r="QCM59" i="7"/>
  <c r="QCN59" i="7"/>
  <c r="QCO59" i="7"/>
  <c r="QCP59" i="7"/>
  <c r="QCQ59" i="7"/>
  <c r="QCR59" i="7"/>
  <c r="QCS59" i="7"/>
  <c r="QCT59" i="7"/>
  <c r="QCU59" i="7"/>
  <c r="QCV59" i="7"/>
  <c r="QCW59" i="7"/>
  <c r="QCX59" i="7"/>
  <c r="QCY59" i="7"/>
  <c r="QCZ59" i="7"/>
  <c r="QDA59" i="7"/>
  <c r="QDB59" i="7"/>
  <c r="QDC59" i="7"/>
  <c r="QDD59" i="7"/>
  <c r="QDE59" i="7"/>
  <c r="QDF59" i="7"/>
  <c r="QDG59" i="7"/>
  <c r="QDH59" i="7"/>
  <c r="QDI59" i="7"/>
  <c r="QDJ59" i="7"/>
  <c r="QDK59" i="7"/>
  <c r="QDL59" i="7"/>
  <c r="QDM59" i="7"/>
  <c r="QDN59" i="7"/>
  <c r="QDO59" i="7"/>
  <c r="QDP59" i="7"/>
  <c r="QDQ59" i="7"/>
  <c r="QDR59" i="7"/>
  <c r="QDS59" i="7"/>
  <c r="QDT59" i="7"/>
  <c r="QDU59" i="7"/>
  <c r="QDV59" i="7"/>
  <c r="QDW59" i="7"/>
  <c r="QDX59" i="7"/>
  <c r="QDY59" i="7"/>
  <c r="QDZ59" i="7"/>
  <c r="QEA59" i="7"/>
  <c r="QEB59" i="7"/>
  <c r="QEC59" i="7"/>
  <c r="QED59" i="7"/>
  <c r="QEE59" i="7"/>
  <c r="QEF59" i="7"/>
  <c r="QEG59" i="7"/>
  <c r="QEH59" i="7"/>
  <c r="QEI59" i="7"/>
  <c r="QEJ59" i="7"/>
  <c r="QEK59" i="7"/>
  <c r="QEL59" i="7"/>
  <c r="QEM59" i="7"/>
  <c r="QEN59" i="7"/>
  <c r="QEO59" i="7"/>
  <c r="QEP59" i="7"/>
  <c r="QEQ59" i="7"/>
  <c r="QER59" i="7"/>
  <c r="QES59" i="7"/>
  <c r="QET59" i="7"/>
  <c r="QEU59" i="7"/>
  <c r="QEV59" i="7"/>
  <c r="QEW59" i="7"/>
  <c r="QEX59" i="7"/>
  <c r="QEY59" i="7"/>
  <c r="QEZ59" i="7"/>
  <c r="QFA59" i="7"/>
  <c r="QFB59" i="7"/>
  <c r="QFC59" i="7"/>
  <c r="QFD59" i="7"/>
  <c r="QFE59" i="7"/>
  <c r="QFF59" i="7"/>
  <c r="QFG59" i="7"/>
  <c r="QFH59" i="7"/>
  <c r="QFI59" i="7"/>
  <c r="QFJ59" i="7"/>
  <c r="QFK59" i="7"/>
  <c r="QFL59" i="7"/>
  <c r="QFM59" i="7"/>
  <c r="QFN59" i="7"/>
  <c r="QFO59" i="7"/>
  <c r="QFP59" i="7"/>
  <c r="QFQ59" i="7"/>
  <c r="QFR59" i="7"/>
  <c r="QFS59" i="7"/>
  <c r="QFT59" i="7"/>
  <c r="QFU59" i="7"/>
  <c r="QFV59" i="7"/>
  <c r="QFW59" i="7"/>
  <c r="QFX59" i="7"/>
  <c r="QFY59" i="7"/>
  <c r="QFZ59" i="7"/>
  <c r="QGA59" i="7"/>
  <c r="QGB59" i="7"/>
  <c r="QGC59" i="7"/>
  <c r="QGD59" i="7"/>
  <c r="QGE59" i="7"/>
  <c r="QGF59" i="7"/>
  <c r="QGG59" i="7"/>
  <c r="QGH59" i="7"/>
  <c r="QGI59" i="7"/>
  <c r="QGJ59" i="7"/>
  <c r="QGK59" i="7"/>
  <c r="QGL59" i="7"/>
  <c r="QGM59" i="7"/>
  <c r="QGN59" i="7"/>
  <c r="QGO59" i="7"/>
  <c r="QGP59" i="7"/>
  <c r="QGQ59" i="7"/>
  <c r="QGR59" i="7"/>
  <c r="QGS59" i="7"/>
  <c r="QGT59" i="7"/>
  <c r="QGU59" i="7"/>
  <c r="QGV59" i="7"/>
  <c r="QGW59" i="7"/>
  <c r="QGX59" i="7"/>
  <c r="QGY59" i="7"/>
  <c r="QGZ59" i="7"/>
  <c r="QHA59" i="7"/>
  <c r="QHB59" i="7"/>
  <c r="QHC59" i="7"/>
  <c r="QHD59" i="7"/>
  <c r="QHE59" i="7"/>
  <c r="QHF59" i="7"/>
  <c r="QHG59" i="7"/>
  <c r="QHH59" i="7"/>
  <c r="QHI59" i="7"/>
  <c r="QHJ59" i="7"/>
  <c r="QHK59" i="7"/>
  <c r="QHL59" i="7"/>
  <c r="QHM59" i="7"/>
  <c r="QHN59" i="7"/>
  <c r="QHO59" i="7"/>
  <c r="QHP59" i="7"/>
  <c r="QHQ59" i="7"/>
  <c r="QHR59" i="7"/>
  <c r="QHS59" i="7"/>
  <c r="QHT59" i="7"/>
  <c r="QHU59" i="7"/>
  <c r="QHV59" i="7"/>
  <c r="QHW59" i="7"/>
  <c r="QHX59" i="7"/>
  <c r="QHY59" i="7"/>
  <c r="QHZ59" i="7"/>
  <c r="QIA59" i="7"/>
  <c r="QIB59" i="7"/>
  <c r="QIC59" i="7"/>
  <c r="QID59" i="7"/>
  <c r="QIE59" i="7"/>
  <c r="QIF59" i="7"/>
  <c r="QIG59" i="7"/>
  <c r="QIH59" i="7"/>
  <c r="QII59" i="7"/>
  <c r="QIJ59" i="7"/>
  <c r="QIK59" i="7"/>
  <c r="QIL59" i="7"/>
  <c r="QIM59" i="7"/>
  <c r="QIN59" i="7"/>
  <c r="QIO59" i="7"/>
  <c r="QIP59" i="7"/>
  <c r="QIQ59" i="7"/>
  <c r="QIR59" i="7"/>
  <c r="QIS59" i="7"/>
  <c r="QIT59" i="7"/>
  <c r="QIU59" i="7"/>
  <c r="QIV59" i="7"/>
  <c r="QIW59" i="7"/>
  <c r="QIX59" i="7"/>
  <c r="QIY59" i="7"/>
  <c r="QIZ59" i="7"/>
  <c r="QJA59" i="7"/>
  <c r="QJB59" i="7"/>
  <c r="QJC59" i="7"/>
  <c r="QJD59" i="7"/>
  <c r="QJE59" i="7"/>
  <c r="QJF59" i="7"/>
  <c r="QJG59" i="7"/>
  <c r="QJH59" i="7"/>
  <c r="QJI59" i="7"/>
  <c r="QJJ59" i="7"/>
  <c r="QJK59" i="7"/>
  <c r="QJL59" i="7"/>
  <c r="QJM59" i="7"/>
  <c r="QJN59" i="7"/>
  <c r="QJO59" i="7"/>
  <c r="QJP59" i="7"/>
  <c r="QJQ59" i="7"/>
  <c r="QJR59" i="7"/>
  <c r="QJS59" i="7"/>
  <c r="QJT59" i="7"/>
  <c r="QJU59" i="7"/>
  <c r="QJV59" i="7"/>
  <c r="QJW59" i="7"/>
  <c r="QJX59" i="7"/>
  <c r="QJY59" i="7"/>
  <c r="QJZ59" i="7"/>
  <c r="QKA59" i="7"/>
  <c r="QKB59" i="7"/>
  <c r="QKC59" i="7"/>
  <c r="QKD59" i="7"/>
  <c r="QKE59" i="7"/>
  <c r="QKF59" i="7"/>
  <c r="QKG59" i="7"/>
  <c r="QKH59" i="7"/>
  <c r="QKI59" i="7"/>
  <c r="QKJ59" i="7"/>
  <c r="QKK59" i="7"/>
  <c r="QKL59" i="7"/>
  <c r="QKM59" i="7"/>
  <c r="QKN59" i="7"/>
  <c r="QKO59" i="7"/>
  <c r="QKP59" i="7"/>
  <c r="QKQ59" i="7"/>
  <c r="QKR59" i="7"/>
  <c r="QKS59" i="7"/>
  <c r="QKT59" i="7"/>
  <c r="QKU59" i="7"/>
  <c r="QKV59" i="7"/>
  <c r="QKW59" i="7"/>
  <c r="QKX59" i="7"/>
  <c r="QKY59" i="7"/>
  <c r="QKZ59" i="7"/>
  <c r="QLA59" i="7"/>
  <c r="QLB59" i="7"/>
  <c r="QLC59" i="7"/>
  <c r="QLD59" i="7"/>
  <c r="QLE59" i="7"/>
  <c r="QLF59" i="7"/>
  <c r="QLG59" i="7"/>
  <c r="QLH59" i="7"/>
  <c r="QLI59" i="7"/>
  <c r="QLJ59" i="7"/>
  <c r="QLK59" i="7"/>
  <c r="QLL59" i="7"/>
  <c r="QLM59" i="7"/>
  <c r="QLN59" i="7"/>
  <c r="QLO59" i="7"/>
  <c r="QLP59" i="7"/>
  <c r="QLQ59" i="7"/>
  <c r="QLR59" i="7"/>
  <c r="QLS59" i="7"/>
  <c r="QLT59" i="7"/>
  <c r="QLU59" i="7"/>
  <c r="QLV59" i="7"/>
  <c r="QLW59" i="7"/>
  <c r="QLX59" i="7"/>
  <c r="QLY59" i="7"/>
  <c r="QLZ59" i="7"/>
  <c r="QMA59" i="7"/>
  <c r="QMB59" i="7"/>
  <c r="QMC59" i="7"/>
  <c r="QMD59" i="7"/>
  <c r="QME59" i="7"/>
  <c r="QMF59" i="7"/>
  <c r="QMG59" i="7"/>
  <c r="QMH59" i="7"/>
  <c r="QMI59" i="7"/>
  <c r="QMJ59" i="7"/>
  <c r="QMK59" i="7"/>
  <c r="QML59" i="7"/>
  <c r="QMM59" i="7"/>
  <c r="QMN59" i="7"/>
  <c r="QMO59" i="7"/>
  <c r="QMP59" i="7"/>
  <c r="QMQ59" i="7"/>
  <c r="QMR59" i="7"/>
  <c r="QMS59" i="7"/>
  <c r="QMT59" i="7"/>
  <c r="QMU59" i="7"/>
  <c r="QMV59" i="7"/>
  <c r="QMW59" i="7"/>
  <c r="QMX59" i="7"/>
  <c r="QMY59" i="7"/>
  <c r="QMZ59" i="7"/>
  <c r="QNA59" i="7"/>
  <c r="QNB59" i="7"/>
  <c r="QNC59" i="7"/>
  <c r="QND59" i="7"/>
  <c r="QNE59" i="7"/>
  <c r="QNF59" i="7"/>
  <c r="QNG59" i="7"/>
  <c r="QNH59" i="7"/>
  <c r="QNI59" i="7"/>
  <c r="QNJ59" i="7"/>
  <c r="QNK59" i="7"/>
  <c r="QNL59" i="7"/>
  <c r="QNM59" i="7"/>
  <c r="QNN59" i="7"/>
  <c r="QNO59" i="7"/>
  <c r="QNP59" i="7"/>
  <c r="QNQ59" i="7"/>
  <c r="QNR59" i="7"/>
  <c r="QNS59" i="7"/>
  <c r="QNT59" i="7"/>
  <c r="QNU59" i="7"/>
  <c r="QNV59" i="7"/>
  <c r="QNW59" i="7"/>
  <c r="QNX59" i="7"/>
  <c r="QNY59" i="7"/>
  <c r="QNZ59" i="7"/>
  <c r="QOA59" i="7"/>
  <c r="QOB59" i="7"/>
  <c r="QOC59" i="7"/>
  <c r="QOD59" i="7"/>
  <c r="QOE59" i="7"/>
  <c r="QOF59" i="7"/>
  <c r="QOG59" i="7"/>
  <c r="QOH59" i="7"/>
  <c r="QOI59" i="7"/>
  <c r="QOJ59" i="7"/>
  <c r="QOK59" i="7"/>
  <c r="QOL59" i="7"/>
  <c r="QOM59" i="7"/>
  <c r="QON59" i="7"/>
  <c r="QOO59" i="7"/>
  <c r="QOP59" i="7"/>
  <c r="QOQ59" i="7"/>
  <c r="QOR59" i="7"/>
  <c r="QOS59" i="7"/>
  <c r="QOT59" i="7"/>
  <c r="QOU59" i="7"/>
  <c r="QOV59" i="7"/>
  <c r="QOW59" i="7"/>
  <c r="QOX59" i="7"/>
  <c r="QOY59" i="7"/>
  <c r="QOZ59" i="7"/>
  <c r="QPA59" i="7"/>
  <c r="QPB59" i="7"/>
  <c r="QPC59" i="7"/>
  <c r="QPD59" i="7"/>
  <c r="QPE59" i="7"/>
  <c r="QPF59" i="7"/>
  <c r="QPG59" i="7"/>
  <c r="QPH59" i="7"/>
  <c r="QPI59" i="7"/>
  <c r="QPJ59" i="7"/>
  <c r="QPK59" i="7"/>
  <c r="QPL59" i="7"/>
  <c r="QPM59" i="7"/>
  <c r="QPN59" i="7"/>
  <c r="QPO59" i="7"/>
  <c r="QPP59" i="7"/>
  <c r="QPQ59" i="7"/>
  <c r="QPR59" i="7"/>
  <c r="QPS59" i="7"/>
  <c r="QPT59" i="7"/>
  <c r="QPU59" i="7"/>
  <c r="QPV59" i="7"/>
  <c r="QPW59" i="7"/>
  <c r="QPX59" i="7"/>
  <c r="QPY59" i="7"/>
  <c r="QPZ59" i="7"/>
  <c r="QQA59" i="7"/>
  <c r="QQB59" i="7"/>
  <c r="QQC59" i="7"/>
  <c r="QQD59" i="7"/>
  <c r="QQE59" i="7"/>
  <c r="QQF59" i="7"/>
  <c r="QQG59" i="7"/>
  <c r="QQH59" i="7"/>
  <c r="QQI59" i="7"/>
  <c r="QQJ59" i="7"/>
  <c r="QQK59" i="7"/>
  <c r="QQL59" i="7"/>
  <c r="QQM59" i="7"/>
  <c r="QQN59" i="7"/>
  <c r="QQO59" i="7"/>
  <c r="QQP59" i="7"/>
  <c r="QQQ59" i="7"/>
  <c r="QQR59" i="7"/>
  <c r="QQS59" i="7"/>
  <c r="QQT59" i="7"/>
  <c r="QQU59" i="7"/>
  <c r="QQV59" i="7"/>
  <c r="QQW59" i="7"/>
  <c r="QQX59" i="7"/>
  <c r="QQY59" i="7"/>
  <c r="QQZ59" i="7"/>
  <c r="QRA59" i="7"/>
  <c r="QRB59" i="7"/>
  <c r="QRC59" i="7"/>
  <c r="QRD59" i="7"/>
  <c r="QRE59" i="7"/>
  <c r="QRF59" i="7"/>
  <c r="QRG59" i="7"/>
  <c r="QRH59" i="7"/>
  <c r="QRI59" i="7"/>
  <c r="QRJ59" i="7"/>
  <c r="QRK59" i="7"/>
  <c r="QRL59" i="7"/>
  <c r="QRM59" i="7"/>
  <c r="QRN59" i="7"/>
  <c r="QRO59" i="7"/>
  <c r="QRP59" i="7"/>
  <c r="QRQ59" i="7"/>
  <c r="QRR59" i="7"/>
  <c r="QRS59" i="7"/>
  <c r="QRT59" i="7"/>
  <c r="QRU59" i="7"/>
  <c r="QRV59" i="7"/>
  <c r="QRW59" i="7"/>
  <c r="QRX59" i="7"/>
  <c r="QRY59" i="7"/>
  <c r="QRZ59" i="7"/>
  <c r="QSA59" i="7"/>
  <c r="QSB59" i="7"/>
  <c r="QSC59" i="7"/>
  <c r="QSD59" i="7"/>
  <c r="QSE59" i="7"/>
  <c r="QSF59" i="7"/>
  <c r="QSG59" i="7"/>
  <c r="QSH59" i="7"/>
  <c r="QSI59" i="7"/>
  <c r="QSJ59" i="7"/>
  <c r="QSK59" i="7"/>
  <c r="QSL59" i="7"/>
  <c r="QSM59" i="7"/>
  <c r="QSN59" i="7"/>
  <c r="QSO59" i="7"/>
  <c r="QSP59" i="7"/>
  <c r="QSQ59" i="7"/>
  <c r="QSR59" i="7"/>
  <c r="QSS59" i="7"/>
  <c r="QST59" i="7"/>
  <c r="QSU59" i="7"/>
  <c r="QSV59" i="7"/>
  <c r="QSW59" i="7"/>
  <c r="QSX59" i="7"/>
  <c r="QSY59" i="7"/>
  <c r="QSZ59" i="7"/>
  <c r="QTA59" i="7"/>
  <c r="QTB59" i="7"/>
  <c r="QTC59" i="7"/>
  <c r="QTD59" i="7"/>
  <c r="QTE59" i="7"/>
  <c r="QTF59" i="7"/>
  <c r="QTG59" i="7"/>
  <c r="QTH59" i="7"/>
  <c r="QTI59" i="7"/>
  <c r="QTJ59" i="7"/>
  <c r="QTK59" i="7"/>
  <c r="QTL59" i="7"/>
  <c r="QTM59" i="7"/>
  <c r="QTN59" i="7"/>
  <c r="QTO59" i="7"/>
  <c r="QTP59" i="7"/>
  <c r="QTQ59" i="7"/>
  <c r="QTR59" i="7"/>
  <c r="QTS59" i="7"/>
  <c r="QTT59" i="7"/>
  <c r="QTU59" i="7"/>
  <c r="QTV59" i="7"/>
  <c r="QTW59" i="7"/>
  <c r="QTX59" i="7"/>
  <c r="QTY59" i="7"/>
  <c r="QTZ59" i="7"/>
  <c r="QUA59" i="7"/>
  <c r="QUB59" i="7"/>
  <c r="QUC59" i="7"/>
  <c r="QUD59" i="7"/>
  <c r="QUE59" i="7"/>
  <c r="QUF59" i="7"/>
  <c r="QUG59" i="7"/>
  <c r="QUH59" i="7"/>
  <c r="QUI59" i="7"/>
  <c r="QUJ59" i="7"/>
  <c r="QUK59" i="7"/>
  <c r="QUL59" i="7"/>
  <c r="QUM59" i="7"/>
  <c r="QUN59" i="7"/>
  <c r="QUO59" i="7"/>
  <c r="QUP59" i="7"/>
  <c r="QUQ59" i="7"/>
  <c r="QUR59" i="7"/>
  <c r="QUS59" i="7"/>
  <c r="QUT59" i="7"/>
  <c r="QUU59" i="7"/>
  <c r="QUV59" i="7"/>
  <c r="QUW59" i="7"/>
  <c r="QUX59" i="7"/>
  <c r="QUY59" i="7"/>
  <c r="QUZ59" i="7"/>
  <c r="QVA59" i="7"/>
  <c r="QVB59" i="7"/>
  <c r="QVC59" i="7"/>
  <c r="QVD59" i="7"/>
  <c r="QVE59" i="7"/>
  <c r="QVF59" i="7"/>
  <c r="QVG59" i="7"/>
  <c r="QVH59" i="7"/>
  <c r="QVI59" i="7"/>
  <c r="QVJ59" i="7"/>
  <c r="QVK59" i="7"/>
  <c r="QVL59" i="7"/>
  <c r="QVM59" i="7"/>
  <c r="QVN59" i="7"/>
  <c r="QVO59" i="7"/>
  <c r="QVP59" i="7"/>
  <c r="QVQ59" i="7"/>
  <c r="QVR59" i="7"/>
  <c r="QVS59" i="7"/>
  <c r="QVT59" i="7"/>
  <c r="QVU59" i="7"/>
  <c r="QVV59" i="7"/>
  <c r="QVW59" i="7"/>
  <c r="QVX59" i="7"/>
  <c r="QVY59" i="7"/>
  <c r="QVZ59" i="7"/>
  <c r="QWA59" i="7"/>
  <c r="QWB59" i="7"/>
  <c r="QWC59" i="7"/>
  <c r="QWD59" i="7"/>
  <c r="QWE59" i="7"/>
  <c r="QWF59" i="7"/>
  <c r="QWG59" i="7"/>
  <c r="QWH59" i="7"/>
  <c r="QWI59" i="7"/>
  <c r="QWJ59" i="7"/>
  <c r="QWK59" i="7"/>
  <c r="QWL59" i="7"/>
  <c r="QWM59" i="7"/>
  <c r="QWN59" i="7"/>
  <c r="QWO59" i="7"/>
  <c r="QWP59" i="7"/>
  <c r="QWQ59" i="7"/>
  <c r="QWR59" i="7"/>
  <c r="QWS59" i="7"/>
  <c r="QWT59" i="7"/>
  <c r="QWU59" i="7"/>
  <c r="QWV59" i="7"/>
  <c r="QWW59" i="7"/>
  <c r="QWX59" i="7"/>
  <c r="QWY59" i="7"/>
  <c r="QWZ59" i="7"/>
  <c r="QXA59" i="7"/>
  <c r="QXB59" i="7"/>
  <c r="QXC59" i="7"/>
  <c r="QXD59" i="7"/>
  <c r="QXE59" i="7"/>
  <c r="QXF59" i="7"/>
  <c r="QXG59" i="7"/>
  <c r="QXH59" i="7"/>
  <c r="QXI59" i="7"/>
  <c r="QXJ59" i="7"/>
  <c r="QXK59" i="7"/>
  <c r="QXL59" i="7"/>
  <c r="QXM59" i="7"/>
  <c r="QXN59" i="7"/>
  <c r="QXO59" i="7"/>
  <c r="QXP59" i="7"/>
  <c r="QXQ59" i="7"/>
  <c r="QXR59" i="7"/>
  <c r="QXS59" i="7"/>
  <c r="QXT59" i="7"/>
  <c r="QXU59" i="7"/>
  <c r="QXV59" i="7"/>
  <c r="QXW59" i="7"/>
  <c r="QXX59" i="7"/>
  <c r="QXY59" i="7"/>
  <c r="QXZ59" i="7"/>
  <c r="QYA59" i="7"/>
  <c r="QYB59" i="7"/>
  <c r="QYC59" i="7"/>
  <c r="QYD59" i="7"/>
  <c r="QYE59" i="7"/>
  <c r="QYF59" i="7"/>
  <c r="QYG59" i="7"/>
  <c r="QYH59" i="7"/>
  <c r="QYI59" i="7"/>
  <c r="QYJ59" i="7"/>
  <c r="QYK59" i="7"/>
  <c r="QYL59" i="7"/>
  <c r="QYM59" i="7"/>
  <c r="QYN59" i="7"/>
  <c r="QYO59" i="7"/>
  <c r="QYP59" i="7"/>
  <c r="QYQ59" i="7"/>
  <c r="QYR59" i="7"/>
  <c r="QYS59" i="7"/>
  <c r="QYT59" i="7"/>
  <c r="QYU59" i="7"/>
  <c r="QYV59" i="7"/>
  <c r="QYW59" i="7"/>
  <c r="QYX59" i="7"/>
  <c r="QYY59" i="7"/>
  <c r="QYZ59" i="7"/>
  <c r="QZA59" i="7"/>
  <c r="QZB59" i="7"/>
  <c r="QZC59" i="7"/>
  <c r="QZD59" i="7"/>
  <c r="QZE59" i="7"/>
  <c r="QZF59" i="7"/>
  <c r="QZG59" i="7"/>
  <c r="QZH59" i="7"/>
  <c r="QZI59" i="7"/>
  <c r="QZJ59" i="7"/>
  <c r="QZK59" i="7"/>
  <c r="QZL59" i="7"/>
  <c r="QZM59" i="7"/>
  <c r="QZN59" i="7"/>
  <c r="QZO59" i="7"/>
  <c r="QZP59" i="7"/>
  <c r="QZQ59" i="7"/>
  <c r="QZR59" i="7"/>
  <c r="QZS59" i="7"/>
  <c r="QZT59" i="7"/>
  <c r="QZU59" i="7"/>
  <c r="QZV59" i="7"/>
  <c r="QZW59" i="7"/>
  <c r="QZX59" i="7"/>
  <c r="QZY59" i="7"/>
  <c r="QZZ59" i="7"/>
  <c r="RAA59" i="7"/>
  <c r="RAB59" i="7"/>
  <c r="RAC59" i="7"/>
  <c r="RAD59" i="7"/>
  <c r="RAE59" i="7"/>
  <c r="RAF59" i="7"/>
  <c r="RAG59" i="7"/>
  <c r="RAH59" i="7"/>
  <c r="RAI59" i="7"/>
  <c r="RAJ59" i="7"/>
  <c r="RAK59" i="7"/>
  <c r="RAL59" i="7"/>
  <c r="RAM59" i="7"/>
  <c r="RAN59" i="7"/>
  <c r="RAO59" i="7"/>
  <c r="RAP59" i="7"/>
  <c r="RAQ59" i="7"/>
  <c r="RAR59" i="7"/>
  <c r="RAS59" i="7"/>
  <c r="RAT59" i="7"/>
  <c r="RAU59" i="7"/>
  <c r="RAV59" i="7"/>
  <c r="RAW59" i="7"/>
  <c r="RAX59" i="7"/>
  <c r="RAY59" i="7"/>
  <c r="RAZ59" i="7"/>
  <c r="RBA59" i="7"/>
  <c r="RBB59" i="7"/>
  <c r="RBC59" i="7"/>
  <c r="RBD59" i="7"/>
  <c r="RBE59" i="7"/>
  <c r="RBF59" i="7"/>
  <c r="RBG59" i="7"/>
  <c r="RBH59" i="7"/>
  <c r="RBI59" i="7"/>
  <c r="RBJ59" i="7"/>
  <c r="RBK59" i="7"/>
  <c r="RBL59" i="7"/>
  <c r="RBM59" i="7"/>
  <c r="RBN59" i="7"/>
  <c r="RBO59" i="7"/>
  <c r="RBP59" i="7"/>
  <c r="RBQ59" i="7"/>
  <c r="RBR59" i="7"/>
  <c r="RBS59" i="7"/>
  <c r="RBT59" i="7"/>
  <c r="RBU59" i="7"/>
  <c r="RBV59" i="7"/>
  <c r="RBW59" i="7"/>
  <c r="RBX59" i="7"/>
  <c r="RBY59" i="7"/>
  <c r="RBZ59" i="7"/>
  <c r="RCA59" i="7"/>
  <c r="RCB59" i="7"/>
  <c r="RCC59" i="7"/>
  <c r="RCD59" i="7"/>
  <c r="RCE59" i="7"/>
  <c r="RCF59" i="7"/>
  <c r="RCG59" i="7"/>
  <c r="RCH59" i="7"/>
  <c r="RCI59" i="7"/>
  <c r="RCJ59" i="7"/>
  <c r="RCK59" i="7"/>
  <c r="RCL59" i="7"/>
  <c r="RCM59" i="7"/>
  <c r="RCN59" i="7"/>
  <c r="RCO59" i="7"/>
  <c r="RCP59" i="7"/>
  <c r="RCQ59" i="7"/>
  <c r="RCR59" i="7"/>
  <c r="RCS59" i="7"/>
  <c r="RCT59" i="7"/>
  <c r="RCU59" i="7"/>
  <c r="RCV59" i="7"/>
  <c r="RCW59" i="7"/>
  <c r="RCX59" i="7"/>
  <c r="RCY59" i="7"/>
  <c r="RCZ59" i="7"/>
  <c r="RDA59" i="7"/>
  <c r="RDB59" i="7"/>
  <c r="RDC59" i="7"/>
  <c r="RDD59" i="7"/>
  <c r="RDE59" i="7"/>
  <c r="RDF59" i="7"/>
  <c r="RDG59" i="7"/>
  <c r="RDH59" i="7"/>
  <c r="RDI59" i="7"/>
  <c r="RDJ59" i="7"/>
  <c r="RDK59" i="7"/>
  <c r="RDL59" i="7"/>
  <c r="RDM59" i="7"/>
  <c r="RDN59" i="7"/>
  <c r="RDO59" i="7"/>
  <c r="RDP59" i="7"/>
  <c r="RDQ59" i="7"/>
  <c r="RDR59" i="7"/>
  <c r="RDS59" i="7"/>
  <c r="RDT59" i="7"/>
  <c r="RDU59" i="7"/>
  <c r="RDV59" i="7"/>
  <c r="RDW59" i="7"/>
  <c r="RDX59" i="7"/>
  <c r="RDY59" i="7"/>
  <c r="RDZ59" i="7"/>
  <c r="REA59" i="7"/>
  <c r="REB59" i="7"/>
  <c r="REC59" i="7"/>
  <c r="RED59" i="7"/>
  <c r="REE59" i="7"/>
  <c r="REF59" i="7"/>
  <c r="REG59" i="7"/>
  <c r="REH59" i="7"/>
  <c r="REI59" i="7"/>
  <c r="REJ59" i="7"/>
  <c r="REK59" i="7"/>
  <c r="REL59" i="7"/>
  <c r="REM59" i="7"/>
  <c r="REN59" i="7"/>
  <c r="REO59" i="7"/>
  <c r="REP59" i="7"/>
  <c r="REQ59" i="7"/>
  <c r="RER59" i="7"/>
  <c r="RES59" i="7"/>
  <c r="RET59" i="7"/>
  <c r="REU59" i="7"/>
  <c r="REV59" i="7"/>
  <c r="REW59" i="7"/>
  <c r="REX59" i="7"/>
  <c r="REY59" i="7"/>
  <c r="REZ59" i="7"/>
  <c r="RFA59" i="7"/>
  <c r="RFB59" i="7"/>
  <c r="RFC59" i="7"/>
  <c r="RFD59" i="7"/>
  <c r="RFE59" i="7"/>
  <c r="RFF59" i="7"/>
  <c r="RFG59" i="7"/>
  <c r="RFH59" i="7"/>
  <c r="RFI59" i="7"/>
  <c r="RFJ59" i="7"/>
  <c r="RFK59" i="7"/>
  <c r="RFL59" i="7"/>
  <c r="RFM59" i="7"/>
  <c r="RFN59" i="7"/>
  <c r="RFO59" i="7"/>
  <c r="RFP59" i="7"/>
  <c r="RFQ59" i="7"/>
  <c r="RFR59" i="7"/>
  <c r="RFS59" i="7"/>
  <c r="RFT59" i="7"/>
  <c r="RFU59" i="7"/>
  <c r="RFV59" i="7"/>
  <c r="RFW59" i="7"/>
  <c r="RFX59" i="7"/>
  <c r="RFY59" i="7"/>
  <c r="RFZ59" i="7"/>
  <c r="RGA59" i="7"/>
  <c r="RGB59" i="7"/>
  <c r="RGC59" i="7"/>
  <c r="RGD59" i="7"/>
  <c r="RGE59" i="7"/>
  <c r="RGF59" i="7"/>
  <c r="RGG59" i="7"/>
  <c r="RGH59" i="7"/>
  <c r="RGI59" i="7"/>
  <c r="RGJ59" i="7"/>
  <c r="RGK59" i="7"/>
  <c r="RGL59" i="7"/>
  <c r="RGM59" i="7"/>
  <c r="RGN59" i="7"/>
  <c r="RGO59" i="7"/>
  <c r="RGP59" i="7"/>
  <c r="RGQ59" i="7"/>
  <c r="RGR59" i="7"/>
  <c r="RGS59" i="7"/>
  <c r="RGT59" i="7"/>
  <c r="RGU59" i="7"/>
  <c r="RGV59" i="7"/>
  <c r="RGW59" i="7"/>
  <c r="RGX59" i="7"/>
  <c r="RGY59" i="7"/>
  <c r="RGZ59" i="7"/>
  <c r="RHA59" i="7"/>
  <c r="RHB59" i="7"/>
  <c r="RHC59" i="7"/>
  <c r="RHD59" i="7"/>
  <c r="RHE59" i="7"/>
  <c r="RHF59" i="7"/>
  <c r="RHG59" i="7"/>
  <c r="RHH59" i="7"/>
  <c r="RHI59" i="7"/>
  <c r="RHJ59" i="7"/>
  <c r="RHK59" i="7"/>
  <c r="RHL59" i="7"/>
  <c r="RHM59" i="7"/>
  <c r="RHN59" i="7"/>
  <c r="RHO59" i="7"/>
  <c r="RHP59" i="7"/>
  <c r="RHQ59" i="7"/>
  <c r="RHR59" i="7"/>
  <c r="RHS59" i="7"/>
  <c r="RHT59" i="7"/>
  <c r="RHU59" i="7"/>
  <c r="RHV59" i="7"/>
  <c r="RHW59" i="7"/>
  <c r="RHX59" i="7"/>
  <c r="RHY59" i="7"/>
  <c r="RHZ59" i="7"/>
  <c r="RIA59" i="7"/>
  <c r="RIB59" i="7"/>
  <c r="RIC59" i="7"/>
  <c r="RID59" i="7"/>
  <c r="RIE59" i="7"/>
  <c r="RIF59" i="7"/>
  <c r="RIG59" i="7"/>
  <c r="RIH59" i="7"/>
  <c r="RII59" i="7"/>
  <c r="RIJ59" i="7"/>
  <c r="RIK59" i="7"/>
  <c r="RIL59" i="7"/>
  <c r="RIM59" i="7"/>
  <c r="RIN59" i="7"/>
  <c r="RIO59" i="7"/>
  <c r="RIP59" i="7"/>
  <c r="RIQ59" i="7"/>
  <c r="RIR59" i="7"/>
  <c r="RIS59" i="7"/>
  <c r="RIT59" i="7"/>
  <c r="RIU59" i="7"/>
  <c r="RIV59" i="7"/>
  <c r="RIW59" i="7"/>
  <c r="RIX59" i="7"/>
  <c r="RIY59" i="7"/>
  <c r="RIZ59" i="7"/>
  <c r="RJA59" i="7"/>
  <c r="RJB59" i="7"/>
  <c r="RJC59" i="7"/>
  <c r="RJD59" i="7"/>
  <c r="RJE59" i="7"/>
  <c r="RJF59" i="7"/>
  <c r="RJG59" i="7"/>
  <c r="RJH59" i="7"/>
  <c r="RJI59" i="7"/>
  <c r="RJJ59" i="7"/>
  <c r="RJK59" i="7"/>
  <c r="RJL59" i="7"/>
  <c r="RJM59" i="7"/>
  <c r="RJN59" i="7"/>
  <c r="RJO59" i="7"/>
  <c r="RJP59" i="7"/>
  <c r="RJQ59" i="7"/>
  <c r="RJR59" i="7"/>
  <c r="RJS59" i="7"/>
  <c r="RJT59" i="7"/>
  <c r="RJU59" i="7"/>
  <c r="RJV59" i="7"/>
  <c r="RJW59" i="7"/>
  <c r="RJX59" i="7"/>
  <c r="RJY59" i="7"/>
  <c r="RJZ59" i="7"/>
  <c r="RKA59" i="7"/>
  <c r="RKB59" i="7"/>
  <c r="RKC59" i="7"/>
  <c r="RKD59" i="7"/>
  <c r="RKE59" i="7"/>
  <c r="RKF59" i="7"/>
  <c r="RKG59" i="7"/>
  <c r="RKH59" i="7"/>
  <c r="RKI59" i="7"/>
  <c r="RKJ59" i="7"/>
  <c r="RKK59" i="7"/>
  <c r="RKL59" i="7"/>
  <c r="RKM59" i="7"/>
  <c r="RKN59" i="7"/>
  <c r="RKO59" i="7"/>
  <c r="RKP59" i="7"/>
  <c r="RKQ59" i="7"/>
  <c r="RKR59" i="7"/>
  <c r="RKS59" i="7"/>
  <c r="RKT59" i="7"/>
  <c r="RKU59" i="7"/>
  <c r="RKV59" i="7"/>
  <c r="RKW59" i="7"/>
  <c r="RKX59" i="7"/>
  <c r="RKY59" i="7"/>
  <c r="RKZ59" i="7"/>
  <c r="RLA59" i="7"/>
  <c r="RLB59" i="7"/>
  <c r="RLC59" i="7"/>
  <c r="RLD59" i="7"/>
  <c r="RLE59" i="7"/>
  <c r="RLF59" i="7"/>
  <c r="RLG59" i="7"/>
  <c r="RLH59" i="7"/>
  <c r="RLI59" i="7"/>
  <c r="RLJ59" i="7"/>
  <c r="RLK59" i="7"/>
  <c r="RLL59" i="7"/>
  <c r="RLM59" i="7"/>
  <c r="RLN59" i="7"/>
  <c r="RLO59" i="7"/>
  <c r="RLP59" i="7"/>
  <c r="RLQ59" i="7"/>
  <c r="RLR59" i="7"/>
  <c r="RLS59" i="7"/>
  <c r="RLT59" i="7"/>
  <c r="RLU59" i="7"/>
  <c r="RLV59" i="7"/>
  <c r="RLW59" i="7"/>
  <c r="RLX59" i="7"/>
  <c r="RLY59" i="7"/>
  <c r="RLZ59" i="7"/>
  <c r="RMA59" i="7"/>
  <c r="RMB59" i="7"/>
  <c r="RMC59" i="7"/>
  <c r="RMD59" i="7"/>
  <c r="RME59" i="7"/>
  <c r="RMF59" i="7"/>
  <c r="RMG59" i="7"/>
  <c r="RMH59" i="7"/>
  <c r="RMI59" i="7"/>
  <c r="RMJ59" i="7"/>
  <c r="RMK59" i="7"/>
  <c r="RML59" i="7"/>
  <c r="RMM59" i="7"/>
  <c r="RMN59" i="7"/>
  <c r="RMO59" i="7"/>
  <c r="RMP59" i="7"/>
  <c r="RMQ59" i="7"/>
  <c r="RMR59" i="7"/>
  <c r="RMS59" i="7"/>
  <c r="RMT59" i="7"/>
  <c r="RMU59" i="7"/>
  <c r="RMV59" i="7"/>
  <c r="RMW59" i="7"/>
  <c r="RMX59" i="7"/>
  <c r="RMY59" i="7"/>
  <c r="RMZ59" i="7"/>
  <c r="RNA59" i="7"/>
  <c r="RNB59" i="7"/>
  <c r="RNC59" i="7"/>
  <c r="RND59" i="7"/>
  <c r="RNE59" i="7"/>
  <c r="RNF59" i="7"/>
  <c r="RNG59" i="7"/>
  <c r="RNH59" i="7"/>
  <c r="RNI59" i="7"/>
  <c r="RNJ59" i="7"/>
  <c r="RNK59" i="7"/>
  <c r="RNL59" i="7"/>
  <c r="RNM59" i="7"/>
  <c r="RNN59" i="7"/>
  <c r="RNO59" i="7"/>
  <c r="RNP59" i="7"/>
  <c r="RNQ59" i="7"/>
  <c r="RNR59" i="7"/>
  <c r="RNS59" i="7"/>
  <c r="RNT59" i="7"/>
  <c r="RNU59" i="7"/>
  <c r="RNV59" i="7"/>
  <c r="RNW59" i="7"/>
  <c r="RNX59" i="7"/>
  <c r="RNY59" i="7"/>
  <c r="RNZ59" i="7"/>
  <c r="ROA59" i="7"/>
  <c r="ROB59" i="7"/>
  <c r="ROC59" i="7"/>
  <c r="ROD59" i="7"/>
  <c r="ROE59" i="7"/>
  <c r="ROF59" i="7"/>
  <c r="ROG59" i="7"/>
  <c r="ROH59" i="7"/>
  <c r="ROI59" i="7"/>
  <c r="ROJ59" i="7"/>
  <c r="ROK59" i="7"/>
  <c r="ROL59" i="7"/>
  <c r="ROM59" i="7"/>
  <c r="RON59" i="7"/>
  <c r="ROO59" i="7"/>
  <c r="ROP59" i="7"/>
  <c r="ROQ59" i="7"/>
  <c r="ROR59" i="7"/>
  <c r="ROS59" i="7"/>
  <c r="ROT59" i="7"/>
  <c r="ROU59" i="7"/>
  <c r="ROV59" i="7"/>
  <c r="ROW59" i="7"/>
  <c r="ROX59" i="7"/>
  <c r="ROY59" i="7"/>
  <c r="ROZ59" i="7"/>
  <c r="RPA59" i="7"/>
  <c r="RPB59" i="7"/>
  <c r="RPC59" i="7"/>
  <c r="RPD59" i="7"/>
  <c r="RPE59" i="7"/>
  <c r="RPF59" i="7"/>
  <c r="RPG59" i="7"/>
  <c r="RPH59" i="7"/>
  <c r="RPI59" i="7"/>
  <c r="RPJ59" i="7"/>
  <c r="RPK59" i="7"/>
  <c r="RPL59" i="7"/>
  <c r="RPM59" i="7"/>
  <c r="RPN59" i="7"/>
  <c r="RPO59" i="7"/>
  <c r="RPP59" i="7"/>
  <c r="RPQ59" i="7"/>
  <c r="RPR59" i="7"/>
  <c r="RPS59" i="7"/>
  <c r="RPT59" i="7"/>
  <c r="RPU59" i="7"/>
  <c r="RPV59" i="7"/>
  <c r="RPW59" i="7"/>
  <c r="RPX59" i="7"/>
  <c r="RPY59" i="7"/>
  <c r="RPZ59" i="7"/>
  <c r="RQA59" i="7"/>
  <c r="RQB59" i="7"/>
  <c r="RQC59" i="7"/>
  <c r="RQD59" i="7"/>
  <c r="RQE59" i="7"/>
  <c r="RQF59" i="7"/>
  <c r="RQG59" i="7"/>
  <c r="RQH59" i="7"/>
  <c r="RQI59" i="7"/>
  <c r="RQJ59" i="7"/>
  <c r="RQK59" i="7"/>
  <c r="RQL59" i="7"/>
  <c r="RQM59" i="7"/>
  <c r="RQN59" i="7"/>
  <c r="RQO59" i="7"/>
  <c r="RQP59" i="7"/>
  <c r="RQQ59" i="7"/>
  <c r="RQR59" i="7"/>
  <c r="RQS59" i="7"/>
  <c r="RQT59" i="7"/>
  <c r="RQU59" i="7"/>
  <c r="RQV59" i="7"/>
  <c r="RQW59" i="7"/>
  <c r="RQX59" i="7"/>
  <c r="RQY59" i="7"/>
  <c r="RQZ59" i="7"/>
  <c r="RRA59" i="7"/>
  <c r="RRB59" i="7"/>
  <c r="RRC59" i="7"/>
  <c r="RRD59" i="7"/>
  <c r="RRE59" i="7"/>
  <c r="RRF59" i="7"/>
  <c r="RRG59" i="7"/>
  <c r="RRH59" i="7"/>
  <c r="RRI59" i="7"/>
  <c r="RRJ59" i="7"/>
  <c r="RRK59" i="7"/>
  <c r="RRL59" i="7"/>
  <c r="RRM59" i="7"/>
  <c r="RRN59" i="7"/>
  <c r="RRO59" i="7"/>
  <c r="RRP59" i="7"/>
  <c r="RRQ59" i="7"/>
  <c r="RRR59" i="7"/>
  <c r="RRS59" i="7"/>
  <c r="RRT59" i="7"/>
  <c r="RRU59" i="7"/>
  <c r="RRV59" i="7"/>
  <c r="RRW59" i="7"/>
  <c r="RRX59" i="7"/>
  <c r="RRY59" i="7"/>
  <c r="RRZ59" i="7"/>
  <c r="RSA59" i="7"/>
  <c r="RSB59" i="7"/>
  <c r="RSC59" i="7"/>
  <c r="RSD59" i="7"/>
  <c r="RSE59" i="7"/>
  <c r="RSF59" i="7"/>
  <c r="RSG59" i="7"/>
  <c r="RSH59" i="7"/>
  <c r="RSI59" i="7"/>
  <c r="RSJ59" i="7"/>
  <c r="RSK59" i="7"/>
  <c r="RSL59" i="7"/>
  <c r="RSM59" i="7"/>
  <c r="RSN59" i="7"/>
  <c r="RSO59" i="7"/>
  <c r="RSP59" i="7"/>
  <c r="RSQ59" i="7"/>
  <c r="RSR59" i="7"/>
  <c r="RSS59" i="7"/>
  <c r="RST59" i="7"/>
  <c r="RSU59" i="7"/>
  <c r="RSV59" i="7"/>
  <c r="RSW59" i="7"/>
  <c r="RSX59" i="7"/>
  <c r="RSY59" i="7"/>
  <c r="RSZ59" i="7"/>
  <c r="RTA59" i="7"/>
  <c r="RTB59" i="7"/>
  <c r="RTC59" i="7"/>
  <c r="RTD59" i="7"/>
  <c r="RTE59" i="7"/>
  <c r="RTF59" i="7"/>
  <c r="RTG59" i="7"/>
  <c r="RTH59" i="7"/>
  <c r="RTI59" i="7"/>
  <c r="RTJ59" i="7"/>
  <c r="RTK59" i="7"/>
  <c r="RTL59" i="7"/>
  <c r="RTM59" i="7"/>
  <c r="RTN59" i="7"/>
  <c r="RTO59" i="7"/>
  <c r="RTP59" i="7"/>
  <c r="RTQ59" i="7"/>
  <c r="RTR59" i="7"/>
  <c r="RTS59" i="7"/>
  <c r="RTT59" i="7"/>
  <c r="RTU59" i="7"/>
  <c r="RTV59" i="7"/>
  <c r="RTW59" i="7"/>
  <c r="RTX59" i="7"/>
  <c r="RTY59" i="7"/>
  <c r="RTZ59" i="7"/>
  <c r="RUA59" i="7"/>
  <c r="RUB59" i="7"/>
  <c r="RUC59" i="7"/>
  <c r="RUD59" i="7"/>
  <c r="RUE59" i="7"/>
  <c r="RUF59" i="7"/>
  <c r="RUG59" i="7"/>
  <c r="RUH59" i="7"/>
  <c r="RUI59" i="7"/>
  <c r="RUJ59" i="7"/>
  <c r="RUK59" i="7"/>
  <c r="RUL59" i="7"/>
  <c r="RUM59" i="7"/>
  <c r="RUN59" i="7"/>
  <c r="RUO59" i="7"/>
  <c r="RUP59" i="7"/>
  <c r="RUQ59" i="7"/>
  <c r="RUR59" i="7"/>
  <c r="RUS59" i="7"/>
  <c r="RUT59" i="7"/>
  <c r="RUU59" i="7"/>
  <c r="RUV59" i="7"/>
  <c r="RUW59" i="7"/>
  <c r="RUX59" i="7"/>
  <c r="RUY59" i="7"/>
  <c r="RUZ59" i="7"/>
  <c r="RVA59" i="7"/>
  <c r="RVB59" i="7"/>
  <c r="RVC59" i="7"/>
  <c r="RVD59" i="7"/>
  <c r="RVE59" i="7"/>
  <c r="RVF59" i="7"/>
  <c r="RVG59" i="7"/>
  <c r="RVH59" i="7"/>
  <c r="RVI59" i="7"/>
  <c r="RVJ59" i="7"/>
  <c r="RVK59" i="7"/>
  <c r="RVL59" i="7"/>
  <c r="RVM59" i="7"/>
  <c r="RVN59" i="7"/>
  <c r="RVO59" i="7"/>
  <c r="RVP59" i="7"/>
  <c r="RVQ59" i="7"/>
  <c r="RVR59" i="7"/>
  <c r="RVS59" i="7"/>
  <c r="RVT59" i="7"/>
  <c r="RVU59" i="7"/>
  <c r="RVV59" i="7"/>
  <c r="RVW59" i="7"/>
  <c r="RVX59" i="7"/>
  <c r="RVY59" i="7"/>
  <c r="RVZ59" i="7"/>
  <c r="RWA59" i="7"/>
  <c r="RWB59" i="7"/>
  <c r="RWC59" i="7"/>
  <c r="RWD59" i="7"/>
  <c r="RWE59" i="7"/>
  <c r="RWF59" i="7"/>
  <c r="RWG59" i="7"/>
  <c r="RWH59" i="7"/>
  <c r="RWI59" i="7"/>
  <c r="RWJ59" i="7"/>
  <c r="RWK59" i="7"/>
  <c r="RWL59" i="7"/>
  <c r="RWM59" i="7"/>
  <c r="RWN59" i="7"/>
  <c r="RWO59" i="7"/>
  <c r="RWP59" i="7"/>
  <c r="RWQ59" i="7"/>
  <c r="RWR59" i="7"/>
  <c r="RWS59" i="7"/>
  <c r="RWT59" i="7"/>
  <c r="RWU59" i="7"/>
  <c r="RWV59" i="7"/>
  <c r="RWW59" i="7"/>
  <c r="RWX59" i="7"/>
  <c r="RWY59" i="7"/>
  <c r="RWZ59" i="7"/>
  <c r="RXA59" i="7"/>
  <c r="RXB59" i="7"/>
  <c r="RXC59" i="7"/>
  <c r="RXD59" i="7"/>
  <c r="RXE59" i="7"/>
  <c r="RXF59" i="7"/>
  <c r="RXG59" i="7"/>
  <c r="RXH59" i="7"/>
  <c r="RXI59" i="7"/>
  <c r="RXJ59" i="7"/>
  <c r="RXK59" i="7"/>
  <c r="RXL59" i="7"/>
  <c r="RXM59" i="7"/>
  <c r="RXN59" i="7"/>
  <c r="RXO59" i="7"/>
  <c r="RXP59" i="7"/>
  <c r="RXQ59" i="7"/>
  <c r="RXR59" i="7"/>
  <c r="RXS59" i="7"/>
  <c r="RXT59" i="7"/>
  <c r="RXU59" i="7"/>
  <c r="RXV59" i="7"/>
  <c r="RXW59" i="7"/>
  <c r="RXX59" i="7"/>
  <c r="RXY59" i="7"/>
  <c r="RXZ59" i="7"/>
  <c r="RYA59" i="7"/>
  <c r="RYB59" i="7"/>
  <c r="RYC59" i="7"/>
  <c r="RYD59" i="7"/>
  <c r="RYE59" i="7"/>
  <c r="RYF59" i="7"/>
  <c r="RYG59" i="7"/>
  <c r="RYH59" i="7"/>
  <c r="RYI59" i="7"/>
  <c r="RYJ59" i="7"/>
  <c r="RYK59" i="7"/>
  <c r="RYL59" i="7"/>
  <c r="RYM59" i="7"/>
  <c r="RYN59" i="7"/>
  <c r="RYO59" i="7"/>
  <c r="RYP59" i="7"/>
  <c r="RYQ59" i="7"/>
  <c r="RYR59" i="7"/>
  <c r="RYS59" i="7"/>
  <c r="RYT59" i="7"/>
  <c r="RYU59" i="7"/>
  <c r="RYV59" i="7"/>
  <c r="RYW59" i="7"/>
  <c r="RYX59" i="7"/>
  <c r="RYY59" i="7"/>
  <c r="RYZ59" i="7"/>
  <c r="RZA59" i="7"/>
  <c r="RZB59" i="7"/>
  <c r="RZC59" i="7"/>
  <c r="RZD59" i="7"/>
  <c r="RZE59" i="7"/>
  <c r="RZF59" i="7"/>
  <c r="RZG59" i="7"/>
  <c r="RZH59" i="7"/>
  <c r="RZI59" i="7"/>
  <c r="RZJ59" i="7"/>
  <c r="RZK59" i="7"/>
  <c r="RZL59" i="7"/>
  <c r="RZM59" i="7"/>
  <c r="RZN59" i="7"/>
  <c r="RZO59" i="7"/>
  <c r="RZP59" i="7"/>
  <c r="RZQ59" i="7"/>
  <c r="RZR59" i="7"/>
  <c r="RZS59" i="7"/>
  <c r="RZT59" i="7"/>
  <c r="RZU59" i="7"/>
  <c r="RZV59" i="7"/>
  <c r="RZW59" i="7"/>
  <c r="RZX59" i="7"/>
  <c r="RZY59" i="7"/>
  <c r="RZZ59" i="7"/>
  <c r="SAA59" i="7"/>
  <c r="SAB59" i="7"/>
  <c r="SAC59" i="7"/>
  <c r="SAD59" i="7"/>
  <c r="SAE59" i="7"/>
  <c r="SAF59" i="7"/>
  <c r="SAG59" i="7"/>
  <c r="SAH59" i="7"/>
  <c r="SAI59" i="7"/>
  <c r="SAJ59" i="7"/>
  <c r="SAK59" i="7"/>
  <c r="SAL59" i="7"/>
  <c r="SAM59" i="7"/>
  <c r="SAN59" i="7"/>
  <c r="SAO59" i="7"/>
  <c r="SAP59" i="7"/>
  <c r="SAQ59" i="7"/>
  <c r="SAR59" i="7"/>
  <c r="SAS59" i="7"/>
  <c r="SAT59" i="7"/>
  <c r="SAU59" i="7"/>
  <c r="SAV59" i="7"/>
  <c r="SAW59" i="7"/>
  <c r="SAX59" i="7"/>
  <c r="SAY59" i="7"/>
  <c r="SAZ59" i="7"/>
  <c r="SBA59" i="7"/>
  <c r="SBB59" i="7"/>
  <c r="SBC59" i="7"/>
  <c r="SBD59" i="7"/>
  <c r="SBE59" i="7"/>
  <c r="SBF59" i="7"/>
  <c r="SBG59" i="7"/>
  <c r="SBH59" i="7"/>
  <c r="SBI59" i="7"/>
  <c r="SBJ59" i="7"/>
  <c r="SBK59" i="7"/>
  <c r="SBL59" i="7"/>
  <c r="SBM59" i="7"/>
  <c r="SBN59" i="7"/>
  <c r="SBO59" i="7"/>
  <c r="SBP59" i="7"/>
  <c r="SBQ59" i="7"/>
  <c r="SBR59" i="7"/>
  <c r="SBS59" i="7"/>
  <c r="SBT59" i="7"/>
  <c r="SBU59" i="7"/>
  <c r="SBV59" i="7"/>
  <c r="SBW59" i="7"/>
  <c r="SBX59" i="7"/>
  <c r="SBY59" i="7"/>
  <c r="SBZ59" i="7"/>
  <c r="SCA59" i="7"/>
  <c r="SCB59" i="7"/>
  <c r="SCC59" i="7"/>
  <c r="SCD59" i="7"/>
  <c r="SCE59" i="7"/>
  <c r="SCF59" i="7"/>
  <c r="SCG59" i="7"/>
  <c r="SCH59" i="7"/>
  <c r="SCI59" i="7"/>
  <c r="SCJ59" i="7"/>
  <c r="SCK59" i="7"/>
  <c r="SCL59" i="7"/>
  <c r="SCM59" i="7"/>
  <c r="SCN59" i="7"/>
  <c r="SCO59" i="7"/>
  <c r="SCP59" i="7"/>
  <c r="SCQ59" i="7"/>
  <c r="SCR59" i="7"/>
  <c r="SCS59" i="7"/>
  <c r="SCT59" i="7"/>
  <c r="SCU59" i="7"/>
  <c r="SCV59" i="7"/>
  <c r="SCW59" i="7"/>
  <c r="SCX59" i="7"/>
  <c r="SCY59" i="7"/>
  <c r="SCZ59" i="7"/>
  <c r="SDA59" i="7"/>
  <c r="SDB59" i="7"/>
  <c r="SDC59" i="7"/>
  <c r="SDD59" i="7"/>
  <c r="SDE59" i="7"/>
  <c r="SDF59" i="7"/>
  <c r="SDG59" i="7"/>
  <c r="SDH59" i="7"/>
  <c r="SDI59" i="7"/>
  <c r="SDJ59" i="7"/>
  <c r="SDK59" i="7"/>
  <c r="SDL59" i="7"/>
  <c r="SDM59" i="7"/>
  <c r="SDN59" i="7"/>
  <c r="SDO59" i="7"/>
  <c r="SDP59" i="7"/>
  <c r="SDQ59" i="7"/>
  <c r="SDR59" i="7"/>
  <c r="SDS59" i="7"/>
  <c r="SDT59" i="7"/>
  <c r="SDU59" i="7"/>
  <c r="SDV59" i="7"/>
  <c r="SDW59" i="7"/>
  <c r="SDX59" i="7"/>
  <c r="SDY59" i="7"/>
  <c r="SDZ59" i="7"/>
  <c r="SEA59" i="7"/>
  <c r="SEB59" i="7"/>
  <c r="SEC59" i="7"/>
  <c r="SED59" i="7"/>
  <c r="SEE59" i="7"/>
  <c r="SEF59" i="7"/>
  <c r="SEG59" i="7"/>
  <c r="SEH59" i="7"/>
  <c r="SEI59" i="7"/>
  <c r="SEJ59" i="7"/>
  <c r="SEK59" i="7"/>
  <c r="SEL59" i="7"/>
  <c r="SEM59" i="7"/>
  <c r="SEN59" i="7"/>
  <c r="SEO59" i="7"/>
  <c r="SEP59" i="7"/>
  <c r="SEQ59" i="7"/>
  <c r="SER59" i="7"/>
  <c r="SES59" i="7"/>
  <c r="SET59" i="7"/>
  <c r="SEU59" i="7"/>
  <c r="SEV59" i="7"/>
  <c r="SEW59" i="7"/>
  <c r="SEX59" i="7"/>
  <c r="SEY59" i="7"/>
  <c r="SEZ59" i="7"/>
  <c r="SFA59" i="7"/>
  <c r="SFB59" i="7"/>
  <c r="SFC59" i="7"/>
  <c r="SFD59" i="7"/>
  <c r="SFE59" i="7"/>
  <c r="SFF59" i="7"/>
  <c r="SFG59" i="7"/>
  <c r="SFH59" i="7"/>
  <c r="SFI59" i="7"/>
  <c r="SFJ59" i="7"/>
  <c r="SFK59" i="7"/>
  <c r="SFL59" i="7"/>
  <c r="SFM59" i="7"/>
  <c r="SFN59" i="7"/>
  <c r="SFO59" i="7"/>
  <c r="SFP59" i="7"/>
  <c r="SFQ59" i="7"/>
  <c r="SFR59" i="7"/>
  <c r="SFS59" i="7"/>
  <c r="SFT59" i="7"/>
  <c r="SFU59" i="7"/>
  <c r="SFV59" i="7"/>
  <c r="SFW59" i="7"/>
  <c r="SFX59" i="7"/>
  <c r="SFY59" i="7"/>
  <c r="SFZ59" i="7"/>
  <c r="SGA59" i="7"/>
  <c r="SGB59" i="7"/>
  <c r="SGC59" i="7"/>
  <c r="SGD59" i="7"/>
  <c r="SGE59" i="7"/>
  <c r="SGF59" i="7"/>
  <c r="SGG59" i="7"/>
  <c r="SGH59" i="7"/>
  <c r="SGI59" i="7"/>
  <c r="SGJ59" i="7"/>
  <c r="SGK59" i="7"/>
  <c r="SGL59" i="7"/>
  <c r="SGM59" i="7"/>
  <c r="SGN59" i="7"/>
  <c r="SGO59" i="7"/>
  <c r="SGP59" i="7"/>
  <c r="SGQ59" i="7"/>
  <c r="SGR59" i="7"/>
  <c r="SGS59" i="7"/>
  <c r="SGT59" i="7"/>
  <c r="SGU59" i="7"/>
  <c r="SGV59" i="7"/>
  <c r="SGW59" i="7"/>
  <c r="SGX59" i="7"/>
  <c r="SGY59" i="7"/>
  <c r="SGZ59" i="7"/>
  <c r="SHA59" i="7"/>
  <c r="SHB59" i="7"/>
  <c r="SHC59" i="7"/>
  <c r="SHD59" i="7"/>
  <c r="SHE59" i="7"/>
  <c r="SHF59" i="7"/>
  <c r="SHG59" i="7"/>
  <c r="SHH59" i="7"/>
  <c r="SHI59" i="7"/>
  <c r="SHJ59" i="7"/>
  <c r="SHK59" i="7"/>
  <c r="SHL59" i="7"/>
  <c r="SHM59" i="7"/>
  <c r="SHN59" i="7"/>
  <c r="SHO59" i="7"/>
  <c r="SHP59" i="7"/>
  <c r="SHQ59" i="7"/>
  <c r="SHR59" i="7"/>
  <c r="SHS59" i="7"/>
  <c r="SHT59" i="7"/>
  <c r="SHU59" i="7"/>
  <c r="SHV59" i="7"/>
  <c r="SHW59" i="7"/>
  <c r="SHX59" i="7"/>
  <c r="SHY59" i="7"/>
  <c r="SHZ59" i="7"/>
  <c r="SIA59" i="7"/>
  <c r="SIB59" i="7"/>
  <c r="SIC59" i="7"/>
  <c r="SID59" i="7"/>
  <c r="SIE59" i="7"/>
  <c r="SIF59" i="7"/>
  <c r="SIG59" i="7"/>
  <c r="SIH59" i="7"/>
  <c r="SII59" i="7"/>
  <c r="SIJ59" i="7"/>
  <c r="SIK59" i="7"/>
  <c r="SIL59" i="7"/>
  <c r="SIM59" i="7"/>
  <c r="SIN59" i="7"/>
  <c r="SIO59" i="7"/>
  <c r="SIP59" i="7"/>
  <c r="SIQ59" i="7"/>
  <c r="SIR59" i="7"/>
  <c r="SIS59" i="7"/>
  <c r="SIT59" i="7"/>
  <c r="SIU59" i="7"/>
  <c r="SIV59" i="7"/>
  <c r="SIW59" i="7"/>
  <c r="SIX59" i="7"/>
  <c r="SIY59" i="7"/>
  <c r="SIZ59" i="7"/>
  <c r="SJA59" i="7"/>
  <c r="SJB59" i="7"/>
  <c r="SJC59" i="7"/>
  <c r="SJD59" i="7"/>
  <c r="SJE59" i="7"/>
  <c r="SJF59" i="7"/>
  <c r="SJG59" i="7"/>
  <c r="SJH59" i="7"/>
  <c r="SJI59" i="7"/>
  <c r="SJJ59" i="7"/>
  <c r="SJK59" i="7"/>
  <c r="SJL59" i="7"/>
  <c r="SJM59" i="7"/>
  <c r="SJN59" i="7"/>
  <c r="SJO59" i="7"/>
  <c r="SJP59" i="7"/>
  <c r="SJQ59" i="7"/>
  <c r="SJR59" i="7"/>
  <c r="SJS59" i="7"/>
  <c r="SJT59" i="7"/>
  <c r="SJU59" i="7"/>
  <c r="SJV59" i="7"/>
  <c r="SJW59" i="7"/>
  <c r="SJX59" i="7"/>
  <c r="SJY59" i="7"/>
  <c r="SJZ59" i="7"/>
  <c r="SKA59" i="7"/>
  <c r="SKB59" i="7"/>
  <c r="SKC59" i="7"/>
  <c r="SKD59" i="7"/>
  <c r="SKE59" i="7"/>
  <c r="SKF59" i="7"/>
  <c r="SKG59" i="7"/>
  <c r="SKH59" i="7"/>
  <c r="SKI59" i="7"/>
  <c r="SKJ59" i="7"/>
  <c r="SKK59" i="7"/>
  <c r="SKL59" i="7"/>
  <c r="SKM59" i="7"/>
  <c r="SKN59" i="7"/>
  <c r="SKO59" i="7"/>
  <c r="SKP59" i="7"/>
  <c r="SKQ59" i="7"/>
  <c r="SKR59" i="7"/>
  <c r="SKS59" i="7"/>
  <c r="SKT59" i="7"/>
  <c r="SKU59" i="7"/>
  <c r="SKV59" i="7"/>
  <c r="SKW59" i="7"/>
  <c r="SKX59" i="7"/>
  <c r="SKY59" i="7"/>
  <c r="SKZ59" i="7"/>
  <c r="SLA59" i="7"/>
  <c r="SLB59" i="7"/>
  <c r="SLC59" i="7"/>
  <c r="SLD59" i="7"/>
  <c r="SLE59" i="7"/>
  <c r="SLF59" i="7"/>
  <c r="SLG59" i="7"/>
  <c r="SLH59" i="7"/>
  <c r="SLI59" i="7"/>
  <c r="SLJ59" i="7"/>
  <c r="SLK59" i="7"/>
  <c r="SLL59" i="7"/>
  <c r="SLM59" i="7"/>
  <c r="SLN59" i="7"/>
  <c r="SLO59" i="7"/>
  <c r="SLP59" i="7"/>
  <c r="SLQ59" i="7"/>
  <c r="SLR59" i="7"/>
  <c r="SLS59" i="7"/>
  <c r="SLT59" i="7"/>
  <c r="SLU59" i="7"/>
  <c r="SLV59" i="7"/>
  <c r="SLW59" i="7"/>
  <c r="SLX59" i="7"/>
  <c r="SLY59" i="7"/>
  <c r="SLZ59" i="7"/>
  <c r="SMA59" i="7"/>
  <c r="SMB59" i="7"/>
  <c r="SMC59" i="7"/>
  <c r="SMD59" i="7"/>
  <c r="SME59" i="7"/>
  <c r="SMF59" i="7"/>
  <c r="SMG59" i="7"/>
  <c r="SMH59" i="7"/>
  <c r="SMI59" i="7"/>
  <c r="SMJ59" i="7"/>
  <c r="SMK59" i="7"/>
  <c r="SML59" i="7"/>
  <c r="SMM59" i="7"/>
  <c r="SMN59" i="7"/>
  <c r="SMO59" i="7"/>
  <c r="SMP59" i="7"/>
  <c r="SMQ59" i="7"/>
  <c r="SMR59" i="7"/>
  <c r="SMS59" i="7"/>
  <c r="SMT59" i="7"/>
  <c r="SMU59" i="7"/>
  <c r="SMV59" i="7"/>
  <c r="SMW59" i="7"/>
  <c r="SMX59" i="7"/>
  <c r="SMY59" i="7"/>
  <c r="SMZ59" i="7"/>
  <c r="SNA59" i="7"/>
  <c r="SNB59" i="7"/>
  <c r="SNC59" i="7"/>
  <c r="SND59" i="7"/>
  <c r="SNE59" i="7"/>
  <c r="SNF59" i="7"/>
  <c r="SNG59" i="7"/>
  <c r="SNH59" i="7"/>
  <c r="SNI59" i="7"/>
  <c r="SNJ59" i="7"/>
  <c r="SNK59" i="7"/>
  <c r="SNL59" i="7"/>
  <c r="SNM59" i="7"/>
  <c r="SNN59" i="7"/>
  <c r="SNO59" i="7"/>
  <c r="SNP59" i="7"/>
  <c r="SNQ59" i="7"/>
  <c r="SNR59" i="7"/>
  <c r="SNS59" i="7"/>
  <c r="SNT59" i="7"/>
  <c r="SNU59" i="7"/>
  <c r="SNV59" i="7"/>
  <c r="SNW59" i="7"/>
  <c r="SNX59" i="7"/>
  <c r="SNY59" i="7"/>
  <c r="SNZ59" i="7"/>
  <c r="SOA59" i="7"/>
  <c r="SOB59" i="7"/>
  <c r="SOC59" i="7"/>
  <c r="SOD59" i="7"/>
  <c r="SOE59" i="7"/>
  <c r="SOF59" i="7"/>
  <c r="SOG59" i="7"/>
  <c r="SOH59" i="7"/>
  <c r="SOI59" i="7"/>
  <c r="SOJ59" i="7"/>
  <c r="SOK59" i="7"/>
  <c r="SOL59" i="7"/>
  <c r="SOM59" i="7"/>
  <c r="SON59" i="7"/>
  <c r="SOO59" i="7"/>
  <c r="SOP59" i="7"/>
  <c r="SOQ59" i="7"/>
  <c r="SOR59" i="7"/>
  <c r="SOS59" i="7"/>
  <c r="SOT59" i="7"/>
  <c r="SOU59" i="7"/>
  <c r="SOV59" i="7"/>
  <c r="SOW59" i="7"/>
  <c r="SOX59" i="7"/>
  <c r="SOY59" i="7"/>
  <c r="SOZ59" i="7"/>
  <c r="SPA59" i="7"/>
  <c r="SPB59" i="7"/>
  <c r="SPC59" i="7"/>
  <c r="SPD59" i="7"/>
  <c r="SPE59" i="7"/>
  <c r="SPF59" i="7"/>
  <c r="SPG59" i="7"/>
  <c r="SPH59" i="7"/>
  <c r="SPI59" i="7"/>
  <c r="SPJ59" i="7"/>
  <c r="SPK59" i="7"/>
  <c r="SPL59" i="7"/>
  <c r="SPM59" i="7"/>
  <c r="SPN59" i="7"/>
  <c r="SPO59" i="7"/>
  <c r="SPP59" i="7"/>
  <c r="SPQ59" i="7"/>
  <c r="SPR59" i="7"/>
  <c r="SPS59" i="7"/>
  <c r="SPT59" i="7"/>
  <c r="SPU59" i="7"/>
  <c r="SPV59" i="7"/>
  <c r="SPW59" i="7"/>
  <c r="SPX59" i="7"/>
  <c r="SPY59" i="7"/>
  <c r="SPZ59" i="7"/>
  <c r="SQA59" i="7"/>
  <c r="SQB59" i="7"/>
  <c r="SQC59" i="7"/>
  <c r="SQD59" i="7"/>
  <c r="SQE59" i="7"/>
  <c r="SQF59" i="7"/>
  <c r="SQG59" i="7"/>
  <c r="SQH59" i="7"/>
  <c r="SQI59" i="7"/>
  <c r="SQJ59" i="7"/>
  <c r="SQK59" i="7"/>
  <c r="SQL59" i="7"/>
  <c r="SQM59" i="7"/>
  <c r="SQN59" i="7"/>
  <c r="SQO59" i="7"/>
  <c r="SQP59" i="7"/>
  <c r="SQQ59" i="7"/>
  <c r="SQR59" i="7"/>
  <c r="SQS59" i="7"/>
  <c r="SQT59" i="7"/>
  <c r="SQU59" i="7"/>
  <c r="SQV59" i="7"/>
  <c r="SQW59" i="7"/>
  <c r="SQX59" i="7"/>
  <c r="SQY59" i="7"/>
  <c r="SQZ59" i="7"/>
  <c r="SRA59" i="7"/>
  <c r="SRB59" i="7"/>
  <c r="SRC59" i="7"/>
  <c r="SRD59" i="7"/>
  <c r="SRE59" i="7"/>
  <c r="SRF59" i="7"/>
  <c r="SRG59" i="7"/>
  <c r="SRH59" i="7"/>
  <c r="SRI59" i="7"/>
  <c r="SRJ59" i="7"/>
  <c r="SRK59" i="7"/>
  <c r="SRL59" i="7"/>
  <c r="SRM59" i="7"/>
  <c r="SRN59" i="7"/>
  <c r="SRO59" i="7"/>
  <c r="SRP59" i="7"/>
  <c r="SRQ59" i="7"/>
  <c r="SRR59" i="7"/>
  <c r="SRS59" i="7"/>
  <c r="SRT59" i="7"/>
  <c r="SRU59" i="7"/>
  <c r="SRV59" i="7"/>
  <c r="SRW59" i="7"/>
  <c r="SRX59" i="7"/>
  <c r="SRY59" i="7"/>
  <c r="SRZ59" i="7"/>
  <c r="SSA59" i="7"/>
  <c r="SSB59" i="7"/>
  <c r="SSC59" i="7"/>
  <c r="SSD59" i="7"/>
  <c r="SSE59" i="7"/>
  <c r="SSF59" i="7"/>
  <c r="SSG59" i="7"/>
  <c r="SSH59" i="7"/>
  <c r="SSI59" i="7"/>
  <c r="SSJ59" i="7"/>
  <c r="SSK59" i="7"/>
  <c r="SSL59" i="7"/>
  <c r="SSM59" i="7"/>
  <c r="SSN59" i="7"/>
  <c r="SSO59" i="7"/>
  <c r="SSP59" i="7"/>
  <c r="SSQ59" i="7"/>
  <c r="SSR59" i="7"/>
  <c r="SSS59" i="7"/>
  <c r="SST59" i="7"/>
  <c r="SSU59" i="7"/>
  <c r="SSV59" i="7"/>
  <c r="SSW59" i="7"/>
  <c r="SSX59" i="7"/>
  <c r="SSY59" i="7"/>
  <c r="SSZ59" i="7"/>
  <c r="STA59" i="7"/>
  <c r="STB59" i="7"/>
  <c r="STC59" i="7"/>
  <c r="STD59" i="7"/>
  <c r="STE59" i="7"/>
  <c r="STF59" i="7"/>
  <c r="STG59" i="7"/>
  <c r="STH59" i="7"/>
  <c r="STI59" i="7"/>
  <c r="STJ59" i="7"/>
  <c r="STK59" i="7"/>
  <c r="STL59" i="7"/>
  <c r="STM59" i="7"/>
  <c r="STN59" i="7"/>
  <c r="STO59" i="7"/>
  <c r="STP59" i="7"/>
  <c r="STQ59" i="7"/>
  <c r="STR59" i="7"/>
  <c r="STS59" i="7"/>
  <c r="STT59" i="7"/>
  <c r="STU59" i="7"/>
  <c r="STV59" i="7"/>
  <c r="STW59" i="7"/>
  <c r="STX59" i="7"/>
  <c r="STY59" i="7"/>
  <c r="STZ59" i="7"/>
  <c r="SUA59" i="7"/>
  <c r="SUB59" i="7"/>
  <c r="SUC59" i="7"/>
  <c r="SUD59" i="7"/>
  <c r="SUE59" i="7"/>
  <c r="SUF59" i="7"/>
  <c r="SUG59" i="7"/>
  <c r="SUH59" i="7"/>
  <c r="SUI59" i="7"/>
  <c r="SUJ59" i="7"/>
  <c r="SUK59" i="7"/>
  <c r="SUL59" i="7"/>
  <c r="SUM59" i="7"/>
  <c r="SUN59" i="7"/>
  <c r="SUO59" i="7"/>
  <c r="SUP59" i="7"/>
  <c r="SUQ59" i="7"/>
  <c r="SUR59" i="7"/>
  <c r="SUS59" i="7"/>
  <c r="SUT59" i="7"/>
  <c r="SUU59" i="7"/>
  <c r="SUV59" i="7"/>
  <c r="SUW59" i="7"/>
  <c r="SUX59" i="7"/>
  <c r="SUY59" i="7"/>
  <c r="SUZ59" i="7"/>
  <c r="SVA59" i="7"/>
  <c r="SVB59" i="7"/>
  <c r="SVC59" i="7"/>
  <c r="SVD59" i="7"/>
  <c r="SVE59" i="7"/>
  <c r="SVF59" i="7"/>
  <c r="SVG59" i="7"/>
  <c r="SVH59" i="7"/>
  <c r="SVI59" i="7"/>
  <c r="SVJ59" i="7"/>
  <c r="SVK59" i="7"/>
  <c r="SVL59" i="7"/>
  <c r="SVM59" i="7"/>
  <c r="SVN59" i="7"/>
  <c r="SVO59" i="7"/>
  <c r="SVP59" i="7"/>
  <c r="SVQ59" i="7"/>
  <c r="SVR59" i="7"/>
  <c r="SVS59" i="7"/>
  <c r="SVT59" i="7"/>
  <c r="SVU59" i="7"/>
  <c r="SVV59" i="7"/>
  <c r="SVW59" i="7"/>
  <c r="SVX59" i="7"/>
  <c r="SVY59" i="7"/>
  <c r="SVZ59" i="7"/>
  <c r="SWA59" i="7"/>
  <c r="SWB59" i="7"/>
  <c r="SWC59" i="7"/>
  <c r="SWD59" i="7"/>
  <c r="SWE59" i="7"/>
  <c r="SWF59" i="7"/>
  <c r="SWG59" i="7"/>
  <c r="SWH59" i="7"/>
  <c r="SWI59" i="7"/>
  <c r="SWJ59" i="7"/>
  <c r="SWK59" i="7"/>
  <c r="SWL59" i="7"/>
  <c r="SWM59" i="7"/>
  <c r="SWN59" i="7"/>
  <c r="SWO59" i="7"/>
  <c r="SWP59" i="7"/>
  <c r="SWQ59" i="7"/>
  <c r="SWR59" i="7"/>
  <c r="SWS59" i="7"/>
  <c r="SWT59" i="7"/>
  <c r="SWU59" i="7"/>
  <c r="SWV59" i="7"/>
  <c r="SWW59" i="7"/>
  <c r="SWX59" i="7"/>
  <c r="SWY59" i="7"/>
  <c r="SWZ59" i="7"/>
  <c r="SXA59" i="7"/>
  <c r="SXB59" i="7"/>
  <c r="SXC59" i="7"/>
  <c r="SXD59" i="7"/>
  <c r="SXE59" i="7"/>
  <c r="SXF59" i="7"/>
  <c r="SXG59" i="7"/>
  <c r="SXH59" i="7"/>
  <c r="SXI59" i="7"/>
  <c r="SXJ59" i="7"/>
  <c r="SXK59" i="7"/>
  <c r="SXL59" i="7"/>
  <c r="SXM59" i="7"/>
  <c r="SXN59" i="7"/>
  <c r="SXO59" i="7"/>
  <c r="SXP59" i="7"/>
  <c r="SXQ59" i="7"/>
  <c r="SXR59" i="7"/>
  <c r="SXS59" i="7"/>
  <c r="SXT59" i="7"/>
  <c r="SXU59" i="7"/>
  <c r="SXV59" i="7"/>
  <c r="SXW59" i="7"/>
  <c r="SXX59" i="7"/>
  <c r="SXY59" i="7"/>
  <c r="SXZ59" i="7"/>
  <c r="SYA59" i="7"/>
  <c r="SYB59" i="7"/>
  <c r="SYC59" i="7"/>
  <c r="SYD59" i="7"/>
  <c r="SYE59" i="7"/>
  <c r="SYF59" i="7"/>
  <c r="SYG59" i="7"/>
  <c r="SYH59" i="7"/>
  <c r="SYI59" i="7"/>
  <c r="SYJ59" i="7"/>
  <c r="SYK59" i="7"/>
  <c r="SYL59" i="7"/>
  <c r="SYM59" i="7"/>
  <c r="SYN59" i="7"/>
  <c r="SYO59" i="7"/>
  <c r="SYP59" i="7"/>
  <c r="SYQ59" i="7"/>
  <c r="SYR59" i="7"/>
  <c r="SYS59" i="7"/>
  <c r="SYT59" i="7"/>
  <c r="SYU59" i="7"/>
  <c r="SYV59" i="7"/>
  <c r="SYW59" i="7"/>
  <c r="SYX59" i="7"/>
  <c r="SYY59" i="7"/>
  <c r="SYZ59" i="7"/>
  <c r="SZA59" i="7"/>
  <c r="SZB59" i="7"/>
  <c r="SZC59" i="7"/>
  <c r="SZD59" i="7"/>
  <c r="SZE59" i="7"/>
  <c r="SZF59" i="7"/>
  <c r="SZG59" i="7"/>
  <c r="SZH59" i="7"/>
  <c r="SZI59" i="7"/>
  <c r="SZJ59" i="7"/>
  <c r="SZK59" i="7"/>
  <c r="SZL59" i="7"/>
  <c r="SZM59" i="7"/>
  <c r="SZN59" i="7"/>
  <c r="SZO59" i="7"/>
  <c r="SZP59" i="7"/>
  <c r="SZQ59" i="7"/>
  <c r="SZR59" i="7"/>
  <c r="SZS59" i="7"/>
  <c r="SZT59" i="7"/>
  <c r="SZU59" i="7"/>
  <c r="SZV59" i="7"/>
  <c r="SZW59" i="7"/>
  <c r="SZX59" i="7"/>
  <c r="SZY59" i="7"/>
  <c r="SZZ59" i="7"/>
  <c r="TAA59" i="7"/>
  <c r="TAB59" i="7"/>
  <c r="TAC59" i="7"/>
  <c r="TAD59" i="7"/>
  <c r="TAE59" i="7"/>
  <c r="TAF59" i="7"/>
  <c r="TAG59" i="7"/>
  <c r="TAH59" i="7"/>
  <c r="TAI59" i="7"/>
  <c r="TAJ59" i="7"/>
  <c r="TAK59" i="7"/>
  <c r="TAL59" i="7"/>
  <c r="TAM59" i="7"/>
  <c r="TAN59" i="7"/>
  <c r="TAO59" i="7"/>
  <c r="TAP59" i="7"/>
  <c r="TAQ59" i="7"/>
  <c r="TAR59" i="7"/>
  <c r="TAS59" i="7"/>
  <c r="TAT59" i="7"/>
  <c r="TAU59" i="7"/>
  <c r="TAV59" i="7"/>
  <c r="TAW59" i="7"/>
  <c r="TAX59" i="7"/>
  <c r="TAY59" i="7"/>
  <c r="TAZ59" i="7"/>
  <c r="TBA59" i="7"/>
  <c r="TBB59" i="7"/>
  <c r="TBC59" i="7"/>
  <c r="TBD59" i="7"/>
  <c r="TBE59" i="7"/>
  <c r="TBF59" i="7"/>
  <c r="TBG59" i="7"/>
  <c r="TBH59" i="7"/>
  <c r="TBI59" i="7"/>
  <c r="TBJ59" i="7"/>
  <c r="TBK59" i="7"/>
  <c r="TBL59" i="7"/>
  <c r="TBM59" i="7"/>
  <c r="TBN59" i="7"/>
  <c r="TBO59" i="7"/>
  <c r="TBP59" i="7"/>
  <c r="TBQ59" i="7"/>
  <c r="TBR59" i="7"/>
  <c r="TBS59" i="7"/>
  <c r="TBT59" i="7"/>
  <c r="TBU59" i="7"/>
  <c r="TBV59" i="7"/>
  <c r="TBW59" i="7"/>
  <c r="TBX59" i="7"/>
  <c r="TBY59" i="7"/>
  <c r="TBZ59" i="7"/>
  <c r="TCA59" i="7"/>
  <c r="TCB59" i="7"/>
  <c r="TCC59" i="7"/>
  <c r="TCD59" i="7"/>
  <c r="TCE59" i="7"/>
  <c r="TCF59" i="7"/>
  <c r="TCG59" i="7"/>
  <c r="TCH59" i="7"/>
  <c r="TCI59" i="7"/>
  <c r="TCJ59" i="7"/>
  <c r="TCK59" i="7"/>
  <c r="TCL59" i="7"/>
  <c r="TCM59" i="7"/>
  <c r="TCN59" i="7"/>
  <c r="TCO59" i="7"/>
  <c r="TCP59" i="7"/>
  <c r="TCQ59" i="7"/>
  <c r="TCR59" i="7"/>
  <c r="TCS59" i="7"/>
  <c r="TCT59" i="7"/>
  <c r="TCU59" i="7"/>
  <c r="TCV59" i="7"/>
  <c r="TCW59" i="7"/>
  <c r="TCX59" i="7"/>
  <c r="TCY59" i="7"/>
  <c r="TCZ59" i="7"/>
  <c r="TDA59" i="7"/>
  <c r="TDB59" i="7"/>
  <c r="TDC59" i="7"/>
  <c r="TDD59" i="7"/>
  <c r="TDE59" i="7"/>
  <c r="TDF59" i="7"/>
  <c r="TDG59" i="7"/>
  <c r="TDH59" i="7"/>
  <c r="TDI59" i="7"/>
  <c r="TDJ59" i="7"/>
  <c r="TDK59" i="7"/>
  <c r="TDL59" i="7"/>
  <c r="TDM59" i="7"/>
  <c r="TDN59" i="7"/>
  <c r="TDO59" i="7"/>
  <c r="TDP59" i="7"/>
  <c r="TDQ59" i="7"/>
  <c r="TDR59" i="7"/>
  <c r="TDS59" i="7"/>
  <c r="TDT59" i="7"/>
  <c r="TDU59" i="7"/>
  <c r="TDV59" i="7"/>
  <c r="TDW59" i="7"/>
  <c r="TDX59" i="7"/>
  <c r="TDY59" i="7"/>
  <c r="TDZ59" i="7"/>
  <c r="TEA59" i="7"/>
  <c r="TEB59" i="7"/>
  <c r="TEC59" i="7"/>
  <c r="TED59" i="7"/>
  <c r="TEE59" i="7"/>
  <c r="TEF59" i="7"/>
  <c r="TEG59" i="7"/>
  <c r="TEH59" i="7"/>
  <c r="TEI59" i="7"/>
  <c r="TEJ59" i="7"/>
  <c r="TEK59" i="7"/>
  <c r="TEL59" i="7"/>
  <c r="TEM59" i="7"/>
  <c r="TEN59" i="7"/>
  <c r="TEO59" i="7"/>
  <c r="TEP59" i="7"/>
  <c r="TEQ59" i="7"/>
  <c r="TER59" i="7"/>
  <c r="TES59" i="7"/>
  <c r="TET59" i="7"/>
  <c r="TEU59" i="7"/>
  <c r="TEV59" i="7"/>
  <c r="TEW59" i="7"/>
  <c r="TEX59" i="7"/>
  <c r="TEY59" i="7"/>
  <c r="TEZ59" i="7"/>
  <c r="TFA59" i="7"/>
  <c r="TFB59" i="7"/>
  <c r="TFC59" i="7"/>
  <c r="TFD59" i="7"/>
  <c r="TFE59" i="7"/>
  <c r="TFF59" i="7"/>
  <c r="TFG59" i="7"/>
  <c r="TFH59" i="7"/>
  <c r="TFI59" i="7"/>
  <c r="TFJ59" i="7"/>
  <c r="TFK59" i="7"/>
  <c r="TFL59" i="7"/>
  <c r="TFM59" i="7"/>
  <c r="TFN59" i="7"/>
  <c r="TFO59" i="7"/>
  <c r="TFP59" i="7"/>
  <c r="TFQ59" i="7"/>
  <c r="TFR59" i="7"/>
  <c r="TFS59" i="7"/>
  <c r="TFT59" i="7"/>
  <c r="TFU59" i="7"/>
  <c r="TFV59" i="7"/>
  <c r="TFW59" i="7"/>
  <c r="TFX59" i="7"/>
  <c r="TFY59" i="7"/>
  <c r="TFZ59" i="7"/>
  <c r="TGA59" i="7"/>
  <c r="TGB59" i="7"/>
  <c r="TGC59" i="7"/>
  <c r="TGD59" i="7"/>
  <c r="TGE59" i="7"/>
  <c r="TGF59" i="7"/>
  <c r="TGG59" i="7"/>
  <c r="TGH59" i="7"/>
  <c r="TGI59" i="7"/>
  <c r="TGJ59" i="7"/>
  <c r="TGK59" i="7"/>
  <c r="TGL59" i="7"/>
  <c r="TGM59" i="7"/>
  <c r="TGN59" i="7"/>
  <c r="TGO59" i="7"/>
  <c r="TGP59" i="7"/>
  <c r="TGQ59" i="7"/>
  <c r="TGR59" i="7"/>
  <c r="TGS59" i="7"/>
  <c r="TGT59" i="7"/>
  <c r="TGU59" i="7"/>
  <c r="TGV59" i="7"/>
  <c r="TGW59" i="7"/>
  <c r="TGX59" i="7"/>
  <c r="TGY59" i="7"/>
  <c r="TGZ59" i="7"/>
  <c r="THA59" i="7"/>
  <c r="THB59" i="7"/>
  <c r="THC59" i="7"/>
  <c r="THD59" i="7"/>
  <c r="THE59" i="7"/>
  <c r="THF59" i="7"/>
  <c r="THG59" i="7"/>
  <c r="THH59" i="7"/>
  <c r="THI59" i="7"/>
  <c r="THJ59" i="7"/>
  <c r="THK59" i="7"/>
  <c r="THL59" i="7"/>
  <c r="THM59" i="7"/>
  <c r="THN59" i="7"/>
  <c r="THO59" i="7"/>
  <c r="THP59" i="7"/>
  <c r="THQ59" i="7"/>
  <c r="THR59" i="7"/>
  <c r="THS59" i="7"/>
  <c r="THT59" i="7"/>
  <c r="THU59" i="7"/>
  <c r="THV59" i="7"/>
  <c r="THW59" i="7"/>
  <c r="THX59" i="7"/>
  <c r="THY59" i="7"/>
  <c r="THZ59" i="7"/>
  <c r="TIA59" i="7"/>
  <c r="TIB59" i="7"/>
  <c r="TIC59" i="7"/>
  <c r="TID59" i="7"/>
  <c r="TIE59" i="7"/>
  <c r="TIF59" i="7"/>
  <c r="TIG59" i="7"/>
  <c r="TIH59" i="7"/>
  <c r="TII59" i="7"/>
  <c r="TIJ59" i="7"/>
  <c r="TIK59" i="7"/>
  <c r="TIL59" i="7"/>
  <c r="TIM59" i="7"/>
  <c r="TIN59" i="7"/>
  <c r="TIO59" i="7"/>
  <c r="TIP59" i="7"/>
  <c r="TIQ59" i="7"/>
  <c r="TIR59" i="7"/>
  <c r="TIS59" i="7"/>
  <c r="TIT59" i="7"/>
  <c r="TIU59" i="7"/>
  <c r="TIV59" i="7"/>
  <c r="TIW59" i="7"/>
  <c r="TIX59" i="7"/>
  <c r="TIY59" i="7"/>
  <c r="TIZ59" i="7"/>
  <c r="TJA59" i="7"/>
  <c r="TJB59" i="7"/>
  <c r="TJC59" i="7"/>
  <c r="TJD59" i="7"/>
  <c r="TJE59" i="7"/>
  <c r="TJF59" i="7"/>
  <c r="TJG59" i="7"/>
  <c r="TJH59" i="7"/>
  <c r="TJI59" i="7"/>
  <c r="TJJ59" i="7"/>
  <c r="TJK59" i="7"/>
  <c r="TJL59" i="7"/>
  <c r="TJM59" i="7"/>
  <c r="TJN59" i="7"/>
  <c r="TJO59" i="7"/>
  <c r="TJP59" i="7"/>
  <c r="TJQ59" i="7"/>
  <c r="TJR59" i="7"/>
  <c r="TJS59" i="7"/>
  <c r="TJT59" i="7"/>
  <c r="TJU59" i="7"/>
  <c r="TJV59" i="7"/>
  <c r="TJW59" i="7"/>
  <c r="TJX59" i="7"/>
  <c r="TJY59" i="7"/>
  <c r="TJZ59" i="7"/>
  <c r="TKA59" i="7"/>
  <c r="TKB59" i="7"/>
  <c r="TKC59" i="7"/>
  <c r="TKD59" i="7"/>
  <c r="TKE59" i="7"/>
  <c r="TKF59" i="7"/>
  <c r="TKG59" i="7"/>
  <c r="TKH59" i="7"/>
  <c r="TKI59" i="7"/>
  <c r="TKJ59" i="7"/>
  <c r="TKK59" i="7"/>
  <c r="TKL59" i="7"/>
  <c r="TKM59" i="7"/>
  <c r="TKN59" i="7"/>
  <c r="TKO59" i="7"/>
  <c r="TKP59" i="7"/>
  <c r="TKQ59" i="7"/>
  <c r="TKR59" i="7"/>
  <c r="TKS59" i="7"/>
  <c r="TKT59" i="7"/>
  <c r="TKU59" i="7"/>
  <c r="TKV59" i="7"/>
  <c r="TKW59" i="7"/>
  <c r="TKX59" i="7"/>
  <c r="TKY59" i="7"/>
  <c r="TKZ59" i="7"/>
  <c r="TLA59" i="7"/>
  <c r="TLB59" i="7"/>
  <c r="TLC59" i="7"/>
  <c r="TLD59" i="7"/>
  <c r="TLE59" i="7"/>
  <c r="TLF59" i="7"/>
  <c r="TLG59" i="7"/>
  <c r="TLH59" i="7"/>
  <c r="TLI59" i="7"/>
  <c r="TLJ59" i="7"/>
  <c r="TLK59" i="7"/>
  <c r="TLL59" i="7"/>
  <c r="TLM59" i="7"/>
  <c r="TLN59" i="7"/>
  <c r="TLO59" i="7"/>
  <c r="TLP59" i="7"/>
  <c r="TLQ59" i="7"/>
  <c r="TLR59" i="7"/>
  <c r="TLS59" i="7"/>
  <c r="TLT59" i="7"/>
  <c r="TLU59" i="7"/>
  <c r="TLV59" i="7"/>
  <c r="TLW59" i="7"/>
  <c r="TLX59" i="7"/>
  <c r="TLY59" i="7"/>
  <c r="TLZ59" i="7"/>
  <c r="TMA59" i="7"/>
  <c r="TMB59" i="7"/>
  <c r="TMC59" i="7"/>
  <c r="TMD59" i="7"/>
  <c r="TME59" i="7"/>
  <c r="TMF59" i="7"/>
  <c r="TMG59" i="7"/>
  <c r="TMH59" i="7"/>
  <c r="TMI59" i="7"/>
  <c r="TMJ59" i="7"/>
  <c r="TMK59" i="7"/>
  <c r="TML59" i="7"/>
  <c r="TMM59" i="7"/>
  <c r="TMN59" i="7"/>
  <c r="TMO59" i="7"/>
  <c r="TMP59" i="7"/>
  <c r="TMQ59" i="7"/>
  <c r="TMR59" i="7"/>
  <c r="TMS59" i="7"/>
  <c r="TMT59" i="7"/>
  <c r="TMU59" i="7"/>
  <c r="TMV59" i="7"/>
  <c r="TMW59" i="7"/>
  <c r="TMX59" i="7"/>
  <c r="TMY59" i="7"/>
  <c r="TMZ59" i="7"/>
  <c r="TNA59" i="7"/>
  <c r="TNB59" i="7"/>
  <c r="TNC59" i="7"/>
  <c r="TND59" i="7"/>
  <c r="TNE59" i="7"/>
  <c r="TNF59" i="7"/>
  <c r="TNG59" i="7"/>
  <c r="TNH59" i="7"/>
  <c r="TNI59" i="7"/>
  <c r="TNJ59" i="7"/>
  <c r="TNK59" i="7"/>
  <c r="TNL59" i="7"/>
  <c r="TNM59" i="7"/>
  <c r="TNN59" i="7"/>
  <c r="TNO59" i="7"/>
  <c r="TNP59" i="7"/>
  <c r="TNQ59" i="7"/>
  <c r="TNR59" i="7"/>
  <c r="TNS59" i="7"/>
  <c r="TNT59" i="7"/>
  <c r="TNU59" i="7"/>
  <c r="TNV59" i="7"/>
  <c r="TNW59" i="7"/>
  <c r="TNX59" i="7"/>
  <c r="TNY59" i="7"/>
  <c r="TNZ59" i="7"/>
  <c r="TOA59" i="7"/>
  <c r="TOB59" i="7"/>
  <c r="TOC59" i="7"/>
  <c r="TOD59" i="7"/>
  <c r="TOE59" i="7"/>
  <c r="TOF59" i="7"/>
  <c r="TOG59" i="7"/>
  <c r="TOH59" i="7"/>
  <c r="TOI59" i="7"/>
  <c r="TOJ59" i="7"/>
  <c r="TOK59" i="7"/>
  <c r="TOL59" i="7"/>
  <c r="TOM59" i="7"/>
  <c r="TON59" i="7"/>
  <c r="TOO59" i="7"/>
  <c r="TOP59" i="7"/>
  <c r="TOQ59" i="7"/>
  <c r="TOR59" i="7"/>
  <c r="TOS59" i="7"/>
  <c r="TOT59" i="7"/>
  <c r="TOU59" i="7"/>
  <c r="TOV59" i="7"/>
  <c r="TOW59" i="7"/>
  <c r="TOX59" i="7"/>
  <c r="TOY59" i="7"/>
  <c r="TOZ59" i="7"/>
  <c r="TPA59" i="7"/>
  <c r="TPB59" i="7"/>
  <c r="TPC59" i="7"/>
  <c r="TPD59" i="7"/>
  <c r="TPE59" i="7"/>
  <c r="TPF59" i="7"/>
  <c r="TPG59" i="7"/>
  <c r="TPH59" i="7"/>
  <c r="TPI59" i="7"/>
  <c r="TPJ59" i="7"/>
  <c r="TPK59" i="7"/>
  <c r="TPL59" i="7"/>
  <c r="TPM59" i="7"/>
  <c r="TPN59" i="7"/>
  <c r="TPO59" i="7"/>
  <c r="TPP59" i="7"/>
  <c r="TPQ59" i="7"/>
  <c r="TPR59" i="7"/>
  <c r="TPS59" i="7"/>
  <c r="TPT59" i="7"/>
  <c r="TPU59" i="7"/>
  <c r="TPV59" i="7"/>
  <c r="TPW59" i="7"/>
  <c r="TPX59" i="7"/>
  <c r="TPY59" i="7"/>
  <c r="TPZ59" i="7"/>
  <c r="TQA59" i="7"/>
  <c r="TQB59" i="7"/>
  <c r="TQC59" i="7"/>
  <c r="TQD59" i="7"/>
  <c r="TQE59" i="7"/>
  <c r="TQF59" i="7"/>
  <c r="TQG59" i="7"/>
  <c r="TQH59" i="7"/>
  <c r="TQI59" i="7"/>
  <c r="TQJ59" i="7"/>
  <c r="TQK59" i="7"/>
  <c r="TQL59" i="7"/>
  <c r="TQM59" i="7"/>
  <c r="TQN59" i="7"/>
  <c r="TQO59" i="7"/>
  <c r="TQP59" i="7"/>
  <c r="TQQ59" i="7"/>
  <c r="TQR59" i="7"/>
  <c r="TQS59" i="7"/>
  <c r="TQT59" i="7"/>
  <c r="TQU59" i="7"/>
  <c r="TQV59" i="7"/>
  <c r="TQW59" i="7"/>
  <c r="TQX59" i="7"/>
  <c r="TQY59" i="7"/>
  <c r="TQZ59" i="7"/>
  <c r="TRA59" i="7"/>
  <c r="TRB59" i="7"/>
  <c r="TRC59" i="7"/>
  <c r="TRD59" i="7"/>
  <c r="TRE59" i="7"/>
  <c r="TRF59" i="7"/>
  <c r="TRG59" i="7"/>
  <c r="TRH59" i="7"/>
  <c r="TRI59" i="7"/>
  <c r="TRJ59" i="7"/>
  <c r="TRK59" i="7"/>
  <c r="TRL59" i="7"/>
  <c r="TRM59" i="7"/>
  <c r="TRN59" i="7"/>
  <c r="TRO59" i="7"/>
  <c r="TRP59" i="7"/>
  <c r="TRQ59" i="7"/>
  <c r="TRR59" i="7"/>
  <c r="TRS59" i="7"/>
  <c r="TRT59" i="7"/>
  <c r="TRU59" i="7"/>
  <c r="TRV59" i="7"/>
  <c r="TRW59" i="7"/>
  <c r="TRX59" i="7"/>
  <c r="TRY59" i="7"/>
  <c r="TRZ59" i="7"/>
  <c r="TSA59" i="7"/>
  <c r="TSB59" i="7"/>
  <c r="TSC59" i="7"/>
  <c r="TSD59" i="7"/>
  <c r="TSE59" i="7"/>
  <c r="TSF59" i="7"/>
  <c r="TSG59" i="7"/>
  <c r="TSH59" i="7"/>
  <c r="TSI59" i="7"/>
  <c r="TSJ59" i="7"/>
  <c r="TSK59" i="7"/>
  <c r="TSL59" i="7"/>
  <c r="TSM59" i="7"/>
  <c r="TSN59" i="7"/>
  <c r="TSO59" i="7"/>
  <c r="TSP59" i="7"/>
  <c r="TSQ59" i="7"/>
  <c r="TSR59" i="7"/>
  <c r="TSS59" i="7"/>
  <c r="TST59" i="7"/>
  <c r="TSU59" i="7"/>
  <c r="TSV59" i="7"/>
  <c r="TSW59" i="7"/>
  <c r="TSX59" i="7"/>
  <c r="TSY59" i="7"/>
  <c r="TSZ59" i="7"/>
  <c r="TTA59" i="7"/>
  <c r="TTB59" i="7"/>
  <c r="TTC59" i="7"/>
  <c r="TTD59" i="7"/>
  <c r="TTE59" i="7"/>
  <c r="TTF59" i="7"/>
  <c r="TTG59" i="7"/>
  <c r="TTH59" i="7"/>
  <c r="TTI59" i="7"/>
  <c r="TTJ59" i="7"/>
  <c r="TTK59" i="7"/>
  <c r="TTL59" i="7"/>
  <c r="TTM59" i="7"/>
  <c r="TTN59" i="7"/>
  <c r="TTO59" i="7"/>
  <c r="TTP59" i="7"/>
  <c r="TTQ59" i="7"/>
  <c r="TTR59" i="7"/>
  <c r="TTS59" i="7"/>
  <c r="TTT59" i="7"/>
  <c r="TTU59" i="7"/>
  <c r="TTV59" i="7"/>
  <c r="TTW59" i="7"/>
  <c r="TTX59" i="7"/>
  <c r="TTY59" i="7"/>
  <c r="TTZ59" i="7"/>
  <c r="TUA59" i="7"/>
  <c r="TUB59" i="7"/>
  <c r="TUC59" i="7"/>
  <c r="TUD59" i="7"/>
  <c r="TUE59" i="7"/>
  <c r="TUF59" i="7"/>
  <c r="TUG59" i="7"/>
  <c r="TUH59" i="7"/>
  <c r="TUI59" i="7"/>
  <c r="TUJ59" i="7"/>
  <c r="TUK59" i="7"/>
  <c r="TUL59" i="7"/>
  <c r="TUM59" i="7"/>
  <c r="TUN59" i="7"/>
  <c r="TUO59" i="7"/>
  <c r="TUP59" i="7"/>
  <c r="TUQ59" i="7"/>
  <c r="TUR59" i="7"/>
  <c r="TUS59" i="7"/>
  <c r="TUT59" i="7"/>
  <c r="TUU59" i="7"/>
  <c r="TUV59" i="7"/>
  <c r="TUW59" i="7"/>
  <c r="TUX59" i="7"/>
  <c r="TUY59" i="7"/>
  <c r="TUZ59" i="7"/>
  <c r="TVA59" i="7"/>
  <c r="TVB59" i="7"/>
  <c r="TVC59" i="7"/>
  <c r="TVD59" i="7"/>
  <c r="TVE59" i="7"/>
  <c r="TVF59" i="7"/>
  <c r="TVG59" i="7"/>
  <c r="TVH59" i="7"/>
  <c r="TVI59" i="7"/>
  <c r="TVJ59" i="7"/>
  <c r="TVK59" i="7"/>
  <c r="TVL59" i="7"/>
  <c r="TVM59" i="7"/>
  <c r="TVN59" i="7"/>
  <c r="TVO59" i="7"/>
  <c r="TVP59" i="7"/>
  <c r="TVQ59" i="7"/>
  <c r="TVR59" i="7"/>
  <c r="TVS59" i="7"/>
  <c r="TVT59" i="7"/>
  <c r="TVU59" i="7"/>
  <c r="TVV59" i="7"/>
  <c r="TVW59" i="7"/>
  <c r="TVX59" i="7"/>
  <c r="TVY59" i="7"/>
  <c r="TVZ59" i="7"/>
  <c r="TWA59" i="7"/>
  <c r="TWB59" i="7"/>
  <c r="TWC59" i="7"/>
  <c r="TWD59" i="7"/>
  <c r="TWE59" i="7"/>
  <c r="TWF59" i="7"/>
  <c r="TWG59" i="7"/>
  <c r="TWH59" i="7"/>
  <c r="TWI59" i="7"/>
  <c r="TWJ59" i="7"/>
  <c r="TWK59" i="7"/>
  <c r="TWL59" i="7"/>
  <c r="TWM59" i="7"/>
  <c r="TWN59" i="7"/>
  <c r="TWO59" i="7"/>
  <c r="TWP59" i="7"/>
  <c r="TWQ59" i="7"/>
  <c r="TWR59" i="7"/>
  <c r="TWS59" i="7"/>
  <c r="TWT59" i="7"/>
  <c r="TWU59" i="7"/>
  <c r="TWV59" i="7"/>
  <c r="TWW59" i="7"/>
  <c r="TWX59" i="7"/>
  <c r="TWY59" i="7"/>
  <c r="TWZ59" i="7"/>
  <c r="TXA59" i="7"/>
  <c r="TXB59" i="7"/>
  <c r="TXC59" i="7"/>
  <c r="TXD59" i="7"/>
  <c r="TXE59" i="7"/>
  <c r="TXF59" i="7"/>
  <c r="TXG59" i="7"/>
  <c r="TXH59" i="7"/>
  <c r="TXI59" i="7"/>
  <c r="TXJ59" i="7"/>
  <c r="TXK59" i="7"/>
  <c r="TXL59" i="7"/>
  <c r="TXM59" i="7"/>
  <c r="TXN59" i="7"/>
  <c r="TXO59" i="7"/>
  <c r="TXP59" i="7"/>
  <c r="TXQ59" i="7"/>
  <c r="TXR59" i="7"/>
  <c r="TXS59" i="7"/>
  <c r="TXT59" i="7"/>
  <c r="TXU59" i="7"/>
  <c r="TXV59" i="7"/>
  <c r="TXW59" i="7"/>
  <c r="TXX59" i="7"/>
  <c r="TXY59" i="7"/>
  <c r="TXZ59" i="7"/>
  <c r="TYA59" i="7"/>
  <c r="TYB59" i="7"/>
  <c r="TYC59" i="7"/>
  <c r="TYD59" i="7"/>
  <c r="TYE59" i="7"/>
  <c r="TYF59" i="7"/>
  <c r="TYG59" i="7"/>
  <c r="TYH59" i="7"/>
  <c r="TYI59" i="7"/>
  <c r="TYJ59" i="7"/>
  <c r="TYK59" i="7"/>
  <c r="TYL59" i="7"/>
  <c r="TYM59" i="7"/>
  <c r="TYN59" i="7"/>
  <c r="TYO59" i="7"/>
  <c r="TYP59" i="7"/>
  <c r="TYQ59" i="7"/>
  <c r="TYR59" i="7"/>
  <c r="TYS59" i="7"/>
  <c r="TYT59" i="7"/>
  <c r="TYU59" i="7"/>
  <c r="TYV59" i="7"/>
  <c r="TYW59" i="7"/>
  <c r="TYX59" i="7"/>
  <c r="TYY59" i="7"/>
  <c r="TYZ59" i="7"/>
  <c r="TZA59" i="7"/>
  <c r="TZB59" i="7"/>
  <c r="TZC59" i="7"/>
  <c r="TZD59" i="7"/>
  <c r="TZE59" i="7"/>
  <c r="TZF59" i="7"/>
  <c r="TZG59" i="7"/>
  <c r="TZH59" i="7"/>
  <c r="TZI59" i="7"/>
  <c r="TZJ59" i="7"/>
  <c r="TZK59" i="7"/>
  <c r="TZL59" i="7"/>
  <c r="TZM59" i="7"/>
  <c r="TZN59" i="7"/>
  <c r="TZO59" i="7"/>
  <c r="TZP59" i="7"/>
  <c r="TZQ59" i="7"/>
  <c r="TZR59" i="7"/>
  <c r="TZS59" i="7"/>
  <c r="TZT59" i="7"/>
  <c r="TZU59" i="7"/>
  <c r="TZV59" i="7"/>
  <c r="TZW59" i="7"/>
  <c r="TZX59" i="7"/>
  <c r="TZY59" i="7"/>
  <c r="TZZ59" i="7"/>
  <c r="UAA59" i="7"/>
  <c r="UAB59" i="7"/>
  <c r="UAC59" i="7"/>
  <c r="UAD59" i="7"/>
  <c r="UAE59" i="7"/>
  <c r="UAF59" i="7"/>
  <c r="UAG59" i="7"/>
  <c r="UAH59" i="7"/>
  <c r="UAI59" i="7"/>
  <c r="UAJ59" i="7"/>
  <c r="UAK59" i="7"/>
  <c r="UAL59" i="7"/>
  <c r="UAM59" i="7"/>
  <c r="UAN59" i="7"/>
  <c r="UAO59" i="7"/>
  <c r="UAP59" i="7"/>
  <c r="UAQ59" i="7"/>
  <c r="UAR59" i="7"/>
  <c r="UAS59" i="7"/>
  <c r="UAT59" i="7"/>
  <c r="UAU59" i="7"/>
  <c r="UAV59" i="7"/>
  <c r="UAW59" i="7"/>
  <c r="UAX59" i="7"/>
  <c r="UAY59" i="7"/>
  <c r="UAZ59" i="7"/>
  <c r="UBA59" i="7"/>
  <c r="UBB59" i="7"/>
  <c r="UBC59" i="7"/>
  <c r="UBD59" i="7"/>
  <c r="UBE59" i="7"/>
  <c r="UBF59" i="7"/>
  <c r="UBG59" i="7"/>
  <c r="UBH59" i="7"/>
  <c r="UBI59" i="7"/>
  <c r="UBJ59" i="7"/>
  <c r="UBK59" i="7"/>
  <c r="UBL59" i="7"/>
  <c r="UBM59" i="7"/>
  <c r="UBN59" i="7"/>
  <c r="UBO59" i="7"/>
  <c r="UBP59" i="7"/>
  <c r="UBQ59" i="7"/>
  <c r="UBR59" i="7"/>
  <c r="UBS59" i="7"/>
  <c r="UBT59" i="7"/>
  <c r="UBU59" i="7"/>
  <c r="UBV59" i="7"/>
  <c r="UBW59" i="7"/>
  <c r="UBX59" i="7"/>
  <c r="UBY59" i="7"/>
  <c r="UBZ59" i="7"/>
  <c r="UCA59" i="7"/>
  <c r="UCB59" i="7"/>
  <c r="UCC59" i="7"/>
  <c r="UCD59" i="7"/>
  <c r="UCE59" i="7"/>
  <c r="UCF59" i="7"/>
  <c r="UCG59" i="7"/>
  <c r="UCH59" i="7"/>
  <c r="UCI59" i="7"/>
  <c r="UCJ59" i="7"/>
  <c r="UCK59" i="7"/>
  <c r="UCL59" i="7"/>
  <c r="UCM59" i="7"/>
  <c r="UCN59" i="7"/>
  <c r="UCO59" i="7"/>
  <c r="UCP59" i="7"/>
  <c r="UCQ59" i="7"/>
  <c r="UCR59" i="7"/>
  <c r="UCS59" i="7"/>
  <c r="UCT59" i="7"/>
  <c r="UCU59" i="7"/>
  <c r="UCV59" i="7"/>
  <c r="UCW59" i="7"/>
  <c r="UCX59" i="7"/>
  <c r="UCY59" i="7"/>
  <c r="UCZ59" i="7"/>
  <c r="UDA59" i="7"/>
  <c r="UDB59" i="7"/>
  <c r="UDC59" i="7"/>
  <c r="UDD59" i="7"/>
  <c r="UDE59" i="7"/>
  <c r="UDF59" i="7"/>
  <c r="UDG59" i="7"/>
  <c r="UDH59" i="7"/>
  <c r="UDI59" i="7"/>
  <c r="UDJ59" i="7"/>
  <c r="UDK59" i="7"/>
  <c r="UDL59" i="7"/>
  <c r="UDM59" i="7"/>
  <c r="UDN59" i="7"/>
  <c r="UDO59" i="7"/>
  <c r="UDP59" i="7"/>
  <c r="UDQ59" i="7"/>
  <c r="UDR59" i="7"/>
  <c r="UDS59" i="7"/>
  <c r="UDT59" i="7"/>
  <c r="UDU59" i="7"/>
  <c r="UDV59" i="7"/>
  <c r="UDW59" i="7"/>
  <c r="UDX59" i="7"/>
  <c r="UDY59" i="7"/>
  <c r="UDZ59" i="7"/>
  <c r="UEA59" i="7"/>
  <c r="UEB59" i="7"/>
  <c r="UEC59" i="7"/>
  <c r="UED59" i="7"/>
  <c r="UEE59" i="7"/>
  <c r="UEF59" i="7"/>
  <c r="UEG59" i="7"/>
  <c r="UEH59" i="7"/>
  <c r="UEI59" i="7"/>
  <c r="UEJ59" i="7"/>
  <c r="UEK59" i="7"/>
  <c r="UEL59" i="7"/>
  <c r="UEM59" i="7"/>
  <c r="UEN59" i="7"/>
  <c r="UEO59" i="7"/>
  <c r="UEP59" i="7"/>
  <c r="UEQ59" i="7"/>
  <c r="UER59" i="7"/>
  <c r="UES59" i="7"/>
  <c r="UET59" i="7"/>
  <c r="UEU59" i="7"/>
  <c r="UEV59" i="7"/>
  <c r="UEW59" i="7"/>
  <c r="UEX59" i="7"/>
  <c r="UEY59" i="7"/>
  <c r="UEZ59" i="7"/>
  <c r="UFA59" i="7"/>
  <c r="UFB59" i="7"/>
  <c r="UFC59" i="7"/>
  <c r="UFD59" i="7"/>
  <c r="UFE59" i="7"/>
  <c r="UFF59" i="7"/>
  <c r="UFG59" i="7"/>
  <c r="UFH59" i="7"/>
  <c r="UFI59" i="7"/>
  <c r="UFJ59" i="7"/>
  <c r="UFK59" i="7"/>
  <c r="UFL59" i="7"/>
  <c r="UFM59" i="7"/>
  <c r="UFN59" i="7"/>
  <c r="UFO59" i="7"/>
  <c r="UFP59" i="7"/>
  <c r="UFQ59" i="7"/>
  <c r="UFR59" i="7"/>
  <c r="UFS59" i="7"/>
  <c r="UFT59" i="7"/>
  <c r="UFU59" i="7"/>
  <c r="UFV59" i="7"/>
  <c r="UFW59" i="7"/>
  <c r="UFX59" i="7"/>
  <c r="UFY59" i="7"/>
  <c r="UFZ59" i="7"/>
  <c r="UGA59" i="7"/>
  <c r="UGB59" i="7"/>
  <c r="UGC59" i="7"/>
  <c r="UGD59" i="7"/>
  <c r="UGE59" i="7"/>
  <c r="UGF59" i="7"/>
  <c r="UGG59" i="7"/>
  <c r="UGH59" i="7"/>
  <c r="UGI59" i="7"/>
  <c r="UGJ59" i="7"/>
  <c r="UGK59" i="7"/>
  <c r="UGL59" i="7"/>
  <c r="UGM59" i="7"/>
  <c r="UGN59" i="7"/>
  <c r="UGO59" i="7"/>
  <c r="UGP59" i="7"/>
  <c r="UGQ59" i="7"/>
  <c r="UGR59" i="7"/>
  <c r="UGS59" i="7"/>
  <c r="UGT59" i="7"/>
  <c r="UGU59" i="7"/>
  <c r="UGV59" i="7"/>
  <c r="UGW59" i="7"/>
  <c r="UGX59" i="7"/>
  <c r="UGY59" i="7"/>
  <c r="UGZ59" i="7"/>
  <c r="UHA59" i="7"/>
  <c r="UHB59" i="7"/>
  <c r="UHC59" i="7"/>
  <c r="UHD59" i="7"/>
  <c r="UHE59" i="7"/>
  <c r="UHF59" i="7"/>
  <c r="UHG59" i="7"/>
  <c r="UHH59" i="7"/>
  <c r="UHI59" i="7"/>
  <c r="UHJ59" i="7"/>
  <c r="UHK59" i="7"/>
  <c r="UHL59" i="7"/>
  <c r="UHM59" i="7"/>
  <c r="UHN59" i="7"/>
  <c r="UHO59" i="7"/>
  <c r="UHP59" i="7"/>
  <c r="UHQ59" i="7"/>
  <c r="UHR59" i="7"/>
  <c r="UHS59" i="7"/>
  <c r="UHT59" i="7"/>
  <c r="UHU59" i="7"/>
  <c r="UHV59" i="7"/>
  <c r="UHW59" i="7"/>
  <c r="UHX59" i="7"/>
  <c r="UHY59" i="7"/>
  <c r="UHZ59" i="7"/>
  <c r="UIA59" i="7"/>
  <c r="UIB59" i="7"/>
  <c r="UIC59" i="7"/>
  <c r="UID59" i="7"/>
  <c r="UIE59" i="7"/>
  <c r="UIF59" i="7"/>
  <c r="UIG59" i="7"/>
  <c r="UIH59" i="7"/>
  <c r="UII59" i="7"/>
  <c r="UIJ59" i="7"/>
  <c r="UIK59" i="7"/>
  <c r="UIL59" i="7"/>
  <c r="UIM59" i="7"/>
  <c r="UIN59" i="7"/>
  <c r="UIO59" i="7"/>
  <c r="UIP59" i="7"/>
  <c r="UIQ59" i="7"/>
  <c r="UIR59" i="7"/>
  <c r="UIS59" i="7"/>
  <c r="UIT59" i="7"/>
  <c r="UIU59" i="7"/>
  <c r="UIV59" i="7"/>
  <c r="UIW59" i="7"/>
  <c r="UIX59" i="7"/>
  <c r="UIY59" i="7"/>
  <c r="UIZ59" i="7"/>
  <c r="UJA59" i="7"/>
  <c r="UJB59" i="7"/>
  <c r="UJC59" i="7"/>
  <c r="UJD59" i="7"/>
  <c r="UJE59" i="7"/>
  <c r="UJF59" i="7"/>
  <c r="UJG59" i="7"/>
  <c r="UJH59" i="7"/>
  <c r="UJI59" i="7"/>
  <c r="UJJ59" i="7"/>
  <c r="UJK59" i="7"/>
  <c r="UJL59" i="7"/>
  <c r="UJM59" i="7"/>
  <c r="UJN59" i="7"/>
  <c r="UJO59" i="7"/>
  <c r="UJP59" i="7"/>
  <c r="UJQ59" i="7"/>
  <c r="UJR59" i="7"/>
  <c r="UJS59" i="7"/>
  <c r="UJT59" i="7"/>
  <c r="UJU59" i="7"/>
  <c r="UJV59" i="7"/>
  <c r="UJW59" i="7"/>
  <c r="UJX59" i="7"/>
  <c r="UJY59" i="7"/>
  <c r="UJZ59" i="7"/>
  <c r="UKA59" i="7"/>
  <c r="UKB59" i="7"/>
  <c r="UKC59" i="7"/>
  <c r="UKD59" i="7"/>
  <c r="UKE59" i="7"/>
  <c r="UKF59" i="7"/>
  <c r="UKG59" i="7"/>
  <c r="UKH59" i="7"/>
  <c r="UKI59" i="7"/>
  <c r="UKJ59" i="7"/>
  <c r="UKK59" i="7"/>
  <c r="UKL59" i="7"/>
  <c r="UKM59" i="7"/>
  <c r="UKN59" i="7"/>
  <c r="UKO59" i="7"/>
  <c r="UKP59" i="7"/>
  <c r="UKQ59" i="7"/>
  <c r="UKR59" i="7"/>
  <c r="UKS59" i="7"/>
  <c r="UKT59" i="7"/>
  <c r="UKU59" i="7"/>
  <c r="UKV59" i="7"/>
  <c r="UKW59" i="7"/>
  <c r="UKX59" i="7"/>
  <c r="UKY59" i="7"/>
  <c r="UKZ59" i="7"/>
  <c r="ULA59" i="7"/>
  <c r="ULB59" i="7"/>
  <c r="ULC59" i="7"/>
  <c r="ULD59" i="7"/>
  <c r="ULE59" i="7"/>
  <c r="ULF59" i="7"/>
  <c r="ULG59" i="7"/>
  <c r="ULH59" i="7"/>
  <c r="ULI59" i="7"/>
  <c r="ULJ59" i="7"/>
  <c r="ULK59" i="7"/>
  <c r="ULL59" i="7"/>
  <c r="ULM59" i="7"/>
  <c r="ULN59" i="7"/>
  <c r="ULO59" i="7"/>
  <c r="ULP59" i="7"/>
  <c r="ULQ59" i="7"/>
  <c r="ULR59" i="7"/>
  <c r="ULS59" i="7"/>
  <c r="ULT59" i="7"/>
  <c r="ULU59" i="7"/>
  <c r="ULV59" i="7"/>
  <c r="ULW59" i="7"/>
  <c r="ULX59" i="7"/>
  <c r="ULY59" i="7"/>
  <c r="ULZ59" i="7"/>
  <c r="UMA59" i="7"/>
  <c r="UMB59" i="7"/>
  <c r="UMC59" i="7"/>
  <c r="UMD59" i="7"/>
  <c r="UME59" i="7"/>
  <c r="UMF59" i="7"/>
  <c r="UMG59" i="7"/>
  <c r="UMH59" i="7"/>
  <c r="UMI59" i="7"/>
  <c r="UMJ59" i="7"/>
  <c r="UMK59" i="7"/>
  <c r="UML59" i="7"/>
  <c r="UMM59" i="7"/>
  <c r="UMN59" i="7"/>
  <c r="UMO59" i="7"/>
  <c r="UMP59" i="7"/>
  <c r="UMQ59" i="7"/>
  <c r="UMR59" i="7"/>
  <c r="UMS59" i="7"/>
  <c r="UMT59" i="7"/>
  <c r="UMU59" i="7"/>
  <c r="UMV59" i="7"/>
  <c r="UMW59" i="7"/>
  <c r="UMX59" i="7"/>
  <c r="UMY59" i="7"/>
  <c r="UMZ59" i="7"/>
  <c r="UNA59" i="7"/>
  <c r="UNB59" i="7"/>
  <c r="UNC59" i="7"/>
  <c r="UND59" i="7"/>
  <c r="UNE59" i="7"/>
  <c r="UNF59" i="7"/>
  <c r="UNG59" i="7"/>
  <c r="UNH59" i="7"/>
  <c r="UNI59" i="7"/>
  <c r="UNJ59" i="7"/>
  <c r="UNK59" i="7"/>
  <c r="UNL59" i="7"/>
  <c r="UNM59" i="7"/>
  <c r="UNN59" i="7"/>
  <c r="UNO59" i="7"/>
  <c r="UNP59" i="7"/>
  <c r="UNQ59" i="7"/>
  <c r="UNR59" i="7"/>
  <c r="UNS59" i="7"/>
  <c r="UNT59" i="7"/>
  <c r="UNU59" i="7"/>
  <c r="UNV59" i="7"/>
  <c r="UNW59" i="7"/>
  <c r="UNX59" i="7"/>
  <c r="UNY59" i="7"/>
  <c r="UNZ59" i="7"/>
  <c r="UOA59" i="7"/>
  <c r="UOB59" i="7"/>
  <c r="UOC59" i="7"/>
  <c r="UOD59" i="7"/>
  <c r="UOE59" i="7"/>
  <c r="UOF59" i="7"/>
  <c r="UOG59" i="7"/>
  <c r="UOH59" i="7"/>
  <c r="UOI59" i="7"/>
  <c r="UOJ59" i="7"/>
  <c r="UOK59" i="7"/>
  <c r="UOL59" i="7"/>
  <c r="UOM59" i="7"/>
  <c r="UON59" i="7"/>
  <c r="UOO59" i="7"/>
  <c r="UOP59" i="7"/>
  <c r="UOQ59" i="7"/>
  <c r="UOR59" i="7"/>
  <c r="UOS59" i="7"/>
  <c r="UOT59" i="7"/>
  <c r="UOU59" i="7"/>
  <c r="UOV59" i="7"/>
  <c r="UOW59" i="7"/>
  <c r="UOX59" i="7"/>
  <c r="UOY59" i="7"/>
  <c r="UOZ59" i="7"/>
  <c r="UPA59" i="7"/>
  <c r="UPB59" i="7"/>
  <c r="UPC59" i="7"/>
  <c r="UPD59" i="7"/>
  <c r="UPE59" i="7"/>
  <c r="UPF59" i="7"/>
  <c r="UPG59" i="7"/>
  <c r="UPH59" i="7"/>
  <c r="UPI59" i="7"/>
  <c r="UPJ59" i="7"/>
  <c r="UPK59" i="7"/>
  <c r="UPL59" i="7"/>
  <c r="UPM59" i="7"/>
  <c r="UPN59" i="7"/>
  <c r="UPO59" i="7"/>
  <c r="UPP59" i="7"/>
  <c r="UPQ59" i="7"/>
  <c r="UPR59" i="7"/>
  <c r="UPS59" i="7"/>
  <c r="UPT59" i="7"/>
  <c r="UPU59" i="7"/>
  <c r="UPV59" i="7"/>
  <c r="UPW59" i="7"/>
  <c r="UPX59" i="7"/>
  <c r="UPY59" i="7"/>
  <c r="UPZ59" i="7"/>
  <c r="UQA59" i="7"/>
  <c r="UQB59" i="7"/>
  <c r="UQC59" i="7"/>
  <c r="UQD59" i="7"/>
  <c r="UQE59" i="7"/>
  <c r="UQF59" i="7"/>
  <c r="UQG59" i="7"/>
  <c r="UQH59" i="7"/>
  <c r="UQI59" i="7"/>
  <c r="UQJ59" i="7"/>
  <c r="UQK59" i="7"/>
  <c r="UQL59" i="7"/>
  <c r="UQM59" i="7"/>
  <c r="UQN59" i="7"/>
  <c r="UQO59" i="7"/>
  <c r="UQP59" i="7"/>
  <c r="UQQ59" i="7"/>
  <c r="UQR59" i="7"/>
  <c r="UQS59" i="7"/>
  <c r="UQT59" i="7"/>
  <c r="UQU59" i="7"/>
  <c r="UQV59" i="7"/>
  <c r="UQW59" i="7"/>
  <c r="UQX59" i="7"/>
  <c r="UQY59" i="7"/>
  <c r="UQZ59" i="7"/>
  <c r="URA59" i="7"/>
  <c r="URB59" i="7"/>
  <c r="URC59" i="7"/>
  <c r="URD59" i="7"/>
  <c r="URE59" i="7"/>
  <c r="URF59" i="7"/>
  <c r="URG59" i="7"/>
  <c r="URH59" i="7"/>
  <c r="URI59" i="7"/>
  <c r="URJ59" i="7"/>
  <c r="URK59" i="7"/>
  <c r="URL59" i="7"/>
  <c r="URM59" i="7"/>
  <c r="URN59" i="7"/>
  <c r="URO59" i="7"/>
  <c r="URP59" i="7"/>
  <c r="URQ59" i="7"/>
  <c r="URR59" i="7"/>
  <c r="URS59" i="7"/>
  <c r="URT59" i="7"/>
  <c r="URU59" i="7"/>
  <c r="URV59" i="7"/>
  <c r="URW59" i="7"/>
  <c r="URX59" i="7"/>
  <c r="URY59" i="7"/>
  <c r="URZ59" i="7"/>
  <c r="USA59" i="7"/>
  <c r="USB59" i="7"/>
  <c r="USC59" i="7"/>
  <c r="USD59" i="7"/>
  <c r="USE59" i="7"/>
  <c r="USF59" i="7"/>
  <c r="USG59" i="7"/>
  <c r="USH59" i="7"/>
  <c r="USI59" i="7"/>
  <c r="USJ59" i="7"/>
  <c r="USK59" i="7"/>
  <c r="USL59" i="7"/>
  <c r="USM59" i="7"/>
  <c r="USN59" i="7"/>
  <c r="USO59" i="7"/>
  <c r="USP59" i="7"/>
  <c r="USQ59" i="7"/>
  <c r="USR59" i="7"/>
  <c r="USS59" i="7"/>
  <c r="UST59" i="7"/>
  <c r="USU59" i="7"/>
  <c r="USV59" i="7"/>
  <c r="USW59" i="7"/>
  <c r="USX59" i="7"/>
  <c r="USY59" i="7"/>
  <c r="USZ59" i="7"/>
  <c r="UTA59" i="7"/>
  <c r="UTB59" i="7"/>
  <c r="UTC59" i="7"/>
  <c r="UTD59" i="7"/>
  <c r="UTE59" i="7"/>
  <c r="UTF59" i="7"/>
  <c r="UTG59" i="7"/>
  <c r="UTH59" i="7"/>
  <c r="UTI59" i="7"/>
  <c r="UTJ59" i="7"/>
  <c r="UTK59" i="7"/>
  <c r="UTL59" i="7"/>
  <c r="UTM59" i="7"/>
  <c r="UTN59" i="7"/>
  <c r="UTO59" i="7"/>
  <c r="UTP59" i="7"/>
  <c r="UTQ59" i="7"/>
  <c r="UTR59" i="7"/>
  <c r="UTS59" i="7"/>
  <c r="UTT59" i="7"/>
  <c r="UTU59" i="7"/>
  <c r="UTV59" i="7"/>
  <c r="UTW59" i="7"/>
  <c r="UTX59" i="7"/>
  <c r="UTY59" i="7"/>
  <c r="UTZ59" i="7"/>
  <c r="UUA59" i="7"/>
  <c r="UUB59" i="7"/>
  <c r="UUC59" i="7"/>
  <c r="UUD59" i="7"/>
  <c r="UUE59" i="7"/>
  <c r="UUF59" i="7"/>
  <c r="UUG59" i="7"/>
  <c r="UUH59" i="7"/>
  <c r="UUI59" i="7"/>
  <c r="UUJ59" i="7"/>
  <c r="UUK59" i="7"/>
  <c r="UUL59" i="7"/>
  <c r="UUM59" i="7"/>
  <c r="UUN59" i="7"/>
  <c r="UUO59" i="7"/>
  <c r="UUP59" i="7"/>
  <c r="UUQ59" i="7"/>
  <c r="UUR59" i="7"/>
  <c r="UUS59" i="7"/>
  <c r="UUT59" i="7"/>
  <c r="UUU59" i="7"/>
  <c r="UUV59" i="7"/>
  <c r="UUW59" i="7"/>
  <c r="UUX59" i="7"/>
  <c r="UUY59" i="7"/>
  <c r="UUZ59" i="7"/>
  <c r="UVA59" i="7"/>
  <c r="UVB59" i="7"/>
  <c r="UVC59" i="7"/>
  <c r="UVD59" i="7"/>
  <c r="UVE59" i="7"/>
  <c r="UVF59" i="7"/>
  <c r="UVG59" i="7"/>
  <c r="UVH59" i="7"/>
  <c r="UVI59" i="7"/>
  <c r="UVJ59" i="7"/>
  <c r="UVK59" i="7"/>
  <c r="UVL59" i="7"/>
  <c r="UVM59" i="7"/>
  <c r="UVN59" i="7"/>
  <c r="UVO59" i="7"/>
  <c r="UVP59" i="7"/>
  <c r="UVQ59" i="7"/>
  <c r="UVR59" i="7"/>
  <c r="UVS59" i="7"/>
  <c r="UVT59" i="7"/>
  <c r="UVU59" i="7"/>
  <c r="UVV59" i="7"/>
  <c r="UVW59" i="7"/>
  <c r="UVX59" i="7"/>
  <c r="UVY59" i="7"/>
  <c r="UVZ59" i="7"/>
  <c r="UWA59" i="7"/>
  <c r="UWB59" i="7"/>
  <c r="UWC59" i="7"/>
  <c r="UWD59" i="7"/>
  <c r="UWE59" i="7"/>
  <c r="UWF59" i="7"/>
  <c r="UWG59" i="7"/>
  <c r="UWH59" i="7"/>
  <c r="UWI59" i="7"/>
  <c r="UWJ59" i="7"/>
  <c r="UWK59" i="7"/>
  <c r="UWL59" i="7"/>
  <c r="UWM59" i="7"/>
  <c r="UWN59" i="7"/>
  <c r="UWO59" i="7"/>
  <c r="UWP59" i="7"/>
  <c r="UWQ59" i="7"/>
  <c r="UWR59" i="7"/>
  <c r="UWS59" i="7"/>
  <c r="UWT59" i="7"/>
  <c r="UWU59" i="7"/>
  <c r="UWV59" i="7"/>
  <c r="UWW59" i="7"/>
  <c r="UWX59" i="7"/>
  <c r="UWY59" i="7"/>
  <c r="UWZ59" i="7"/>
  <c r="UXA59" i="7"/>
  <c r="UXB59" i="7"/>
  <c r="UXC59" i="7"/>
  <c r="UXD59" i="7"/>
  <c r="UXE59" i="7"/>
  <c r="UXF59" i="7"/>
  <c r="UXG59" i="7"/>
  <c r="UXH59" i="7"/>
  <c r="UXI59" i="7"/>
  <c r="UXJ59" i="7"/>
  <c r="UXK59" i="7"/>
  <c r="UXL59" i="7"/>
  <c r="UXM59" i="7"/>
  <c r="UXN59" i="7"/>
  <c r="UXO59" i="7"/>
  <c r="UXP59" i="7"/>
  <c r="UXQ59" i="7"/>
  <c r="UXR59" i="7"/>
  <c r="UXS59" i="7"/>
  <c r="UXT59" i="7"/>
  <c r="UXU59" i="7"/>
  <c r="UXV59" i="7"/>
  <c r="UXW59" i="7"/>
  <c r="UXX59" i="7"/>
  <c r="UXY59" i="7"/>
  <c r="UXZ59" i="7"/>
  <c r="UYA59" i="7"/>
  <c r="UYB59" i="7"/>
  <c r="UYC59" i="7"/>
  <c r="UYD59" i="7"/>
  <c r="UYE59" i="7"/>
  <c r="UYF59" i="7"/>
  <c r="UYG59" i="7"/>
  <c r="UYH59" i="7"/>
  <c r="UYI59" i="7"/>
  <c r="UYJ59" i="7"/>
  <c r="UYK59" i="7"/>
  <c r="UYL59" i="7"/>
  <c r="UYM59" i="7"/>
  <c r="UYN59" i="7"/>
  <c r="UYO59" i="7"/>
  <c r="UYP59" i="7"/>
  <c r="UYQ59" i="7"/>
  <c r="UYR59" i="7"/>
  <c r="UYS59" i="7"/>
  <c r="UYT59" i="7"/>
  <c r="UYU59" i="7"/>
  <c r="UYV59" i="7"/>
  <c r="UYW59" i="7"/>
  <c r="UYX59" i="7"/>
  <c r="UYY59" i="7"/>
  <c r="UYZ59" i="7"/>
  <c r="UZA59" i="7"/>
  <c r="UZB59" i="7"/>
  <c r="UZC59" i="7"/>
  <c r="UZD59" i="7"/>
  <c r="UZE59" i="7"/>
  <c r="UZF59" i="7"/>
  <c r="UZG59" i="7"/>
  <c r="UZH59" i="7"/>
  <c r="UZI59" i="7"/>
  <c r="UZJ59" i="7"/>
  <c r="UZK59" i="7"/>
  <c r="UZL59" i="7"/>
  <c r="UZM59" i="7"/>
  <c r="UZN59" i="7"/>
  <c r="UZO59" i="7"/>
  <c r="UZP59" i="7"/>
  <c r="UZQ59" i="7"/>
  <c r="UZR59" i="7"/>
  <c r="UZS59" i="7"/>
  <c r="UZT59" i="7"/>
  <c r="UZU59" i="7"/>
  <c r="UZV59" i="7"/>
  <c r="UZW59" i="7"/>
  <c r="UZX59" i="7"/>
  <c r="UZY59" i="7"/>
  <c r="UZZ59" i="7"/>
  <c r="VAA59" i="7"/>
  <c r="VAB59" i="7"/>
  <c r="VAC59" i="7"/>
  <c r="VAD59" i="7"/>
  <c r="VAE59" i="7"/>
  <c r="VAF59" i="7"/>
  <c r="VAG59" i="7"/>
  <c r="VAH59" i="7"/>
  <c r="VAI59" i="7"/>
  <c r="VAJ59" i="7"/>
  <c r="VAK59" i="7"/>
  <c r="VAL59" i="7"/>
  <c r="VAM59" i="7"/>
  <c r="VAN59" i="7"/>
  <c r="VAO59" i="7"/>
  <c r="VAP59" i="7"/>
  <c r="VAQ59" i="7"/>
  <c r="VAR59" i="7"/>
  <c r="VAS59" i="7"/>
  <c r="VAT59" i="7"/>
  <c r="VAU59" i="7"/>
  <c r="VAV59" i="7"/>
  <c r="VAW59" i="7"/>
  <c r="VAX59" i="7"/>
  <c r="VAY59" i="7"/>
  <c r="VAZ59" i="7"/>
  <c r="VBA59" i="7"/>
  <c r="VBB59" i="7"/>
  <c r="VBC59" i="7"/>
  <c r="VBD59" i="7"/>
  <c r="VBE59" i="7"/>
  <c r="VBF59" i="7"/>
  <c r="VBG59" i="7"/>
  <c r="VBH59" i="7"/>
  <c r="VBI59" i="7"/>
  <c r="VBJ59" i="7"/>
  <c r="VBK59" i="7"/>
  <c r="VBL59" i="7"/>
  <c r="VBM59" i="7"/>
  <c r="VBN59" i="7"/>
  <c r="VBO59" i="7"/>
  <c r="VBP59" i="7"/>
  <c r="VBQ59" i="7"/>
  <c r="VBR59" i="7"/>
  <c r="VBS59" i="7"/>
  <c r="VBT59" i="7"/>
  <c r="VBU59" i="7"/>
  <c r="VBV59" i="7"/>
  <c r="VBW59" i="7"/>
  <c r="VBX59" i="7"/>
  <c r="VBY59" i="7"/>
  <c r="VBZ59" i="7"/>
  <c r="VCA59" i="7"/>
  <c r="VCB59" i="7"/>
  <c r="VCC59" i="7"/>
  <c r="VCD59" i="7"/>
  <c r="VCE59" i="7"/>
  <c r="VCF59" i="7"/>
  <c r="VCG59" i="7"/>
  <c r="VCH59" i="7"/>
  <c r="VCI59" i="7"/>
  <c r="VCJ59" i="7"/>
  <c r="VCK59" i="7"/>
  <c r="VCL59" i="7"/>
  <c r="VCM59" i="7"/>
  <c r="VCN59" i="7"/>
  <c r="VCO59" i="7"/>
  <c r="VCP59" i="7"/>
  <c r="VCQ59" i="7"/>
  <c r="VCR59" i="7"/>
  <c r="VCS59" i="7"/>
  <c r="VCT59" i="7"/>
  <c r="VCU59" i="7"/>
  <c r="VCV59" i="7"/>
  <c r="VCW59" i="7"/>
  <c r="VCX59" i="7"/>
  <c r="VCY59" i="7"/>
  <c r="VCZ59" i="7"/>
  <c r="VDA59" i="7"/>
  <c r="VDB59" i="7"/>
  <c r="VDC59" i="7"/>
  <c r="VDD59" i="7"/>
  <c r="VDE59" i="7"/>
  <c r="VDF59" i="7"/>
  <c r="VDG59" i="7"/>
  <c r="VDH59" i="7"/>
  <c r="VDI59" i="7"/>
  <c r="VDJ59" i="7"/>
  <c r="VDK59" i="7"/>
  <c r="VDL59" i="7"/>
  <c r="VDM59" i="7"/>
  <c r="VDN59" i="7"/>
  <c r="VDO59" i="7"/>
  <c r="VDP59" i="7"/>
  <c r="VDQ59" i="7"/>
  <c r="VDR59" i="7"/>
  <c r="VDS59" i="7"/>
  <c r="VDT59" i="7"/>
  <c r="VDU59" i="7"/>
  <c r="VDV59" i="7"/>
  <c r="VDW59" i="7"/>
  <c r="VDX59" i="7"/>
  <c r="VDY59" i="7"/>
  <c r="VDZ59" i="7"/>
  <c r="VEA59" i="7"/>
  <c r="VEB59" i="7"/>
  <c r="VEC59" i="7"/>
  <c r="VED59" i="7"/>
  <c r="VEE59" i="7"/>
  <c r="VEF59" i="7"/>
  <c r="VEG59" i="7"/>
  <c r="VEH59" i="7"/>
  <c r="VEI59" i="7"/>
  <c r="VEJ59" i="7"/>
  <c r="VEK59" i="7"/>
  <c r="VEL59" i="7"/>
  <c r="VEM59" i="7"/>
  <c r="VEN59" i="7"/>
  <c r="VEO59" i="7"/>
  <c r="VEP59" i="7"/>
  <c r="VEQ59" i="7"/>
  <c r="VER59" i="7"/>
  <c r="VES59" i="7"/>
  <c r="VET59" i="7"/>
  <c r="VEU59" i="7"/>
  <c r="VEV59" i="7"/>
  <c r="VEW59" i="7"/>
  <c r="VEX59" i="7"/>
  <c r="VEY59" i="7"/>
  <c r="VEZ59" i="7"/>
  <c r="VFA59" i="7"/>
  <c r="VFB59" i="7"/>
  <c r="VFC59" i="7"/>
  <c r="VFD59" i="7"/>
  <c r="VFE59" i="7"/>
  <c r="VFF59" i="7"/>
  <c r="VFG59" i="7"/>
  <c r="VFH59" i="7"/>
  <c r="VFI59" i="7"/>
  <c r="VFJ59" i="7"/>
  <c r="VFK59" i="7"/>
  <c r="VFL59" i="7"/>
  <c r="VFM59" i="7"/>
  <c r="VFN59" i="7"/>
  <c r="VFO59" i="7"/>
  <c r="VFP59" i="7"/>
  <c r="VFQ59" i="7"/>
  <c r="VFR59" i="7"/>
  <c r="VFS59" i="7"/>
  <c r="VFT59" i="7"/>
  <c r="VFU59" i="7"/>
  <c r="VFV59" i="7"/>
  <c r="VFW59" i="7"/>
  <c r="VFX59" i="7"/>
  <c r="VFY59" i="7"/>
  <c r="VFZ59" i="7"/>
  <c r="VGA59" i="7"/>
  <c r="VGB59" i="7"/>
  <c r="VGC59" i="7"/>
  <c r="VGD59" i="7"/>
  <c r="VGE59" i="7"/>
  <c r="VGF59" i="7"/>
  <c r="VGG59" i="7"/>
  <c r="VGH59" i="7"/>
  <c r="VGI59" i="7"/>
  <c r="VGJ59" i="7"/>
  <c r="VGK59" i="7"/>
  <c r="VGL59" i="7"/>
  <c r="VGM59" i="7"/>
  <c r="VGN59" i="7"/>
  <c r="VGO59" i="7"/>
  <c r="VGP59" i="7"/>
  <c r="VGQ59" i="7"/>
  <c r="VGR59" i="7"/>
  <c r="VGS59" i="7"/>
  <c r="VGT59" i="7"/>
  <c r="VGU59" i="7"/>
  <c r="VGV59" i="7"/>
  <c r="VGW59" i="7"/>
  <c r="VGX59" i="7"/>
  <c r="VGY59" i="7"/>
  <c r="VGZ59" i="7"/>
  <c r="VHA59" i="7"/>
  <c r="VHB59" i="7"/>
  <c r="VHC59" i="7"/>
  <c r="VHD59" i="7"/>
  <c r="VHE59" i="7"/>
  <c r="VHF59" i="7"/>
  <c r="VHG59" i="7"/>
  <c r="VHH59" i="7"/>
  <c r="VHI59" i="7"/>
  <c r="VHJ59" i="7"/>
  <c r="VHK59" i="7"/>
  <c r="VHL59" i="7"/>
  <c r="VHM59" i="7"/>
  <c r="VHN59" i="7"/>
  <c r="VHO59" i="7"/>
  <c r="VHP59" i="7"/>
  <c r="VHQ59" i="7"/>
  <c r="VHR59" i="7"/>
  <c r="VHS59" i="7"/>
  <c r="VHT59" i="7"/>
  <c r="VHU59" i="7"/>
  <c r="VHV59" i="7"/>
  <c r="VHW59" i="7"/>
  <c r="VHX59" i="7"/>
  <c r="VHY59" i="7"/>
  <c r="VHZ59" i="7"/>
  <c r="VIA59" i="7"/>
  <c r="VIB59" i="7"/>
  <c r="VIC59" i="7"/>
  <c r="VID59" i="7"/>
  <c r="VIE59" i="7"/>
  <c r="VIF59" i="7"/>
  <c r="VIG59" i="7"/>
  <c r="VIH59" i="7"/>
  <c r="VII59" i="7"/>
  <c r="VIJ59" i="7"/>
  <c r="VIK59" i="7"/>
  <c r="VIL59" i="7"/>
  <c r="VIM59" i="7"/>
  <c r="VIN59" i="7"/>
  <c r="VIO59" i="7"/>
  <c r="VIP59" i="7"/>
  <c r="VIQ59" i="7"/>
  <c r="VIR59" i="7"/>
  <c r="VIS59" i="7"/>
  <c r="VIT59" i="7"/>
  <c r="VIU59" i="7"/>
  <c r="VIV59" i="7"/>
  <c r="VIW59" i="7"/>
  <c r="VIX59" i="7"/>
  <c r="VIY59" i="7"/>
  <c r="VIZ59" i="7"/>
  <c r="VJA59" i="7"/>
  <c r="VJB59" i="7"/>
  <c r="VJC59" i="7"/>
  <c r="VJD59" i="7"/>
  <c r="VJE59" i="7"/>
  <c r="VJF59" i="7"/>
  <c r="VJG59" i="7"/>
  <c r="VJH59" i="7"/>
  <c r="VJI59" i="7"/>
  <c r="VJJ59" i="7"/>
  <c r="VJK59" i="7"/>
  <c r="VJL59" i="7"/>
  <c r="VJM59" i="7"/>
  <c r="VJN59" i="7"/>
  <c r="VJO59" i="7"/>
  <c r="VJP59" i="7"/>
  <c r="VJQ59" i="7"/>
  <c r="VJR59" i="7"/>
  <c r="VJS59" i="7"/>
  <c r="VJT59" i="7"/>
  <c r="VJU59" i="7"/>
  <c r="VJV59" i="7"/>
  <c r="VJW59" i="7"/>
  <c r="VJX59" i="7"/>
  <c r="VJY59" i="7"/>
  <c r="VJZ59" i="7"/>
  <c r="VKA59" i="7"/>
  <c r="VKB59" i="7"/>
  <c r="VKC59" i="7"/>
  <c r="VKD59" i="7"/>
  <c r="VKE59" i="7"/>
  <c r="VKF59" i="7"/>
  <c r="VKG59" i="7"/>
  <c r="VKH59" i="7"/>
  <c r="VKI59" i="7"/>
  <c r="VKJ59" i="7"/>
  <c r="VKK59" i="7"/>
  <c r="VKL59" i="7"/>
  <c r="VKM59" i="7"/>
  <c r="VKN59" i="7"/>
  <c r="VKO59" i="7"/>
  <c r="VKP59" i="7"/>
  <c r="VKQ59" i="7"/>
  <c r="VKR59" i="7"/>
  <c r="VKS59" i="7"/>
  <c r="VKT59" i="7"/>
  <c r="VKU59" i="7"/>
  <c r="VKV59" i="7"/>
  <c r="VKW59" i="7"/>
  <c r="VKX59" i="7"/>
  <c r="VKY59" i="7"/>
  <c r="VKZ59" i="7"/>
  <c r="VLA59" i="7"/>
  <c r="VLB59" i="7"/>
  <c r="VLC59" i="7"/>
  <c r="VLD59" i="7"/>
  <c r="VLE59" i="7"/>
  <c r="VLF59" i="7"/>
  <c r="VLG59" i="7"/>
  <c r="VLH59" i="7"/>
  <c r="VLI59" i="7"/>
  <c r="VLJ59" i="7"/>
  <c r="VLK59" i="7"/>
  <c r="VLL59" i="7"/>
  <c r="VLM59" i="7"/>
  <c r="VLN59" i="7"/>
  <c r="VLO59" i="7"/>
  <c r="VLP59" i="7"/>
  <c r="VLQ59" i="7"/>
  <c r="VLR59" i="7"/>
  <c r="VLS59" i="7"/>
  <c r="VLT59" i="7"/>
  <c r="VLU59" i="7"/>
  <c r="VLV59" i="7"/>
  <c r="VLW59" i="7"/>
  <c r="VLX59" i="7"/>
  <c r="VLY59" i="7"/>
  <c r="VLZ59" i="7"/>
  <c r="VMA59" i="7"/>
  <c r="VMB59" i="7"/>
  <c r="VMC59" i="7"/>
  <c r="VMD59" i="7"/>
  <c r="VME59" i="7"/>
  <c r="VMF59" i="7"/>
  <c r="VMG59" i="7"/>
  <c r="VMH59" i="7"/>
  <c r="VMI59" i="7"/>
  <c r="VMJ59" i="7"/>
  <c r="VMK59" i="7"/>
  <c r="VML59" i="7"/>
  <c r="VMM59" i="7"/>
  <c r="VMN59" i="7"/>
  <c r="VMO59" i="7"/>
  <c r="VMP59" i="7"/>
  <c r="VMQ59" i="7"/>
  <c r="VMR59" i="7"/>
  <c r="VMS59" i="7"/>
  <c r="VMT59" i="7"/>
  <c r="VMU59" i="7"/>
  <c r="VMV59" i="7"/>
  <c r="VMW59" i="7"/>
  <c r="VMX59" i="7"/>
  <c r="VMY59" i="7"/>
  <c r="VMZ59" i="7"/>
  <c r="VNA59" i="7"/>
  <c r="VNB59" i="7"/>
  <c r="VNC59" i="7"/>
  <c r="VND59" i="7"/>
  <c r="VNE59" i="7"/>
  <c r="VNF59" i="7"/>
  <c r="VNG59" i="7"/>
  <c r="VNH59" i="7"/>
  <c r="VNI59" i="7"/>
  <c r="VNJ59" i="7"/>
  <c r="VNK59" i="7"/>
  <c r="VNL59" i="7"/>
  <c r="VNM59" i="7"/>
  <c r="VNN59" i="7"/>
  <c r="VNO59" i="7"/>
  <c r="VNP59" i="7"/>
  <c r="VNQ59" i="7"/>
  <c r="VNR59" i="7"/>
  <c r="VNS59" i="7"/>
  <c r="VNT59" i="7"/>
  <c r="VNU59" i="7"/>
  <c r="VNV59" i="7"/>
  <c r="VNW59" i="7"/>
  <c r="VNX59" i="7"/>
  <c r="VNY59" i="7"/>
  <c r="VNZ59" i="7"/>
  <c r="VOA59" i="7"/>
  <c r="VOB59" i="7"/>
  <c r="VOC59" i="7"/>
  <c r="VOD59" i="7"/>
  <c r="VOE59" i="7"/>
  <c r="VOF59" i="7"/>
  <c r="VOG59" i="7"/>
  <c r="VOH59" i="7"/>
  <c r="VOI59" i="7"/>
  <c r="VOJ59" i="7"/>
  <c r="VOK59" i="7"/>
  <c r="VOL59" i="7"/>
  <c r="VOM59" i="7"/>
  <c r="VON59" i="7"/>
  <c r="VOO59" i="7"/>
  <c r="VOP59" i="7"/>
  <c r="VOQ59" i="7"/>
  <c r="VOR59" i="7"/>
  <c r="VOS59" i="7"/>
  <c r="VOT59" i="7"/>
  <c r="VOU59" i="7"/>
  <c r="VOV59" i="7"/>
  <c r="VOW59" i="7"/>
  <c r="VOX59" i="7"/>
  <c r="VOY59" i="7"/>
  <c r="VOZ59" i="7"/>
  <c r="VPA59" i="7"/>
  <c r="VPB59" i="7"/>
  <c r="VPC59" i="7"/>
  <c r="VPD59" i="7"/>
  <c r="VPE59" i="7"/>
  <c r="VPF59" i="7"/>
  <c r="VPG59" i="7"/>
  <c r="VPH59" i="7"/>
  <c r="VPI59" i="7"/>
  <c r="VPJ59" i="7"/>
  <c r="VPK59" i="7"/>
  <c r="VPL59" i="7"/>
  <c r="VPM59" i="7"/>
  <c r="VPN59" i="7"/>
  <c r="VPO59" i="7"/>
  <c r="VPP59" i="7"/>
  <c r="VPQ59" i="7"/>
  <c r="VPR59" i="7"/>
  <c r="VPS59" i="7"/>
  <c r="VPT59" i="7"/>
  <c r="VPU59" i="7"/>
  <c r="VPV59" i="7"/>
  <c r="VPW59" i="7"/>
  <c r="VPX59" i="7"/>
  <c r="VPY59" i="7"/>
  <c r="VPZ59" i="7"/>
  <c r="VQA59" i="7"/>
  <c r="VQB59" i="7"/>
  <c r="VQC59" i="7"/>
  <c r="VQD59" i="7"/>
  <c r="VQE59" i="7"/>
  <c r="VQF59" i="7"/>
  <c r="VQG59" i="7"/>
  <c r="VQH59" i="7"/>
  <c r="VQI59" i="7"/>
  <c r="VQJ59" i="7"/>
  <c r="VQK59" i="7"/>
  <c r="VQL59" i="7"/>
  <c r="VQM59" i="7"/>
  <c r="VQN59" i="7"/>
  <c r="VQO59" i="7"/>
  <c r="VQP59" i="7"/>
  <c r="VQQ59" i="7"/>
  <c r="VQR59" i="7"/>
  <c r="VQS59" i="7"/>
  <c r="VQT59" i="7"/>
  <c r="VQU59" i="7"/>
  <c r="VQV59" i="7"/>
  <c r="VQW59" i="7"/>
  <c r="VQX59" i="7"/>
  <c r="VQY59" i="7"/>
  <c r="VQZ59" i="7"/>
  <c r="VRA59" i="7"/>
  <c r="VRB59" i="7"/>
  <c r="VRC59" i="7"/>
  <c r="VRD59" i="7"/>
  <c r="VRE59" i="7"/>
  <c r="VRF59" i="7"/>
  <c r="VRG59" i="7"/>
  <c r="VRH59" i="7"/>
  <c r="VRI59" i="7"/>
  <c r="VRJ59" i="7"/>
  <c r="VRK59" i="7"/>
  <c r="VRL59" i="7"/>
  <c r="VRM59" i="7"/>
  <c r="VRN59" i="7"/>
  <c r="VRO59" i="7"/>
  <c r="VRP59" i="7"/>
  <c r="VRQ59" i="7"/>
  <c r="VRR59" i="7"/>
  <c r="VRS59" i="7"/>
  <c r="VRT59" i="7"/>
  <c r="VRU59" i="7"/>
  <c r="VRV59" i="7"/>
  <c r="VRW59" i="7"/>
  <c r="VRX59" i="7"/>
  <c r="VRY59" i="7"/>
  <c r="VRZ59" i="7"/>
  <c r="VSA59" i="7"/>
  <c r="VSB59" i="7"/>
  <c r="VSC59" i="7"/>
  <c r="VSD59" i="7"/>
  <c r="VSE59" i="7"/>
  <c r="VSF59" i="7"/>
  <c r="VSG59" i="7"/>
  <c r="VSH59" i="7"/>
  <c r="VSI59" i="7"/>
  <c r="VSJ59" i="7"/>
  <c r="VSK59" i="7"/>
  <c r="VSL59" i="7"/>
  <c r="VSM59" i="7"/>
  <c r="VSN59" i="7"/>
  <c r="VSO59" i="7"/>
  <c r="VSP59" i="7"/>
  <c r="VSQ59" i="7"/>
  <c r="VSR59" i="7"/>
  <c r="VSS59" i="7"/>
  <c r="VST59" i="7"/>
  <c r="VSU59" i="7"/>
  <c r="VSV59" i="7"/>
  <c r="VSW59" i="7"/>
  <c r="VSX59" i="7"/>
  <c r="VSY59" i="7"/>
  <c r="VSZ59" i="7"/>
  <c r="VTA59" i="7"/>
  <c r="VTB59" i="7"/>
  <c r="VTC59" i="7"/>
  <c r="VTD59" i="7"/>
  <c r="VTE59" i="7"/>
  <c r="VTF59" i="7"/>
  <c r="VTG59" i="7"/>
  <c r="VTH59" i="7"/>
  <c r="VTI59" i="7"/>
  <c r="VTJ59" i="7"/>
  <c r="VTK59" i="7"/>
  <c r="VTL59" i="7"/>
  <c r="VTM59" i="7"/>
  <c r="VTN59" i="7"/>
  <c r="VTO59" i="7"/>
  <c r="VTP59" i="7"/>
  <c r="VTQ59" i="7"/>
  <c r="VTR59" i="7"/>
  <c r="VTS59" i="7"/>
  <c r="VTT59" i="7"/>
  <c r="VTU59" i="7"/>
  <c r="VTV59" i="7"/>
  <c r="VTW59" i="7"/>
  <c r="VTX59" i="7"/>
  <c r="VTY59" i="7"/>
  <c r="VTZ59" i="7"/>
  <c r="VUA59" i="7"/>
  <c r="VUB59" i="7"/>
  <c r="VUC59" i="7"/>
  <c r="VUD59" i="7"/>
  <c r="VUE59" i="7"/>
  <c r="VUF59" i="7"/>
  <c r="VUG59" i="7"/>
  <c r="VUH59" i="7"/>
  <c r="VUI59" i="7"/>
  <c r="VUJ59" i="7"/>
  <c r="VUK59" i="7"/>
  <c r="VUL59" i="7"/>
  <c r="VUM59" i="7"/>
  <c r="VUN59" i="7"/>
  <c r="VUO59" i="7"/>
  <c r="VUP59" i="7"/>
  <c r="VUQ59" i="7"/>
  <c r="VUR59" i="7"/>
  <c r="VUS59" i="7"/>
  <c r="VUT59" i="7"/>
  <c r="VUU59" i="7"/>
  <c r="VUV59" i="7"/>
  <c r="VUW59" i="7"/>
  <c r="VUX59" i="7"/>
  <c r="VUY59" i="7"/>
  <c r="VUZ59" i="7"/>
  <c r="VVA59" i="7"/>
  <c r="VVB59" i="7"/>
  <c r="VVC59" i="7"/>
  <c r="VVD59" i="7"/>
  <c r="VVE59" i="7"/>
  <c r="VVF59" i="7"/>
  <c r="VVG59" i="7"/>
  <c r="VVH59" i="7"/>
  <c r="VVI59" i="7"/>
  <c r="VVJ59" i="7"/>
  <c r="VVK59" i="7"/>
  <c r="VVL59" i="7"/>
  <c r="VVM59" i="7"/>
  <c r="VVN59" i="7"/>
  <c r="VVO59" i="7"/>
  <c r="VVP59" i="7"/>
  <c r="VVQ59" i="7"/>
  <c r="VVR59" i="7"/>
  <c r="VVS59" i="7"/>
  <c r="VVT59" i="7"/>
  <c r="VVU59" i="7"/>
  <c r="VVV59" i="7"/>
  <c r="VVW59" i="7"/>
  <c r="VVX59" i="7"/>
  <c r="VVY59" i="7"/>
  <c r="VVZ59" i="7"/>
  <c r="VWA59" i="7"/>
  <c r="VWB59" i="7"/>
  <c r="VWC59" i="7"/>
  <c r="VWD59" i="7"/>
  <c r="VWE59" i="7"/>
  <c r="VWF59" i="7"/>
  <c r="VWG59" i="7"/>
  <c r="VWH59" i="7"/>
  <c r="VWI59" i="7"/>
  <c r="VWJ59" i="7"/>
  <c r="VWK59" i="7"/>
  <c r="VWL59" i="7"/>
  <c r="VWM59" i="7"/>
  <c r="VWN59" i="7"/>
  <c r="VWO59" i="7"/>
  <c r="VWP59" i="7"/>
  <c r="VWQ59" i="7"/>
  <c r="VWR59" i="7"/>
  <c r="VWS59" i="7"/>
  <c r="VWT59" i="7"/>
  <c r="VWU59" i="7"/>
  <c r="VWV59" i="7"/>
  <c r="VWW59" i="7"/>
  <c r="VWX59" i="7"/>
  <c r="VWY59" i="7"/>
  <c r="VWZ59" i="7"/>
  <c r="VXA59" i="7"/>
  <c r="VXB59" i="7"/>
  <c r="VXC59" i="7"/>
  <c r="VXD59" i="7"/>
  <c r="VXE59" i="7"/>
  <c r="VXF59" i="7"/>
  <c r="VXG59" i="7"/>
  <c r="VXH59" i="7"/>
  <c r="VXI59" i="7"/>
  <c r="VXJ59" i="7"/>
  <c r="VXK59" i="7"/>
  <c r="VXL59" i="7"/>
  <c r="VXM59" i="7"/>
  <c r="VXN59" i="7"/>
  <c r="VXO59" i="7"/>
  <c r="VXP59" i="7"/>
  <c r="VXQ59" i="7"/>
  <c r="VXR59" i="7"/>
  <c r="VXS59" i="7"/>
  <c r="VXT59" i="7"/>
  <c r="VXU59" i="7"/>
  <c r="VXV59" i="7"/>
  <c r="VXW59" i="7"/>
  <c r="VXX59" i="7"/>
  <c r="VXY59" i="7"/>
  <c r="VXZ59" i="7"/>
  <c r="VYA59" i="7"/>
  <c r="VYB59" i="7"/>
  <c r="VYC59" i="7"/>
  <c r="VYD59" i="7"/>
  <c r="VYE59" i="7"/>
  <c r="VYF59" i="7"/>
  <c r="VYG59" i="7"/>
  <c r="VYH59" i="7"/>
  <c r="VYI59" i="7"/>
  <c r="VYJ59" i="7"/>
  <c r="VYK59" i="7"/>
  <c r="VYL59" i="7"/>
  <c r="VYM59" i="7"/>
  <c r="VYN59" i="7"/>
  <c r="VYO59" i="7"/>
  <c r="VYP59" i="7"/>
  <c r="VYQ59" i="7"/>
  <c r="VYR59" i="7"/>
  <c r="VYS59" i="7"/>
  <c r="VYT59" i="7"/>
  <c r="VYU59" i="7"/>
  <c r="VYV59" i="7"/>
  <c r="VYW59" i="7"/>
  <c r="VYX59" i="7"/>
  <c r="VYY59" i="7"/>
  <c r="VYZ59" i="7"/>
  <c r="VZA59" i="7"/>
  <c r="VZB59" i="7"/>
  <c r="VZC59" i="7"/>
  <c r="VZD59" i="7"/>
  <c r="VZE59" i="7"/>
  <c r="VZF59" i="7"/>
  <c r="VZG59" i="7"/>
  <c r="VZH59" i="7"/>
  <c r="VZI59" i="7"/>
  <c r="VZJ59" i="7"/>
  <c r="VZK59" i="7"/>
  <c r="VZL59" i="7"/>
  <c r="VZM59" i="7"/>
  <c r="VZN59" i="7"/>
  <c r="VZO59" i="7"/>
  <c r="VZP59" i="7"/>
  <c r="VZQ59" i="7"/>
  <c r="VZR59" i="7"/>
  <c r="VZS59" i="7"/>
  <c r="VZT59" i="7"/>
  <c r="VZU59" i="7"/>
  <c r="VZV59" i="7"/>
  <c r="VZW59" i="7"/>
  <c r="VZX59" i="7"/>
  <c r="VZY59" i="7"/>
  <c r="VZZ59" i="7"/>
  <c r="WAA59" i="7"/>
  <c r="WAB59" i="7"/>
  <c r="WAC59" i="7"/>
  <c r="WAD59" i="7"/>
  <c r="WAE59" i="7"/>
  <c r="WAF59" i="7"/>
  <c r="WAG59" i="7"/>
  <c r="WAH59" i="7"/>
  <c r="WAI59" i="7"/>
  <c r="WAJ59" i="7"/>
  <c r="WAK59" i="7"/>
  <c r="WAL59" i="7"/>
  <c r="WAM59" i="7"/>
  <c r="WAN59" i="7"/>
  <c r="WAO59" i="7"/>
  <c r="WAP59" i="7"/>
  <c r="WAQ59" i="7"/>
  <c r="WAR59" i="7"/>
  <c r="WAS59" i="7"/>
  <c r="WAT59" i="7"/>
  <c r="WAU59" i="7"/>
  <c r="WAV59" i="7"/>
  <c r="WAW59" i="7"/>
  <c r="WAX59" i="7"/>
  <c r="WAY59" i="7"/>
  <c r="WAZ59" i="7"/>
  <c r="WBA59" i="7"/>
  <c r="WBB59" i="7"/>
  <c r="WBC59" i="7"/>
  <c r="WBD59" i="7"/>
  <c r="WBE59" i="7"/>
  <c r="WBF59" i="7"/>
  <c r="WBG59" i="7"/>
  <c r="WBH59" i="7"/>
  <c r="WBI59" i="7"/>
  <c r="WBJ59" i="7"/>
  <c r="WBK59" i="7"/>
  <c r="WBL59" i="7"/>
  <c r="WBM59" i="7"/>
  <c r="WBN59" i="7"/>
  <c r="WBO59" i="7"/>
  <c r="WBP59" i="7"/>
  <c r="WBQ59" i="7"/>
  <c r="WBR59" i="7"/>
  <c r="WBS59" i="7"/>
  <c r="WBT59" i="7"/>
  <c r="WBU59" i="7"/>
  <c r="WBV59" i="7"/>
  <c r="WBW59" i="7"/>
  <c r="WBX59" i="7"/>
  <c r="WBY59" i="7"/>
  <c r="WBZ59" i="7"/>
  <c r="WCA59" i="7"/>
  <c r="WCB59" i="7"/>
  <c r="WCC59" i="7"/>
  <c r="WCD59" i="7"/>
  <c r="WCE59" i="7"/>
  <c r="WCF59" i="7"/>
  <c r="WCG59" i="7"/>
  <c r="WCH59" i="7"/>
  <c r="WCI59" i="7"/>
  <c r="WCJ59" i="7"/>
  <c r="WCK59" i="7"/>
  <c r="WCL59" i="7"/>
  <c r="WCM59" i="7"/>
  <c r="WCN59" i="7"/>
  <c r="WCO59" i="7"/>
  <c r="WCP59" i="7"/>
  <c r="WCQ59" i="7"/>
  <c r="WCR59" i="7"/>
  <c r="WCS59" i="7"/>
  <c r="WCT59" i="7"/>
  <c r="WCU59" i="7"/>
  <c r="WCV59" i="7"/>
  <c r="WCW59" i="7"/>
  <c r="WCX59" i="7"/>
  <c r="WCY59" i="7"/>
  <c r="WCZ59" i="7"/>
  <c r="WDA59" i="7"/>
  <c r="WDB59" i="7"/>
  <c r="WDC59" i="7"/>
  <c r="WDD59" i="7"/>
  <c r="WDE59" i="7"/>
  <c r="WDF59" i="7"/>
  <c r="WDG59" i="7"/>
  <c r="WDH59" i="7"/>
  <c r="WDI59" i="7"/>
  <c r="WDJ59" i="7"/>
  <c r="WDK59" i="7"/>
  <c r="WDL59" i="7"/>
  <c r="WDM59" i="7"/>
  <c r="WDN59" i="7"/>
  <c r="WDO59" i="7"/>
  <c r="WDP59" i="7"/>
  <c r="WDQ59" i="7"/>
  <c r="WDR59" i="7"/>
  <c r="WDS59" i="7"/>
  <c r="WDT59" i="7"/>
  <c r="WDU59" i="7"/>
  <c r="WDV59" i="7"/>
  <c r="WDW59" i="7"/>
  <c r="WDX59" i="7"/>
  <c r="WDY59" i="7"/>
  <c r="WDZ59" i="7"/>
  <c r="WEA59" i="7"/>
  <c r="WEB59" i="7"/>
  <c r="WEC59" i="7"/>
  <c r="WED59" i="7"/>
  <c r="WEE59" i="7"/>
  <c r="WEF59" i="7"/>
  <c r="WEG59" i="7"/>
  <c r="WEH59" i="7"/>
  <c r="WEI59" i="7"/>
  <c r="WEJ59" i="7"/>
  <c r="WEK59" i="7"/>
  <c r="WEL59" i="7"/>
  <c r="WEM59" i="7"/>
  <c r="WEN59" i="7"/>
  <c r="WEO59" i="7"/>
  <c r="WEP59" i="7"/>
  <c r="WEQ59" i="7"/>
  <c r="WER59" i="7"/>
  <c r="WES59" i="7"/>
  <c r="WET59" i="7"/>
  <c r="WEU59" i="7"/>
  <c r="WEV59" i="7"/>
  <c r="WEW59" i="7"/>
  <c r="WEX59" i="7"/>
  <c r="WEY59" i="7"/>
  <c r="WEZ59" i="7"/>
  <c r="WFA59" i="7"/>
  <c r="WFB59" i="7"/>
  <c r="WFC59" i="7"/>
  <c r="WFD59" i="7"/>
  <c r="WFE59" i="7"/>
  <c r="WFF59" i="7"/>
  <c r="WFG59" i="7"/>
  <c r="WFH59" i="7"/>
  <c r="WFI59" i="7"/>
  <c r="WFJ59" i="7"/>
  <c r="WFK59" i="7"/>
  <c r="WFL59" i="7"/>
  <c r="WFM59" i="7"/>
  <c r="WFN59" i="7"/>
  <c r="WFO59" i="7"/>
  <c r="WFP59" i="7"/>
  <c r="WFQ59" i="7"/>
  <c r="WFR59" i="7"/>
  <c r="WFS59" i="7"/>
  <c r="WFT59" i="7"/>
  <c r="WFU59" i="7"/>
  <c r="WFV59" i="7"/>
  <c r="WFW59" i="7"/>
  <c r="WFX59" i="7"/>
  <c r="WFY59" i="7"/>
  <c r="WFZ59" i="7"/>
  <c r="WGA59" i="7"/>
  <c r="WGB59" i="7"/>
  <c r="WGC59" i="7"/>
  <c r="WGD59" i="7"/>
  <c r="WGE59" i="7"/>
  <c r="WGF59" i="7"/>
  <c r="WGG59" i="7"/>
  <c r="WGH59" i="7"/>
  <c r="WGI59" i="7"/>
  <c r="WGJ59" i="7"/>
  <c r="WGK59" i="7"/>
  <c r="WGL59" i="7"/>
  <c r="WGM59" i="7"/>
  <c r="WGN59" i="7"/>
  <c r="WGO59" i="7"/>
  <c r="WGP59" i="7"/>
  <c r="WGQ59" i="7"/>
  <c r="WGR59" i="7"/>
  <c r="WGS59" i="7"/>
  <c r="WGT59" i="7"/>
  <c r="WGU59" i="7"/>
  <c r="WGV59" i="7"/>
  <c r="WGW59" i="7"/>
  <c r="WGX59" i="7"/>
  <c r="WGY59" i="7"/>
  <c r="WGZ59" i="7"/>
  <c r="WHA59" i="7"/>
  <c r="WHB59" i="7"/>
  <c r="WHC59" i="7"/>
  <c r="WHD59" i="7"/>
  <c r="WHE59" i="7"/>
  <c r="WHF59" i="7"/>
  <c r="WHG59" i="7"/>
  <c r="WHH59" i="7"/>
  <c r="WHI59" i="7"/>
  <c r="WHJ59" i="7"/>
  <c r="WHK59" i="7"/>
  <c r="WHL59" i="7"/>
  <c r="WHM59" i="7"/>
  <c r="WHN59" i="7"/>
  <c r="WHO59" i="7"/>
  <c r="WHP59" i="7"/>
  <c r="WHQ59" i="7"/>
  <c r="WHR59" i="7"/>
  <c r="WHS59" i="7"/>
  <c r="WHT59" i="7"/>
  <c r="WHU59" i="7"/>
  <c r="WHV59" i="7"/>
  <c r="WHW59" i="7"/>
  <c r="WHX59" i="7"/>
  <c r="WHY59" i="7"/>
  <c r="WHZ59" i="7"/>
  <c r="WIA59" i="7"/>
  <c r="WIB59" i="7"/>
  <c r="WIC59" i="7"/>
  <c r="WID59" i="7"/>
  <c r="WIE59" i="7"/>
  <c r="WIF59" i="7"/>
  <c r="WIG59" i="7"/>
  <c r="WIH59" i="7"/>
  <c r="WII59" i="7"/>
  <c r="WIJ59" i="7"/>
  <c r="WIK59" i="7"/>
  <c r="WIL59" i="7"/>
  <c r="WIM59" i="7"/>
  <c r="WIN59" i="7"/>
  <c r="WIO59" i="7"/>
  <c r="WIP59" i="7"/>
  <c r="WIQ59" i="7"/>
  <c r="WIR59" i="7"/>
  <c r="WIS59" i="7"/>
  <c r="WIT59" i="7"/>
  <c r="WIU59" i="7"/>
  <c r="WIV59" i="7"/>
  <c r="WIW59" i="7"/>
  <c r="WIX59" i="7"/>
  <c r="WIY59" i="7"/>
  <c r="WIZ59" i="7"/>
  <c r="WJA59" i="7"/>
  <c r="WJB59" i="7"/>
  <c r="WJC59" i="7"/>
  <c r="WJD59" i="7"/>
  <c r="WJE59" i="7"/>
  <c r="WJF59" i="7"/>
  <c r="WJG59" i="7"/>
  <c r="WJH59" i="7"/>
  <c r="WJI59" i="7"/>
  <c r="WJJ59" i="7"/>
  <c r="WJK59" i="7"/>
  <c r="WJL59" i="7"/>
  <c r="WJM59" i="7"/>
  <c r="WJN59" i="7"/>
  <c r="WJO59" i="7"/>
  <c r="WJP59" i="7"/>
  <c r="WJQ59" i="7"/>
  <c r="WJR59" i="7"/>
  <c r="WJS59" i="7"/>
  <c r="WJT59" i="7"/>
  <c r="WJU59" i="7"/>
  <c r="WJV59" i="7"/>
  <c r="WJW59" i="7"/>
  <c r="WJX59" i="7"/>
  <c r="WJY59" i="7"/>
  <c r="WJZ59" i="7"/>
  <c r="WKA59" i="7"/>
  <c r="WKB59" i="7"/>
  <c r="WKC59" i="7"/>
  <c r="WKD59" i="7"/>
  <c r="WKE59" i="7"/>
  <c r="WKF59" i="7"/>
  <c r="WKG59" i="7"/>
  <c r="WKH59" i="7"/>
  <c r="WKI59" i="7"/>
  <c r="WKJ59" i="7"/>
  <c r="WKK59" i="7"/>
  <c r="WKL59" i="7"/>
  <c r="WKM59" i="7"/>
  <c r="WKN59" i="7"/>
  <c r="WKO59" i="7"/>
  <c r="WKP59" i="7"/>
  <c r="WKQ59" i="7"/>
  <c r="WKR59" i="7"/>
  <c r="WKS59" i="7"/>
  <c r="WKT59" i="7"/>
  <c r="WKU59" i="7"/>
  <c r="WKV59" i="7"/>
  <c r="WKW59" i="7"/>
  <c r="WKX59" i="7"/>
  <c r="WKY59" i="7"/>
  <c r="WKZ59" i="7"/>
  <c r="WLA59" i="7"/>
  <c r="WLB59" i="7"/>
  <c r="WLC59" i="7"/>
  <c r="WLD59" i="7"/>
  <c r="WLE59" i="7"/>
  <c r="WLF59" i="7"/>
  <c r="WLG59" i="7"/>
  <c r="WLH59" i="7"/>
  <c r="WLI59" i="7"/>
  <c r="WLJ59" i="7"/>
  <c r="WLK59" i="7"/>
  <c r="WLL59" i="7"/>
  <c r="WLM59" i="7"/>
  <c r="WLN59" i="7"/>
  <c r="WLO59" i="7"/>
  <c r="WLP59" i="7"/>
  <c r="WLQ59" i="7"/>
  <c r="WLR59" i="7"/>
  <c r="WLS59" i="7"/>
  <c r="WLT59" i="7"/>
  <c r="WLU59" i="7"/>
  <c r="WLV59" i="7"/>
  <c r="WLW59" i="7"/>
  <c r="WLX59" i="7"/>
  <c r="WLY59" i="7"/>
  <c r="WLZ59" i="7"/>
  <c r="WMA59" i="7"/>
  <c r="WMB59" i="7"/>
  <c r="WMC59" i="7"/>
  <c r="WMD59" i="7"/>
  <c r="WME59" i="7"/>
  <c r="WMF59" i="7"/>
  <c r="WMG59" i="7"/>
  <c r="WMH59" i="7"/>
  <c r="WMI59" i="7"/>
  <c r="WMJ59" i="7"/>
  <c r="WMK59" i="7"/>
  <c r="WML59" i="7"/>
  <c r="WMM59" i="7"/>
  <c r="WMN59" i="7"/>
  <c r="WMO59" i="7"/>
  <c r="WMP59" i="7"/>
  <c r="WMQ59" i="7"/>
  <c r="WMR59" i="7"/>
  <c r="WMS59" i="7"/>
  <c r="WMT59" i="7"/>
  <c r="WMU59" i="7"/>
  <c r="WMV59" i="7"/>
  <c r="WMW59" i="7"/>
  <c r="WMX59" i="7"/>
  <c r="WMY59" i="7"/>
  <c r="WMZ59" i="7"/>
  <c r="WNA59" i="7"/>
  <c r="WNB59" i="7"/>
  <c r="WNC59" i="7"/>
  <c r="WND59" i="7"/>
  <c r="WNE59" i="7"/>
  <c r="WNF59" i="7"/>
  <c r="WNG59" i="7"/>
  <c r="WNH59" i="7"/>
  <c r="WNI59" i="7"/>
  <c r="WNJ59" i="7"/>
  <c r="WNK59" i="7"/>
  <c r="WNL59" i="7"/>
  <c r="WNM59" i="7"/>
  <c r="WNN59" i="7"/>
  <c r="WNO59" i="7"/>
  <c r="WNP59" i="7"/>
  <c r="WNQ59" i="7"/>
  <c r="WNR59" i="7"/>
  <c r="WNS59" i="7"/>
  <c r="WNT59" i="7"/>
  <c r="WNU59" i="7"/>
  <c r="WNV59" i="7"/>
  <c r="WNW59" i="7"/>
  <c r="WNX59" i="7"/>
  <c r="WNY59" i="7"/>
  <c r="WNZ59" i="7"/>
  <c r="WOA59" i="7"/>
  <c r="WOB59" i="7"/>
  <c r="WOC59" i="7"/>
  <c r="WOD59" i="7"/>
  <c r="WOE59" i="7"/>
  <c r="WOF59" i="7"/>
  <c r="WOG59" i="7"/>
  <c r="WOH59" i="7"/>
  <c r="WOI59" i="7"/>
  <c r="WOJ59" i="7"/>
  <c r="WOK59" i="7"/>
  <c r="WOL59" i="7"/>
  <c r="WOM59" i="7"/>
  <c r="WON59" i="7"/>
  <c r="WOO59" i="7"/>
  <c r="WOP59" i="7"/>
  <c r="WOQ59" i="7"/>
  <c r="WOR59" i="7"/>
  <c r="WOS59" i="7"/>
  <c r="WOT59" i="7"/>
  <c r="WOU59" i="7"/>
  <c r="WOV59" i="7"/>
  <c r="WOW59" i="7"/>
  <c r="WOX59" i="7"/>
  <c r="WOY59" i="7"/>
  <c r="WOZ59" i="7"/>
  <c r="WPA59" i="7"/>
  <c r="WPB59" i="7"/>
  <c r="WPC59" i="7"/>
  <c r="WPD59" i="7"/>
  <c r="WPE59" i="7"/>
  <c r="WPF59" i="7"/>
  <c r="WPG59" i="7"/>
  <c r="WPH59" i="7"/>
  <c r="WPI59" i="7"/>
  <c r="WPJ59" i="7"/>
  <c r="WPK59" i="7"/>
  <c r="WPL59" i="7"/>
  <c r="WPM59" i="7"/>
  <c r="WPN59" i="7"/>
  <c r="WPO59" i="7"/>
  <c r="WPP59" i="7"/>
  <c r="WPQ59" i="7"/>
  <c r="WPR59" i="7"/>
  <c r="WPS59" i="7"/>
  <c r="WPT59" i="7"/>
  <c r="WPU59" i="7"/>
  <c r="WPV59" i="7"/>
  <c r="WPW59" i="7"/>
  <c r="WPX59" i="7"/>
  <c r="WPY59" i="7"/>
  <c r="WPZ59" i="7"/>
  <c r="WQA59" i="7"/>
  <c r="WQB59" i="7"/>
  <c r="WQC59" i="7"/>
  <c r="WQD59" i="7"/>
  <c r="WQE59" i="7"/>
  <c r="WQF59" i="7"/>
  <c r="WQG59" i="7"/>
  <c r="WQH59" i="7"/>
  <c r="WQI59" i="7"/>
  <c r="WQJ59" i="7"/>
  <c r="WQK59" i="7"/>
  <c r="WQL59" i="7"/>
  <c r="WQM59" i="7"/>
  <c r="WQN59" i="7"/>
  <c r="WQO59" i="7"/>
  <c r="WQP59" i="7"/>
  <c r="WQQ59" i="7"/>
  <c r="WQR59" i="7"/>
  <c r="WQS59" i="7"/>
  <c r="WQT59" i="7"/>
  <c r="WQU59" i="7"/>
  <c r="WQV59" i="7"/>
  <c r="WQW59" i="7"/>
  <c r="WQX59" i="7"/>
  <c r="WQY59" i="7"/>
  <c r="WQZ59" i="7"/>
  <c r="WRA59" i="7"/>
  <c r="WRB59" i="7"/>
  <c r="WRC59" i="7"/>
  <c r="WRD59" i="7"/>
  <c r="WRE59" i="7"/>
  <c r="WRF59" i="7"/>
  <c r="WRG59" i="7"/>
  <c r="WRH59" i="7"/>
  <c r="WRI59" i="7"/>
  <c r="WRJ59" i="7"/>
  <c r="WRK59" i="7"/>
  <c r="WRL59" i="7"/>
  <c r="WRM59" i="7"/>
  <c r="WRN59" i="7"/>
  <c r="WRO59" i="7"/>
  <c r="WRP59" i="7"/>
  <c r="WRQ59" i="7"/>
  <c r="WRR59" i="7"/>
  <c r="WRS59" i="7"/>
  <c r="WRT59" i="7"/>
  <c r="WRU59" i="7"/>
  <c r="WRV59" i="7"/>
  <c r="WRW59" i="7"/>
  <c r="WRX59" i="7"/>
  <c r="WRY59" i="7"/>
  <c r="WRZ59" i="7"/>
  <c r="WSA59" i="7"/>
  <c r="WSB59" i="7"/>
  <c r="WSC59" i="7"/>
  <c r="WSD59" i="7"/>
  <c r="WSE59" i="7"/>
  <c r="WSF59" i="7"/>
  <c r="WSG59" i="7"/>
  <c r="WSH59" i="7"/>
  <c r="WSI59" i="7"/>
  <c r="WSJ59" i="7"/>
  <c r="WSK59" i="7"/>
  <c r="WSL59" i="7"/>
  <c r="WSM59" i="7"/>
  <c r="WSN59" i="7"/>
  <c r="WSO59" i="7"/>
  <c r="WSP59" i="7"/>
  <c r="WSQ59" i="7"/>
  <c r="WSR59" i="7"/>
  <c r="WSS59" i="7"/>
  <c r="WST59" i="7"/>
  <c r="WSU59" i="7"/>
  <c r="WSV59" i="7"/>
  <c r="WSW59" i="7"/>
  <c r="WSX59" i="7"/>
  <c r="WSY59" i="7"/>
  <c r="WSZ59" i="7"/>
  <c r="WTA59" i="7"/>
  <c r="WTB59" i="7"/>
  <c r="WTC59" i="7"/>
  <c r="WTD59" i="7"/>
  <c r="WTE59" i="7"/>
  <c r="WTF59" i="7"/>
  <c r="WTG59" i="7"/>
  <c r="WTH59" i="7"/>
  <c r="WTI59" i="7"/>
  <c r="WTJ59" i="7"/>
  <c r="WTK59" i="7"/>
  <c r="WTL59" i="7"/>
  <c r="WTM59" i="7"/>
  <c r="WTN59" i="7"/>
  <c r="WTO59" i="7"/>
  <c r="WTP59" i="7"/>
  <c r="WTQ59" i="7"/>
  <c r="WTR59" i="7"/>
  <c r="WTS59" i="7"/>
  <c r="WTT59" i="7"/>
  <c r="WTU59" i="7"/>
  <c r="WTV59" i="7"/>
  <c r="WTW59" i="7"/>
  <c r="WTX59" i="7"/>
  <c r="WTY59" i="7"/>
  <c r="WTZ59" i="7"/>
  <c r="WUA59" i="7"/>
  <c r="WUB59" i="7"/>
  <c r="WUC59" i="7"/>
  <c r="WUD59" i="7"/>
  <c r="WUE59" i="7"/>
  <c r="WUF59" i="7"/>
  <c r="WUG59" i="7"/>
  <c r="WUH59" i="7"/>
  <c r="WUI59" i="7"/>
  <c r="WUJ59" i="7"/>
  <c r="WUK59" i="7"/>
  <c r="WUL59" i="7"/>
  <c r="WUM59" i="7"/>
  <c r="WUN59" i="7"/>
  <c r="WUO59" i="7"/>
  <c r="WUP59" i="7"/>
  <c r="WUQ59" i="7"/>
  <c r="WUR59" i="7"/>
  <c r="WUS59" i="7"/>
  <c r="WUT59" i="7"/>
  <c r="WUU59" i="7"/>
  <c r="WUV59" i="7"/>
  <c r="WUW59" i="7"/>
  <c r="WUX59" i="7"/>
  <c r="WUY59" i="7"/>
  <c r="WUZ59" i="7"/>
  <c r="WVA59" i="7"/>
  <c r="WVB59" i="7"/>
  <c r="WVC59" i="7"/>
  <c r="WVD59" i="7"/>
  <c r="WVE59" i="7"/>
  <c r="WVF59" i="7"/>
  <c r="WVG59" i="7"/>
  <c r="WVH59" i="7"/>
  <c r="WVI59" i="7"/>
  <c r="WVJ59" i="7"/>
  <c r="WVK59" i="7"/>
  <c r="WVL59" i="7"/>
  <c r="WVM59" i="7"/>
  <c r="WVN59" i="7"/>
  <c r="WVO59" i="7"/>
  <c r="WVP59" i="7"/>
  <c r="WVQ59" i="7"/>
  <c r="WVR59" i="7"/>
  <c r="WVS59" i="7"/>
  <c r="WVT59" i="7"/>
  <c r="WVU59" i="7"/>
  <c r="WVV59" i="7"/>
  <c r="WVW59" i="7"/>
  <c r="WVX59" i="7"/>
  <c r="WVY59" i="7"/>
  <c r="WVZ59" i="7"/>
  <c r="WWA59" i="7"/>
  <c r="WWB59" i="7"/>
  <c r="WWC59" i="7"/>
  <c r="WWD59" i="7"/>
  <c r="WWE59" i="7"/>
  <c r="WWF59" i="7"/>
  <c r="WWG59" i="7"/>
  <c r="WWH59" i="7"/>
  <c r="WWI59" i="7"/>
  <c r="WWJ59" i="7"/>
  <c r="WWK59" i="7"/>
  <c r="WWL59" i="7"/>
  <c r="WWM59" i="7"/>
  <c r="WWN59" i="7"/>
  <c r="WWO59" i="7"/>
  <c r="WWP59" i="7"/>
  <c r="WWQ59" i="7"/>
  <c r="WWR59" i="7"/>
  <c r="WWS59" i="7"/>
  <c r="WWT59" i="7"/>
  <c r="WWU59" i="7"/>
  <c r="WWV59" i="7"/>
  <c r="WWW59" i="7"/>
  <c r="WWX59" i="7"/>
  <c r="WWY59" i="7"/>
  <c r="WWZ59" i="7"/>
  <c r="WXA59" i="7"/>
  <c r="WXB59" i="7"/>
  <c r="WXC59" i="7"/>
  <c r="WXD59" i="7"/>
  <c r="WXE59" i="7"/>
  <c r="WXF59" i="7"/>
  <c r="WXG59" i="7"/>
  <c r="WXH59" i="7"/>
  <c r="WXI59" i="7"/>
  <c r="WXJ59" i="7"/>
  <c r="WXK59" i="7"/>
  <c r="WXL59" i="7"/>
  <c r="WXM59" i="7"/>
  <c r="WXN59" i="7"/>
  <c r="WXO59" i="7"/>
  <c r="WXP59" i="7"/>
  <c r="WXQ59" i="7"/>
  <c r="WXR59" i="7"/>
  <c r="WXS59" i="7"/>
  <c r="WXT59" i="7"/>
  <c r="WXU59" i="7"/>
  <c r="WXV59" i="7"/>
  <c r="WXW59" i="7"/>
  <c r="WXX59" i="7"/>
  <c r="WXY59" i="7"/>
  <c r="WXZ59" i="7"/>
  <c r="WYA59" i="7"/>
  <c r="WYB59" i="7"/>
  <c r="WYC59" i="7"/>
  <c r="WYD59" i="7"/>
  <c r="WYE59" i="7"/>
  <c r="WYF59" i="7"/>
  <c r="WYG59" i="7"/>
  <c r="WYH59" i="7"/>
  <c r="WYI59" i="7"/>
  <c r="WYJ59" i="7"/>
  <c r="WYK59" i="7"/>
  <c r="WYL59" i="7"/>
  <c r="WYM59" i="7"/>
  <c r="WYN59" i="7"/>
  <c r="WYO59" i="7"/>
  <c r="WYP59" i="7"/>
  <c r="WYQ59" i="7"/>
  <c r="WYR59" i="7"/>
  <c r="WYS59" i="7"/>
  <c r="WYT59" i="7"/>
  <c r="WYU59" i="7"/>
  <c r="WYV59" i="7"/>
  <c r="WYW59" i="7"/>
  <c r="WYX59" i="7"/>
  <c r="WYY59" i="7"/>
  <c r="WYZ59" i="7"/>
  <c r="WZA59" i="7"/>
  <c r="WZB59" i="7"/>
  <c r="WZC59" i="7"/>
  <c r="WZD59" i="7"/>
  <c r="WZE59" i="7"/>
  <c r="WZF59" i="7"/>
  <c r="WZG59" i="7"/>
  <c r="WZH59" i="7"/>
  <c r="WZI59" i="7"/>
  <c r="WZJ59" i="7"/>
  <c r="WZK59" i="7"/>
  <c r="WZL59" i="7"/>
  <c r="WZM59" i="7"/>
  <c r="WZN59" i="7"/>
  <c r="WZO59" i="7"/>
  <c r="WZP59" i="7"/>
  <c r="WZQ59" i="7"/>
  <c r="WZR59" i="7"/>
  <c r="WZS59" i="7"/>
  <c r="WZT59" i="7"/>
  <c r="WZU59" i="7"/>
  <c r="WZV59" i="7"/>
  <c r="WZW59" i="7"/>
  <c r="WZX59" i="7"/>
  <c r="WZY59" i="7"/>
  <c r="WZZ59" i="7"/>
  <c r="XAA59" i="7"/>
  <c r="XAB59" i="7"/>
  <c r="XAC59" i="7"/>
  <c r="XAD59" i="7"/>
  <c r="XAE59" i="7"/>
  <c r="XAF59" i="7"/>
  <c r="XAG59" i="7"/>
  <c r="XAH59" i="7"/>
  <c r="XAI59" i="7"/>
  <c r="XAJ59" i="7"/>
  <c r="XAK59" i="7"/>
  <c r="XAL59" i="7"/>
  <c r="XAM59" i="7"/>
  <c r="XAN59" i="7"/>
  <c r="XAO59" i="7"/>
  <c r="XAP59" i="7"/>
  <c r="XAQ59" i="7"/>
  <c r="XAR59" i="7"/>
  <c r="XAS59" i="7"/>
  <c r="XAT59" i="7"/>
  <c r="XAU59" i="7"/>
  <c r="XAV59" i="7"/>
  <c r="XAW59" i="7"/>
  <c r="XAX59" i="7"/>
  <c r="XAY59" i="7"/>
  <c r="XAZ59" i="7"/>
  <c r="XBA59" i="7"/>
  <c r="XBB59" i="7"/>
  <c r="XBC59" i="7"/>
  <c r="XBD59" i="7"/>
  <c r="XBE59" i="7"/>
  <c r="XBF59" i="7"/>
  <c r="XBG59" i="7"/>
  <c r="XBH59" i="7"/>
  <c r="XBI59" i="7"/>
  <c r="XBJ59" i="7"/>
  <c r="XBK59" i="7"/>
  <c r="XBL59" i="7"/>
  <c r="XBM59" i="7"/>
  <c r="XBN59" i="7"/>
  <c r="XBO59" i="7"/>
  <c r="XBP59" i="7"/>
  <c r="XBQ59" i="7"/>
  <c r="XBR59" i="7"/>
  <c r="XBS59" i="7"/>
  <c r="XBT59" i="7"/>
  <c r="XBU59" i="7"/>
  <c r="XBV59" i="7"/>
  <c r="XBW59" i="7"/>
  <c r="XBX59" i="7"/>
  <c r="XBY59" i="7"/>
  <c r="XBZ59" i="7"/>
  <c r="XCA59" i="7"/>
  <c r="XCB59" i="7"/>
  <c r="XCC59" i="7"/>
  <c r="XCD59" i="7"/>
  <c r="XCE59" i="7"/>
  <c r="XCF59" i="7"/>
  <c r="XCG59" i="7"/>
  <c r="XCH59" i="7"/>
  <c r="XCI59" i="7"/>
  <c r="XCJ59" i="7"/>
  <c r="XCK59" i="7"/>
  <c r="XCL59" i="7"/>
  <c r="XCM59" i="7"/>
  <c r="XCN59" i="7"/>
  <c r="XCO59" i="7"/>
  <c r="XCP59" i="7"/>
  <c r="XCQ59" i="7"/>
  <c r="XCR59" i="7"/>
  <c r="XCS59" i="7"/>
  <c r="XCT59" i="7"/>
  <c r="XCU59" i="7"/>
  <c r="XCV59" i="7"/>
  <c r="XCW59" i="7"/>
  <c r="XCX59" i="7"/>
  <c r="XCY59" i="7"/>
  <c r="XCZ59" i="7"/>
  <c r="XDA59" i="7"/>
  <c r="XDB59" i="7"/>
  <c r="XDC59" i="7"/>
  <c r="XDD59" i="7"/>
  <c r="XDE59" i="7"/>
  <c r="XDF59" i="7"/>
  <c r="XDG59" i="7"/>
  <c r="XDH59" i="7"/>
  <c r="XDI59" i="7"/>
  <c r="XDJ59" i="7"/>
  <c r="XDK59" i="7"/>
  <c r="XDL59" i="7"/>
  <c r="XDM59" i="7"/>
  <c r="XDN59" i="7"/>
  <c r="XDO59" i="7"/>
  <c r="XDP59" i="7"/>
  <c r="XDQ59" i="7"/>
  <c r="XDR59" i="7"/>
  <c r="XDS59" i="7"/>
  <c r="XDT59" i="7"/>
  <c r="XDU59" i="7"/>
  <c r="XDV59" i="7"/>
  <c r="XDW59" i="7"/>
  <c r="XDX59" i="7"/>
  <c r="XDY59" i="7"/>
  <c r="XDZ59" i="7"/>
  <c r="XEA59" i="7"/>
  <c r="XEB59" i="7"/>
  <c r="XEC59" i="7"/>
  <c r="XED59" i="7"/>
  <c r="XEE59" i="7"/>
  <c r="XEF59" i="7"/>
  <c r="XEG59" i="7"/>
  <c r="XEH59" i="7"/>
  <c r="XEI59" i="7"/>
  <c r="XEJ59" i="7"/>
  <c r="XEK59" i="7"/>
  <c r="XEL59" i="7"/>
  <c r="XEM59" i="7"/>
  <c r="XEN59" i="7"/>
  <c r="XEO59" i="7"/>
  <c r="XEP59" i="7"/>
  <c r="XEQ59" i="7"/>
  <c r="XER59" i="7"/>
  <c r="XES59" i="7"/>
  <c r="XET59" i="7"/>
  <c r="XEU59" i="7"/>
  <c r="XEV59" i="7"/>
  <c r="XEW59" i="7"/>
  <c r="XEX59" i="7"/>
  <c r="XEY59" i="7"/>
  <c r="XEZ59" i="7"/>
  <c r="XFA59" i="7"/>
  <c r="XFB59" i="7"/>
  <c r="XFC59" i="7"/>
  <c r="XFD59" i="7"/>
  <c r="A36" i="7"/>
  <c r="E36" i="7"/>
  <c r="E81" i="4"/>
  <c r="E82" i="4"/>
  <c r="E83" i="4"/>
  <c r="E84" i="4"/>
  <c r="E86" i="4"/>
  <c r="E87" i="4"/>
  <c r="E88" i="4"/>
  <c r="E89" i="4"/>
  <c r="E90" i="4"/>
  <c r="E93" i="4"/>
  <c r="E94" i="4"/>
  <c r="E80" i="4"/>
  <c r="E77" i="4"/>
  <c r="E76" i="4"/>
  <c r="E72" i="4"/>
  <c r="E57" i="4"/>
  <c r="E45" i="4"/>
  <c r="E46" i="4"/>
  <c r="E48" i="4"/>
  <c r="E49" i="4"/>
  <c r="E50" i="4"/>
  <c r="E41" i="4"/>
  <c r="E38" i="4"/>
  <c r="E31" i="4"/>
  <c r="E32" i="4"/>
  <c r="E33" i="4"/>
  <c r="E34" i="4"/>
  <c r="E35" i="4"/>
  <c r="E30" i="4"/>
  <c r="F29" i="4"/>
  <c r="G29" i="4"/>
  <c r="E6" i="4"/>
  <c r="L98" i="4"/>
  <c r="J4" i="4"/>
  <c r="I51" i="4"/>
  <c r="S35" i="4"/>
  <c r="C85" i="4"/>
  <c r="E85" i="4" s="1"/>
  <c r="C92" i="4"/>
  <c r="E92" i="4" s="1"/>
  <c r="C91" i="4"/>
  <c r="E91" i="4" s="1"/>
  <c r="S90" i="4"/>
  <c r="S93" i="4"/>
  <c r="S94" i="4"/>
  <c r="C65" i="4"/>
  <c r="E65" i="4" s="1"/>
  <c r="E43" i="4"/>
  <c r="E52" i="4"/>
  <c r="S49" i="4"/>
  <c r="S50" i="4"/>
  <c r="S44" i="4"/>
  <c r="E55" i="4"/>
  <c r="S48" i="4"/>
  <c r="S98" i="4"/>
  <c r="S77" i="4"/>
  <c r="S76" i="4"/>
  <c r="S89" i="4"/>
  <c r="S86" i="4"/>
  <c r="S83" i="4"/>
  <c r="S81" i="4"/>
  <c r="S82" i="4"/>
  <c r="S41" i="4"/>
  <c r="S38" i="4"/>
  <c r="S29" i="4"/>
  <c r="S30" i="4"/>
  <c r="S31" i="4"/>
  <c r="S32" i="4"/>
  <c r="S33" i="4"/>
  <c r="S34" i="4"/>
  <c r="S28" i="4"/>
  <c r="S92" i="4" l="1"/>
  <c r="S91" i="4"/>
  <c r="E44" i="4"/>
  <c r="E47" i="4"/>
  <c r="AA909" i="3"/>
  <c r="I909" i="3"/>
  <c r="AA893" i="3"/>
  <c r="AA655" i="3"/>
  <c r="H655" i="3"/>
  <c r="H647" i="3"/>
  <c r="P619" i="3"/>
  <c r="P618" i="3"/>
  <c r="S623" i="3"/>
  <c r="S622" i="3"/>
  <c r="P622" i="3"/>
  <c r="S620" i="3"/>
  <c r="AG623" i="3"/>
  <c r="K98" i="4" s="1"/>
  <c r="E98" i="4" s="1"/>
  <c r="C623" i="3"/>
  <c r="C622" i="3"/>
  <c r="AG622" i="3"/>
  <c r="AG620" i="3"/>
  <c r="C620" i="3"/>
  <c r="I910" i="3" s="1"/>
  <c r="AF565" i="3"/>
  <c r="P550" i="3"/>
  <c r="P623" i="3" s="1"/>
  <c r="P547" i="3"/>
  <c r="P620" i="3" s="1"/>
  <c r="H29" i="4" l="1"/>
  <c r="E29" i="4" s="1"/>
  <c r="AA910" i="3"/>
  <c r="A3" i="15"/>
  <c r="AN929" i="3" l="1"/>
  <c r="AD64" i="15" l="1"/>
  <c r="A61" i="15" l="1"/>
  <c r="AD67" i="15" l="1"/>
  <c r="Y67" i="15"/>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I63" i="13" s="1"/>
  <c r="I96" i="13" s="1"/>
  <c r="I105" i="13" s="1"/>
  <c r="I107" i="13" s="1"/>
  <c r="G36" i="13"/>
  <c r="D36" i="13"/>
  <c r="C36" i="13"/>
  <c r="J25" i="13"/>
  <c r="J63" i="13" s="1"/>
  <c r="J96" i="13" s="1"/>
  <c r="J105" i="13" s="1"/>
  <c r="J107" i="13" s="1"/>
  <c r="I25" i="13"/>
  <c r="I11" i="13"/>
  <c r="G25" i="13"/>
  <c r="D25" i="13"/>
  <c r="C25" i="13"/>
  <c r="J11" i="13"/>
  <c r="D11" i="13"/>
  <c r="C11" i="13"/>
  <c r="C12" i="13" s="1"/>
  <c r="C8" i="13"/>
  <c r="D8" i="13"/>
  <c r="D12" i="13" s="1"/>
  <c r="T104" i="4"/>
  <c r="H104" i="13" s="1"/>
  <c r="R103" i="4"/>
  <c r="R102" i="4"/>
  <c r="R101" i="4"/>
  <c r="R100" i="4"/>
  <c r="R99" i="4"/>
  <c r="R98" i="4"/>
  <c r="R94" i="4"/>
  <c r="R93" i="4"/>
  <c r="R92" i="4"/>
  <c r="R91" i="4"/>
  <c r="R90" i="4"/>
  <c r="R89" i="4"/>
  <c r="R87" i="4"/>
  <c r="R86" i="4"/>
  <c r="R85" i="4"/>
  <c r="R84" i="4"/>
  <c r="R83" i="4"/>
  <c r="R82" i="4"/>
  <c r="R80" i="4"/>
  <c r="R73" i="4"/>
  <c r="R72" i="4"/>
  <c r="R69" i="4"/>
  <c r="R70" i="4"/>
  <c r="R74" i="4" s="1"/>
  <c r="R71" i="4"/>
  <c r="R66" i="4"/>
  <c r="R65" i="4"/>
  <c r="R67" i="4" s="1"/>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7" i="4"/>
  <c r="R6" i="4"/>
  <c r="R5" i="4"/>
  <c r="R4" i="4"/>
  <c r="AD991" i="3"/>
  <c r="B5" i="11"/>
  <c r="B9" i="11" s="1"/>
  <c r="C5" i="11"/>
  <c r="C9" i="11" s="1"/>
  <c r="B6" i="11"/>
  <c r="C6" i="11"/>
  <c r="B7" i="11"/>
  <c r="D7" i="11" s="1"/>
  <c r="C7" i="11"/>
  <c r="C8" i="11"/>
  <c r="B8" i="11"/>
  <c r="D8" i="11" s="1"/>
  <c r="B10" i="11"/>
  <c r="B11" i="11"/>
  <c r="C10" i="11"/>
  <c r="C11" i="11"/>
  <c r="B14" i="11"/>
  <c r="C14" i="11"/>
  <c r="B15" i="11"/>
  <c r="C15" i="11"/>
  <c r="D15" i="11" s="1"/>
  <c r="B16" i="11"/>
  <c r="D16" i="11" s="1"/>
  <c r="C16" i="11"/>
  <c r="B18" i="11"/>
  <c r="D18" i="11" s="1"/>
  <c r="C18" i="11"/>
  <c r="B19" i="11"/>
  <c r="C19" i="11"/>
  <c r="D19" i="11" s="1"/>
  <c r="B20" i="11"/>
  <c r="D20" i="11" s="1"/>
  <c r="C20" i="11"/>
  <c r="B21" i="11"/>
  <c r="C21" i="11"/>
  <c r="D21" i="11" s="1"/>
  <c r="B22" i="11"/>
  <c r="C22" i="11"/>
  <c r="B23" i="11"/>
  <c r="C23" i="11"/>
  <c r="B24" i="11"/>
  <c r="C24" i="11"/>
  <c r="B25" i="11"/>
  <c r="C25" i="11"/>
  <c r="D25" i="11"/>
  <c r="B27" i="11"/>
  <c r="D27" i="11" s="1"/>
  <c r="C27" i="11"/>
  <c r="B29" i="11"/>
  <c r="B30" i="11"/>
  <c r="B31" i="11"/>
  <c r="B32" i="11"/>
  <c r="B33" i="11"/>
  <c r="B34" i="11"/>
  <c r="B35" i="11"/>
  <c r="B36" i="11"/>
  <c r="C29" i="11"/>
  <c r="D29" i="11" s="1"/>
  <c r="C30" i="11"/>
  <c r="D30" i="11" s="1"/>
  <c r="C31" i="11"/>
  <c r="C32" i="11"/>
  <c r="C33" i="11"/>
  <c r="D33" i="11" s="1"/>
  <c r="C34" i="11"/>
  <c r="C35" i="11"/>
  <c r="D35" i="11" s="1"/>
  <c r="C36" i="11"/>
  <c r="D36" i="11" s="1"/>
  <c r="B39" i="11"/>
  <c r="D39" i="11" s="1"/>
  <c r="C39" i="11"/>
  <c r="C40" i="11"/>
  <c r="B40" i="11"/>
  <c r="B41" i="11"/>
  <c r="B42" i="11"/>
  <c r="D42" i="11" s="1"/>
  <c r="C42" i="11"/>
  <c r="B44" i="11"/>
  <c r="C44" i="11"/>
  <c r="B45" i="11"/>
  <c r="C45" i="11"/>
  <c r="B46" i="11"/>
  <c r="B47" i="11"/>
  <c r="B48" i="11"/>
  <c r="B49" i="11"/>
  <c r="B50" i="11"/>
  <c r="B51" i="11"/>
  <c r="B52" i="11"/>
  <c r="B53" i="11"/>
  <c r="C46" i="11"/>
  <c r="C47" i="11"/>
  <c r="D47" i="11" s="1"/>
  <c r="C48" i="11"/>
  <c r="C49" i="11"/>
  <c r="C50" i="11"/>
  <c r="C51" i="11"/>
  <c r="D51" i="11" s="1"/>
  <c r="C52" i="11"/>
  <c r="D52" i="11" s="1"/>
  <c r="C53" i="11"/>
  <c r="D50" i="11"/>
  <c r="B56" i="11"/>
  <c r="D56" i="11" s="1"/>
  <c r="C56" i="11"/>
  <c r="B57" i="11"/>
  <c r="C57" i="11"/>
  <c r="B58" i="11"/>
  <c r="D58" i="11" s="1"/>
  <c r="C58" i="11"/>
  <c r="B59" i="11"/>
  <c r="C59" i="11"/>
  <c r="B60" i="11"/>
  <c r="D60" i="11" s="1"/>
  <c r="C60" i="11"/>
  <c r="B61" i="11"/>
  <c r="C61" i="11"/>
  <c r="B62" i="11"/>
  <c r="C62" i="11"/>
  <c r="D62" i="11" s="1"/>
  <c r="B66" i="11"/>
  <c r="B67" i="11"/>
  <c r="C66" i="11"/>
  <c r="C67" i="11"/>
  <c r="B70" i="11"/>
  <c r="C70" i="11"/>
  <c r="D70" i="11" s="1"/>
  <c r="B71" i="11"/>
  <c r="C71" i="11"/>
  <c r="B72" i="11"/>
  <c r="C72" i="11"/>
  <c r="B73" i="11"/>
  <c r="C73" i="11"/>
  <c r="B74" i="11"/>
  <c r="C74" i="11"/>
  <c r="B81" i="11"/>
  <c r="C81" i="11"/>
  <c r="B82" i="11"/>
  <c r="C82" i="11"/>
  <c r="C83" i="11"/>
  <c r="C84" i="11"/>
  <c r="C85" i="11"/>
  <c r="C86" i="11"/>
  <c r="D86" i="11" s="1"/>
  <c r="C87" i="11"/>
  <c r="C88" i="11"/>
  <c r="C89" i="11"/>
  <c r="C90" i="11"/>
  <c r="D90" i="11" s="1"/>
  <c r="C91" i="11"/>
  <c r="C92" i="11"/>
  <c r="C93" i="11"/>
  <c r="C94" i="11"/>
  <c r="D94" i="11" s="1"/>
  <c r="C95" i="11"/>
  <c r="B83" i="11"/>
  <c r="B84" i="11"/>
  <c r="B85" i="11"/>
  <c r="D85" i="11" s="1"/>
  <c r="B86" i="11"/>
  <c r="B87" i="11"/>
  <c r="B88" i="11"/>
  <c r="B89" i="11"/>
  <c r="D89" i="11" s="1"/>
  <c r="B90" i="11"/>
  <c r="B91" i="11"/>
  <c r="B92" i="11"/>
  <c r="B93" i="11"/>
  <c r="D93" i="11" s="1"/>
  <c r="B94" i="11"/>
  <c r="B95" i="11"/>
  <c r="B99" i="11"/>
  <c r="C99" i="11"/>
  <c r="B100" i="11"/>
  <c r="B101" i="11"/>
  <c r="B102" i="11"/>
  <c r="B103" i="11"/>
  <c r="B104" i="11"/>
  <c r="C100" i="11"/>
  <c r="C101" i="11"/>
  <c r="C105" i="11" s="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B36" i="13" s="1"/>
  <c r="C53" i="4"/>
  <c r="B53" i="13" s="1"/>
  <c r="C62" i="4"/>
  <c r="B62" i="13" s="1"/>
  <c r="C74" i="4"/>
  <c r="B74" i="13" s="1"/>
  <c r="C95" i="4"/>
  <c r="B95" i="13" s="1"/>
  <c r="C104" i="4"/>
  <c r="B104" i="13" s="1"/>
  <c r="D8" i="4"/>
  <c r="D12" i="4" s="1"/>
  <c r="D11" i="4"/>
  <c r="D25" i="4"/>
  <c r="D36" i="4"/>
  <c r="B36" i="4" s="1"/>
  <c r="D40" i="4"/>
  <c r="B40" i="4" s="1"/>
  <c r="D53" i="4"/>
  <c r="D62" i="4"/>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1" i="4"/>
  <c r="H63" i="4" s="1"/>
  <c r="H96" i="4" s="1"/>
  <c r="H105" i="4" s="1"/>
  <c r="I8" i="4"/>
  <c r="I12" i="4" s="1"/>
  <c r="I11" i="4"/>
  <c r="J8" i="4"/>
  <c r="J63" i="4" s="1"/>
  <c r="J96" i="4" s="1"/>
  <c r="J105" i="4" s="1"/>
  <c r="J11" i="4"/>
  <c r="J25" i="4"/>
  <c r="J36" i="4"/>
  <c r="J40" i="4"/>
  <c r="J53" i="4"/>
  <c r="J62" i="4"/>
  <c r="J67" i="4"/>
  <c r="J74" i="4"/>
  <c r="J95" i="4"/>
  <c r="J104" i="4"/>
  <c r="K8" i="4"/>
  <c r="K11" i="4"/>
  <c r="L8" i="4"/>
  <c r="L12" i="4" s="1"/>
  <c r="L11" i="4"/>
  <c r="M8" i="4"/>
  <c r="M11" i="4"/>
  <c r="N8" i="4"/>
  <c r="O8" i="4"/>
  <c r="Q8" i="4"/>
  <c r="Q12" i="4" s="1"/>
  <c r="Q11" i="4"/>
  <c r="B9" i="4"/>
  <c r="B10" i="4"/>
  <c r="E11" i="4"/>
  <c r="F11" i="4"/>
  <c r="F25" i="4"/>
  <c r="F36" i="4"/>
  <c r="F40" i="4"/>
  <c r="F53" i="4"/>
  <c r="F62" i="4"/>
  <c r="N11" i="4"/>
  <c r="O11" i="4"/>
  <c r="O63" i="4" s="1"/>
  <c r="O96" i="4" s="1"/>
  <c r="O105" i="4" s="1"/>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3" i="4"/>
  <c r="N96" i="4" s="1"/>
  <c r="N105" i="4" s="1"/>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L63" i="4" s="1"/>
  <c r="L96" i="4" s="1"/>
  <c r="L105" i="4" s="1"/>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H663" i="3" s="1"/>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Y712" i="3"/>
  <c r="AI712" i="3" s="1"/>
  <c r="Y713" i="3"/>
  <c r="Y714" i="3"/>
  <c r="AI714" i="3" s="1"/>
  <c r="Y715" i="3"/>
  <c r="Y716" i="3"/>
  <c r="Y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D49" i="11"/>
  <c r="D23" i="11"/>
  <c r="D31" i="11"/>
  <c r="D6" i="11"/>
  <c r="D32" i="11"/>
  <c r="C75" i="11"/>
  <c r="D75" i="11" s="1"/>
  <c r="C63" i="11"/>
  <c r="D53" i="11"/>
  <c r="D10" i="11"/>
  <c r="D101" i="11"/>
  <c r="B75" i="11"/>
  <c r="AG432" i="3"/>
  <c r="AI27" i="15" s="1"/>
  <c r="D100" i="11"/>
  <c r="D82" i="11"/>
  <c r="D46" i="11"/>
  <c r="B25" i="4"/>
  <c r="D77" i="11"/>
  <c r="D5" i="11"/>
  <c r="D14" i="11"/>
  <c r="D83" i="11" l="1"/>
  <c r="D92" i="11"/>
  <c r="D88" i="11"/>
  <c r="D81" i="11"/>
  <c r="D71" i="11"/>
  <c r="D67" i="11"/>
  <c r="D61" i="11"/>
  <c r="D57" i="11"/>
  <c r="D40" i="11"/>
  <c r="B12" i="11"/>
  <c r="R11" i="4"/>
  <c r="R53" i="4"/>
  <c r="R63" i="4" s="1"/>
  <c r="R62" i="4"/>
  <c r="C63" i="13"/>
  <c r="C96" i="13" s="1"/>
  <c r="C105" i="13" s="1"/>
  <c r="D78" i="11"/>
  <c r="K63" i="4"/>
  <c r="K96" i="4" s="1"/>
  <c r="D9" i="11"/>
  <c r="B63" i="11"/>
  <c r="D63" i="11" s="1"/>
  <c r="D102" i="11"/>
  <c r="C37" i="11"/>
  <c r="R40" i="4"/>
  <c r="M63" i="4"/>
  <c r="M96" i="4" s="1"/>
  <c r="M105" i="4" s="1"/>
  <c r="G63" i="4"/>
  <c r="G96" i="4" s="1"/>
  <c r="G105" i="4" s="1"/>
  <c r="D72" i="11"/>
  <c r="B68" i="11"/>
  <c r="G63" i="13"/>
  <c r="G96" i="13" s="1"/>
  <c r="G105" i="13" s="1"/>
  <c r="G107" i="13" s="1"/>
  <c r="I63" i="4"/>
  <c r="I96" i="4" s="1"/>
  <c r="I105" i="4" s="1"/>
  <c r="K105" i="4"/>
  <c r="B11" i="13"/>
  <c r="J12" i="4"/>
  <c r="P63" i="4"/>
  <c r="P96" i="4" s="1"/>
  <c r="P105" i="4" s="1"/>
  <c r="K12" i="4"/>
  <c r="H12" i="4"/>
  <c r="C68" i="11"/>
  <c r="D44" i="11"/>
  <c r="C41" i="11"/>
  <c r="Q63" i="4"/>
  <c r="Q96" i="4" s="1"/>
  <c r="Q105" i="4" s="1"/>
  <c r="D63" i="4"/>
  <c r="D96" i="4" s="1"/>
  <c r="D105" i="4" s="1"/>
  <c r="B67" i="4"/>
  <c r="AI716" i="3"/>
  <c r="F63" i="4"/>
  <c r="F96" i="4" s="1"/>
  <c r="F105" i="4" s="1"/>
  <c r="N12" i="4"/>
  <c r="D95" i="11"/>
  <c r="D91" i="11"/>
  <c r="D74" i="11"/>
  <c r="D34" i="11"/>
  <c r="B37" i="11"/>
  <c r="D37" i="11" s="1"/>
  <c r="R36" i="4"/>
  <c r="B8" i="4"/>
  <c r="B12" i="4" s="1"/>
  <c r="AI711" i="3"/>
  <c r="O12" i="4"/>
  <c r="M12" i="4"/>
  <c r="D103" i="11"/>
  <c r="D84" i="11"/>
  <c r="D59" i="11"/>
  <c r="D24" i="11"/>
  <c r="D22" i="11"/>
  <c r="D63" i="13"/>
  <c r="D96" i="13" s="1"/>
  <c r="D105" i="13" s="1"/>
  <c r="R78" i="4"/>
  <c r="R8" i="4"/>
  <c r="R12" i="4" s="1"/>
  <c r="AB48" i="15"/>
  <c r="C79" i="11"/>
  <c r="D48" i="11"/>
  <c r="B53" i="4"/>
  <c r="B74" i="4"/>
  <c r="B54" i="11"/>
  <c r="C54" i="11"/>
  <c r="D73" i="11"/>
  <c r="B79" i="11"/>
  <c r="D87" i="11"/>
  <c r="C96" i="11"/>
  <c r="D41" i="11"/>
  <c r="D99" i="11"/>
  <c r="AI715" i="3"/>
  <c r="AI717" i="3"/>
  <c r="AI713" i="3"/>
  <c r="D68" i="11"/>
  <c r="F12" i="4"/>
  <c r="D66" i="11"/>
  <c r="D45" i="11"/>
  <c r="C12" i="11"/>
  <c r="C13" i="11" s="1"/>
  <c r="R104" i="4"/>
  <c r="B62" i="4"/>
  <c r="R25" i="4"/>
  <c r="B26" i="11"/>
  <c r="R95" i="4"/>
  <c r="S63" i="4"/>
  <c r="E63" i="13" s="1"/>
  <c r="M38" i="7"/>
  <c r="B10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B13" i="11"/>
  <c r="C12" i="4"/>
  <c r="B12" i="13" s="1"/>
  <c r="D96" i="11" l="1"/>
  <c r="D79" i="11"/>
  <c r="B64" i="11"/>
  <c r="D12" i="11"/>
  <c r="B63" i="4"/>
  <c r="D13" i="11"/>
  <c r="D26" i="11"/>
  <c r="R96" i="4"/>
  <c r="R105" i="4" s="1"/>
  <c r="D54" i="11"/>
  <c r="S96" i="4"/>
  <c r="E96" i="13" s="1"/>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S105" i="4" l="1"/>
  <c r="S107" i="4" s="1"/>
  <c r="E107" i="13" s="1"/>
  <c r="Y11" i="15" s="1"/>
  <c r="Y23" i="15" s="1"/>
  <c r="Y26" i="15" s="1"/>
  <c r="Y28" i="15" s="1"/>
  <c r="AU675" i="3"/>
  <c r="C97" i="11"/>
  <c r="D97" i="11" s="1"/>
  <c r="Z798" i="3"/>
  <c r="V951" i="3"/>
  <c r="AD951" i="3" s="1"/>
  <c r="AD953" i="3" s="1"/>
  <c r="E10" i="7"/>
  <c r="E32" i="7" s="1"/>
  <c r="E40" i="7" s="1"/>
  <c r="G4" i="7"/>
  <c r="G5" i="7" s="1"/>
  <c r="AV650" i="3"/>
  <c r="AV675" i="3" s="1"/>
  <c r="AD734" i="3" s="1"/>
  <c r="M21" i="7"/>
  <c r="M30" i="7" s="1"/>
  <c r="O14" i="7"/>
  <c r="M8" i="7"/>
  <c r="K9" i="7"/>
  <c r="G7" i="7"/>
  <c r="I6" i="7"/>
  <c r="E105" i="13"/>
  <c r="T107" i="4"/>
  <c r="H107" i="13" s="1"/>
  <c r="H105" i="13"/>
  <c r="AC442" i="3"/>
  <c r="B105" i="13"/>
  <c r="B105" i="4"/>
  <c r="AD1000" i="3" l="1"/>
  <c r="AD955" i="3"/>
  <c r="AQ877" i="3" s="1"/>
  <c r="AD965" i="3"/>
  <c r="AQ879" i="3" s="1"/>
  <c r="AD988" i="3"/>
  <c r="AD996" i="3"/>
  <c r="AD11" i="15"/>
  <c r="AD23" i="15" s="1"/>
  <c r="AD26" i="15" s="1"/>
  <c r="AD28" i="15" s="1"/>
  <c r="AI11" i="15"/>
  <c r="AI23" i="15" s="1"/>
  <c r="AI26" i="15" s="1"/>
  <c r="AI28" i="15" s="1"/>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E59" i="7" l="1"/>
  <c r="E56" i="7"/>
  <c r="AM826" i="3"/>
  <c r="AQ885" i="3"/>
  <c r="AQ888" i="3" s="1"/>
  <c r="B1012" i="3" s="1"/>
  <c r="AM829" i="3"/>
  <c r="AD1004" i="3"/>
  <c r="T24" i="15" s="1"/>
  <c r="AD38" i="15" s="1"/>
  <c r="AD40" i="15" s="1"/>
  <c r="G40" i="7"/>
  <c r="G54" i="7" s="1"/>
  <c r="K4" i="7"/>
  <c r="M4" i="7" s="1"/>
  <c r="M5" i="7" s="1"/>
  <c r="I10" i="7"/>
  <c r="I32" i="7" s="1"/>
  <c r="I44" i="7" s="1"/>
  <c r="Q21" i="7"/>
  <c r="Q30" i="7" s="1"/>
  <c r="S14" i="7"/>
  <c r="M6" i="7"/>
  <c r="K7" i="7"/>
  <c r="O9" i="7"/>
  <c r="Q8" i="7"/>
  <c r="Y68" i="15"/>
  <c r="T26" i="15"/>
  <c r="T28" i="15" s="1"/>
  <c r="T29" i="15" s="1"/>
  <c r="AB54" i="15"/>
  <c r="AB55" i="15" s="1"/>
  <c r="G56" i="7" l="1"/>
  <c r="G59" i="7"/>
  <c r="AM834" i="3"/>
  <c r="AQ886" i="3"/>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I56" i="7" l="1"/>
  <c r="I59" i="7"/>
  <c r="K56" i="7"/>
  <c r="K59" i="7"/>
  <c r="M27" i="3"/>
  <c r="P204" i="3" s="1"/>
  <c r="P203" i="3" s="1"/>
  <c r="AB86" i="15"/>
  <c r="AB78" i="15"/>
  <c r="AB80" i="15" s="1"/>
  <c r="J81" i="15" s="1"/>
  <c r="Q5" i="7"/>
  <c r="O40" i="7"/>
  <c r="O44" i="7"/>
  <c r="W21" i="7"/>
  <c r="W30" i="7" s="1"/>
  <c r="Y14" i="7"/>
  <c r="W8" i="7"/>
  <c r="U9" i="7"/>
  <c r="M43" i="7"/>
  <c r="M42" i="7"/>
  <c r="M54" i="7"/>
  <c r="U4" i="7"/>
  <c r="S5" i="7"/>
  <c r="Q7" i="7"/>
  <c r="S6" i="7"/>
  <c r="M56" i="7" l="1"/>
  <c r="M59" i="7"/>
  <c r="Q10" i="7"/>
  <c r="Q32" i="7" s="1"/>
  <c r="Q44" i="7" s="1"/>
  <c r="W4" i="7"/>
  <c r="U5" i="7"/>
  <c r="Y8" i="7"/>
  <c r="W9" i="7"/>
  <c r="Y21" i="7"/>
  <c r="Y30" i="7" s="1"/>
  <c r="AA14" i="7"/>
  <c r="S7" i="7"/>
  <c r="S10" i="7" s="1"/>
  <c r="S32" i="7" s="1"/>
  <c r="U6" i="7"/>
  <c r="O54" i="7"/>
  <c r="O42" i="7"/>
  <c r="O43" i="7"/>
  <c r="O56" i="7" l="1"/>
  <c r="O59" i="7"/>
  <c r="Q40" i="7"/>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S56" i="7" l="1"/>
  <c r="S59" i="7"/>
  <c r="Q56" i="7"/>
  <c r="Q59" i="7"/>
  <c r="AA6" i="7"/>
  <c r="Y7" i="7"/>
  <c r="Y10" i="7" s="1"/>
  <c r="Y32" i="7" s="1"/>
  <c r="AE8" i="7"/>
  <c r="AC9" i="7"/>
  <c r="AC4" i="7"/>
  <c r="AA5" i="7"/>
  <c r="W44" i="7"/>
  <c r="W40" i="7"/>
  <c r="AG14" i="7"/>
  <c r="AG21" i="7" s="1"/>
  <c r="AG30" i="7" s="1"/>
  <c r="AE21" i="7"/>
  <c r="AE30" i="7" s="1"/>
  <c r="U43" i="7"/>
  <c r="U42" i="7"/>
  <c r="U54" i="7"/>
  <c r="U59" i="7" l="1"/>
  <c r="U56" i="7"/>
  <c r="W42" i="7"/>
  <c r="W54" i="7"/>
  <c r="W43" i="7"/>
  <c r="Y40" i="7"/>
  <c r="Y44" i="7"/>
  <c r="AE4" i="7"/>
  <c r="AC5" i="7"/>
  <c r="AE9" i="7"/>
  <c r="AG8" i="7"/>
  <c r="AG9" i="7" s="1"/>
  <c r="AA7" i="7"/>
  <c r="AA10" i="7" s="1"/>
  <c r="AA32" i="7" s="1"/>
  <c r="AC6" i="7"/>
  <c r="W56" i="7" l="1"/>
  <c r="W59" i="7"/>
  <c r="AA44" i="7"/>
  <c r="AA40" i="7"/>
  <c r="AE5" i="7"/>
  <c r="AG4" i="7"/>
  <c r="Y43" i="7"/>
  <c r="Y42" i="7"/>
  <c r="Y54" i="7"/>
  <c r="AC7" i="7"/>
  <c r="AC10" i="7" s="1"/>
  <c r="AC32" i="7" s="1"/>
  <c r="AE6" i="7"/>
  <c r="Y56" i="7" l="1"/>
  <c r="Y59" i="7"/>
  <c r="AE7" i="7"/>
  <c r="AE10" i="7" s="1"/>
  <c r="AE32" i="7" s="1"/>
  <c r="AG6" i="7"/>
  <c r="AG7" i="7" s="1"/>
  <c r="AC40" i="7"/>
  <c r="AC44" i="7"/>
  <c r="AG5" i="7"/>
  <c r="AA42" i="7"/>
  <c r="AA43" i="7"/>
  <c r="AA54" i="7"/>
  <c r="AA56" i="7" l="1"/>
  <c r="AA59" i="7"/>
  <c r="AG10" i="7"/>
  <c r="AG32" i="7" s="1"/>
  <c r="AG44" i="7" s="1"/>
  <c r="AE44" i="7"/>
  <c r="AE40" i="7"/>
  <c r="AC42" i="7"/>
  <c r="AC54" i="7"/>
  <c r="AC43" i="7"/>
  <c r="AC59" i="7" l="1"/>
  <c r="AC56" i="7"/>
  <c r="AG40" i="7"/>
  <c r="AG42" i="7" s="1"/>
  <c r="AE54" i="7"/>
  <c r="AE42" i="7"/>
  <c r="AE43" i="7"/>
  <c r="AE56" i="7" l="1"/>
  <c r="AE59" i="7"/>
  <c r="AG54" i="7"/>
  <c r="AG43" i="7"/>
  <c r="AG56" i="7" l="1"/>
  <c r="AG59"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<sst xmlns="http://schemas.openxmlformats.org/spreadsheetml/2006/main" count="3660" uniqueCount="1789">
  <si>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</si>
  <si>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</si>
  <si>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</si>
  <si>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</si>
  <si>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</si>
  <si>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</si>
  <si>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</si>
  <si>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</si>
  <si>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</si>
  <si>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</si>
  <si>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</si>
  <si>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</si>
  <si>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</si>
  <si>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</si>
  <si>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</si>
  <si>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</si>
  <si>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</si>
  <si>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</si>
  <si>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</si>
  <si>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</si>
  <si>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</si>
  <si>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</si>
  <si>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</si>
  <si>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</si>
  <si>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</si>
  <si>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</si>
  <si>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</si>
  <si>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</si>
  <si>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</si>
  <si>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</si>
  <si>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</si>
  <si>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</si>
  <si>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</si>
  <si>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</si>
  <si>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</si>
  <si>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</si>
  <si>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</si>
  <si>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</si>
  <si>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</si>
  <si>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</si>
  <si>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</si>
  <si>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</si>
  <si>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</si>
  <si>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</si>
  <si>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</si>
  <si>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</si>
  <si>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</si>
  <si>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</si>
  <si>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</si>
  <si>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</si>
  <si>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</si>
  <si>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</si>
  <si>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</si>
  <si>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</si>
  <si>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</si>
  <si>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</si>
  <si>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</si>
  <si>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</si>
  <si>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</si>
  <si>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</si>
  <si>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</si>
  <si>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</si>
  <si>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</si>
  <si>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</si>
  <si>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</si>
  <si>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</si>
  <si>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</si>
  <si>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</si>
  <si>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</si>
  <si>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</si>
  <si>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</si>
  <si>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</si>
  <si>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</si>
  <si>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</si>
  <si>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</si>
  <si>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</si>
  <si>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</si>
  <si>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</si>
  <si>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</si>
  <si>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</si>
  <si>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</si>
  <si>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</si>
  <si>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</si>
  <si>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</si>
  <si>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</si>
  <si>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</si>
  <si>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</si>
  <si>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</si>
  <si>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</si>
  <si>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</si>
  <si>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</si>
  <si>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</si>
  <si>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</si>
  <si>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</si>
  <si>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</si>
  <si>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</si>
  <si>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</si>
  <si>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</si>
  <si>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</si>
  <si>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</si>
  <si>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</si>
  <si>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</si>
  <si>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</si>
  <si>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</si>
  <si>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</si>
  <si>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</si>
  <si>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</si>
  <si>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</si>
  <si>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</si>
  <si>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</si>
  <si>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</si>
  <si>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</si>
  <si>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</si>
  <si>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</si>
  <si>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</si>
  <si>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</si>
  <si>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</si>
  <si>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</si>
  <si>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</si>
  <si>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</si>
  <si>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</si>
  <si>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</si>
  <si>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</si>
  <si>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</si>
  <si>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</si>
  <si>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</si>
  <si>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</si>
  <si>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</si>
  <si>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</si>
  <si>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</si>
  <si>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</si>
  <si>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</si>
  <si>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</si>
  <si>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</si>
  <si>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</si>
  <si>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</si>
  <si>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</si>
  <si>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</si>
  <si>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</si>
  <si>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</si>
  <si>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</si>
  <si>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</si>
  <si>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</si>
  <si>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</si>
  <si>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</si>
  <si>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</si>
  <si>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</si>
  <si>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</si>
  <si>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</si>
  <si>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</si>
  <si>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</si>
  <si>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</si>
  <si>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</si>
  <si>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</si>
  <si>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</si>
  <si>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</si>
  <si>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</si>
  <si>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</si>
  <si>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</si>
  <si>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</si>
  <si>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</si>
  <si>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</si>
  <si>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</si>
  <si>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</si>
  <si>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</si>
  <si>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</si>
  <si>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</si>
  <si>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</si>
  <si>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</si>
  <si>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</si>
  <si>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</si>
  <si>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</si>
  <si>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</si>
  <si>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</si>
  <si>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</si>
  <si>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</si>
  <si>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</si>
  <si>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</si>
  <si>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</si>
  <si>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</si>
  <si>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</si>
  <si>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</si>
  <si>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</si>
  <si>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</si>
  <si>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</si>
  <si>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</si>
  <si>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</si>
  <si>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</si>
  <si>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</si>
  <si>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</si>
  <si>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</si>
  <si>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</si>
  <si>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</si>
  <si>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</si>
  <si>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</si>
  <si>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</si>
  <si>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</si>
  <si>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</si>
  <si>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</si>
  <si>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</si>
  <si>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</si>
  <si>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</si>
  <si>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</si>
  <si>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</si>
  <si>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</si>
  <si>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</si>
  <si>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</si>
  <si>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</si>
  <si>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</si>
  <si>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</si>
  <si>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</si>
  <si>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</si>
  <si>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</si>
  <si>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</si>
  <si>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</si>
  <si>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</si>
  <si>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</si>
  <si>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</si>
  <si>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</si>
  <si>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</si>
  <si>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</si>
  <si>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</si>
  <si>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</si>
  <si>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</si>
  <si>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</si>
  <si>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</si>
  <si>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</si>
  <si>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</si>
  <si>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</si>
  <si>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</si>
  <si>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</si>
  <si>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</si>
  <si>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</si>
  <si>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</si>
  <si>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</si>
  <si>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</si>
  <si>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</si>
  <si>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</si>
  <si>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</si>
  <si>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</si>
  <si>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</si>
  <si>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</si>
  <si>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</si>
  <si>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</si>
  <si>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</si>
  <si>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</si>
  <si>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</si>
  <si>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</si>
  <si>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</si>
  <si>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</si>
  <si>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</si>
  <si>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</si>
  <si>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</si>
  <si>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</si>
  <si>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</si>
  <si>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</si>
  <si>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</si>
  <si>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</si>
  <si>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</si>
  <si>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</si>
  <si>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</si>
  <si>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</si>
  <si>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</si>
  <si>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</si>
  <si>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</si>
  <si>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</si>
  <si>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</si>
  <si>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</si>
  <si>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</si>
  <si>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</si>
  <si>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</si>
  <si>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</si>
  <si>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</si>
  <si>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</si>
  <si>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</si>
  <si>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</si>
  <si>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</si>
  <si>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</si>
  <si>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</si>
  <si>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</si>
  <si>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</si>
  <si>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</si>
  <si>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</si>
  <si>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</si>
  <si>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</si>
  <si>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</si>
  <si>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</si>
  <si>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</si>
  <si>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</si>
  <si>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</si>
  <si>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</si>
  <si>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</si>
  <si>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</si>
  <si>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</si>
  <si>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</si>
  <si>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</si>
  <si>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</si>
  <si>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</si>
  <si>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</si>
  <si>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</si>
  <si>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</si>
  <si>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</si>
  <si>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</si>
  <si>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</si>
  <si>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</si>
  <si>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</si>
  <si>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</si>
  <si>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</si>
  <si>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</si>
  <si>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</si>
  <si>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</si>
  <si>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</si>
  <si>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</si>
  <si>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</si>
  <si>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</si>
  <si>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</si>
  <si>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</si>
  <si>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</si>
  <si>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</si>
  <si>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</si>
  <si>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</si>
  <si>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</si>
  <si>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</si>
  <si>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</si>
  <si>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</si>
  <si>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</si>
  <si>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</si>
  <si>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</si>
  <si>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</si>
  <si>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</si>
  <si>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</si>
  <si>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</si>
  <si>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</si>
  <si>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</si>
  <si>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</si>
  <si>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</si>
  <si>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</si>
  <si>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</si>
  <si>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</si>
  <si>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</si>
  <si>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</si>
  <si>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</si>
  <si>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</si>
  <si>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</si>
  <si>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</si>
  <si>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</si>
  <si>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</si>
  <si>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</si>
  <si>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</si>
  <si>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</si>
  <si>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</si>
  <si>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</si>
  <si>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</si>
  <si>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</si>
  <si>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</si>
  <si>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</si>
  <si>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</si>
  <si>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</si>
  <si>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</si>
  <si>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</si>
  <si>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</si>
  <si>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</si>
  <si>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</si>
  <si>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</si>
  <si>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</si>
  <si>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</si>
  <si>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</si>
  <si>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</si>
  <si>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</si>
  <si>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</si>
  <si>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</si>
  <si>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</si>
  <si>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</si>
  <si>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</si>
  <si>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</si>
  <si>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</si>
  <si>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</si>
  <si>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</si>
  <si>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</si>
  <si>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</si>
  <si>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</si>
  <si>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</si>
  <si>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</si>
  <si>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</si>
  <si>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</si>
  <si>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</si>
  <si>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</si>
  <si>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</si>
  <si>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</si>
  <si>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</si>
  <si>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</si>
  <si>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</si>
  <si>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</si>
  <si>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</si>
  <si>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</si>
  <si>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</si>
  <si>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</si>
  <si>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</si>
  <si>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</si>
  <si>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</si>
  <si>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</si>
  <si>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</si>
  <si>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</si>
  <si>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</si>
  <si>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</si>
  <si>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</si>
  <si>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</si>
  <si>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</si>
  <si>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</si>
  <si>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</si>
  <si>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</si>
  <si>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</si>
  <si>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</si>
  <si>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</si>
  <si>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</si>
  <si>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</si>
  <si>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</si>
  <si>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</si>
  <si>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</si>
  <si>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</si>
  <si>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</si>
  <si>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</si>
  <si>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</si>
  <si>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</si>
  <si>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</si>
  <si>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</si>
  <si>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</si>
  <si>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</si>
  <si>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</si>
  <si>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</si>
  <si>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</si>
  <si>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</si>
  <si>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</si>
  <si>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</si>
  <si>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</si>
  <si>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</si>
  <si>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</si>
  <si>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</si>
  <si>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</si>
  <si>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</si>
  <si>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</si>
  <si>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</si>
  <si>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</si>
  <si>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</si>
  <si>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</si>
  <si>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</si>
  <si>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</si>
  <si>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</si>
  <si>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</si>
  <si>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</si>
  <si>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</si>
  <si>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</si>
  <si>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</si>
  <si>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</si>
  <si>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</si>
  <si>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</si>
  <si>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</si>
  <si>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</si>
  <si>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</si>
  <si>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</si>
  <si>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</si>
  <si>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</si>
  <si>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</si>
  <si>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</si>
  <si>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</si>
  <si>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</si>
  <si>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</si>
  <si>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</si>
  <si>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</si>
  <si>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</si>
  <si>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</si>
  <si>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</si>
  <si>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</si>
  <si>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</si>
  <si>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</si>
  <si>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</si>
  <si>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</si>
  <si>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</si>
  <si>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</si>
  <si>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</si>
  <si>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</si>
  <si>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</si>
  <si>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</si>
  <si>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</si>
  <si>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</si>
  <si>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</si>
  <si>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</si>
  <si>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</si>
  <si>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</si>
  <si>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</si>
  <si>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</si>
  <si>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</si>
  <si>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</si>
  <si>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</si>
  <si>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</si>
  <si>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</si>
  <si>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</si>
  <si>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</si>
  <si>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</si>
  <si>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</si>
  <si>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</si>
  <si>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</si>
  <si>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</si>
  <si>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</si>
  <si>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</si>
  <si>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</si>
  <si>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</si>
  <si>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</si>
  <si>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</si>
  <si>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</si>
  <si>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</si>
  <si>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</si>
  <si>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</si>
  <si>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</si>
  <si>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</si>
  <si>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</si>
  <si>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</si>
  <si>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</si>
  <si>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</si>
  <si>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</si>
  <si>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</si>
  <si>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</si>
  <si>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</si>
  <si>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</si>
  <si>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</si>
  <si>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</si>
  <si>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</si>
  <si>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</si>
  <si>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</si>
  <si>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</si>
  <si>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</si>
  <si>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</si>
  <si>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</si>
  <si>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</si>
  <si>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</si>
  <si>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</si>
  <si>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</si>
  <si>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</si>
  <si>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</si>
  <si>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</si>
  <si>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</si>
  <si>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</si>
  <si>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</si>
  <si>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</si>
  <si>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</si>
  <si>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</si>
  <si>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</si>
  <si>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</si>
  <si>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</si>
  <si>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</si>
  <si>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</si>
  <si>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</si>
  <si>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</si>
  <si>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</si>
  <si>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</si>
  <si>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</si>
  <si>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</si>
  <si>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</si>
  <si>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</si>
  <si>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</si>
  <si>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</si>
  <si>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</si>
  <si>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</si>
  <si>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</si>
  <si>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</si>
  <si>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</si>
  <si>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</si>
  <si>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</si>
  <si>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</si>
  <si>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</si>
  <si>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</si>
  <si>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</si>
  <si>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</si>
  <si>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</si>
  <si>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</si>
  <si>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</si>
  <si>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</si>
  <si>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</si>
  <si>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</si>
  <si>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</si>
  <si>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</si>
  <si>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</si>
  <si>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</si>
  <si>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</si>
  <si>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</si>
  <si>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</si>
  <si>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</si>
  <si>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</si>
  <si>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</si>
  <si>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</si>
  <si>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</si>
  <si>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</si>
  <si>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</si>
  <si>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</si>
  <si>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</si>
  <si>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</si>
  <si>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</si>
  <si>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</si>
  <si>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</si>
  <si>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</si>
  <si>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</si>
  <si>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</si>
  <si>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</si>
  <si>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</si>
  <si>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</si>
  <si>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</si>
  <si>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</si>
  <si>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</si>
  <si>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</si>
  <si>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</si>
  <si>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</si>
  <si>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</si>
  <si>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</si>
  <si>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</si>
  <si>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</si>
  <si>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</si>
  <si>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</si>
  <si>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</si>
  <si>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</si>
  <si>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</si>
  <si>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</si>
  <si>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</si>
  <si>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</si>
  <si>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</si>
  <si>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</si>
  <si>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</si>
  <si>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</si>
  <si>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</si>
  <si>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</si>
  <si>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</si>
  <si>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</si>
  <si>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</si>
  <si>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</si>
  <si>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</si>
  <si>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</si>
  <si>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</si>
  <si>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</si>
  <si>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</si>
  <si>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</si>
  <si>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</si>
  <si>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</si>
  <si>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</si>
  <si>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</si>
  <si>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</si>
  <si>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</si>
  <si>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</si>
  <si>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</si>
  <si>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</si>
  <si>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</si>
  <si>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</si>
  <si>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</si>
  <si>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</si>
  <si>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</si>
  <si>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</si>
  <si>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</si>
  <si>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</si>
  <si>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</si>
  <si>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</si>
  <si>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</si>
  <si>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</si>
  <si>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</si>
  <si>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</si>
  <si>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</si>
  <si>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</si>
  <si>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</si>
  <si>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</si>
  <si>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</si>
  <si>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</si>
  <si>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</si>
  <si>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</si>
  <si>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</si>
  <si>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</si>
  <si>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</si>
  <si>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</si>
  <si>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</si>
  <si>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</si>
  <si>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</si>
  <si>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</si>
  <si>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</si>
  <si>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</si>
  <si>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</si>
  <si>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</si>
  <si>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</si>
  <si>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</si>
  <si>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</si>
  <si>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</si>
  <si>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</si>
  <si>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</si>
  <si>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</si>
  <si>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</si>
  <si>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</si>
  <si>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</si>
  <si>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</si>
  <si>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</si>
  <si>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</si>
  <si>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</si>
  <si>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</si>
  <si>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</si>
  <si>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</si>
  <si>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</si>
  <si>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</si>
  <si>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</si>
  <si>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</si>
  <si>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</si>
  <si>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</si>
  <si>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</si>
  <si>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</si>
  <si>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</si>
  <si>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</si>
  <si>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</si>
  <si>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</si>
  <si>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</si>
  <si>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</si>
  <si>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</si>
  <si>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</si>
  <si>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</si>
  <si>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</si>
  <si>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</si>
  <si>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</si>
  <si>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</si>
  <si>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</si>
  <si>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</si>
  <si>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</si>
  <si>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</si>
  <si>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</si>
  <si>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</si>
  <si>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</si>
  <si>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</si>
  <si>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</si>
  <si>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</si>
  <si>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</si>
  <si>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</si>
  <si>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</si>
  <si>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</si>
  <si>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</si>
  <si>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</si>
  <si>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</si>
  <si>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</si>
  <si>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</si>
  <si>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</si>
  <si>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</si>
  <si>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</si>
  <si>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</si>
  <si>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</si>
  <si>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</si>
  <si>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</si>
  <si>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</si>
  <si>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</si>
  <si>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</si>
  <si>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</si>
  <si>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</si>
  <si>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</si>
  <si>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</si>
  <si>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</si>
  <si>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</si>
  <si>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</si>
  <si>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</si>
  <si>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</si>
  <si>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</si>
  <si>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</si>
  <si>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</si>
  <si>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</si>
  <si>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</si>
  <si>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</si>
  <si>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</si>
  <si>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</si>
  <si>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</si>
  <si>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</si>
  <si>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</si>
  <si>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</si>
  <si>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</si>
  <si>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</si>
  <si>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</si>
  <si>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</si>
  <si>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</si>
  <si>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</si>
  <si>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</si>
  <si>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</si>
  <si>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</si>
  <si>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</si>
  <si>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</si>
  <si>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</si>
  <si>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</si>
  <si>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</si>
  <si>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</si>
  <si>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</si>
  <si>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</si>
  <si>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</si>
  <si>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</si>
  <si>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</si>
  <si>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</si>
  <si>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</si>
  <si>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</si>
  <si>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</si>
  <si>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</si>
  <si>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</si>
  <si>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</si>
  <si>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</si>
  <si>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</si>
  <si>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</si>
  <si>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</si>
  <si>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</si>
  <si>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</si>
  <si>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</si>
  <si>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</si>
  <si>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</si>
  <si>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</si>
  <si>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</si>
  <si>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</si>
  <si>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</si>
  <si>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</si>
  <si>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</si>
  <si>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</si>
  <si>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</si>
  <si>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</si>
  <si>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</si>
  <si>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</si>
  <si>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</si>
  <si>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</si>
  <si>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</si>
  <si>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</si>
  <si>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</si>
  <si>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</si>
  <si>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</si>
  <si>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</si>
  <si>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</si>
  <si>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</si>
  <si>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</si>
  <si>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</si>
  <si>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</si>
  <si>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</si>
  <si>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</si>
  <si>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</si>
  <si>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</si>
  <si>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</si>
  <si>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</si>
  <si>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</si>
  <si>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</si>
  <si>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</si>
  <si>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</si>
  <si>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</si>
  <si>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</si>
  <si>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</si>
  <si>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</si>
  <si>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</si>
  <si>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</si>
  <si>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</si>
  <si>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</si>
  <si>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</si>
  <si>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</si>
  <si>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</si>
  <si>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</si>
  <si>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</si>
  <si>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</si>
  <si>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</si>
  <si>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</si>
  <si>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</si>
  <si>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</si>
  <si>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</si>
  <si>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</si>
  <si>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</si>
  <si>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</si>
  <si>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</si>
  <si>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</si>
  <si>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</si>
  <si>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</si>
  <si>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</si>
  <si>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</si>
  <si>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</si>
  <si>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</si>
  <si>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</si>
  <si>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</si>
  <si>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</si>
  <si>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</si>
  <si>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</si>
  <si>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</si>
  <si>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</si>
  <si>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</si>
  <si>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</si>
  <si>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</si>
  <si>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</si>
  <si>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</si>
  <si>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</si>
  <si>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</si>
  <si>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</si>
  <si>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</si>
  <si>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</si>
  <si>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</si>
  <si>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</si>
  <si>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</si>
  <si>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</si>
  <si>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</si>
  <si>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</si>
  <si>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</si>
  <si>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</si>
  <si>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</si>
  <si>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</si>
  <si>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</si>
  <si>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</si>
  <si>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</si>
  <si>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</si>
  <si>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</si>
  <si>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</si>
  <si>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</si>
  <si>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</si>
  <si>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</si>
  <si>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</si>
  <si>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</si>
  <si>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</si>
  <si>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</si>
  <si>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</si>
  <si>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</si>
  <si>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</si>
  <si>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</si>
  <si>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</si>
  <si>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</si>
  <si>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</si>
  <si>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</si>
  <si>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</si>
  <si>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</si>
  <si>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</si>
  <si>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</si>
  <si>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</si>
  <si>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</si>
  <si>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</si>
  <si>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</si>
  <si>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</si>
  <si>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</si>
  <si>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</si>
  <si>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</si>
  <si>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</si>
  <si>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</si>
  <si>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</si>
  <si>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</si>
  <si>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</si>
  <si>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</si>
  <si>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</si>
  <si>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</si>
  <si>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</si>
  <si>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</si>
  <si>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</si>
  <si>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</si>
  <si>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</si>
  <si>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</si>
  <si>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</si>
  <si>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</si>
  <si>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</si>
  <si>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</si>
  <si>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</si>
  <si>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</si>
  <si>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</si>
  <si>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</si>
  <si>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</si>
  <si>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</si>
  <si>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</si>
  <si>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</si>
  <si>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</si>
  <si>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</si>
  <si>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</si>
  <si>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</si>
  <si>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</si>
  <si>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</si>
  <si>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</si>
  <si>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</si>
  <si>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</si>
  <si>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</si>
  <si>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</si>
  <si>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</si>
  <si>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</si>
  <si>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</si>
  <si>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</si>
  <si>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</si>
  <si>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</si>
  <si>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</si>
  <si>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</si>
  <si>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</si>
  <si>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</si>
  <si>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</si>
  <si>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</si>
  <si>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</si>
  <si>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</si>
  <si>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</si>
  <si>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</si>
  <si>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</si>
  <si>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</si>
  <si>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</si>
  <si>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</si>
  <si>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</si>
  <si>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</si>
  <si>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</si>
  <si>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</si>
  <si>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</si>
  <si>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</si>
  <si>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</si>
  <si>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</si>
  <si>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</si>
  <si>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</si>
  <si>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</si>
  <si>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</si>
  <si>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</si>
  <si>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</si>
  <si>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</si>
  <si>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</si>
  <si>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</si>
  <si>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</si>
  <si>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</si>
  <si>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</si>
  <si>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</si>
  <si>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</si>
  <si>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</si>
  <si>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</si>
  <si>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</si>
  <si>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</si>
  <si>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</si>
  <si>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</si>
  <si>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</si>
  <si>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</si>
  <si>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</si>
  <si>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</si>
  <si>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</si>
  <si>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</si>
  <si>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</si>
  <si>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</si>
  <si>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</si>
  <si>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</si>
  <si>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</si>
  <si>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</si>
  <si>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</si>
  <si>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</si>
  <si>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</si>
  <si>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</si>
  <si>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</si>
  <si>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</si>
  <si>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</si>
  <si>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</si>
  <si>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</si>
  <si>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</si>
  <si>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</si>
  <si>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</si>
  <si>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</si>
  <si>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</si>
  <si>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</si>
  <si>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</si>
  <si>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</si>
  <si>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</si>
  <si>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</si>
  <si>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</si>
  <si>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</si>
  <si>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</si>
  <si>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</si>
  <si>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</si>
  <si>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</si>
  <si>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</si>
  <si>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</si>
  <si>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</si>
  <si>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</si>
  <si>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</si>
  <si>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</si>
  <si>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</si>
  <si>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</si>
  <si>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</si>
  <si>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</si>
  <si>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</si>
  <si>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</si>
  <si>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</si>
  <si>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</si>
  <si>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</si>
  <si>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</si>
  <si>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</si>
  <si>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</si>
  <si>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</si>
  <si>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</si>
  <si>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</si>
  <si>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</si>
  <si>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</si>
  <si>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</si>
  <si>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</si>
  <si>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</si>
  <si>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</si>
  <si>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</si>
  <si>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</si>
  <si>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</si>
  <si>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</si>
  <si>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</si>
  <si>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</si>
  <si>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</si>
  <si>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</si>
  <si>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</si>
  <si>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</si>
  <si>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</si>
  <si>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</si>
  <si>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</si>
  <si>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</si>
  <si>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</si>
  <si>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</si>
  <si>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</si>
  <si>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</si>
  <si>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</si>
  <si>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</si>
  <si>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</si>
  <si>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</si>
  <si>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</si>
  <si>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</si>
  <si>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</si>
  <si>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</si>
  <si>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</si>
  <si>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</si>
  <si>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</si>
  <si>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</si>
  <si>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</si>
  <si>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</si>
  <si>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</si>
  <si>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</si>
  <si>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</si>
  <si>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</si>
  <si>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</si>
  <si>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</si>
  <si>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</si>
  <si>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</si>
  <si>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</si>
  <si>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</si>
  <si>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</si>
  <si>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</si>
  <si>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</si>
  <si>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</si>
  <si>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</si>
  <si>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</si>
  <si>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</si>
  <si>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</si>
  <si>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</si>
  <si>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</si>
  <si>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</si>
  <si>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</si>
  <si>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</si>
  <si>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</si>
  <si>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</si>
  <si>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</si>
  <si>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</si>
  <si>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</si>
  <si>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</si>
  <si>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</si>
  <si>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</si>
  <si>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</si>
  <si>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</si>
  <si>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</si>
  <si>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</si>
  <si>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</si>
  <si>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</si>
  <si>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</si>
  <si>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</si>
  <si>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</si>
  <si>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</si>
  <si>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</si>
  <si>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</si>
  <si>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</si>
  <si>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</si>
  <si>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</si>
  <si>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</si>
  <si>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</si>
  <si>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</si>
  <si>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</si>
  <si>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</si>
  <si>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</si>
  <si>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</si>
  <si>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</si>
  <si>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</si>
  <si>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</si>
  <si>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</si>
  <si>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</si>
  <si>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</si>
  <si>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</si>
  <si>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</si>
  <si>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</si>
  <si>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</si>
  <si>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</si>
  <si>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</si>
  <si>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</si>
  <si>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</si>
  <si>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</si>
  <si>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</si>
  <si>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</si>
  <si>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</si>
  <si>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</si>
  <si>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</si>
  <si>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</si>
  <si>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</si>
  <si>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</si>
  <si>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</si>
  <si>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</si>
  <si>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</si>
  <si>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</si>
  <si>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</si>
  <si>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</si>
  <si>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</si>
  <si>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</si>
  <si>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</si>
  <si>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</si>
  <si>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</si>
  <si>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</si>
  <si>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</si>
  <si>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</si>
  <si>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</si>
  <si>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</si>
  <si>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</si>
  <si>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</si>
  <si>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</si>
  <si>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</si>
  <si>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</si>
  <si>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</si>
  <si>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</si>
  <si>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</si>
  <si>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</si>
  <si>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</si>
  <si>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</si>
  <si>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</si>
  <si>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</si>
  <si>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</si>
  <si>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</si>
  <si>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</si>
  <si>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</si>
  <si>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</si>
  <si>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</si>
  <si>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</si>
  <si>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</si>
  <si>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</si>
  <si>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</si>
  <si>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</si>
  <si>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</si>
  <si>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</si>
  <si>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</si>
  <si>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</si>
  <si>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</si>
  <si>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</si>
  <si>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</si>
  <si>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</si>
  <si>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</si>
  <si>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</si>
  <si>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</si>
  <si>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</si>
  <si>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</si>
  <si>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</si>
  <si>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</si>
  <si>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</si>
  <si>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</si>
  <si>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</si>
  <si>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</si>
  <si>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</si>
  <si>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</si>
  <si>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</si>
  <si>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</si>
  <si>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</si>
  <si>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</si>
  <si>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</si>
  <si>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</si>
  <si>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</si>
  <si>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</si>
  <si>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</si>
  <si>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</si>
  <si>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</si>
  <si>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</si>
  <si>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</si>
  <si>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</si>
  <si>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</si>
  <si>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</si>
  <si>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</si>
  <si>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</si>
  <si>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</si>
  <si>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</si>
  <si>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</si>
  <si>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</si>
  <si>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</si>
  <si>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</si>
  <si>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</si>
  <si>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</si>
  <si>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</si>
  <si>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</si>
  <si>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</si>
  <si>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</si>
  <si>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</si>
  <si>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</si>
  <si>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</si>
  <si>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</si>
  <si>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</si>
  <si>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</si>
  <si>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</si>
  <si>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</si>
  <si>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</si>
  <si>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</si>
  <si>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</si>
  <si>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</si>
  <si>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</si>
  <si>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</si>
  <si>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</si>
  <si>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</si>
  <si>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</si>
  <si>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</si>
  <si>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</si>
  <si>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</si>
  <si>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</si>
  <si>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</si>
  <si>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</si>
  <si>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</si>
  <si>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</si>
  <si>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</si>
  <si>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</si>
  <si>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</si>
  <si>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</si>
  <si>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</si>
  <si>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</si>
  <si>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</si>
  <si>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</si>
  <si>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</si>
  <si>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</si>
  <si>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</si>
  <si>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</si>
  <si>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</si>
  <si>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</si>
  <si>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</si>
  <si>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</si>
  <si>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</si>
  <si>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</si>
  <si>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</si>
  <si>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</si>
  <si>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</si>
  <si>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</si>
  <si>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</si>
  <si>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</si>
  <si>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</si>
  <si>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</si>
  <si>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</si>
  <si>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</si>
  <si>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</si>
  <si>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</si>
  <si>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</si>
  <si>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</si>
  <si>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</si>
  <si>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</si>
  <si>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</si>
  <si>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</si>
  <si>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</si>
  <si>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</si>
  <si>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</si>
  <si>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</si>
  <si>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</si>
  <si>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</si>
  <si>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</si>
  <si>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</si>
  <si>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</si>
  <si>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</si>
  <si>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</si>
  <si>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</si>
  <si>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</si>
  <si>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</si>
  <si>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</si>
  <si>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</si>
  <si>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</si>
  <si>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</si>
  <si>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</si>
  <si>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</si>
  <si>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</si>
  <si>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</si>
  <si>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</si>
  <si>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</si>
  <si>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</si>
  <si>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</si>
  <si>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</si>
  <si>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</si>
  <si>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</si>
  <si>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</si>
  <si>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</si>
  <si>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</si>
  <si>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</si>
  <si>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</si>
  <si>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</si>
  <si>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</si>
  <si>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</si>
  <si>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</si>
  <si>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</si>
  <si>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</si>
  <si>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</si>
  <si>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</si>
  <si>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</si>
  <si>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</si>
  <si>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</si>
  <si>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</si>
  <si>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</si>
  <si>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</si>
  <si>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</si>
  <si>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</si>
  <si>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</si>
  <si>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</si>
  <si>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</si>
  <si>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</si>
  <si>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</si>
  <si>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</si>
  <si>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</si>
  <si>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</si>
  <si>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</si>
  <si>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</si>
  <si>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</si>
  <si>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</si>
  <si>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</si>
  <si>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</si>
  <si>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</si>
  <si>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</si>
  <si>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</si>
  <si>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</si>
  <si>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</si>
  <si>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</si>
  <si>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</si>
  <si>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</si>
  <si>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</si>
  <si>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</si>
  <si>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</si>
  <si>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</si>
  <si>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</si>
  <si>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</si>
  <si>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</si>
  <si>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</si>
  <si>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</si>
  <si>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</si>
  <si>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</si>
  <si>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</si>
  <si>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</si>
  <si>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</si>
  <si>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</si>
  <si>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</si>
  <si>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</si>
  <si>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</si>
  <si>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</si>
  <si>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</si>
  <si>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</si>
  <si>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</si>
  <si>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</si>
  <si>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</si>
  <si>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</si>
  <si>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</si>
  <si>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</si>
  <si>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</si>
  <si>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</si>
  <si>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</si>
  <si>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</si>
  <si>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</si>
  <si>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</si>
  <si>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</si>
  <si>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</si>
  <si>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</si>
  <si>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</si>
  <si>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</si>
  <si>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</si>
  <si>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</si>
  <si>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</si>
  <si>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</si>
  <si>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</si>
  <si>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</si>
  <si>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</si>
  <si>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</si>
  <si>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</si>
  <si>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</si>
  <si>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</si>
  <si>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</si>
  <si>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</si>
  <si>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</si>
  <si>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</si>
  <si>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</si>
  <si>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</si>
  <si>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</si>
  <si>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</si>
  <si>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</si>
  <si>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</si>
  <si>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</si>
  <si>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</si>
  <si>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</si>
  <si>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</si>
  <si>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</si>
  <si>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</si>
  <si>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</si>
  <si>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</si>
  <si>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</si>
  <si>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</si>
  <si>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</si>
  <si>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</si>
  <si>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</si>
  <si>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</si>
  <si>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</si>
  <si>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</si>
  <si>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</si>
  <si>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</si>
  <si>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</si>
  <si>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</si>
  <si>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</si>
  <si>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</si>
  <si>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</si>
  <si>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</si>
  <si>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</si>
  <si>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</si>
  <si>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</si>
  <si>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</si>
  <si>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</si>
  <si>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</si>
  <si>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</si>
  <si>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</si>
  <si>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</si>
  <si>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</si>
  <si>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</si>
  <si>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</si>
  <si>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</si>
  <si>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</si>
  <si>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</si>
  <si>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</si>
  <si>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</si>
  <si>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</si>
  <si>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</si>
  <si>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</si>
  <si>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</si>
  <si>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</si>
  <si>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</si>
  <si>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</si>
  <si>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</si>
  <si>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</si>
  <si>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</si>
  <si>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</si>
  <si>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</si>
  <si>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</si>
  <si>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</si>
  <si>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</si>
  <si>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</si>
  <si>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</si>
  <si>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</si>
  <si>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</si>
  <si>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</si>
  <si>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</si>
  <si>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</si>
  <si>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</si>
  <si>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</si>
  <si>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</si>
  <si>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</si>
  <si>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</si>
  <si>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</si>
  <si>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</si>
  <si>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</si>
  <si>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</si>
  <si>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</si>
  <si>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</si>
  <si>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</si>
  <si>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</si>
  <si>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</si>
  <si>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</si>
  <si>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</si>
  <si>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</si>
  <si>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</si>
  <si>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</si>
  <si>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</si>
  <si>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</si>
  <si>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</si>
  <si>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</si>
  <si>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</si>
  <si>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</si>
  <si>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</si>
  <si>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</si>
  <si>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</si>
  <si>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</si>
  <si>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</si>
  <si>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</si>
  <si>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</si>
  <si>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</si>
  <si>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</si>
  <si>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</si>
  <si>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</si>
  <si>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</si>
  <si>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</si>
  <si>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</si>
  <si>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</si>
  <si>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</si>
  <si>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</si>
  <si>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</si>
  <si>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</si>
  <si>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</si>
  <si>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</si>
  <si>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</si>
  <si>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</si>
  <si>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</si>
  <si>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</si>
  <si>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</si>
  <si>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</si>
  <si>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</si>
  <si>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</si>
  <si>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</si>
  <si>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</si>
  <si>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</si>
  <si>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</si>
  <si>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</si>
  <si>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</si>
  <si>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</si>
  <si>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</si>
  <si>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</si>
  <si>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</si>
  <si>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</si>
  <si>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</si>
  <si>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</si>
  <si>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</si>
  <si>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</si>
  <si>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</si>
  <si>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</si>
  <si>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</si>
  <si>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</si>
  <si>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</si>
  <si>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</si>
  <si>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</si>
  <si>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</si>
  <si>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</si>
  <si>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</si>
  <si>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</si>
  <si>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</si>
  <si>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</si>
  <si>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</si>
  <si>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</si>
  <si>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</si>
  <si>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</si>
  <si>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</si>
  <si>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</si>
  <si>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</si>
  <si>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</si>
  <si>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</si>
  <si>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</si>
  <si>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</si>
  <si>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</si>
  <si>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</si>
  <si>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</si>
  <si>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</si>
  <si>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</si>
  <si>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</si>
  <si>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</si>
  <si>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</si>
  <si>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</si>
  <si>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</si>
  <si>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</si>
  <si>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</si>
  <si>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</si>
  <si>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</si>
  <si>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</si>
  <si>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</si>
  <si>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</si>
  <si>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SAHA Arya, L.P.</t>
  </si>
  <si>
    <t>Arya</t>
  </si>
  <si>
    <t>City of San Jose</t>
  </si>
  <si>
    <t>San Jose</t>
  </si>
  <si>
    <t>CDLAC-TCAC Joint Application (submitting concurrently)</t>
  </si>
  <si>
    <t>500 Almaden Boulevard</t>
  </si>
  <si>
    <t>200 E. Santa Clara St., 12th Floor</t>
  </si>
  <si>
    <t>Jacky Morales-Ferrand</t>
  </si>
  <si>
    <t xml:space="preserve">(408) 535-3855 </t>
  </si>
  <si>
    <t>264-31-109</t>
  </si>
  <si>
    <t>40%/60%</t>
  </si>
  <si>
    <t>1835 Alcatraz Avenue</t>
  </si>
  <si>
    <t>Berkeley</t>
  </si>
  <si>
    <t>CA</t>
  </si>
  <si>
    <t>Evelyn Perdomo</t>
  </si>
  <si>
    <t>510-809-2733</t>
  </si>
  <si>
    <t>eperdomo@sahahomes.org</t>
  </si>
  <si>
    <t>Satellite Affordable Housing Associates</t>
  </si>
  <si>
    <t>Satellite AHA Development Inc.</t>
  </si>
  <si>
    <t>Managing GP</t>
  </si>
  <si>
    <t>Developer Project Manager</t>
  </si>
  <si>
    <t>Berkeley, CA 94703</t>
  </si>
  <si>
    <t>Gubb &amp; Barshay LLP</t>
  </si>
  <si>
    <t>505 14th Street, Ste 450</t>
  </si>
  <si>
    <t>Oakland, CA 94612</t>
  </si>
  <si>
    <t>Scott Barshay</t>
  </si>
  <si>
    <t>(415) 781-6600</t>
  </si>
  <si>
    <t>(415) 781-6967</t>
  </si>
  <si>
    <t>sbarshay@gubbandbarshay.com</t>
  </si>
  <si>
    <t>Gubb &amp; Barshay</t>
  </si>
  <si>
    <t>505 14th Street, Suite 45</t>
  </si>
  <si>
    <t>415-781-6600</t>
  </si>
  <si>
    <t>415-781-6967</t>
  </si>
  <si>
    <t>Spiteri, Narasky &amp; Daley LLP</t>
  </si>
  <si>
    <t>1024 Country Club Drive</t>
  </si>
  <si>
    <t>Moraga, CA 94556</t>
  </si>
  <si>
    <t>Roza Chan</t>
  </si>
  <si>
    <t>925-376-2195</t>
  </si>
  <si>
    <t>925-376-2096</t>
  </si>
  <si>
    <t>rchan@sndcpa.com</t>
  </si>
  <si>
    <t>To bo determined</t>
  </si>
  <si>
    <t>California Housing Partnership Corporation</t>
  </si>
  <si>
    <t>369 Pine Street, Suite 300</t>
  </si>
  <si>
    <t>San Francisco, CA 94104</t>
  </si>
  <si>
    <t>415-433-6804</t>
  </si>
  <si>
    <t>Laurin Associates/ Raney Planning</t>
  </si>
  <si>
    <t>1501 Sports Drive</t>
  </si>
  <si>
    <t>Sacramento, CA 95834</t>
  </si>
  <si>
    <t>Stefanie Williams</t>
  </si>
  <si>
    <t>(916) 372-6100</t>
  </si>
  <si>
    <t>(916) 419-6108</t>
  </si>
  <si>
    <t>swilliams@laurinassociates.com</t>
  </si>
  <si>
    <t>Satellite Affordable Housing Associates PM</t>
  </si>
  <si>
    <t>Angela Cavanaugh, VP of Property Management</t>
  </si>
  <si>
    <t>510-809-2751</t>
  </si>
  <si>
    <t>acavanaugh@sahahomes.org</t>
  </si>
  <si>
    <t>Leddy Maytum Stacy Architects</t>
  </si>
  <si>
    <t>1940 Bryant Street</t>
  </si>
  <si>
    <t>San Francisco, CA 94110</t>
  </si>
  <si>
    <t>Richard Stacy</t>
  </si>
  <si>
    <t>rstacy@lmsarch.com</t>
  </si>
  <si>
    <t>415-495-1700</t>
  </si>
  <si>
    <t>Branagh Construction</t>
  </si>
  <si>
    <t>750 Kevin Court</t>
  </si>
  <si>
    <t>Oakland, CA 94621</t>
  </si>
  <si>
    <t>John Branagh</t>
  </si>
  <si>
    <t>510-638-6455</t>
  </si>
  <si>
    <t>510-562-8371</t>
  </si>
  <si>
    <t>jbranagh@branaghinc.com</t>
  </si>
  <si>
    <t>Bright Green Strategies</t>
  </si>
  <si>
    <t>Steve Davis</t>
  </si>
  <si>
    <t>831-454-9956</t>
  </si>
  <si>
    <t>Steve@brightgreenstrategies.com</t>
  </si>
  <si>
    <t>820 Delaware Street</t>
  </si>
  <si>
    <t>Berkeley, CA 94710</t>
  </si>
  <si>
    <t>Joe Napoliello, MAI</t>
  </si>
  <si>
    <t>840 Olive Ave. #3</t>
  </si>
  <si>
    <t>South San Francisco, CA 94080</t>
  </si>
  <si>
    <t>415-309-6728</t>
  </si>
  <si>
    <t>joe@jnval.com</t>
  </si>
  <si>
    <t>JN Real Estate Valuation Services</t>
  </si>
  <si>
    <t>200 E. Santa Clara St.</t>
  </si>
  <si>
    <t>408-975-4465</t>
  </si>
  <si>
    <t>shawnte.spears@sanjoseca.gov</t>
  </si>
  <si>
    <t>San Jose, CA 95113</t>
  </si>
  <si>
    <t>Inner City Infill Site</t>
  </si>
  <si>
    <t>DC-NT1 (Downtown Commercial Neighborhood Transition 1 District)</t>
  </si>
  <si>
    <t>70' under base zoning, 90'8" approved with density donus</t>
  </si>
  <si>
    <t>DC-NT1, 800 DUA</t>
  </si>
  <si>
    <t>DC-NT1, 223 DUA</t>
  </si>
  <si>
    <t>1 space per unit, 40 spaces approved with site development permit</t>
  </si>
  <si>
    <t>HCD AHSC</t>
  </si>
  <si>
    <t>Tax-Exempt Construction Bond - SVB</t>
  </si>
  <si>
    <t>Taxable Tail - SVB</t>
  </si>
  <si>
    <t>Land Donation</t>
  </si>
  <si>
    <t>Costs Deferred Until Perm Close</t>
  </si>
  <si>
    <t>Deferred Developer Fee</t>
  </si>
  <si>
    <t>LP Equity</t>
  </si>
  <si>
    <t>Variable</t>
  </si>
  <si>
    <t>Fixed</t>
  </si>
  <si>
    <t>Interest-Only Construction Bond</t>
  </si>
  <si>
    <t>2 year treasuries</t>
  </si>
  <si>
    <t>Interest- Only Taxable Tail</t>
  </si>
  <si>
    <t>Residual Receipts Loan</t>
  </si>
  <si>
    <t>Donated Land</t>
  </si>
  <si>
    <t>costs deferred until perm</t>
  </si>
  <si>
    <t>Tax-Exempt Permanent Bond - CCRC</t>
  </si>
  <si>
    <t>HCD AHSC Funds</t>
  </si>
  <si>
    <t>General Partner Contribution</t>
  </si>
  <si>
    <t>Permanent Bond Debt</t>
  </si>
  <si>
    <t>mmcgraw-scherer@chpc.net</t>
  </si>
  <si>
    <t>Payroll taxes and benefits</t>
  </si>
  <si>
    <t>Misc. Maintenance</t>
  </si>
  <si>
    <t>City Loan Monitoring Fees</t>
  </si>
  <si>
    <t>Annual Bond Monitoring Fee:</t>
  </si>
  <si>
    <t>City Loan Monitoring Fee:</t>
  </si>
  <si>
    <t>HCD AHSC Funding</t>
  </si>
  <si>
    <t>Other: PV System</t>
  </si>
  <si>
    <t>Other: City Accrued Interest</t>
  </si>
  <si>
    <t>Other: Taxable Tail Interest</t>
  </si>
  <si>
    <t>Other: Prevailing Wage &amp; Security</t>
  </si>
  <si>
    <t>Other: Predevelopment Loan Interest/Fees</t>
  </si>
  <si>
    <t>Other: Construction Supervision &amp; Testing</t>
  </si>
  <si>
    <t>Other: Other Consultants &amp; Green Certs</t>
  </si>
  <si>
    <t>Other: Utility Connection Fees</t>
  </si>
  <si>
    <t>Residual Receipt Payments</t>
  </si>
  <si>
    <t>4% 2020 TBLs</t>
  </si>
  <si>
    <t>505 Howard Street, 3rd Floor</t>
  </si>
  <si>
    <t>Lina Vo</t>
  </si>
  <si>
    <t xml:space="preserve">415 764 3168 </t>
  </si>
  <si>
    <t>Shawnte Spears</t>
  </si>
  <si>
    <t>200 E. Santa Clara St, 12th Floor</t>
  </si>
  <si>
    <t>2020 El Camino Ave, Suite 500</t>
  </si>
  <si>
    <t>Sacramento, CA</t>
  </si>
  <si>
    <t>Laura Bateman</t>
  </si>
  <si>
    <t>100 West Broadway, Suite 1000</t>
  </si>
  <si>
    <t>Mark Rasmussen</t>
  </si>
  <si>
    <t>818-550-9807</t>
  </si>
  <si>
    <t>San Jose, CA</t>
  </si>
  <si>
    <t>Berkeley, CA</t>
  </si>
  <si>
    <t>Santa Clara County Housing Authority</t>
  </si>
  <si>
    <t>jacky.morales-ferrand@sanjoseca.gov</t>
  </si>
  <si>
    <t xml:space="preserve">City of San Jose </t>
  </si>
  <si>
    <t>San Francisco, CA 94105</t>
  </si>
  <si>
    <t>Glendale, CA 91210</t>
  </si>
  <si>
    <t xml:space="preserve">Address was formerly 226 Balbach Street and project was formerly referred to as 226 Balbach.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</si>
</sst>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
      <sz val="10"/>
      <color rgb="FF000000"/>
      <name val="Arial"/>
      <family val="2"/>
    </font>
    <font>
      <sz val="9"/>
      <color rgb="FF000000"/>
      <name val="Tahoma"/>
      <family val="2"/>
    </font>
    <font>
      <b/>
      <sz val="14"/>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auto="1"/>
      </top>
      <bottom style="thin">
        <color auto="1"/>
      </bottom>
      <diagonal/>
    </border>
  </borders>
  <cellStyleXfs count="8707">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9" fontId="109" fillId="0" borderId="0" applyFont="0" applyFill="0" applyBorder="0" applyAlignment="0" applyProtection="0"/>
  </cellStyleXfs>
  <cellXfs count="171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7"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5" fillId="0" borderId="0" xfId="0" applyFont="1" applyBorder="1"/>
    <xf numFmtId="0" fontId="7"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168" fontId="44" fillId="5" borderId="11" xfId="0" applyNumberFormat="1" applyFont="1" applyFill="1" applyBorder="1" applyAlignment="1" applyProtection="1">
      <alignment vertical="top" wrapText="1"/>
      <protection locked="0"/>
    </xf>
    <xf numFmtId="9" fontId="16" fillId="0" borderId="0" xfId="8706" applyFont="1" applyFill="1" applyAlignment="1">
      <alignment horizontal="center"/>
    </xf>
    <xf numFmtId="9" fontId="16" fillId="0" borderId="0" xfId="8706" applyFont="1" applyAlignment="1">
      <alignment horizontal="center"/>
    </xf>
    <xf numFmtId="168" fontId="7" fillId="5" borderId="0" xfId="0" applyNumberFormat="1" applyFont="1" applyFill="1"/>
    <xf numFmtId="9" fontId="112" fillId="0" borderId="0" xfId="543" applyNumberFormat="1" applyFont="1" applyAlignment="1" applyProtection="1">
      <alignment horizontal="left"/>
    </xf>
    <xf numFmtId="0" fontId="0" fillId="5" borderId="6" xfId="0" applyFill="1" applyBorder="1" applyAlignment="1" applyProtection="1">
      <alignment horizontal="left"/>
      <protection locked="0"/>
    </xf>
    <xf numFmtId="0" fontId="7" fillId="5" borderId="6" xfId="0" applyFont="1" applyFill="1" applyBorder="1" applyAlignment="1" applyProtection="1">
      <alignment horizontal="left"/>
      <protection locked="0"/>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5"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3"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5" borderId="6" xfId="570" applyFill="1" applyBorder="1" applyAlignment="1" applyProtection="1">
      <alignment horizontal="left"/>
      <protection locked="0"/>
    </xf>
    <xf numFmtId="0" fontId="16" fillId="0"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0" fontId="7" fillId="5" borderId="6" xfId="0" applyFont="1" applyFill="1" applyBorder="1" applyAlignment="1" applyProtection="1">
      <alignment horizontal="left"/>
      <protection locked="0"/>
    </xf>
    <xf numFmtId="166" fontId="7" fillId="5" borderId="4" xfId="0" applyNumberFormat="1"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0" fontId="0" fillId="5" borderId="4" xfId="0" applyFill="1" applyBorder="1" applyAlignment="1" applyProtection="1">
      <alignment horizontal="left"/>
      <protection locked="0"/>
    </xf>
    <xf numFmtId="0" fontId="7" fillId="5" borderId="4" xfId="0" applyFont="1" applyFill="1" applyBorder="1" applyAlignment="1" applyProtection="1">
      <alignment horizontal="left"/>
      <protection locked="0"/>
    </xf>
    <xf numFmtId="168" fontId="16" fillId="0" borderId="4" xfId="0" applyNumberFormat="1" applyFont="1" applyFill="1" applyBorder="1" applyAlignment="1" applyProtection="1">
      <alignment horizontal="center"/>
    </xf>
    <xf numFmtId="0" fontId="7" fillId="5" borderId="4" xfId="570" applyFill="1" applyBorder="1" applyAlignment="1" applyProtection="1">
      <alignment horizontal="left"/>
      <protection locked="0"/>
    </xf>
    <xf numFmtId="166" fontId="7" fillId="5" borderId="6" xfId="570" applyNumberFormat="1" applyFont="1" applyFill="1" applyBorder="1" applyAlignment="1" applyProtection="1">
      <alignment horizontal="left"/>
      <protection locked="0"/>
    </xf>
    <xf numFmtId="166" fontId="7" fillId="5" borderId="4" xfId="570" applyNumberFormat="1" applyFont="1" applyFill="1" applyBorder="1" applyAlignment="1" applyProtection="1">
      <alignment horizontal="left"/>
      <protection locked="0"/>
    </xf>
    <xf numFmtId="0" fontId="7" fillId="5" borderId="4" xfId="570"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68" fontId="16" fillId="5" borderId="11"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16" fillId="0" borderId="11" xfId="0" applyFont="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4" fillId="0" borderId="11" xfId="0" applyFont="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4" fillId="0" borderId="6" xfId="0" applyFont="1" applyBorder="1" applyAlignment="1" applyProtection="1">
      <alignment horizontal="center"/>
    </xf>
    <xf numFmtId="0" fontId="7" fillId="5" borderId="48" xfId="0" applyFont="1" applyFill="1" applyBorder="1" applyAlignment="1" applyProtection="1">
      <alignment horizontal="left"/>
      <protection locked="0"/>
    </xf>
    <xf numFmtId="0" fontId="0" fillId="5" borderId="48" xfId="0" applyFill="1" applyBorder="1" applyAlignment="1" applyProtection="1">
      <alignment horizontal="left"/>
      <protection locked="0"/>
    </xf>
    <xf numFmtId="0" fontId="16" fillId="2" borderId="11" xfId="0" applyFont="1" applyFill="1" applyBorder="1" applyAlignment="1" applyProtection="1">
      <alignment horizontal="center"/>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0" fillId="0" borderId="4" xfId="0" applyBorder="1" applyAlignment="1">
      <alignment horizontal="center"/>
    </xf>
    <xf numFmtId="0" fontId="0" fillId="0" borderId="5" xfId="0" applyBorder="1" applyAlignment="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168" fontId="16" fillId="5" borderId="13"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168" fontId="0" fillId="5" borderId="11" xfId="0" applyNumberFormat="1" applyFill="1" applyBorder="1" applyAlignment="1" applyProtection="1">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9" fontId="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9"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28" fillId="0" borderId="11" xfId="543" applyFont="1" applyFill="1" applyBorder="1" applyAlignment="1" applyProtection="1">
      <alignment horizontal="center"/>
    </xf>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5"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71" fontId="7" fillId="0" borderId="11" xfId="543" applyNumberFormat="1" applyFont="1" applyBorder="1" applyAlignment="1" applyProtection="1">
      <alignment horizontal="center"/>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0" fontId="7"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2" fontId="7"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0" fontId="16" fillId="0" borderId="11" xfId="0" applyFont="1" applyFill="1" applyBorder="1" applyAlignment="1" applyProtection="1">
      <alignment horizontal="center"/>
    </xf>
    <xf numFmtId="0" fontId="14" fillId="5" borderId="11" xfId="0" applyFont="1" applyFill="1" applyBorder="1" applyAlignment="1" applyProtection="1">
      <alignment horizontal="center"/>
      <protection locked="0"/>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6" fillId="0" borderId="3" xfId="0" applyFont="1" applyBorder="1" applyAlignment="1" applyProtection="1">
      <alignment horizontal="left"/>
    </xf>
    <xf numFmtId="0" fontId="16" fillId="5" borderId="6"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4" fontId="0" fillId="5" borderId="11" xfId="0" applyNumberForma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14" fontId="7" fillId="5" borderId="11" xfId="0" applyNumberFormat="1" applyFont="1" applyFill="1" applyBorder="1" applyAlignment="1" applyProtection="1">
      <alignment horizontal="center"/>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0" fontId="7" fillId="5" borderId="0" xfId="0" applyFont="1"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6" fontId="0" fillId="5" borderId="6" xfId="0" applyNumberFormat="1" applyFill="1" applyBorder="1" applyAlignment="1" applyProtection="1">
      <alignment horizontal="left"/>
      <protection locked="0"/>
    </xf>
    <xf numFmtId="0" fontId="8" fillId="0" borderId="0" xfId="244" applyFill="1" applyAlignment="1" applyProtection="1">
      <alignment horizontal="left"/>
      <protection locked="0"/>
    </xf>
    <xf numFmtId="0" fontId="7" fillId="0" borderId="6" xfId="0" applyFont="1" applyBorder="1" applyAlignment="1" applyProtection="1">
      <alignment horizontal="center"/>
      <protection locked="0"/>
    </xf>
    <xf numFmtId="0" fontId="7" fillId="5" borderId="6" xfId="244" applyFont="1" applyFill="1" applyBorder="1" applyAlignment="1" applyProtection="1">
      <alignment horizontal="left"/>
      <protection locked="0"/>
    </xf>
    <xf numFmtId="0" fontId="16"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7" fillId="0" borderId="6" xfId="0" applyFont="1" applyFill="1" applyBorder="1" applyAlignment="1" applyProtection="1">
      <alignment horizontal="left"/>
    </xf>
    <xf numFmtId="0" fontId="0" fillId="44" borderId="6" xfId="0" applyFill="1" applyBorder="1" applyAlignment="1" applyProtection="1">
      <alignment horizontal="center"/>
      <protection locked="0"/>
    </xf>
    <xf numFmtId="0" fontId="7" fillId="5" borderId="6" xfId="570"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7" fillId="5" borderId="0" xfId="244"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3" fontId="16" fillId="0" borderId="11" xfId="0" applyNumberFormat="1" applyFont="1" applyFill="1" applyBorder="1" applyAlignment="1" applyProtection="1">
      <alignment horizontal="center"/>
    </xf>
    <xf numFmtId="14" fontId="16" fillId="5" borderId="4" xfId="0" applyNumberFormat="1" applyFont="1" applyFill="1" applyBorder="1" applyAlignment="1" applyProtection="1">
      <alignment horizontal="right"/>
      <protection locked="0"/>
    </xf>
    <xf numFmtId="0" fontId="7" fillId="5" borderId="6" xfId="0" applyFont="1" applyFill="1" applyBorder="1" applyAlignment="1" applyProtection="1">
      <alignment horizontal="left" wrapText="1"/>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0" fillId="0" borderId="0" xfId="0" applyBorder="1" applyAlignment="1" applyProtection="1">
      <alignment horizontal="center"/>
    </xf>
    <xf numFmtId="0" fontId="16" fillId="0" borderId="6" xfId="0" applyFont="1" applyBorder="1" applyAlignment="1" applyProtection="1">
      <alignment horizontal="left"/>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0" fontId="0" fillId="0" borderId="5" xfId="0" applyBorder="1" applyAlignment="1" applyProtection="1">
      <alignment horizontal="left"/>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0" fontId="16" fillId="5" borderId="4" xfId="0" applyNumberFormat="1" applyFont="1" applyFill="1" applyBorder="1" applyAlignment="1" applyProtection="1">
      <alignment horizontal="right"/>
      <protection locked="0"/>
    </xf>
    <xf numFmtId="3" fontId="16" fillId="5" borderId="11" xfId="0" applyNumberFormat="1" applyFont="1" applyFill="1" applyBorder="1" applyAlignment="1" applyProtection="1">
      <alignment horizontal="center"/>
      <protection locked="0"/>
    </xf>
    <xf numFmtId="0" fontId="7" fillId="0" borderId="6" xfId="0" applyFont="1" applyFill="1" applyBorder="1" applyAlignment="1" applyProtection="1">
      <alignment horizontal="left"/>
      <protection locked="0"/>
    </xf>
    <xf numFmtId="0" fontId="16" fillId="5" borderId="11" xfId="0" applyFont="1" applyFill="1" applyBorder="1" applyAlignment="1" applyProtection="1">
      <alignment horizontal="center"/>
      <protection locked="0"/>
    </xf>
    <xf numFmtId="0" fontId="7" fillId="5" borderId="3" xfId="0" applyFont="1" applyFill="1" applyBorder="1" applyAlignment="1" applyProtection="1">
      <alignment horizontal="left"/>
      <protection locked="0"/>
    </xf>
    <xf numFmtId="0" fontId="14" fillId="0" borderId="5" xfId="0" applyFont="1" applyFill="1" applyBorder="1" applyAlignment="1" applyProtection="1">
      <alignment horizontal="center"/>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0" fillId="44" borderId="4" xfId="0" applyFill="1" applyBorder="1" applyAlignment="1" applyProtection="1">
      <alignment horizontal="center"/>
      <protection locked="0"/>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7" fillId="0" borderId="4" xfId="0" applyFont="1" applyBorder="1" applyAlignment="1" applyProtection="1">
      <alignment horizontal="center"/>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6" fillId="5" borderId="6" xfId="271" applyFont="1" applyFill="1" applyBorder="1" applyAlignment="1" applyProtection="1">
      <protection locked="0"/>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0" fillId="0" borderId="6" xfId="0" applyBorder="1" applyAlignment="1" applyProtection="1">
      <alignment horizontal="center"/>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0" fontId="26" fillId="5" borderId="6" xfId="0" applyFont="1" applyFill="1" applyBorder="1" applyAlignment="1" applyProtection="1">
      <alignment horizontal="left"/>
      <protection locked="0"/>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16" fillId="5" borderId="4" xfId="0" applyFont="1" applyFill="1" applyBorder="1" applyAlignment="1" applyProtection="1">
      <alignment horizontal="right"/>
      <protection locked="0"/>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7"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07">
    <cellStyle name="20% - Accent1" xfId="1" builtinId="30" customBuiltin="1"/>
    <cellStyle name="20% - Accent1 10" xfId="4495"/>
    <cellStyle name="20% - Accent1 2" xfId="2"/>
    <cellStyle name="20% - Accent1 2 2" xfId="3"/>
    <cellStyle name="20% - Accent1 2 2 2" xfId="4"/>
    <cellStyle name="20% - Accent1 2 2 2 2" xfId="574"/>
    <cellStyle name="20% - Accent1 2 2 2 2 2" xfId="2845"/>
    <cellStyle name="20% - Accent1 2 2 2 2 2 2" xfId="7057"/>
    <cellStyle name="20% - Accent1 2 2 2 2 3" xfId="4912"/>
    <cellStyle name="20% - Accent1 2 2 2 3" xfId="1027"/>
    <cellStyle name="20% - Accent1 2 2 2 3 2" xfId="3258"/>
    <cellStyle name="20% - Accent1 2 2 2 3 2 2" xfId="7470"/>
    <cellStyle name="20% - Accent1 2 2 2 3 3" xfId="5325"/>
    <cellStyle name="20% - Accent1 2 2 2 4" xfId="1441"/>
    <cellStyle name="20% - Accent1 2 2 2 4 2" xfId="3671"/>
    <cellStyle name="20% - Accent1 2 2 2 4 2 2" xfId="7883"/>
    <cellStyle name="20% - Accent1 2 2 2 4 3" xfId="5738"/>
    <cellStyle name="20% - Accent1 2 2 2 5" xfId="1855"/>
    <cellStyle name="20% - Accent1 2 2 2 5 2" xfId="4084"/>
    <cellStyle name="20% - Accent1 2 2 2 5 2 2" xfId="8296"/>
    <cellStyle name="20% - Accent1 2 2 2 5 3" xfId="6151"/>
    <cellStyle name="20% - Accent1 2 2 2 6" xfId="2268"/>
    <cellStyle name="20% - Accent1 2 2 2 6 2" xfId="6564"/>
    <cellStyle name="20% - Accent1 2 2 2 7" xfId="4498"/>
    <cellStyle name="20% - Accent1 2 2 3" xfId="573"/>
    <cellStyle name="20% - Accent1 2 2 3 2" xfId="2844"/>
    <cellStyle name="20% - Accent1 2 2 3 2 2" xfId="7056"/>
    <cellStyle name="20% - Accent1 2 2 3 3" xfId="4911"/>
    <cellStyle name="20% - Accent1 2 2 4" xfId="1026"/>
    <cellStyle name="20% - Accent1 2 2 4 2" xfId="3257"/>
    <cellStyle name="20% - Accent1 2 2 4 2 2" xfId="7469"/>
    <cellStyle name="20% - Accent1 2 2 4 3" xfId="5324"/>
    <cellStyle name="20% - Accent1 2 2 5" xfId="1440"/>
    <cellStyle name="20% - Accent1 2 2 5 2" xfId="3670"/>
    <cellStyle name="20% - Accent1 2 2 5 2 2" xfId="7882"/>
    <cellStyle name="20% - Accent1 2 2 5 3" xfId="5737"/>
    <cellStyle name="20% - Accent1 2 2 6" xfId="1854"/>
    <cellStyle name="20% - Accent1 2 2 6 2" xfId="4083"/>
    <cellStyle name="20% - Accent1 2 2 6 2 2" xfId="8295"/>
    <cellStyle name="20% - Accent1 2 2 6 3" xfId="6150"/>
    <cellStyle name="20% - Accent1 2 2 7" xfId="2267"/>
    <cellStyle name="20% - Accent1 2 2 7 2" xfId="6563"/>
    <cellStyle name="20% - Accent1 2 2 8" xfId="4497"/>
    <cellStyle name="20% - Accent1 2 3" xfId="5"/>
    <cellStyle name="20% - Accent1 2 3 2" xfId="575"/>
    <cellStyle name="20% - Accent1 2 3 2 2" xfId="2846"/>
    <cellStyle name="20% - Accent1 2 3 2 2 2" xfId="7058"/>
    <cellStyle name="20% - Accent1 2 3 2 3" xfId="4913"/>
    <cellStyle name="20% - Accent1 2 3 3" xfId="1028"/>
    <cellStyle name="20% - Accent1 2 3 3 2" xfId="3259"/>
    <cellStyle name="20% - Accent1 2 3 3 2 2" xfId="7471"/>
    <cellStyle name="20% - Accent1 2 3 3 3" xfId="5326"/>
    <cellStyle name="20% - Accent1 2 3 4" xfId="1442"/>
    <cellStyle name="20% - Accent1 2 3 4 2" xfId="3672"/>
    <cellStyle name="20% - Accent1 2 3 4 2 2" xfId="7884"/>
    <cellStyle name="20% - Accent1 2 3 4 3" xfId="5739"/>
    <cellStyle name="20% - Accent1 2 3 5" xfId="1856"/>
    <cellStyle name="20% - Accent1 2 3 5 2" xfId="4085"/>
    <cellStyle name="20% - Accent1 2 3 5 2 2" xfId="8297"/>
    <cellStyle name="20% - Accent1 2 3 5 3" xfId="6152"/>
    <cellStyle name="20% - Accent1 2 3 6" xfId="2269"/>
    <cellStyle name="20% - Accent1 2 3 6 2" xfId="6565"/>
    <cellStyle name="20% - Accent1 2 3 7" xfId="4499"/>
    <cellStyle name="20% - Accent1 2 4" xfId="572"/>
    <cellStyle name="20% - Accent1 2 4 2" xfId="2843"/>
    <cellStyle name="20% - Accent1 2 4 2 2" xfId="7055"/>
    <cellStyle name="20% - Accent1 2 4 3" xfId="4910"/>
    <cellStyle name="20% - Accent1 2 5" xfId="1025"/>
    <cellStyle name="20% - Accent1 2 5 2" xfId="3256"/>
    <cellStyle name="20% - Accent1 2 5 2 2" xfId="7468"/>
    <cellStyle name="20% - Accent1 2 5 3" xfId="5323"/>
    <cellStyle name="20% - Accent1 2 6" xfId="1439"/>
    <cellStyle name="20% - Accent1 2 6 2" xfId="3669"/>
    <cellStyle name="20% - Accent1 2 6 2 2" xfId="7881"/>
    <cellStyle name="20% - Accent1 2 6 3" xfId="5736"/>
    <cellStyle name="20% - Accent1 2 7" xfId="1853"/>
    <cellStyle name="20% - Accent1 2 7 2" xfId="4082"/>
    <cellStyle name="20% - Accent1 2 7 2 2" xfId="8294"/>
    <cellStyle name="20% - Accent1 2 7 3" xfId="6149"/>
    <cellStyle name="20% - Accent1 2 8" xfId="2266"/>
    <cellStyle name="20% - Accent1 2 8 2" xfId="6562"/>
    <cellStyle name="20% - Accent1 2 9" xfId="4496"/>
    <cellStyle name="20% - Accent1 3" xfId="6"/>
    <cellStyle name="20% - Accent1 3 2" xfId="7"/>
    <cellStyle name="20% - Accent1 3 2 2" xfId="577"/>
    <cellStyle name="20% - Accent1 3 2 2 2" xfId="2848"/>
    <cellStyle name="20% - Accent1 3 2 2 2 2" xfId="7060"/>
    <cellStyle name="20% - Accent1 3 2 2 3" xfId="4915"/>
    <cellStyle name="20% - Accent1 3 2 3" xfId="1030"/>
    <cellStyle name="20% - Accent1 3 2 3 2" xfId="3261"/>
    <cellStyle name="20% - Accent1 3 2 3 2 2" xfId="7473"/>
    <cellStyle name="20% - Accent1 3 2 3 3" xfId="5328"/>
    <cellStyle name="20% - Accent1 3 2 4" xfId="1444"/>
    <cellStyle name="20% - Accent1 3 2 4 2" xfId="3674"/>
    <cellStyle name="20% - Accent1 3 2 4 2 2" xfId="7886"/>
    <cellStyle name="20% - Accent1 3 2 4 3" xfId="5741"/>
    <cellStyle name="20% - Accent1 3 2 5" xfId="1858"/>
    <cellStyle name="20% - Accent1 3 2 5 2" xfId="4087"/>
    <cellStyle name="20% - Accent1 3 2 5 2 2" xfId="8299"/>
    <cellStyle name="20% - Accent1 3 2 5 3" xfId="6154"/>
    <cellStyle name="20% - Accent1 3 2 6" xfId="2271"/>
    <cellStyle name="20% - Accent1 3 2 6 2" xfId="6567"/>
    <cellStyle name="20% - Accent1 3 2 7" xfId="4501"/>
    <cellStyle name="20% - Accent1 3 3" xfId="576"/>
    <cellStyle name="20% - Accent1 3 3 2" xfId="2847"/>
    <cellStyle name="20% - Accent1 3 3 2 2" xfId="7059"/>
    <cellStyle name="20% - Accent1 3 3 3" xfId="4914"/>
    <cellStyle name="20% - Accent1 3 4" xfId="1029"/>
    <cellStyle name="20% - Accent1 3 4 2" xfId="3260"/>
    <cellStyle name="20% - Accent1 3 4 2 2" xfId="7472"/>
    <cellStyle name="20% - Accent1 3 4 3" xfId="5327"/>
    <cellStyle name="20% - Accent1 3 5" xfId="1443"/>
    <cellStyle name="20% - Accent1 3 5 2" xfId="3673"/>
    <cellStyle name="20% - Accent1 3 5 2 2" xfId="7885"/>
    <cellStyle name="20% - Accent1 3 5 3" xfId="5740"/>
    <cellStyle name="20% - Accent1 3 6" xfId="1857"/>
    <cellStyle name="20% - Accent1 3 6 2" xfId="4086"/>
    <cellStyle name="20% - Accent1 3 6 2 2" xfId="8298"/>
    <cellStyle name="20% - Accent1 3 6 3" xfId="6153"/>
    <cellStyle name="20% - Accent1 3 7" xfId="2270"/>
    <cellStyle name="20% - Accent1 3 7 2" xfId="6566"/>
    <cellStyle name="20% - Accent1 3 8" xfId="4500"/>
    <cellStyle name="20% - Accent1 4" xfId="8"/>
    <cellStyle name="20% - Accent1 4 2" xfId="578"/>
    <cellStyle name="20% - Accent1 4 2 2" xfId="2849"/>
    <cellStyle name="20% - Accent1 4 2 2 2" xfId="7061"/>
    <cellStyle name="20% - Accent1 4 2 3" xfId="4916"/>
    <cellStyle name="20% - Accent1 4 3" xfId="1031"/>
    <cellStyle name="20% - Accent1 4 3 2" xfId="3262"/>
    <cellStyle name="20% - Accent1 4 3 2 2" xfId="7474"/>
    <cellStyle name="20% - Accent1 4 3 3" xfId="5329"/>
    <cellStyle name="20% - Accent1 4 4" xfId="1445"/>
    <cellStyle name="20% - Accent1 4 4 2" xfId="3675"/>
    <cellStyle name="20% - Accent1 4 4 2 2" xfId="7887"/>
    <cellStyle name="20% - Accent1 4 4 3" xfId="5742"/>
    <cellStyle name="20% - Accent1 4 5" xfId="1859"/>
    <cellStyle name="20% - Accent1 4 5 2" xfId="4088"/>
    <cellStyle name="20% - Accent1 4 5 2 2" xfId="8300"/>
    <cellStyle name="20% - Accent1 4 5 3" xfId="6155"/>
    <cellStyle name="20% - Accent1 4 6" xfId="2272"/>
    <cellStyle name="20% - Accent1 4 6 2" xfId="6568"/>
    <cellStyle name="20% - Accent1 4 7" xfId="4502"/>
    <cellStyle name="20% - Accent1 5" xfId="571"/>
    <cellStyle name="20% - Accent1 5 2" xfId="2842"/>
    <cellStyle name="20% - Accent1 5 2 2" xfId="7054"/>
    <cellStyle name="20% - Accent1 5 3" xfId="4909"/>
    <cellStyle name="20% - Accent1 6" xfId="1024"/>
    <cellStyle name="20% - Accent1 6 2" xfId="3255"/>
    <cellStyle name="20% - Accent1 6 2 2" xfId="7467"/>
    <cellStyle name="20% - Accent1 6 3" xfId="5322"/>
    <cellStyle name="20% - Accent1 7" xfId="1438"/>
    <cellStyle name="20% - Accent1 7 2" xfId="3668"/>
    <cellStyle name="20% - Accent1 7 2 2" xfId="7880"/>
    <cellStyle name="20% - Accent1 7 3" xfId="5735"/>
    <cellStyle name="20% - Accent1 8" xfId="1852"/>
    <cellStyle name="20% - Accent1 8 2" xfId="4081"/>
    <cellStyle name="20% - Accent1 8 2 2" xfId="8293"/>
    <cellStyle name="20% - Accent1 8 3" xfId="6148"/>
    <cellStyle name="20% - Accent1 9" xfId="2265"/>
    <cellStyle name="20% - Accent1 9 2" xfId="6561"/>
    <cellStyle name="20% - Accent2" xfId="9" builtinId="34" customBuiltin="1"/>
    <cellStyle name="20% - Accent2 10" xfId="4503"/>
    <cellStyle name="20% - Accent2 2" xfId="10"/>
    <cellStyle name="20% - Accent2 2 2" xfId="11"/>
    <cellStyle name="20% - Accent2 2 2 2" xfId="12"/>
    <cellStyle name="20% - Accent2 2 2 2 2" xfId="582"/>
    <cellStyle name="20% - Accent2 2 2 2 2 2" xfId="2853"/>
    <cellStyle name="20% - Accent2 2 2 2 2 2 2" xfId="7065"/>
    <cellStyle name="20% - Accent2 2 2 2 2 3" xfId="4920"/>
    <cellStyle name="20% - Accent2 2 2 2 3" xfId="1035"/>
    <cellStyle name="20% - Accent2 2 2 2 3 2" xfId="3266"/>
    <cellStyle name="20% - Accent2 2 2 2 3 2 2" xfId="7478"/>
    <cellStyle name="20% - Accent2 2 2 2 3 3" xfId="5333"/>
    <cellStyle name="20% - Accent2 2 2 2 4" xfId="1449"/>
    <cellStyle name="20% - Accent2 2 2 2 4 2" xfId="3679"/>
    <cellStyle name="20% - Accent2 2 2 2 4 2 2" xfId="7891"/>
    <cellStyle name="20% - Accent2 2 2 2 4 3" xfId="5746"/>
    <cellStyle name="20% - Accent2 2 2 2 5" xfId="1863"/>
    <cellStyle name="20% - Accent2 2 2 2 5 2" xfId="4092"/>
    <cellStyle name="20% - Accent2 2 2 2 5 2 2" xfId="8304"/>
    <cellStyle name="20% - Accent2 2 2 2 5 3" xfId="6159"/>
    <cellStyle name="20% - Accent2 2 2 2 6" xfId="2276"/>
    <cellStyle name="20% - Accent2 2 2 2 6 2" xfId="6572"/>
    <cellStyle name="20% - Accent2 2 2 2 7" xfId="4506"/>
    <cellStyle name="20% - Accent2 2 2 3" xfId="581"/>
    <cellStyle name="20% - Accent2 2 2 3 2" xfId="2852"/>
    <cellStyle name="20% - Accent2 2 2 3 2 2" xfId="7064"/>
    <cellStyle name="20% - Accent2 2 2 3 3" xfId="4919"/>
    <cellStyle name="20% - Accent2 2 2 4" xfId="1034"/>
    <cellStyle name="20% - Accent2 2 2 4 2" xfId="3265"/>
    <cellStyle name="20% - Accent2 2 2 4 2 2" xfId="7477"/>
    <cellStyle name="20% - Accent2 2 2 4 3" xfId="5332"/>
    <cellStyle name="20% - Accent2 2 2 5" xfId="1448"/>
    <cellStyle name="20% - Accent2 2 2 5 2" xfId="3678"/>
    <cellStyle name="20% - Accent2 2 2 5 2 2" xfId="7890"/>
    <cellStyle name="20% - Accent2 2 2 5 3" xfId="5745"/>
    <cellStyle name="20% - Accent2 2 2 6" xfId="1862"/>
    <cellStyle name="20% - Accent2 2 2 6 2" xfId="4091"/>
    <cellStyle name="20% - Accent2 2 2 6 2 2" xfId="8303"/>
    <cellStyle name="20% - Accent2 2 2 6 3" xfId="6158"/>
    <cellStyle name="20% - Accent2 2 2 7" xfId="2275"/>
    <cellStyle name="20% - Accent2 2 2 7 2" xfId="6571"/>
    <cellStyle name="20% - Accent2 2 2 8" xfId="4505"/>
    <cellStyle name="20% - Accent2 2 3" xfId="13"/>
    <cellStyle name="20% - Accent2 2 3 2" xfId="583"/>
    <cellStyle name="20% - Accent2 2 3 2 2" xfId="2854"/>
    <cellStyle name="20% - Accent2 2 3 2 2 2" xfId="7066"/>
    <cellStyle name="20% - Accent2 2 3 2 3" xfId="4921"/>
    <cellStyle name="20% - Accent2 2 3 3" xfId="1036"/>
    <cellStyle name="20% - Accent2 2 3 3 2" xfId="3267"/>
    <cellStyle name="20% - Accent2 2 3 3 2 2" xfId="7479"/>
    <cellStyle name="20% - Accent2 2 3 3 3" xfId="5334"/>
    <cellStyle name="20% - Accent2 2 3 4" xfId="1450"/>
    <cellStyle name="20% - Accent2 2 3 4 2" xfId="3680"/>
    <cellStyle name="20% - Accent2 2 3 4 2 2" xfId="7892"/>
    <cellStyle name="20% - Accent2 2 3 4 3" xfId="5747"/>
    <cellStyle name="20% - Accent2 2 3 5" xfId="1864"/>
    <cellStyle name="20% - Accent2 2 3 5 2" xfId="4093"/>
    <cellStyle name="20% - Accent2 2 3 5 2 2" xfId="8305"/>
    <cellStyle name="20% - Accent2 2 3 5 3" xfId="6160"/>
    <cellStyle name="20% - Accent2 2 3 6" xfId="2277"/>
    <cellStyle name="20% - Accent2 2 3 6 2" xfId="6573"/>
    <cellStyle name="20% - Accent2 2 3 7" xfId="4507"/>
    <cellStyle name="20% - Accent2 2 4" xfId="580"/>
    <cellStyle name="20% - Accent2 2 4 2" xfId="2851"/>
    <cellStyle name="20% - Accent2 2 4 2 2" xfId="7063"/>
    <cellStyle name="20% - Accent2 2 4 3" xfId="4918"/>
    <cellStyle name="20% - Accent2 2 5" xfId="1033"/>
    <cellStyle name="20% - Accent2 2 5 2" xfId="3264"/>
    <cellStyle name="20% - Accent2 2 5 2 2" xfId="7476"/>
    <cellStyle name="20% - Accent2 2 5 3" xfId="5331"/>
    <cellStyle name="20% - Accent2 2 6" xfId="1447"/>
    <cellStyle name="20% - Accent2 2 6 2" xfId="3677"/>
    <cellStyle name="20% - Accent2 2 6 2 2" xfId="7889"/>
    <cellStyle name="20% - Accent2 2 6 3" xfId="5744"/>
    <cellStyle name="20% - Accent2 2 7" xfId="1861"/>
    <cellStyle name="20% - Accent2 2 7 2" xfId="4090"/>
    <cellStyle name="20% - Accent2 2 7 2 2" xfId="8302"/>
    <cellStyle name="20% - Accent2 2 7 3" xfId="6157"/>
    <cellStyle name="20% - Accent2 2 8" xfId="2274"/>
    <cellStyle name="20% - Accent2 2 8 2" xfId="6570"/>
    <cellStyle name="20% - Accent2 2 9" xfId="4504"/>
    <cellStyle name="20% - Accent2 3" xfId="14"/>
    <cellStyle name="20% - Accent2 3 2" xfId="15"/>
    <cellStyle name="20% - Accent2 3 2 2" xfId="585"/>
    <cellStyle name="20% - Accent2 3 2 2 2" xfId="2856"/>
    <cellStyle name="20% - Accent2 3 2 2 2 2" xfId="7068"/>
    <cellStyle name="20% - Accent2 3 2 2 3" xfId="4923"/>
    <cellStyle name="20% - Accent2 3 2 3" xfId="1038"/>
    <cellStyle name="20% - Accent2 3 2 3 2" xfId="3269"/>
    <cellStyle name="20% - Accent2 3 2 3 2 2" xfId="7481"/>
    <cellStyle name="20% - Accent2 3 2 3 3" xfId="5336"/>
    <cellStyle name="20% - Accent2 3 2 4" xfId="1452"/>
    <cellStyle name="20% - Accent2 3 2 4 2" xfId="3682"/>
    <cellStyle name="20% - Accent2 3 2 4 2 2" xfId="7894"/>
    <cellStyle name="20% - Accent2 3 2 4 3" xfId="5749"/>
    <cellStyle name="20% - Accent2 3 2 5" xfId="1866"/>
    <cellStyle name="20% - Accent2 3 2 5 2" xfId="4095"/>
    <cellStyle name="20% - Accent2 3 2 5 2 2" xfId="8307"/>
    <cellStyle name="20% - Accent2 3 2 5 3" xfId="6162"/>
    <cellStyle name="20% - Accent2 3 2 6" xfId="2279"/>
    <cellStyle name="20% - Accent2 3 2 6 2" xfId="6575"/>
    <cellStyle name="20% - Accent2 3 2 7" xfId="4509"/>
    <cellStyle name="20% - Accent2 3 3" xfId="584"/>
    <cellStyle name="20% - Accent2 3 3 2" xfId="2855"/>
    <cellStyle name="20% - Accent2 3 3 2 2" xfId="7067"/>
    <cellStyle name="20% - Accent2 3 3 3" xfId="4922"/>
    <cellStyle name="20% - Accent2 3 4" xfId="1037"/>
    <cellStyle name="20% - Accent2 3 4 2" xfId="3268"/>
    <cellStyle name="20% - Accent2 3 4 2 2" xfId="7480"/>
    <cellStyle name="20% - Accent2 3 4 3" xfId="5335"/>
    <cellStyle name="20% - Accent2 3 5" xfId="1451"/>
    <cellStyle name="20% - Accent2 3 5 2" xfId="3681"/>
    <cellStyle name="20% - Accent2 3 5 2 2" xfId="7893"/>
    <cellStyle name="20% - Accent2 3 5 3" xfId="5748"/>
    <cellStyle name="20% - Accent2 3 6" xfId="1865"/>
    <cellStyle name="20% - Accent2 3 6 2" xfId="4094"/>
    <cellStyle name="20% - Accent2 3 6 2 2" xfId="8306"/>
    <cellStyle name="20% - Accent2 3 6 3" xfId="6161"/>
    <cellStyle name="20% - Accent2 3 7" xfId="2278"/>
    <cellStyle name="20% - Accent2 3 7 2" xfId="6574"/>
    <cellStyle name="20% - Accent2 3 8" xfId="4508"/>
    <cellStyle name="20% - Accent2 4" xfId="16"/>
    <cellStyle name="20% - Accent2 4 2" xfId="586"/>
    <cellStyle name="20% - Accent2 4 2 2" xfId="2857"/>
    <cellStyle name="20% - Accent2 4 2 2 2" xfId="7069"/>
    <cellStyle name="20% - Accent2 4 2 3" xfId="4924"/>
    <cellStyle name="20% - Accent2 4 3" xfId="1039"/>
    <cellStyle name="20% - Accent2 4 3 2" xfId="3270"/>
    <cellStyle name="20% - Accent2 4 3 2 2" xfId="7482"/>
    <cellStyle name="20% - Accent2 4 3 3" xfId="5337"/>
    <cellStyle name="20% - Accent2 4 4" xfId="1453"/>
    <cellStyle name="20% - Accent2 4 4 2" xfId="3683"/>
    <cellStyle name="20% - Accent2 4 4 2 2" xfId="7895"/>
    <cellStyle name="20% - Accent2 4 4 3" xfId="5750"/>
    <cellStyle name="20% - Accent2 4 5" xfId="1867"/>
    <cellStyle name="20% - Accent2 4 5 2" xfId="4096"/>
    <cellStyle name="20% - Accent2 4 5 2 2" xfId="8308"/>
    <cellStyle name="20% - Accent2 4 5 3" xfId="6163"/>
    <cellStyle name="20% - Accent2 4 6" xfId="2280"/>
    <cellStyle name="20% - Accent2 4 6 2" xfId="6576"/>
    <cellStyle name="20% - Accent2 4 7" xfId="4510"/>
    <cellStyle name="20% - Accent2 5" xfId="579"/>
    <cellStyle name="20% - Accent2 5 2" xfId="2850"/>
    <cellStyle name="20% - Accent2 5 2 2" xfId="7062"/>
    <cellStyle name="20% - Accent2 5 3" xfId="4917"/>
    <cellStyle name="20% - Accent2 6" xfId="1032"/>
    <cellStyle name="20% - Accent2 6 2" xfId="3263"/>
    <cellStyle name="20% - Accent2 6 2 2" xfId="7475"/>
    <cellStyle name="20% - Accent2 6 3" xfId="5330"/>
    <cellStyle name="20% - Accent2 7" xfId="1446"/>
    <cellStyle name="20% - Accent2 7 2" xfId="3676"/>
    <cellStyle name="20% - Accent2 7 2 2" xfId="7888"/>
    <cellStyle name="20% - Accent2 7 3" xfId="5743"/>
    <cellStyle name="20% - Accent2 8" xfId="1860"/>
    <cellStyle name="20% - Accent2 8 2" xfId="4089"/>
    <cellStyle name="20% - Accent2 8 2 2" xfId="8301"/>
    <cellStyle name="20% - Accent2 8 3" xfId="6156"/>
    <cellStyle name="20% - Accent2 9" xfId="2273"/>
    <cellStyle name="20% - Accent2 9 2" xfId="6569"/>
    <cellStyle name="20% - Accent3" xfId="17" builtinId="38" customBuiltin="1"/>
    <cellStyle name="20% - Accent3 10" xfId="4511"/>
    <cellStyle name="20% - Accent3 2" xfId="18"/>
    <cellStyle name="20% - Accent3 2 2" xfId="19"/>
    <cellStyle name="20% - Accent3 2 2 2" xfId="20"/>
    <cellStyle name="20% - Accent3 2 2 2 2" xfId="590"/>
    <cellStyle name="20% - Accent3 2 2 2 2 2" xfId="2861"/>
    <cellStyle name="20% - Accent3 2 2 2 2 2 2" xfId="7073"/>
    <cellStyle name="20% - Accent3 2 2 2 2 3" xfId="4928"/>
    <cellStyle name="20% - Accent3 2 2 2 3" xfId="1043"/>
    <cellStyle name="20% - Accent3 2 2 2 3 2" xfId="3274"/>
    <cellStyle name="20% - Accent3 2 2 2 3 2 2" xfId="7486"/>
    <cellStyle name="20% - Accent3 2 2 2 3 3" xfId="5341"/>
    <cellStyle name="20% - Accent3 2 2 2 4" xfId="1457"/>
    <cellStyle name="20% - Accent3 2 2 2 4 2" xfId="3687"/>
    <cellStyle name="20% - Accent3 2 2 2 4 2 2" xfId="7899"/>
    <cellStyle name="20% - Accent3 2 2 2 4 3" xfId="5754"/>
    <cellStyle name="20% - Accent3 2 2 2 5" xfId="1871"/>
    <cellStyle name="20% - Accent3 2 2 2 5 2" xfId="4100"/>
    <cellStyle name="20% - Accent3 2 2 2 5 2 2" xfId="8312"/>
    <cellStyle name="20% - Accent3 2 2 2 5 3" xfId="6167"/>
    <cellStyle name="20% - Accent3 2 2 2 6" xfId="2284"/>
    <cellStyle name="20% - Accent3 2 2 2 6 2" xfId="6580"/>
    <cellStyle name="20% - Accent3 2 2 2 7" xfId="4514"/>
    <cellStyle name="20% - Accent3 2 2 3" xfId="589"/>
    <cellStyle name="20% - Accent3 2 2 3 2" xfId="2860"/>
    <cellStyle name="20% - Accent3 2 2 3 2 2" xfId="7072"/>
    <cellStyle name="20% - Accent3 2 2 3 3" xfId="4927"/>
    <cellStyle name="20% - Accent3 2 2 4" xfId="1042"/>
    <cellStyle name="20% - Accent3 2 2 4 2" xfId="3273"/>
    <cellStyle name="20% - Accent3 2 2 4 2 2" xfId="7485"/>
    <cellStyle name="20% - Accent3 2 2 4 3" xfId="5340"/>
    <cellStyle name="20% - Accent3 2 2 5" xfId="1456"/>
    <cellStyle name="20% - Accent3 2 2 5 2" xfId="3686"/>
    <cellStyle name="20% - Accent3 2 2 5 2 2" xfId="7898"/>
    <cellStyle name="20% - Accent3 2 2 5 3" xfId="5753"/>
    <cellStyle name="20% - Accent3 2 2 6" xfId="1870"/>
    <cellStyle name="20% - Accent3 2 2 6 2" xfId="4099"/>
    <cellStyle name="20% - Accent3 2 2 6 2 2" xfId="8311"/>
    <cellStyle name="20% - Accent3 2 2 6 3" xfId="6166"/>
    <cellStyle name="20% - Accent3 2 2 7" xfId="2283"/>
    <cellStyle name="20% - Accent3 2 2 7 2" xfId="6579"/>
    <cellStyle name="20% - Accent3 2 2 8" xfId="4513"/>
    <cellStyle name="20% - Accent3 2 3" xfId="21"/>
    <cellStyle name="20% - Accent3 2 3 2" xfId="591"/>
    <cellStyle name="20% - Accent3 2 3 2 2" xfId="2862"/>
    <cellStyle name="20% - Accent3 2 3 2 2 2" xfId="7074"/>
    <cellStyle name="20% - Accent3 2 3 2 3" xfId="4929"/>
    <cellStyle name="20% - Accent3 2 3 3" xfId="1044"/>
    <cellStyle name="20% - Accent3 2 3 3 2" xfId="3275"/>
    <cellStyle name="20% - Accent3 2 3 3 2 2" xfId="7487"/>
    <cellStyle name="20% - Accent3 2 3 3 3" xfId="5342"/>
    <cellStyle name="20% - Accent3 2 3 4" xfId="1458"/>
    <cellStyle name="20% - Accent3 2 3 4 2" xfId="3688"/>
    <cellStyle name="20% - Accent3 2 3 4 2 2" xfId="7900"/>
    <cellStyle name="20% - Accent3 2 3 4 3" xfId="5755"/>
    <cellStyle name="20% - Accent3 2 3 5" xfId="1872"/>
    <cellStyle name="20% - Accent3 2 3 5 2" xfId="4101"/>
    <cellStyle name="20% - Accent3 2 3 5 2 2" xfId="8313"/>
    <cellStyle name="20% - Accent3 2 3 5 3" xfId="6168"/>
    <cellStyle name="20% - Accent3 2 3 6" xfId="2285"/>
    <cellStyle name="20% - Accent3 2 3 6 2" xfId="6581"/>
    <cellStyle name="20% - Accent3 2 3 7" xfId="4515"/>
    <cellStyle name="20% - Accent3 2 4" xfId="588"/>
    <cellStyle name="20% - Accent3 2 4 2" xfId="2859"/>
    <cellStyle name="20% - Accent3 2 4 2 2" xfId="7071"/>
    <cellStyle name="20% - Accent3 2 4 3" xfId="4926"/>
    <cellStyle name="20% - Accent3 2 5" xfId="1041"/>
    <cellStyle name="20% - Accent3 2 5 2" xfId="3272"/>
    <cellStyle name="20% - Accent3 2 5 2 2" xfId="7484"/>
    <cellStyle name="20% - Accent3 2 5 3" xfId="5339"/>
    <cellStyle name="20% - Accent3 2 6" xfId="1455"/>
    <cellStyle name="20% - Accent3 2 6 2" xfId="3685"/>
    <cellStyle name="20% - Accent3 2 6 2 2" xfId="7897"/>
    <cellStyle name="20% - Accent3 2 6 3" xfId="5752"/>
    <cellStyle name="20% - Accent3 2 7" xfId="1869"/>
    <cellStyle name="20% - Accent3 2 7 2" xfId="4098"/>
    <cellStyle name="20% - Accent3 2 7 2 2" xfId="8310"/>
    <cellStyle name="20% - Accent3 2 7 3" xfId="6165"/>
    <cellStyle name="20% - Accent3 2 8" xfId="2282"/>
    <cellStyle name="20% - Accent3 2 8 2" xfId="6578"/>
    <cellStyle name="20% - Accent3 2 9" xfId="4512"/>
    <cellStyle name="20% - Accent3 3" xfId="22"/>
    <cellStyle name="20% - Accent3 3 2" xfId="23"/>
    <cellStyle name="20% - Accent3 3 2 2" xfId="593"/>
    <cellStyle name="20% - Accent3 3 2 2 2" xfId="2864"/>
    <cellStyle name="20% - Accent3 3 2 2 2 2" xfId="7076"/>
    <cellStyle name="20% - Accent3 3 2 2 3" xfId="4931"/>
    <cellStyle name="20% - Accent3 3 2 3" xfId="1046"/>
    <cellStyle name="20% - Accent3 3 2 3 2" xfId="3277"/>
    <cellStyle name="20% - Accent3 3 2 3 2 2" xfId="7489"/>
    <cellStyle name="20% - Accent3 3 2 3 3" xfId="5344"/>
    <cellStyle name="20% - Accent3 3 2 4" xfId="1460"/>
    <cellStyle name="20% - Accent3 3 2 4 2" xfId="3690"/>
    <cellStyle name="20% - Accent3 3 2 4 2 2" xfId="7902"/>
    <cellStyle name="20% - Accent3 3 2 4 3" xfId="5757"/>
    <cellStyle name="20% - Accent3 3 2 5" xfId="1874"/>
    <cellStyle name="20% - Accent3 3 2 5 2" xfId="4103"/>
    <cellStyle name="20% - Accent3 3 2 5 2 2" xfId="8315"/>
    <cellStyle name="20% - Accent3 3 2 5 3" xfId="6170"/>
    <cellStyle name="20% - Accent3 3 2 6" xfId="2287"/>
    <cellStyle name="20% - Accent3 3 2 6 2" xfId="6583"/>
    <cellStyle name="20% - Accent3 3 2 7" xfId="4517"/>
    <cellStyle name="20% - Accent3 3 3" xfId="592"/>
    <cellStyle name="20% - Accent3 3 3 2" xfId="2863"/>
    <cellStyle name="20% - Accent3 3 3 2 2" xfId="7075"/>
    <cellStyle name="20% - Accent3 3 3 3" xfId="4930"/>
    <cellStyle name="20% - Accent3 3 4" xfId="1045"/>
    <cellStyle name="20% - Accent3 3 4 2" xfId="3276"/>
    <cellStyle name="20% - Accent3 3 4 2 2" xfId="7488"/>
    <cellStyle name="20% - Accent3 3 4 3" xfId="5343"/>
    <cellStyle name="20% - Accent3 3 5" xfId="1459"/>
    <cellStyle name="20% - Accent3 3 5 2" xfId="3689"/>
    <cellStyle name="20% - Accent3 3 5 2 2" xfId="7901"/>
    <cellStyle name="20% - Accent3 3 5 3" xfId="5756"/>
    <cellStyle name="20% - Accent3 3 6" xfId="1873"/>
    <cellStyle name="20% - Accent3 3 6 2" xfId="4102"/>
    <cellStyle name="20% - Accent3 3 6 2 2" xfId="8314"/>
    <cellStyle name="20% - Accent3 3 6 3" xfId="6169"/>
    <cellStyle name="20% - Accent3 3 7" xfId="2286"/>
    <cellStyle name="20% - Accent3 3 7 2" xfId="6582"/>
    <cellStyle name="20% - Accent3 3 8" xfId="4516"/>
    <cellStyle name="20% - Accent3 4" xfId="24"/>
    <cellStyle name="20% - Accent3 4 2" xfId="594"/>
    <cellStyle name="20% - Accent3 4 2 2" xfId="2865"/>
    <cellStyle name="20% - Accent3 4 2 2 2" xfId="7077"/>
    <cellStyle name="20% - Accent3 4 2 3" xfId="4932"/>
    <cellStyle name="20% - Accent3 4 3" xfId="1047"/>
    <cellStyle name="20% - Accent3 4 3 2" xfId="3278"/>
    <cellStyle name="20% - Accent3 4 3 2 2" xfId="7490"/>
    <cellStyle name="20% - Accent3 4 3 3" xfId="5345"/>
    <cellStyle name="20% - Accent3 4 4" xfId="1461"/>
    <cellStyle name="20% - Accent3 4 4 2" xfId="3691"/>
    <cellStyle name="20% - Accent3 4 4 2 2" xfId="7903"/>
    <cellStyle name="20% - Accent3 4 4 3" xfId="5758"/>
    <cellStyle name="20% - Accent3 4 5" xfId="1875"/>
    <cellStyle name="20% - Accent3 4 5 2" xfId="4104"/>
    <cellStyle name="20% - Accent3 4 5 2 2" xfId="8316"/>
    <cellStyle name="20% - Accent3 4 5 3" xfId="6171"/>
    <cellStyle name="20% - Accent3 4 6" xfId="2288"/>
    <cellStyle name="20% - Accent3 4 6 2" xfId="6584"/>
    <cellStyle name="20% - Accent3 4 7" xfId="4518"/>
    <cellStyle name="20% - Accent3 5" xfId="587"/>
    <cellStyle name="20% - Accent3 5 2" xfId="2858"/>
    <cellStyle name="20% - Accent3 5 2 2" xfId="7070"/>
    <cellStyle name="20% - Accent3 5 3" xfId="4925"/>
    <cellStyle name="20% - Accent3 6" xfId="1040"/>
    <cellStyle name="20% - Accent3 6 2" xfId="3271"/>
    <cellStyle name="20% - Accent3 6 2 2" xfId="7483"/>
    <cellStyle name="20% - Accent3 6 3" xfId="5338"/>
    <cellStyle name="20% - Accent3 7" xfId="1454"/>
    <cellStyle name="20% - Accent3 7 2" xfId="3684"/>
    <cellStyle name="20% - Accent3 7 2 2" xfId="7896"/>
    <cellStyle name="20% - Accent3 7 3" xfId="5751"/>
    <cellStyle name="20% - Accent3 8" xfId="1868"/>
    <cellStyle name="20% - Accent3 8 2" xfId="4097"/>
    <cellStyle name="20% - Accent3 8 2 2" xfId="8309"/>
    <cellStyle name="20% - Accent3 8 3" xfId="6164"/>
    <cellStyle name="20% - Accent3 9" xfId="2281"/>
    <cellStyle name="20% - Accent3 9 2" xfId="6577"/>
    <cellStyle name="20% - Accent4" xfId="25" builtinId="42" customBuiltin="1"/>
    <cellStyle name="20% - Accent4 10" xfId="4519"/>
    <cellStyle name="20% - Accent4 2" xfId="26"/>
    <cellStyle name="20% - Accent4 2 2" xfId="27"/>
    <cellStyle name="20% - Accent4 2 2 2" xfId="28"/>
    <cellStyle name="20% - Accent4 2 2 2 2" xfId="598"/>
    <cellStyle name="20% - Accent4 2 2 2 2 2" xfId="2869"/>
    <cellStyle name="20% - Accent4 2 2 2 2 2 2" xfId="7081"/>
    <cellStyle name="20% - Accent4 2 2 2 2 3" xfId="4936"/>
    <cellStyle name="20% - Accent4 2 2 2 3" xfId="1051"/>
    <cellStyle name="20% - Accent4 2 2 2 3 2" xfId="3282"/>
    <cellStyle name="20% - Accent4 2 2 2 3 2 2" xfId="7494"/>
    <cellStyle name="20% - Accent4 2 2 2 3 3" xfId="5349"/>
    <cellStyle name="20% - Accent4 2 2 2 4" xfId="1465"/>
    <cellStyle name="20% - Accent4 2 2 2 4 2" xfId="3695"/>
    <cellStyle name="20% - Accent4 2 2 2 4 2 2" xfId="7907"/>
    <cellStyle name="20% - Accent4 2 2 2 4 3" xfId="5762"/>
    <cellStyle name="20% - Accent4 2 2 2 5" xfId="1879"/>
    <cellStyle name="20% - Accent4 2 2 2 5 2" xfId="4108"/>
    <cellStyle name="20% - Accent4 2 2 2 5 2 2" xfId="8320"/>
    <cellStyle name="20% - Accent4 2 2 2 5 3" xfId="6175"/>
    <cellStyle name="20% - Accent4 2 2 2 6" xfId="2292"/>
    <cellStyle name="20% - Accent4 2 2 2 6 2" xfId="6588"/>
    <cellStyle name="20% - Accent4 2 2 2 7" xfId="4522"/>
    <cellStyle name="20% - Accent4 2 2 3" xfId="597"/>
    <cellStyle name="20% - Accent4 2 2 3 2" xfId="2868"/>
    <cellStyle name="20% - Accent4 2 2 3 2 2" xfId="7080"/>
    <cellStyle name="20% - Accent4 2 2 3 3" xfId="4935"/>
    <cellStyle name="20% - Accent4 2 2 4" xfId="1050"/>
    <cellStyle name="20% - Accent4 2 2 4 2" xfId="3281"/>
    <cellStyle name="20% - Accent4 2 2 4 2 2" xfId="7493"/>
    <cellStyle name="20% - Accent4 2 2 4 3" xfId="5348"/>
    <cellStyle name="20% - Accent4 2 2 5" xfId="1464"/>
    <cellStyle name="20% - Accent4 2 2 5 2" xfId="3694"/>
    <cellStyle name="20% - Accent4 2 2 5 2 2" xfId="7906"/>
    <cellStyle name="20% - Accent4 2 2 5 3" xfId="5761"/>
    <cellStyle name="20% - Accent4 2 2 6" xfId="1878"/>
    <cellStyle name="20% - Accent4 2 2 6 2" xfId="4107"/>
    <cellStyle name="20% - Accent4 2 2 6 2 2" xfId="8319"/>
    <cellStyle name="20% - Accent4 2 2 6 3" xfId="6174"/>
    <cellStyle name="20% - Accent4 2 2 7" xfId="2291"/>
    <cellStyle name="20% - Accent4 2 2 7 2" xfId="6587"/>
    <cellStyle name="20% - Accent4 2 2 8" xfId="4521"/>
    <cellStyle name="20% - Accent4 2 3" xfId="29"/>
    <cellStyle name="20% - Accent4 2 3 2" xfId="599"/>
    <cellStyle name="20% - Accent4 2 3 2 2" xfId="2870"/>
    <cellStyle name="20% - Accent4 2 3 2 2 2" xfId="7082"/>
    <cellStyle name="20% - Accent4 2 3 2 3" xfId="4937"/>
    <cellStyle name="20% - Accent4 2 3 3" xfId="1052"/>
    <cellStyle name="20% - Accent4 2 3 3 2" xfId="3283"/>
    <cellStyle name="20% - Accent4 2 3 3 2 2" xfId="7495"/>
    <cellStyle name="20% - Accent4 2 3 3 3" xfId="5350"/>
    <cellStyle name="20% - Accent4 2 3 4" xfId="1466"/>
    <cellStyle name="20% - Accent4 2 3 4 2" xfId="3696"/>
    <cellStyle name="20% - Accent4 2 3 4 2 2" xfId="7908"/>
    <cellStyle name="20% - Accent4 2 3 4 3" xfId="5763"/>
    <cellStyle name="20% - Accent4 2 3 5" xfId="1880"/>
    <cellStyle name="20% - Accent4 2 3 5 2" xfId="4109"/>
    <cellStyle name="20% - Accent4 2 3 5 2 2" xfId="8321"/>
    <cellStyle name="20% - Accent4 2 3 5 3" xfId="6176"/>
    <cellStyle name="20% - Accent4 2 3 6" xfId="2293"/>
    <cellStyle name="20% - Accent4 2 3 6 2" xfId="6589"/>
    <cellStyle name="20% - Accent4 2 3 7" xfId="4523"/>
    <cellStyle name="20% - Accent4 2 4" xfId="596"/>
    <cellStyle name="20% - Accent4 2 4 2" xfId="2867"/>
    <cellStyle name="20% - Accent4 2 4 2 2" xfId="7079"/>
    <cellStyle name="20% - Accent4 2 4 3" xfId="4934"/>
    <cellStyle name="20% - Accent4 2 5" xfId="1049"/>
    <cellStyle name="20% - Accent4 2 5 2" xfId="3280"/>
    <cellStyle name="20% - Accent4 2 5 2 2" xfId="7492"/>
    <cellStyle name="20% - Accent4 2 5 3" xfId="5347"/>
    <cellStyle name="20% - Accent4 2 6" xfId="1463"/>
    <cellStyle name="20% - Accent4 2 6 2" xfId="3693"/>
    <cellStyle name="20% - Accent4 2 6 2 2" xfId="7905"/>
    <cellStyle name="20% - Accent4 2 6 3" xfId="5760"/>
    <cellStyle name="20% - Accent4 2 7" xfId="1877"/>
    <cellStyle name="20% - Accent4 2 7 2" xfId="4106"/>
    <cellStyle name="20% - Accent4 2 7 2 2" xfId="8318"/>
    <cellStyle name="20% - Accent4 2 7 3" xfId="6173"/>
    <cellStyle name="20% - Accent4 2 8" xfId="2290"/>
    <cellStyle name="20% - Accent4 2 8 2" xfId="6586"/>
    <cellStyle name="20% - Accent4 2 9" xfId="4520"/>
    <cellStyle name="20% - Accent4 3" xfId="30"/>
    <cellStyle name="20% - Accent4 3 2" xfId="31"/>
    <cellStyle name="20% - Accent4 3 2 2" xfId="601"/>
    <cellStyle name="20% - Accent4 3 2 2 2" xfId="2872"/>
    <cellStyle name="20% - Accent4 3 2 2 2 2" xfId="7084"/>
    <cellStyle name="20% - Accent4 3 2 2 3" xfId="4939"/>
    <cellStyle name="20% - Accent4 3 2 3" xfId="1054"/>
    <cellStyle name="20% - Accent4 3 2 3 2" xfId="3285"/>
    <cellStyle name="20% - Accent4 3 2 3 2 2" xfId="7497"/>
    <cellStyle name="20% - Accent4 3 2 3 3" xfId="5352"/>
    <cellStyle name="20% - Accent4 3 2 4" xfId="1468"/>
    <cellStyle name="20% - Accent4 3 2 4 2" xfId="3698"/>
    <cellStyle name="20% - Accent4 3 2 4 2 2" xfId="7910"/>
    <cellStyle name="20% - Accent4 3 2 4 3" xfId="5765"/>
    <cellStyle name="20% - Accent4 3 2 5" xfId="1882"/>
    <cellStyle name="20% - Accent4 3 2 5 2" xfId="4111"/>
    <cellStyle name="20% - Accent4 3 2 5 2 2" xfId="8323"/>
    <cellStyle name="20% - Accent4 3 2 5 3" xfId="6178"/>
    <cellStyle name="20% - Accent4 3 2 6" xfId="2295"/>
    <cellStyle name="20% - Accent4 3 2 6 2" xfId="6591"/>
    <cellStyle name="20% - Accent4 3 2 7" xfId="4525"/>
    <cellStyle name="20% - Accent4 3 3" xfId="600"/>
    <cellStyle name="20% - Accent4 3 3 2" xfId="2871"/>
    <cellStyle name="20% - Accent4 3 3 2 2" xfId="7083"/>
    <cellStyle name="20% - Accent4 3 3 3" xfId="4938"/>
    <cellStyle name="20% - Accent4 3 4" xfId="1053"/>
    <cellStyle name="20% - Accent4 3 4 2" xfId="3284"/>
    <cellStyle name="20% - Accent4 3 4 2 2" xfId="7496"/>
    <cellStyle name="20% - Accent4 3 4 3" xfId="5351"/>
    <cellStyle name="20% - Accent4 3 5" xfId="1467"/>
    <cellStyle name="20% - Accent4 3 5 2" xfId="3697"/>
    <cellStyle name="20% - Accent4 3 5 2 2" xfId="7909"/>
    <cellStyle name="20% - Accent4 3 5 3" xfId="5764"/>
    <cellStyle name="20% - Accent4 3 6" xfId="1881"/>
    <cellStyle name="20% - Accent4 3 6 2" xfId="4110"/>
    <cellStyle name="20% - Accent4 3 6 2 2" xfId="8322"/>
    <cellStyle name="20% - Accent4 3 6 3" xfId="6177"/>
    <cellStyle name="20% - Accent4 3 7" xfId="2294"/>
    <cellStyle name="20% - Accent4 3 7 2" xfId="6590"/>
    <cellStyle name="20% - Accent4 3 8" xfId="4524"/>
    <cellStyle name="20% - Accent4 4" xfId="32"/>
    <cellStyle name="20% - Accent4 4 2" xfId="602"/>
    <cellStyle name="20% - Accent4 4 2 2" xfId="2873"/>
    <cellStyle name="20% - Accent4 4 2 2 2" xfId="7085"/>
    <cellStyle name="20% - Accent4 4 2 3" xfId="4940"/>
    <cellStyle name="20% - Accent4 4 3" xfId="1055"/>
    <cellStyle name="20% - Accent4 4 3 2" xfId="3286"/>
    <cellStyle name="20% - Accent4 4 3 2 2" xfId="7498"/>
    <cellStyle name="20% - Accent4 4 3 3" xfId="5353"/>
    <cellStyle name="20% - Accent4 4 4" xfId="1469"/>
    <cellStyle name="20% - Accent4 4 4 2" xfId="3699"/>
    <cellStyle name="20% - Accent4 4 4 2 2" xfId="7911"/>
    <cellStyle name="20% - Accent4 4 4 3" xfId="5766"/>
    <cellStyle name="20% - Accent4 4 5" xfId="1883"/>
    <cellStyle name="20% - Accent4 4 5 2" xfId="4112"/>
    <cellStyle name="20% - Accent4 4 5 2 2" xfId="8324"/>
    <cellStyle name="20% - Accent4 4 5 3" xfId="6179"/>
    <cellStyle name="20% - Accent4 4 6" xfId="2296"/>
    <cellStyle name="20% - Accent4 4 6 2" xfId="6592"/>
    <cellStyle name="20% - Accent4 4 7" xfId="4526"/>
    <cellStyle name="20% - Accent4 5" xfId="595"/>
    <cellStyle name="20% - Accent4 5 2" xfId="2866"/>
    <cellStyle name="20% - Accent4 5 2 2" xfId="7078"/>
    <cellStyle name="20% - Accent4 5 3" xfId="4933"/>
    <cellStyle name="20% - Accent4 6" xfId="1048"/>
    <cellStyle name="20% - Accent4 6 2" xfId="3279"/>
    <cellStyle name="20% - Accent4 6 2 2" xfId="7491"/>
    <cellStyle name="20% - Accent4 6 3" xfId="5346"/>
    <cellStyle name="20% - Accent4 7" xfId="1462"/>
    <cellStyle name="20% - Accent4 7 2" xfId="3692"/>
    <cellStyle name="20% - Accent4 7 2 2" xfId="7904"/>
    <cellStyle name="20% - Accent4 7 3" xfId="5759"/>
    <cellStyle name="20% - Accent4 8" xfId="1876"/>
    <cellStyle name="20% - Accent4 8 2" xfId="4105"/>
    <cellStyle name="20% - Accent4 8 2 2" xfId="8317"/>
    <cellStyle name="20% - Accent4 8 3" xfId="6172"/>
    <cellStyle name="20% - Accent4 9" xfId="2289"/>
    <cellStyle name="20% - Accent4 9 2" xfId="6585"/>
    <cellStyle name="20% - Accent5" xfId="33" builtinId="46" customBuiltin="1"/>
    <cellStyle name="20% - Accent5 10" xfId="4527"/>
    <cellStyle name="20% - Accent5 2" xfId="34"/>
    <cellStyle name="20% - Accent5 2 2" xfId="35"/>
    <cellStyle name="20% - Accent5 2 2 2" xfId="36"/>
    <cellStyle name="20% - Accent5 2 2 2 2" xfId="606"/>
    <cellStyle name="20% - Accent5 2 2 2 2 2" xfId="2877"/>
    <cellStyle name="20% - Accent5 2 2 2 2 2 2" xfId="7089"/>
    <cellStyle name="20% - Accent5 2 2 2 2 3" xfId="4944"/>
    <cellStyle name="20% - Accent5 2 2 2 3" xfId="1059"/>
    <cellStyle name="20% - Accent5 2 2 2 3 2" xfId="3290"/>
    <cellStyle name="20% - Accent5 2 2 2 3 2 2" xfId="7502"/>
    <cellStyle name="20% - Accent5 2 2 2 3 3" xfId="5357"/>
    <cellStyle name="20% - Accent5 2 2 2 4" xfId="1473"/>
    <cellStyle name="20% - Accent5 2 2 2 4 2" xfId="3703"/>
    <cellStyle name="20% - Accent5 2 2 2 4 2 2" xfId="7915"/>
    <cellStyle name="20% - Accent5 2 2 2 4 3" xfId="5770"/>
    <cellStyle name="20% - Accent5 2 2 2 5" xfId="1887"/>
    <cellStyle name="20% - Accent5 2 2 2 5 2" xfId="4116"/>
    <cellStyle name="20% - Accent5 2 2 2 5 2 2" xfId="8328"/>
    <cellStyle name="20% - Accent5 2 2 2 5 3" xfId="6183"/>
    <cellStyle name="20% - Accent5 2 2 2 6" xfId="2300"/>
    <cellStyle name="20% - Accent5 2 2 2 6 2" xfId="6596"/>
    <cellStyle name="20% - Accent5 2 2 2 7" xfId="4530"/>
    <cellStyle name="20% - Accent5 2 2 3" xfId="605"/>
    <cellStyle name="20% - Accent5 2 2 3 2" xfId="2876"/>
    <cellStyle name="20% - Accent5 2 2 3 2 2" xfId="7088"/>
    <cellStyle name="20% - Accent5 2 2 3 3" xfId="4943"/>
    <cellStyle name="20% - Accent5 2 2 4" xfId="1058"/>
    <cellStyle name="20% - Accent5 2 2 4 2" xfId="3289"/>
    <cellStyle name="20% - Accent5 2 2 4 2 2" xfId="7501"/>
    <cellStyle name="20% - Accent5 2 2 4 3" xfId="5356"/>
    <cellStyle name="20% - Accent5 2 2 5" xfId="1472"/>
    <cellStyle name="20% - Accent5 2 2 5 2" xfId="3702"/>
    <cellStyle name="20% - Accent5 2 2 5 2 2" xfId="7914"/>
    <cellStyle name="20% - Accent5 2 2 5 3" xfId="5769"/>
    <cellStyle name="20% - Accent5 2 2 6" xfId="1886"/>
    <cellStyle name="20% - Accent5 2 2 6 2" xfId="4115"/>
    <cellStyle name="20% - Accent5 2 2 6 2 2" xfId="8327"/>
    <cellStyle name="20% - Accent5 2 2 6 3" xfId="6182"/>
    <cellStyle name="20% - Accent5 2 2 7" xfId="2299"/>
    <cellStyle name="20% - Accent5 2 2 7 2" xfId="6595"/>
    <cellStyle name="20% - Accent5 2 2 8" xfId="4529"/>
    <cellStyle name="20% - Accent5 2 3" xfId="37"/>
    <cellStyle name="20% - Accent5 2 3 2" xfId="607"/>
    <cellStyle name="20% - Accent5 2 3 2 2" xfId="2878"/>
    <cellStyle name="20% - Accent5 2 3 2 2 2" xfId="7090"/>
    <cellStyle name="20% - Accent5 2 3 2 3" xfId="4945"/>
    <cellStyle name="20% - Accent5 2 3 3" xfId="1060"/>
    <cellStyle name="20% - Accent5 2 3 3 2" xfId="3291"/>
    <cellStyle name="20% - Accent5 2 3 3 2 2" xfId="7503"/>
    <cellStyle name="20% - Accent5 2 3 3 3" xfId="5358"/>
    <cellStyle name="20% - Accent5 2 3 4" xfId="1474"/>
    <cellStyle name="20% - Accent5 2 3 4 2" xfId="3704"/>
    <cellStyle name="20% - Accent5 2 3 4 2 2" xfId="7916"/>
    <cellStyle name="20% - Accent5 2 3 4 3" xfId="5771"/>
    <cellStyle name="20% - Accent5 2 3 5" xfId="1888"/>
    <cellStyle name="20% - Accent5 2 3 5 2" xfId="4117"/>
    <cellStyle name="20% - Accent5 2 3 5 2 2" xfId="8329"/>
    <cellStyle name="20% - Accent5 2 3 5 3" xfId="6184"/>
    <cellStyle name="20% - Accent5 2 3 6" xfId="2301"/>
    <cellStyle name="20% - Accent5 2 3 6 2" xfId="6597"/>
    <cellStyle name="20% - Accent5 2 3 7" xfId="4531"/>
    <cellStyle name="20% - Accent5 2 4" xfId="604"/>
    <cellStyle name="20% - Accent5 2 4 2" xfId="2875"/>
    <cellStyle name="20% - Accent5 2 4 2 2" xfId="7087"/>
    <cellStyle name="20% - Accent5 2 4 3" xfId="4942"/>
    <cellStyle name="20% - Accent5 2 5" xfId="1057"/>
    <cellStyle name="20% - Accent5 2 5 2" xfId="3288"/>
    <cellStyle name="20% - Accent5 2 5 2 2" xfId="7500"/>
    <cellStyle name="20% - Accent5 2 5 3" xfId="5355"/>
    <cellStyle name="20% - Accent5 2 6" xfId="1471"/>
    <cellStyle name="20% - Accent5 2 6 2" xfId="3701"/>
    <cellStyle name="20% - Accent5 2 6 2 2" xfId="7913"/>
    <cellStyle name="20% - Accent5 2 6 3" xfId="5768"/>
    <cellStyle name="20% - Accent5 2 7" xfId="1885"/>
    <cellStyle name="20% - Accent5 2 7 2" xfId="4114"/>
    <cellStyle name="20% - Accent5 2 7 2 2" xfId="8326"/>
    <cellStyle name="20% - Accent5 2 7 3" xfId="6181"/>
    <cellStyle name="20% - Accent5 2 8" xfId="2298"/>
    <cellStyle name="20% - Accent5 2 8 2" xfId="6594"/>
    <cellStyle name="20% - Accent5 2 9" xfId="4528"/>
    <cellStyle name="20% - Accent5 3" xfId="38"/>
    <cellStyle name="20% - Accent5 3 2" xfId="39"/>
    <cellStyle name="20% - Accent5 3 2 2" xfId="609"/>
    <cellStyle name="20% - Accent5 3 2 2 2" xfId="2880"/>
    <cellStyle name="20% - Accent5 3 2 2 2 2" xfId="7092"/>
    <cellStyle name="20% - Accent5 3 2 2 3" xfId="4947"/>
    <cellStyle name="20% - Accent5 3 2 3" xfId="1062"/>
    <cellStyle name="20% - Accent5 3 2 3 2" xfId="3293"/>
    <cellStyle name="20% - Accent5 3 2 3 2 2" xfId="7505"/>
    <cellStyle name="20% - Accent5 3 2 3 3" xfId="5360"/>
    <cellStyle name="20% - Accent5 3 2 4" xfId="1476"/>
    <cellStyle name="20% - Accent5 3 2 4 2" xfId="3706"/>
    <cellStyle name="20% - Accent5 3 2 4 2 2" xfId="7918"/>
    <cellStyle name="20% - Accent5 3 2 4 3" xfId="5773"/>
    <cellStyle name="20% - Accent5 3 2 5" xfId="1890"/>
    <cellStyle name="20% - Accent5 3 2 5 2" xfId="4119"/>
    <cellStyle name="20% - Accent5 3 2 5 2 2" xfId="8331"/>
    <cellStyle name="20% - Accent5 3 2 5 3" xfId="6186"/>
    <cellStyle name="20% - Accent5 3 2 6" xfId="2303"/>
    <cellStyle name="20% - Accent5 3 2 6 2" xfId="6599"/>
    <cellStyle name="20% - Accent5 3 2 7" xfId="4533"/>
    <cellStyle name="20% - Accent5 3 3" xfId="608"/>
    <cellStyle name="20% - Accent5 3 3 2" xfId="2879"/>
    <cellStyle name="20% - Accent5 3 3 2 2" xfId="7091"/>
    <cellStyle name="20% - Accent5 3 3 3" xfId="4946"/>
    <cellStyle name="20% - Accent5 3 4" xfId="1061"/>
    <cellStyle name="20% - Accent5 3 4 2" xfId="3292"/>
    <cellStyle name="20% - Accent5 3 4 2 2" xfId="7504"/>
    <cellStyle name="20% - Accent5 3 4 3" xfId="5359"/>
    <cellStyle name="20% - Accent5 3 5" xfId="1475"/>
    <cellStyle name="20% - Accent5 3 5 2" xfId="3705"/>
    <cellStyle name="20% - Accent5 3 5 2 2" xfId="7917"/>
    <cellStyle name="20% - Accent5 3 5 3" xfId="5772"/>
    <cellStyle name="20% - Accent5 3 6" xfId="1889"/>
    <cellStyle name="20% - Accent5 3 6 2" xfId="4118"/>
    <cellStyle name="20% - Accent5 3 6 2 2" xfId="8330"/>
    <cellStyle name="20% - Accent5 3 6 3" xfId="6185"/>
    <cellStyle name="20% - Accent5 3 7" xfId="2302"/>
    <cellStyle name="20% - Accent5 3 7 2" xfId="6598"/>
    <cellStyle name="20% - Accent5 3 8" xfId="4532"/>
    <cellStyle name="20% - Accent5 4" xfId="40"/>
    <cellStyle name="20% - Accent5 4 2" xfId="610"/>
    <cellStyle name="20% - Accent5 4 2 2" xfId="2881"/>
    <cellStyle name="20% - Accent5 4 2 2 2" xfId="7093"/>
    <cellStyle name="20% - Accent5 4 2 3" xfId="4948"/>
    <cellStyle name="20% - Accent5 4 3" xfId="1063"/>
    <cellStyle name="20% - Accent5 4 3 2" xfId="3294"/>
    <cellStyle name="20% - Accent5 4 3 2 2" xfId="7506"/>
    <cellStyle name="20% - Accent5 4 3 3" xfId="5361"/>
    <cellStyle name="20% - Accent5 4 4" xfId="1477"/>
    <cellStyle name="20% - Accent5 4 4 2" xfId="3707"/>
    <cellStyle name="20% - Accent5 4 4 2 2" xfId="7919"/>
    <cellStyle name="20% - Accent5 4 4 3" xfId="5774"/>
    <cellStyle name="20% - Accent5 4 5" xfId="1891"/>
    <cellStyle name="20% - Accent5 4 5 2" xfId="4120"/>
    <cellStyle name="20% - Accent5 4 5 2 2" xfId="8332"/>
    <cellStyle name="20% - Accent5 4 5 3" xfId="6187"/>
    <cellStyle name="20% - Accent5 4 6" xfId="2304"/>
    <cellStyle name="20% - Accent5 4 6 2" xfId="6600"/>
    <cellStyle name="20% - Accent5 4 7" xfId="4534"/>
    <cellStyle name="20% - Accent5 5" xfId="603"/>
    <cellStyle name="20% - Accent5 5 2" xfId="2874"/>
    <cellStyle name="20% - Accent5 5 2 2" xfId="7086"/>
    <cellStyle name="20% - Accent5 5 3" xfId="4941"/>
    <cellStyle name="20% - Accent5 6" xfId="1056"/>
    <cellStyle name="20% - Accent5 6 2" xfId="3287"/>
    <cellStyle name="20% - Accent5 6 2 2" xfId="7499"/>
    <cellStyle name="20% - Accent5 6 3" xfId="5354"/>
    <cellStyle name="20% - Accent5 7" xfId="1470"/>
    <cellStyle name="20% - Accent5 7 2" xfId="3700"/>
    <cellStyle name="20% - Accent5 7 2 2" xfId="7912"/>
    <cellStyle name="20% - Accent5 7 3" xfId="5767"/>
    <cellStyle name="20% - Accent5 8" xfId="1884"/>
    <cellStyle name="20% - Accent5 8 2" xfId="4113"/>
    <cellStyle name="20% - Accent5 8 2 2" xfId="8325"/>
    <cellStyle name="20% - Accent5 8 3" xfId="6180"/>
    <cellStyle name="20% - Accent5 9" xfId="2297"/>
    <cellStyle name="20% - Accent5 9 2" xfId="6593"/>
    <cellStyle name="20% - Accent6" xfId="41" builtinId="50" customBuiltin="1"/>
    <cellStyle name="20% - Accent6 10" xfId="4535"/>
    <cellStyle name="20% - Accent6 2" xfId="42"/>
    <cellStyle name="20% - Accent6 2 2" xfId="43"/>
    <cellStyle name="20% - Accent6 2 2 2" xfId="44"/>
    <cellStyle name="20% - Accent6 2 2 2 2" xfId="614"/>
    <cellStyle name="20% - Accent6 2 2 2 2 2" xfId="2885"/>
    <cellStyle name="20% - Accent6 2 2 2 2 2 2" xfId="7097"/>
    <cellStyle name="20% - Accent6 2 2 2 2 3" xfId="4952"/>
    <cellStyle name="20% - Accent6 2 2 2 3" xfId="1067"/>
    <cellStyle name="20% - Accent6 2 2 2 3 2" xfId="3298"/>
    <cellStyle name="20% - Accent6 2 2 2 3 2 2" xfId="7510"/>
    <cellStyle name="20% - Accent6 2 2 2 3 3" xfId="5365"/>
    <cellStyle name="20% - Accent6 2 2 2 4" xfId="1481"/>
    <cellStyle name="20% - Accent6 2 2 2 4 2" xfId="3711"/>
    <cellStyle name="20% - Accent6 2 2 2 4 2 2" xfId="7923"/>
    <cellStyle name="20% - Accent6 2 2 2 4 3" xfId="5778"/>
    <cellStyle name="20% - Accent6 2 2 2 5" xfId="1895"/>
    <cellStyle name="20% - Accent6 2 2 2 5 2" xfId="4124"/>
    <cellStyle name="20% - Accent6 2 2 2 5 2 2" xfId="8336"/>
    <cellStyle name="20% - Accent6 2 2 2 5 3" xfId="6191"/>
    <cellStyle name="20% - Accent6 2 2 2 6" xfId="2308"/>
    <cellStyle name="20% - Accent6 2 2 2 6 2" xfId="6604"/>
    <cellStyle name="20% - Accent6 2 2 2 7" xfId="4538"/>
    <cellStyle name="20% - Accent6 2 2 3" xfId="613"/>
    <cellStyle name="20% - Accent6 2 2 3 2" xfId="2884"/>
    <cellStyle name="20% - Accent6 2 2 3 2 2" xfId="7096"/>
    <cellStyle name="20% - Accent6 2 2 3 3" xfId="4951"/>
    <cellStyle name="20% - Accent6 2 2 4" xfId="1066"/>
    <cellStyle name="20% - Accent6 2 2 4 2" xfId="3297"/>
    <cellStyle name="20% - Accent6 2 2 4 2 2" xfId="7509"/>
    <cellStyle name="20% - Accent6 2 2 4 3" xfId="5364"/>
    <cellStyle name="20% - Accent6 2 2 5" xfId="1480"/>
    <cellStyle name="20% - Accent6 2 2 5 2" xfId="3710"/>
    <cellStyle name="20% - Accent6 2 2 5 2 2" xfId="7922"/>
    <cellStyle name="20% - Accent6 2 2 5 3" xfId="5777"/>
    <cellStyle name="20% - Accent6 2 2 6" xfId="1894"/>
    <cellStyle name="20% - Accent6 2 2 6 2" xfId="4123"/>
    <cellStyle name="20% - Accent6 2 2 6 2 2" xfId="8335"/>
    <cellStyle name="20% - Accent6 2 2 6 3" xfId="6190"/>
    <cellStyle name="20% - Accent6 2 2 7" xfId="2307"/>
    <cellStyle name="20% - Accent6 2 2 7 2" xfId="6603"/>
    <cellStyle name="20% - Accent6 2 2 8" xfId="4537"/>
    <cellStyle name="20% - Accent6 2 3" xfId="45"/>
    <cellStyle name="20% - Accent6 2 3 2" xfId="615"/>
    <cellStyle name="20% - Accent6 2 3 2 2" xfId="2886"/>
    <cellStyle name="20% - Accent6 2 3 2 2 2" xfId="7098"/>
    <cellStyle name="20% - Accent6 2 3 2 3" xfId="4953"/>
    <cellStyle name="20% - Accent6 2 3 3" xfId="1068"/>
    <cellStyle name="20% - Accent6 2 3 3 2" xfId="3299"/>
    <cellStyle name="20% - Accent6 2 3 3 2 2" xfId="7511"/>
    <cellStyle name="20% - Accent6 2 3 3 3" xfId="5366"/>
    <cellStyle name="20% - Accent6 2 3 4" xfId="1482"/>
    <cellStyle name="20% - Accent6 2 3 4 2" xfId="3712"/>
    <cellStyle name="20% - Accent6 2 3 4 2 2" xfId="7924"/>
    <cellStyle name="20% - Accent6 2 3 4 3" xfId="5779"/>
    <cellStyle name="20% - Accent6 2 3 5" xfId="1896"/>
    <cellStyle name="20% - Accent6 2 3 5 2" xfId="4125"/>
    <cellStyle name="20% - Accent6 2 3 5 2 2" xfId="8337"/>
    <cellStyle name="20% - Accent6 2 3 5 3" xfId="6192"/>
    <cellStyle name="20% - Accent6 2 3 6" xfId="2309"/>
    <cellStyle name="20% - Accent6 2 3 6 2" xfId="6605"/>
    <cellStyle name="20% - Accent6 2 3 7" xfId="4539"/>
    <cellStyle name="20% - Accent6 2 4" xfId="612"/>
    <cellStyle name="20% - Accent6 2 4 2" xfId="2883"/>
    <cellStyle name="20% - Accent6 2 4 2 2" xfId="7095"/>
    <cellStyle name="20% - Accent6 2 4 3" xfId="4950"/>
    <cellStyle name="20% - Accent6 2 5" xfId="1065"/>
    <cellStyle name="20% - Accent6 2 5 2" xfId="3296"/>
    <cellStyle name="20% - Accent6 2 5 2 2" xfId="7508"/>
    <cellStyle name="20% - Accent6 2 5 3" xfId="5363"/>
    <cellStyle name="20% - Accent6 2 6" xfId="1479"/>
    <cellStyle name="20% - Accent6 2 6 2" xfId="3709"/>
    <cellStyle name="20% - Accent6 2 6 2 2" xfId="7921"/>
    <cellStyle name="20% - Accent6 2 6 3" xfId="5776"/>
    <cellStyle name="20% - Accent6 2 7" xfId="1893"/>
    <cellStyle name="20% - Accent6 2 7 2" xfId="4122"/>
    <cellStyle name="20% - Accent6 2 7 2 2" xfId="8334"/>
    <cellStyle name="20% - Accent6 2 7 3" xfId="6189"/>
    <cellStyle name="20% - Accent6 2 8" xfId="2306"/>
    <cellStyle name="20% - Accent6 2 8 2" xfId="6602"/>
    <cellStyle name="20% - Accent6 2 9" xfId="4536"/>
    <cellStyle name="20% - Accent6 3" xfId="46"/>
    <cellStyle name="20% - Accent6 3 2" xfId="47"/>
    <cellStyle name="20% - Accent6 3 2 2" xfId="617"/>
    <cellStyle name="20% - Accent6 3 2 2 2" xfId="2888"/>
    <cellStyle name="20% - Accent6 3 2 2 2 2" xfId="7100"/>
    <cellStyle name="20% - Accent6 3 2 2 3" xfId="4955"/>
    <cellStyle name="20% - Accent6 3 2 3" xfId="1070"/>
    <cellStyle name="20% - Accent6 3 2 3 2" xfId="3301"/>
    <cellStyle name="20% - Accent6 3 2 3 2 2" xfId="7513"/>
    <cellStyle name="20% - Accent6 3 2 3 3" xfId="5368"/>
    <cellStyle name="20% - Accent6 3 2 4" xfId="1484"/>
    <cellStyle name="20% - Accent6 3 2 4 2" xfId="3714"/>
    <cellStyle name="20% - Accent6 3 2 4 2 2" xfId="7926"/>
    <cellStyle name="20% - Accent6 3 2 4 3" xfId="5781"/>
    <cellStyle name="20% - Accent6 3 2 5" xfId="1898"/>
    <cellStyle name="20% - Accent6 3 2 5 2" xfId="4127"/>
    <cellStyle name="20% - Accent6 3 2 5 2 2" xfId="8339"/>
    <cellStyle name="20% - Accent6 3 2 5 3" xfId="6194"/>
    <cellStyle name="20% - Accent6 3 2 6" xfId="2311"/>
    <cellStyle name="20% - Accent6 3 2 6 2" xfId="6607"/>
    <cellStyle name="20% - Accent6 3 2 7" xfId="4541"/>
    <cellStyle name="20% - Accent6 3 3" xfId="616"/>
    <cellStyle name="20% - Accent6 3 3 2" xfId="2887"/>
    <cellStyle name="20% - Accent6 3 3 2 2" xfId="7099"/>
    <cellStyle name="20% - Accent6 3 3 3" xfId="4954"/>
    <cellStyle name="20% - Accent6 3 4" xfId="1069"/>
    <cellStyle name="20% - Accent6 3 4 2" xfId="3300"/>
    <cellStyle name="20% - Accent6 3 4 2 2" xfId="7512"/>
    <cellStyle name="20% - Accent6 3 4 3" xfId="5367"/>
    <cellStyle name="20% - Accent6 3 5" xfId="1483"/>
    <cellStyle name="20% - Accent6 3 5 2" xfId="3713"/>
    <cellStyle name="20% - Accent6 3 5 2 2" xfId="7925"/>
    <cellStyle name="20% - Accent6 3 5 3" xfId="5780"/>
    <cellStyle name="20% - Accent6 3 6" xfId="1897"/>
    <cellStyle name="20% - Accent6 3 6 2" xfId="4126"/>
    <cellStyle name="20% - Accent6 3 6 2 2" xfId="8338"/>
    <cellStyle name="20% - Accent6 3 6 3" xfId="6193"/>
    <cellStyle name="20% - Accent6 3 7" xfId="2310"/>
    <cellStyle name="20% - Accent6 3 7 2" xfId="6606"/>
    <cellStyle name="20% - Accent6 3 8" xfId="4540"/>
    <cellStyle name="20% - Accent6 4" xfId="48"/>
    <cellStyle name="20% - Accent6 4 2" xfId="618"/>
    <cellStyle name="20% - Accent6 4 2 2" xfId="2889"/>
    <cellStyle name="20% - Accent6 4 2 2 2" xfId="7101"/>
    <cellStyle name="20% - Accent6 4 2 3" xfId="4956"/>
    <cellStyle name="20% - Accent6 4 3" xfId="1071"/>
    <cellStyle name="20% - Accent6 4 3 2" xfId="3302"/>
    <cellStyle name="20% - Accent6 4 3 2 2" xfId="7514"/>
    <cellStyle name="20% - Accent6 4 3 3" xfId="5369"/>
    <cellStyle name="20% - Accent6 4 4" xfId="1485"/>
    <cellStyle name="20% - Accent6 4 4 2" xfId="3715"/>
    <cellStyle name="20% - Accent6 4 4 2 2" xfId="7927"/>
    <cellStyle name="20% - Accent6 4 4 3" xfId="5782"/>
    <cellStyle name="20% - Accent6 4 5" xfId="1899"/>
    <cellStyle name="20% - Accent6 4 5 2" xfId="4128"/>
    <cellStyle name="20% - Accent6 4 5 2 2" xfId="8340"/>
    <cellStyle name="20% - Accent6 4 5 3" xfId="6195"/>
    <cellStyle name="20% - Accent6 4 6" xfId="2312"/>
    <cellStyle name="20% - Accent6 4 6 2" xfId="6608"/>
    <cellStyle name="20% - Accent6 4 7" xfId="4542"/>
    <cellStyle name="20% - Accent6 5" xfId="611"/>
    <cellStyle name="20% - Accent6 5 2" xfId="2882"/>
    <cellStyle name="20% - Accent6 5 2 2" xfId="7094"/>
    <cellStyle name="20% - Accent6 5 3" xfId="4949"/>
    <cellStyle name="20% - Accent6 6" xfId="1064"/>
    <cellStyle name="20% - Accent6 6 2" xfId="3295"/>
    <cellStyle name="20% - Accent6 6 2 2" xfId="7507"/>
    <cellStyle name="20% - Accent6 6 3" xfId="5362"/>
    <cellStyle name="20% - Accent6 7" xfId="1478"/>
    <cellStyle name="20% - Accent6 7 2" xfId="3708"/>
    <cellStyle name="20% - Accent6 7 2 2" xfId="7920"/>
    <cellStyle name="20% - Accent6 7 3" xfId="5775"/>
    <cellStyle name="20% - Accent6 8" xfId="1892"/>
    <cellStyle name="20% - Accent6 8 2" xfId="4121"/>
    <cellStyle name="20% - Accent6 8 2 2" xfId="8333"/>
    <cellStyle name="20% - Accent6 8 3" xfId="6188"/>
    <cellStyle name="20% - Accent6 9" xfId="2305"/>
    <cellStyle name="20% - Accent6 9 2" xfId="6601"/>
    <cellStyle name="40% - Accent1" xfId="49" builtinId="31" customBuiltin="1"/>
    <cellStyle name="40% - Accent1 10" xfId="4543"/>
    <cellStyle name="40% - Accent1 2" xfId="50"/>
    <cellStyle name="40% - Accent1 2 2" xfId="51"/>
    <cellStyle name="40% - Accent1 2 2 2" xfId="52"/>
    <cellStyle name="40% - Accent1 2 2 2 2" xfId="622"/>
    <cellStyle name="40% - Accent1 2 2 2 2 2" xfId="2893"/>
    <cellStyle name="40% - Accent1 2 2 2 2 2 2" xfId="7105"/>
    <cellStyle name="40% - Accent1 2 2 2 2 3" xfId="4960"/>
    <cellStyle name="40% - Accent1 2 2 2 3" xfId="1075"/>
    <cellStyle name="40% - Accent1 2 2 2 3 2" xfId="3306"/>
    <cellStyle name="40% - Accent1 2 2 2 3 2 2" xfId="7518"/>
    <cellStyle name="40% - Accent1 2 2 2 3 3" xfId="5373"/>
    <cellStyle name="40% - Accent1 2 2 2 4" xfId="1489"/>
    <cellStyle name="40% - Accent1 2 2 2 4 2" xfId="3719"/>
    <cellStyle name="40% - Accent1 2 2 2 4 2 2" xfId="7931"/>
    <cellStyle name="40% - Accent1 2 2 2 4 3" xfId="5786"/>
    <cellStyle name="40% - Accent1 2 2 2 5" xfId="1903"/>
    <cellStyle name="40% - Accent1 2 2 2 5 2" xfId="4132"/>
    <cellStyle name="40% - Accent1 2 2 2 5 2 2" xfId="8344"/>
    <cellStyle name="40% - Accent1 2 2 2 5 3" xfId="6199"/>
    <cellStyle name="40% - Accent1 2 2 2 6" xfId="2316"/>
    <cellStyle name="40% - Accent1 2 2 2 6 2" xfId="6612"/>
    <cellStyle name="40% - Accent1 2 2 2 7" xfId="4546"/>
    <cellStyle name="40% - Accent1 2 2 3" xfId="621"/>
    <cellStyle name="40% - Accent1 2 2 3 2" xfId="2892"/>
    <cellStyle name="40% - Accent1 2 2 3 2 2" xfId="7104"/>
    <cellStyle name="40% - Accent1 2 2 3 3" xfId="4959"/>
    <cellStyle name="40% - Accent1 2 2 4" xfId="1074"/>
    <cellStyle name="40% - Accent1 2 2 4 2" xfId="3305"/>
    <cellStyle name="40% - Accent1 2 2 4 2 2" xfId="7517"/>
    <cellStyle name="40% - Accent1 2 2 4 3" xfId="5372"/>
    <cellStyle name="40% - Accent1 2 2 5" xfId="1488"/>
    <cellStyle name="40% - Accent1 2 2 5 2" xfId="3718"/>
    <cellStyle name="40% - Accent1 2 2 5 2 2" xfId="7930"/>
    <cellStyle name="40% - Accent1 2 2 5 3" xfId="5785"/>
    <cellStyle name="40% - Accent1 2 2 6" xfId="1902"/>
    <cellStyle name="40% - Accent1 2 2 6 2" xfId="4131"/>
    <cellStyle name="40% - Accent1 2 2 6 2 2" xfId="8343"/>
    <cellStyle name="40% - Accent1 2 2 6 3" xfId="6198"/>
    <cellStyle name="40% - Accent1 2 2 7" xfId="2315"/>
    <cellStyle name="40% - Accent1 2 2 7 2" xfId="6611"/>
    <cellStyle name="40% - Accent1 2 2 8" xfId="4545"/>
    <cellStyle name="40% - Accent1 2 3" xfId="53"/>
    <cellStyle name="40% - Accent1 2 3 2" xfId="623"/>
    <cellStyle name="40% - Accent1 2 3 2 2" xfId="2894"/>
    <cellStyle name="40% - Accent1 2 3 2 2 2" xfId="7106"/>
    <cellStyle name="40% - Accent1 2 3 2 3" xfId="4961"/>
    <cellStyle name="40% - Accent1 2 3 3" xfId="1076"/>
    <cellStyle name="40% - Accent1 2 3 3 2" xfId="3307"/>
    <cellStyle name="40% - Accent1 2 3 3 2 2" xfId="7519"/>
    <cellStyle name="40% - Accent1 2 3 3 3" xfId="5374"/>
    <cellStyle name="40% - Accent1 2 3 4" xfId="1490"/>
    <cellStyle name="40% - Accent1 2 3 4 2" xfId="3720"/>
    <cellStyle name="40% - Accent1 2 3 4 2 2" xfId="7932"/>
    <cellStyle name="40% - Accent1 2 3 4 3" xfId="5787"/>
    <cellStyle name="40% - Accent1 2 3 5" xfId="1904"/>
    <cellStyle name="40% - Accent1 2 3 5 2" xfId="4133"/>
    <cellStyle name="40% - Accent1 2 3 5 2 2" xfId="8345"/>
    <cellStyle name="40% - Accent1 2 3 5 3" xfId="6200"/>
    <cellStyle name="40% - Accent1 2 3 6" xfId="2317"/>
    <cellStyle name="40% - Accent1 2 3 6 2" xfId="6613"/>
    <cellStyle name="40% - Accent1 2 3 7" xfId="4547"/>
    <cellStyle name="40% - Accent1 2 4" xfId="620"/>
    <cellStyle name="40% - Accent1 2 4 2" xfId="2891"/>
    <cellStyle name="40% - Accent1 2 4 2 2" xfId="7103"/>
    <cellStyle name="40% - Accent1 2 4 3" xfId="4958"/>
    <cellStyle name="40% - Accent1 2 5" xfId="1073"/>
    <cellStyle name="40% - Accent1 2 5 2" xfId="3304"/>
    <cellStyle name="40% - Accent1 2 5 2 2" xfId="7516"/>
    <cellStyle name="40% - Accent1 2 5 3" xfId="5371"/>
    <cellStyle name="40% - Accent1 2 6" xfId="1487"/>
    <cellStyle name="40% - Accent1 2 6 2" xfId="3717"/>
    <cellStyle name="40% - Accent1 2 6 2 2" xfId="7929"/>
    <cellStyle name="40% - Accent1 2 6 3" xfId="5784"/>
    <cellStyle name="40% - Accent1 2 7" xfId="1901"/>
    <cellStyle name="40% - Accent1 2 7 2" xfId="4130"/>
    <cellStyle name="40% - Accent1 2 7 2 2" xfId="8342"/>
    <cellStyle name="40% - Accent1 2 7 3" xfId="6197"/>
    <cellStyle name="40% - Accent1 2 8" xfId="2314"/>
    <cellStyle name="40% - Accent1 2 8 2" xfId="6610"/>
    <cellStyle name="40% - Accent1 2 9" xfId="4544"/>
    <cellStyle name="40% - Accent1 3" xfId="54"/>
    <cellStyle name="40% - Accent1 3 2" xfId="55"/>
    <cellStyle name="40% - Accent1 3 2 2" xfId="625"/>
    <cellStyle name="40% - Accent1 3 2 2 2" xfId="2896"/>
    <cellStyle name="40% - Accent1 3 2 2 2 2" xfId="7108"/>
    <cellStyle name="40% - Accent1 3 2 2 3" xfId="4963"/>
    <cellStyle name="40% - Accent1 3 2 3" xfId="1078"/>
    <cellStyle name="40% - Accent1 3 2 3 2" xfId="3309"/>
    <cellStyle name="40% - Accent1 3 2 3 2 2" xfId="7521"/>
    <cellStyle name="40% - Accent1 3 2 3 3" xfId="5376"/>
    <cellStyle name="40% - Accent1 3 2 4" xfId="1492"/>
    <cellStyle name="40% - Accent1 3 2 4 2" xfId="3722"/>
    <cellStyle name="40% - Accent1 3 2 4 2 2" xfId="7934"/>
    <cellStyle name="40% - Accent1 3 2 4 3" xfId="5789"/>
    <cellStyle name="40% - Accent1 3 2 5" xfId="1906"/>
    <cellStyle name="40% - Accent1 3 2 5 2" xfId="4135"/>
    <cellStyle name="40% - Accent1 3 2 5 2 2" xfId="8347"/>
    <cellStyle name="40% - Accent1 3 2 5 3" xfId="6202"/>
    <cellStyle name="40% - Accent1 3 2 6" xfId="2319"/>
    <cellStyle name="40% - Accent1 3 2 6 2" xfId="6615"/>
    <cellStyle name="40% - Accent1 3 2 7" xfId="4549"/>
    <cellStyle name="40% - Accent1 3 3" xfId="624"/>
    <cellStyle name="40% - Accent1 3 3 2" xfId="2895"/>
    <cellStyle name="40% - Accent1 3 3 2 2" xfId="7107"/>
    <cellStyle name="40% - Accent1 3 3 3" xfId="4962"/>
    <cellStyle name="40% - Accent1 3 4" xfId="1077"/>
    <cellStyle name="40% - Accent1 3 4 2" xfId="3308"/>
    <cellStyle name="40% - Accent1 3 4 2 2" xfId="7520"/>
    <cellStyle name="40% - Accent1 3 4 3" xfId="5375"/>
    <cellStyle name="40% - Accent1 3 5" xfId="1491"/>
    <cellStyle name="40% - Accent1 3 5 2" xfId="3721"/>
    <cellStyle name="40% - Accent1 3 5 2 2" xfId="7933"/>
    <cellStyle name="40% - Accent1 3 5 3" xfId="5788"/>
    <cellStyle name="40% - Accent1 3 6" xfId="1905"/>
    <cellStyle name="40% - Accent1 3 6 2" xfId="4134"/>
    <cellStyle name="40% - Accent1 3 6 2 2" xfId="8346"/>
    <cellStyle name="40% - Accent1 3 6 3" xfId="6201"/>
    <cellStyle name="40% - Accent1 3 7" xfId="2318"/>
    <cellStyle name="40% - Accent1 3 7 2" xfId="6614"/>
    <cellStyle name="40% - Accent1 3 8" xfId="4548"/>
    <cellStyle name="40% - Accent1 4" xfId="56"/>
    <cellStyle name="40% - Accent1 4 2" xfId="626"/>
    <cellStyle name="40% - Accent1 4 2 2" xfId="2897"/>
    <cellStyle name="40% - Accent1 4 2 2 2" xfId="7109"/>
    <cellStyle name="40% - Accent1 4 2 3" xfId="4964"/>
    <cellStyle name="40% - Accent1 4 3" xfId="1079"/>
    <cellStyle name="40% - Accent1 4 3 2" xfId="3310"/>
    <cellStyle name="40% - Accent1 4 3 2 2" xfId="7522"/>
    <cellStyle name="40% - Accent1 4 3 3" xfId="5377"/>
    <cellStyle name="40% - Accent1 4 4" xfId="1493"/>
    <cellStyle name="40% - Accent1 4 4 2" xfId="3723"/>
    <cellStyle name="40% - Accent1 4 4 2 2" xfId="7935"/>
    <cellStyle name="40% - Accent1 4 4 3" xfId="5790"/>
    <cellStyle name="40% - Accent1 4 5" xfId="1907"/>
    <cellStyle name="40% - Accent1 4 5 2" xfId="4136"/>
    <cellStyle name="40% - Accent1 4 5 2 2" xfId="8348"/>
    <cellStyle name="40% - Accent1 4 5 3" xfId="6203"/>
    <cellStyle name="40% - Accent1 4 6" xfId="2320"/>
    <cellStyle name="40% - Accent1 4 6 2" xfId="6616"/>
    <cellStyle name="40% - Accent1 4 7" xfId="4550"/>
    <cellStyle name="40% - Accent1 5" xfId="619"/>
    <cellStyle name="40% - Accent1 5 2" xfId="2890"/>
    <cellStyle name="40% - Accent1 5 2 2" xfId="7102"/>
    <cellStyle name="40% - Accent1 5 3" xfId="4957"/>
    <cellStyle name="40% - Accent1 6" xfId="1072"/>
    <cellStyle name="40% - Accent1 6 2" xfId="3303"/>
    <cellStyle name="40% - Accent1 6 2 2" xfId="7515"/>
    <cellStyle name="40% - Accent1 6 3" xfId="5370"/>
    <cellStyle name="40% - Accent1 7" xfId="1486"/>
    <cellStyle name="40% - Accent1 7 2" xfId="3716"/>
    <cellStyle name="40% - Accent1 7 2 2" xfId="7928"/>
    <cellStyle name="40% - Accent1 7 3" xfId="5783"/>
    <cellStyle name="40% - Accent1 8" xfId="1900"/>
    <cellStyle name="40% - Accent1 8 2" xfId="4129"/>
    <cellStyle name="40% - Accent1 8 2 2" xfId="8341"/>
    <cellStyle name="40% - Accent1 8 3" xfId="6196"/>
    <cellStyle name="40% - Accent1 9" xfId="2313"/>
    <cellStyle name="40% - Accent1 9 2" xfId="6609"/>
    <cellStyle name="40% - Accent2" xfId="57" builtinId="35" customBuiltin="1"/>
    <cellStyle name="40% - Accent2 10" xfId="4551"/>
    <cellStyle name="40% - Accent2 2" xfId="58"/>
    <cellStyle name="40% - Accent2 2 2" xfId="59"/>
    <cellStyle name="40% - Accent2 2 2 2" xfId="60"/>
    <cellStyle name="40% - Accent2 2 2 2 2" xfId="630"/>
    <cellStyle name="40% - Accent2 2 2 2 2 2" xfId="2901"/>
    <cellStyle name="40% - Accent2 2 2 2 2 2 2" xfId="7113"/>
    <cellStyle name="40% - Accent2 2 2 2 2 3" xfId="4968"/>
    <cellStyle name="40% - Accent2 2 2 2 3" xfId="1083"/>
    <cellStyle name="40% - Accent2 2 2 2 3 2" xfId="3314"/>
    <cellStyle name="40% - Accent2 2 2 2 3 2 2" xfId="7526"/>
    <cellStyle name="40% - Accent2 2 2 2 3 3" xfId="5381"/>
    <cellStyle name="40% - Accent2 2 2 2 4" xfId="1497"/>
    <cellStyle name="40% - Accent2 2 2 2 4 2" xfId="3727"/>
    <cellStyle name="40% - Accent2 2 2 2 4 2 2" xfId="7939"/>
    <cellStyle name="40% - Accent2 2 2 2 4 3" xfId="5794"/>
    <cellStyle name="40% - Accent2 2 2 2 5" xfId="1911"/>
    <cellStyle name="40% - Accent2 2 2 2 5 2" xfId="4140"/>
    <cellStyle name="40% - Accent2 2 2 2 5 2 2" xfId="8352"/>
    <cellStyle name="40% - Accent2 2 2 2 5 3" xfId="6207"/>
    <cellStyle name="40% - Accent2 2 2 2 6" xfId="2324"/>
    <cellStyle name="40% - Accent2 2 2 2 6 2" xfId="6620"/>
    <cellStyle name="40% - Accent2 2 2 2 7" xfId="4554"/>
    <cellStyle name="40% - Accent2 2 2 3" xfId="629"/>
    <cellStyle name="40% - Accent2 2 2 3 2" xfId="2900"/>
    <cellStyle name="40% - Accent2 2 2 3 2 2" xfId="7112"/>
    <cellStyle name="40% - Accent2 2 2 3 3" xfId="4967"/>
    <cellStyle name="40% - Accent2 2 2 4" xfId="1082"/>
    <cellStyle name="40% - Accent2 2 2 4 2" xfId="3313"/>
    <cellStyle name="40% - Accent2 2 2 4 2 2" xfId="7525"/>
    <cellStyle name="40% - Accent2 2 2 4 3" xfId="5380"/>
    <cellStyle name="40% - Accent2 2 2 5" xfId="1496"/>
    <cellStyle name="40% - Accent2 2 2 5 2" xfId="3726"/>
    <cellStyle name="40% - Accent2 2 2 5 2 2" xfId="7938"/>
    <cellStyle name="40% - Accent2 2 2 5 3" xfId="5793"/>
    <cellStyle name="40% - Accent2 2 2 6" xfId="1910"/>
    <cellStyle name="40% - Accent2 2 2 6 2" xfId="4139"/>
    <cellStyle name="40% - Accent2 2 2 6 2 2" xfId="8351"/>
    <cellStyle name="40% - Accent2 2 2 6 3" xfId="6206"/>
    <cellStyle name="40% - Accent2 2 2 7" xfId="2323"/>
    <cellStyle name="40% - Accent2 2 2 7 2" xfId="6619"/>
    <cellStyle name="40% - Accent2 2 2 8" xfId="4553"/>
    <cellStyle name="40% - Accent2 2 3" xfId="61"/>
    <cellStyle name="40% - Accent2 2 3 2" xfId="631"/>
    <cellStyle name="40% - Accent2 2 3 2 2" xfId="2902"/>
    <cellStyle name="40% - Accent2 2 3 2 2 2" xfId="7114"/>
    <cellStyle name="40% - Accent2 2 3 2 3" xfId="4969"/>
    <cellStyle name="40% - Accent2 2 3 3" xfId="1084"/>
    <cellStyle name="40% - Accent2 2 3 3 2" xfId="3315"/>
    <cellStyle name="40% - Accent2 2 3 3 2 2" xfId="7527"/>
    <cellStyle name="40% - Accent2 2 3 3 3" xfId="5382"/>
    <cellStyle name="40% - Accent2 2 3 4" xfId="1498"/>
    <cellStyle name="40% - Accent2 2 3 4 2" xfId="3728"/>
    <cellStyle name="40% - Accent2 2 3 4 2 2" xfId="7940"/>
    <cellStyle name="40% - Accent2 2 3 4 3" xfId="5795"/>
    <cellStyle name="40% - Accent2 2 3 5" xfId="1912"/>
    <cellStyle name="40% - Accent2 2 3 5 2" xfId="4141"/>
    <cellStyle name="40% - Accent2 2 3 5 2 2" xfId="8353"/>
    <cellStyle name="40% - Accent2 2 3 5 3" xfId="6208"/>
    <cellStyle name="40% - Accent2 2 3 6" xfId="2325"/>
    <cellStyle name="40% - Accent2 2 3 6 2" xfId="6621"/>
    <cellStyle name="40% - Accent2 2 3 7" xfId="4555"/>
    <cellStyle name="40% - Accent2 2 4" xfId="628"/>
    <cellStyle name="40% - Accent2 2 4 2" xfId="2899"/>
    <cellStyle name="40% - Accent2 2 4 2 2" xfId="7111"/>
    <cellStyle name="40% - Accent2 2 4 3" xfId="4966"/>
    <cellStyle name="40% - Accent2 2 5" xfId="1081"/>
    <cellStyle name="40% - Accent2 2 5 2" xfId="3312"/>
    <cellStyle name="40% - Accent2 2 5 2 2" xfId="7524"/>
    <cellStyle name="40% - Accent2 2 5 3" xfId="5379"/>
    <cellStyle name="40% - Accent2 2 6" xfId="1495"/>
    <cellStyle name="40% - Accent2 2 6 2" xfId="3725"/>
    <cellStyle name="40% - Accent2 2 6 2 2" xfId="7937"/>
    <cellStyle name="40% - Accent2 2 6 3" xfId="5792"/>
    <cellStyle name="40% - Accent2 2 7" xfId="1909"/>
    <cellStyle name="40% - Accent2 2 7 2" xfId="4138"/>
    <cellStyle name="40% - Accent2 2 7 2 2" xfId="8350"/>
    <cellStyle name="40% - Accent2 2 7 3" xfId="6205"/>
    <cellStyle name="40% - Accent2 2 8" xfId="2322"/>
    <cellStyle name="40% - Accent2 2 8 2" xfId="6618"/>
    <cellStyle name="40% - Accent2 2 9" xfId="4552"/>
    <cellStyle name="40% - Accent2 3" xfId="62"/>
    <cellStyle name="40% - Accent2 3 2" xfId="63"/>
    <cellStyle name="40% - Accent2 3 2 2" xfId="633"/>
    <cellStyle name="40% - Accent2 3 2 2 2" xfId="2904"/>
    <cellStyle name="40% - Accent2 3 2 2 2 2" xfId="7116"/>
    <cellStyle name="40% - Accent2 3 2 2 3" xfId="4971"/>
    <cellStyle name="40% - Accent2 3 2 3" xfId="1086"/>
    <cellStyle name="40% - Accent2 3 2 3 2" xfId="3317"/>
    <cellStyle name="40% - Accent2 3 2 3 2 2" xfId="7529"/>
    <cellStyle name="40% - Accent2 3 2 3 3" xfId="5384"/>
    <cellStyle name="40% - Accent2 3 2 4" xfId="1500"/>
    <cellStyle name="40% - Accent2 3 2 4 2" xfId="3730"/>
    <cellStyle name="40% - Accent2 3 2 4 2 2" xfId="7942"/>
    <cellStyle name="40% - Accent2 3 2 4 3" xfId="5797"/>
    <cellStyle name="40% - Accent2 3 2 5" xfId="1914"/>
    <cellStyle name="40% - Accent2 3 2 5 2" xfId="4143"/>
    <cellStyle name="40% - Accent2 3 2 5 2 2" xfId="8355"/>
    <cellStyle name="40% - Accent2 3 2 5 3" xfId="6210"/>
    <cellStyle name="40% - Accent2 3 2 6" xfId="2327"/>
    <cellStyle name="40% - Accent2 3 2 6 2" xfId="6623"/>
    <cellStyle name="40% - Accent2 3 2 7" xfId="4557"/>
    <cellStyle name="40% - Accent2 3 3" xfId="632"/>
    <cellStyle name="40% - Accent2 3 3 2" xfId="2903"/>
    <cellStyle name="40% - Accent2 3 3 2 2" xfId="7115"/>
    <cellStyle name="40% - Accent2 3 3 3" xfId="4970"/>
    <cellStyle name="40% - Accent2 3 4" xfId="1085"/>
    <cellStyle name="40% - Accent2 3 4 2" xfId="3316"/>
    <cellStyle name="40% - Accent2 3 4 2 2" xfId="7528"/>
    <cellStyle name="40% - Accent2 3 4 3" xfId="5383"/>
    <cellStyle name="40% - Accent2 3 5" xfId="1499"/>
    <cellStyle name="40% - Accent2 3 5 2" xfId="3729"/>
    <cellStyle name="40% - Accent2 3 5 2 2" xfId="7941"/>
    <cellStyle name="40% - Accent2 3 5 3" xfId="5796"/>
    <cellStyle name="40% - Accent2 3 6" xfId="1913"/>
    <cellStyle name="40% - Accent2 3 6 2" xfId="4142"/>
    <cellStyle name="40% - Accent2 3 6 2 2" xfId="8354"/>
    <cellStyle name="40% - Accent2 3 6 3" xfId="6209"/>
    <cellStyle name="40% - Accent2 3 7" xfId="2326"/>
    <cellStyle name="40% - Accent2 3 7 2" xfId="6622"/>
    <cellStyle name="40% - Accent2 3 8" xfId="4556"/>
    <cellStyle name="40% - Accent2 4" xfId="64"/>
    <cellStyle name="40% - Accent2 4 2" xfId="634"/>
    <cellStyle name="40% - Accent2 4 2 2" xfId="2905"/>
    <cellStyle name="40% - Accent2 4 2 2 2" xfId="7117"/>
    <cellStyle name="40% - Accent2 4 2 3" xfId="4972"/>
    <cellStyle name="40% - Accent2 4 3" xfId="1087"/>
    <cellStyle name="40% - Accent2 4 3 2" xfId="3318"/>
    <cellStyle name="40% - Accent2 4 3 2 2" xfId="7530"/>
    <cellStyle name="40% - Accent2 4 3 3" xfId="5385"/>
    <cellStyle name="40% - Accent2 4 4" xfId="1501"/>
    <cellStyle name="40% - Accent2 4 4 2" xfId="3731"/>
    <cellStyle name="40% - Accent2 4 4 2 2" xfId="7943"/>
    <cellStyle name="40% - Accent2 4 4 3" xfId="5798"/>
    <cellStyle name="40% - Accent2 4 5" xfId="1915"/>
    <cellStyle name="40% - Accent2 4 5 2" xfId="4144"/>
    <cellStyle name="40% - Accent2 4 5 2 2" xfId="8356"/>
    <cellStyle name="40% - Accent2 4 5 3" xfId="6211"/>
    <cellStyle name="40% - Accent2 4 6" xfId="2328"/>
    <cellStyle name="40% - Accent2 4 6 2" xfId="6624"/>
    <cellStyle name="40% - Accent2 4 7" xfId="4558"/>
    <cellStyle name="40% - Accent2 5" xfId="627"/>
    <cellStyle name="40% - Accent2 5 2" xfId="2898"/>
    <cellStyle name="40% - Accent2 5 2 2" xfId="7110"/>
    <cellStyle name="40% - Accent2 5 3" xfId="4965"/>
    <cellStyle name="40% - Accent2 6" xfId="1080"/>
    <cellStyle name="40% - Accent2 6 2" xfId="3311"/>
    <cellStyle name="40% - Accent2 6 2 2" xfId="7523"/>
    <cellStyle name="40% - Accent2 6 3" xfId="5378"/>
    <cellStyle name="40% - Accent2 7" xfId="1494"/>
    <cellStyle name="40% - Accent2 7 2" xfId="3724"/>
    <cellStyle name="40% - Accent2 7 2 2" xfId="7936"/>
    <cellStyle name="40% - Accent2 7 3" xfId="5791"/>
    <cellStyle name="40% - Accent2 8" xfId="1908"/>
    <cellStyle name="40% - Accent2 8 2" xfId="4137"/>
    <cellStyle name="40% - Accent2 8 2 2" xfId="8349"/>
    <cellStyle name="40% - Accent2 8 3" xfId="6204"/>
    <cellStyle name="40% - Accent2 9" xfId="2321"/>
    <cellStyle name="40% - Accent2 9 2" xfId="6617"/>
    <cellStyle name="40% - Accent3" xfId="65" builtinId="39" customBuiltin="1"/>
    <cellStyle name="40% - Accent3 10" xfId="4559"/>
    <cellStyle name="40% - Accent3 2" xfId="66"/>
    <cellStyle name="40% - Accent3 2 2" xfId="67"/>
    <cellStyle name="40% - Accent3 2 2 2" xfId="68"/>
    <cellStyle name="40% - Accent3 2 2 2 2" xfId="638"/>
    <cellStyle name="40% - Accent3 2 2 2 2 2" xfId="2909"/>
    <cellStyle name="40% - Accent3 2 2 2 2 2 2" xfId="7121"/>
    <cellStyle name="40% - Accent3 2 2 2 2 3" xfId="4976"/>
    <cellStyle name="40% - Accent3 2 2 2 3" xfId="1091"/>
    <cellStyle name="40% - Accent3 2 2 2 3 2" xfId="3322"/>
    <cellStyle name="40% - Accent3 2 2 2 3 2 2" xfId="7534"/>
    <cellStyle name="40% - Accent3 2 2 2 3 3" xfId="5389"/>
    <cellStyle name="40% - Accent3 2 2 2 4" xfId="1505"/>
    <cellStyle name="40% - Accent3 2 2 2 4 2" xfId="3735"/>
    <cellStyle name="40% - Accent3 2 2 2 4 2 2" xfId="7947"/>
    <cellStyle name="40% - Accent3 2 2 2 4 3" xfId="5802"/>
    <cellStyle name="40% - Accent3 2 2 2 5" xfId="1919"/>
    <cellStyle name="40% - Accent3 2 2 2 5 2" xfId="4148"/>
    <cellStyle name="40% - Accent3 2 2 2 5 2 2" xfId="8360"/>
    <cellStyle name="40% - Accent3 2 2 2 5 3" xfId="6215"/>
    <cellStyle name="40% - Accent3 2 2 2 6" xfId="2332"/>
    <cellStyle name="40% - Accent3 2 2 2 6 2" xfId="6628"/>
    <cellStyle name="40% - Accent3 2 2 2 7" xfId="4562"/>
    <cellStyle name="40% - Accent3 2 2 3" xfId="637"/>
    <cellStyle name="40% - Accent3 2 2 3 2" xfId="2908"/>
    <cellStyle name="40% - Accent3 2 2 3 2 2" xfId="7120"/>
    <cellStyle name="40% - Accent3 2 2 3 3" xfId="4975"/>
    <cellStyle name="40% - Accent3 2 2 4" xfId="1090"/>
    <cellStyle name="40% - Accent3 2 2 4 2" xfId="3321"/>
    <cellStyle name="40% - Accent3 2 2 4 2 2" xfId="7533"/>
    <cellStyle name="40% - Accent3 2 2 4 3" xfId="5388"/>
    <cellStyle name="40% - Accent3 2 2 5" xfId="1504"/>
    <cellStyle name="40% - Accent3 2 2 5 2" xfId="3734"/>
    <cellStyle name="40% - Accent3 2 2 5 2 2" xfId="7946"/>
    <cellStyle name="40% - Accent3 2 2 5 3" xfId="5801"/>
    <cellStyle name="40% - Accent3 2 2 6" xfId="1918"/>
    <cellStyle name="40% - Accent3 2 2 6 2" xfId="4147"/>
    <cellStyle name="40% - Accent3 2 2 6 2 2" xfId="8359"/>
    <cellStyle name="40% - Accent3 2 2 6 3" xfId="6214"/>
    <cellStyle name="40% - Accent3 2 2 7" xfId="2331"/>
    <cellStyle name="40% - Accent3 2 2 7 2" xfId="6627"/>
    <cellStyle name="40% - Accent3 2 2 8" xfId="4561"/>
    <cellStyle name="40% - Accent3 2 3" xfId="69"/>
    <cellStyle name="40% - Accent3 2 3 2" xfId="639"/>
    <cellStyle name="40% - Accent3 2 3 2 2" xfId="2910"/>
    <cellStyle name="40% - Accent3 2 3 2 2 2" xfId="7122"/>
    <cellStyle name="40% - Accent3 2 3 2 3" xfId="4977"/>
    <cellStyle name="40% - Accent3 2 3 3" xfId="1092"/>
    <cellStyle name="40% - Accent3 2 3 3 2" xfId="3323"/>
    <cellStyle name="40% - Accent3 2 3 3 2 2" xfId="7535"/>
    <cellStyle name="40% - Accent3 2 3 3 3" xfId="5390"/>
    <cellStyle name="40% - Accent3 2 3 4" xfId="1506"/>
    <cellStyle name="40% - Accent3 2 3 4 2" xfId="3736"/>
    <cellStyle name="40% - Accent3 2 3 4 2 2" xfId="7948"/>
    <cellStyle name="40% - Accent3 2 3 4 3" xfId="5803"/>
    <cellStyle name="40% - Accent3 2 3 5" xfId="1920"/>
    <cellStyle name="40% - Accent3 2 3 5 2" xfId="4149"/>
    <cellStyle name="40% - Accent3 2 3 5 2 2" xfId="8361"/>
    <cellStyle name="40% - Accent3 2 3 5 3" xfId="6216"/>
    <cellStyle name="40% - Accent3 2 3 6" xfId="2333"/>
    <cellStyle name="40% - Accent3 2 3 6 2" xfId="6629"/>
    <cellStyle name="40% - Accent3 2 3 7" xfId="4563"/>
    <cellStyle name="40% - Accent3 2 4" xfId="636"/>
    <cellStyle name="40% - Accent3 2 4 2" xfId="2907"/>
    <cellStyle name="40% - Accent3 2 4 2 2" xfId="7119"/>
    <cellStyle name="40% - Accent3 2 4 3" xfId="4974"/>
    <cellStyle name="40% - Accent3 2 5" xfId="1089"/>
    <cellStyle name="40% - Accent3 2 5 2" xfId="3320"/>
    <cellStyle name="40% - Accent3 2 5 2 2" xfId="7532"/>
    <cellStyle name="40% - Accent3 2 5 3" xfId="5387"/>
    <cellStyle name="40% - Accent3 2 6" xfId="1503"/>
    <cellStyle name="40% - Accent3 2 6 2" xfId="3733"/>
    <cellStyle name="40% - Accent3 2 6 2 2" xfId="7945"/>
    <cellStyle name="40% - Accent3 2 6 3" xfId="5800"/>
    <cellStyle name="40% - Accent3 2 7" xfId="1917"/>
    <cellStyle name="40% - Accent3 2 7 2" xfId="4146"/>
    <cellStyle name="40% - Accent3 2 7 2 2" xfId="8358"/>
    <cellStyle name="40% - Accent3 2 7 3" xfId="6213"/>
    <cellStyle name="40% - Accent3 2 8" xfId="2330"/>
    <cellStyle name="40% - Accent3 2 8 2" xfId="6626"/>
    <cellStyle name="40% - Accent3 2 9" xfId="4560"/>
    <cellStyle name="40% - Accent3 3" xfId="70"/>
    <cellStyle name="40% - Accent3 3 2" xfId="71"/>
    <cellStyle name="40% - Accent3 3 2 2" xfId="641"/>
    <cellStyle name="40% - Accent3 3 2 2 2" xfId="2912"/>
    <cellStyle name="40% - Accent3 3 2 2 2 2" xfId="7124"/>
    <cellStyle name="40% - Accent3 3 2 2 3" xfId="4979"/>
    <cellStyle name="40% - Accent3 3 2 3" xfId="1094"/>
    <cellStyle name="40% - Accent3 3 2 3 2" xfId="3325"/>
    <cellStyle name="40% - Accent3 3 2 3 2 2" xfId="7537"/>
    <cellStyle name="40% - Accent3 3 2 3 3" xfId="5392"/>
    <cellStyle name="40% - Accent3 3 2 4" xfId="1508"/>
    <cellStyle name="40% - Accent3 3 2 4 2" xfId="3738"/>
    <cellStyle name="40% - Accent3 3 2 4 2 2" xfId="7950"/>
    <cellStyle name="40% - Accent3 3 2 4 3" xfId="5805"/>
    <cellStyle name="40% - Accent3 3 2 5" xfId="1922"/>
    <cellStyle name="40% - Accent3 3 2 5 2" xfId="4151"/>
    <cellStyle name="40% - Accent3 3 2 5 2 2" xfId="8363"/>
    <cellStyle name="40% - Accent3 3 2 5 3" xfId="6218"/>
    <cellStyle name="40% - Accent3 3 2 6" xfId="2335"/>
    <cellStyle name="40% - Accent3 3 2 6 2" xfId="6631"/>
    <cellStyle name="40% - Accent3 3 2 7" xfId="4565"/>
    <cellStyle name="40% - Accent3 3 3" xfId="640"/>
    <cellStyle name="40% - Accent3 3 3 2" xfId="2911"/>
    <cellStyle name="40% - Accent3 3 3 2 2" xfId="7123"/>
    <cellStyle name="40% - Accent3 3 3 3" xfId="4978"/>
    <cellStyle name="40% - Accent3 3 4" xfId="1093"/>
    <cellStyle name="40% - Accent3 3 4 2" xfId="3324"/>
    <cellStyle name="40% - Accent3 3 4 2 2" xfId="7536"/>
    <cellStyle name="40% - Accent3 3 4 3" xfId="5391"/>
    <cellStyle name="40% - Accent3 3 5" xfId="1507"/>
    <cellStyle name="40% - Accent3 3 5 2" xfId="3737"/>
    <cellStyle name="40% - Accent3 3 5 2 2" xfId="7949"/>
    <cellStyle name="40% - Accent3 3 5 3" xfId="5804"/>
    <cellStyle name="40% - Accent3 3 6" xfId="1921"/>
    <cellStyle name="40% - Accent3 3 6 2" xfId="4150"/>
    <cellStyle name="40% - Accent3 3 6 2 2" xfId="8362"/>
    <cellStyle name="40% - Accent3 3 6 3" xfId="6217"/>
    <cellStyle name="40% - Accent3 3 7" xfId="2334"/>
    <cellStyle name="40% - Accent3 3 7 2" xfId="6630"/>
    <cellStyle name="40% - Accent3 3 8" xfId="4564"/>
    <cellStyle name="40% - Accent3 4" xfId="72"/>
    <cellStyle name="40% - Accent3 4 2" xfId="642"/>
    <cellStyle name="40% - Accent3 4 2 2" xfId="2913"/>
    <cellStyle name="40% - Accent3 4 2 2 2" xfId="7125"/>
    <cellStyle name="40% - Accent3 4 2 3" xfId="4980"/>
    <cellStyle name="40% - Accent3 4 3" xfId="1095"/>
    <cellStyle name="40% - Accent3 4 3 2" xfId="3326"/>
    <cellStyle name="40% - Accent3 4 3 2 2" xfId="7538"/>
    <cellStyle name="40% - Accent3 4 3 3" xfId="5393"/>
    <cellStyle name="40% - Accent3 4 4" xfId="1509"/>
    <cellStyle name="40% - Accent3 4 4 2" xfId="3739"/>
    <cellStyle name="40% - Accent3 4 4 2 2" xfId="7951"/>
    <cellStyle name="40% - Accent3 4 4 3" xfId="5806"/>
    <cellStyle name="40% - Accent3 4 5" xfId="1923"/>
    <cellStyle name="40% - Accent3 4 5 2" xfId="4152"/>
    <cellStyle name="40% - Accent3 4 5 2 2" xfId="8364"/>
    <cellStyle name="40% - Accent3 4 5 3" xfId="6219"/>
    <cellStyle name="40% - Accent3 4 6" xfId="2336"/>
    <cellStyle name="40% - Accent3 4 6 2" xfId="6632"/>
    <cellStyle name="40% - Accent3 4 7" xfId="4566"/>
    <cellStyle name="40% - Accent3 5" xfId="635"/>
    <cellStyle name="40% - Accent3 5 2" xfId="2906"/>
    <cellStyle name="40% - Accent3 5 2 2" xfId="7118"/>
    <cellStyle name="40% - Accent3 5 3" xfId="4973"/>
    <cellStyle name="40% - Accent3 6" xfId="1088"/>
    <cellStyle name="40% - Accent3 6 2" xfId="3319"/>
    <cellStyle name="40% - Accent3 6 2 2" xfId="7531"/>
    <cellStyle name="40% - Accent3 6 3" xfId="5386"/>
    <cellStyle name="40% - Accent3 7" xfId="1502"/>
    <cellStyle name="40% - Accent3 7 2" xfId="3732"/>
    <cellStyle name="40% - Accent3 7 2 2" xfId="7944"/>
    <cellStyle name="40% - Accent3 7 3" xfId="5799"/>
    <cellStyle name="40% - Accent3 8" xfId="1916"/>
    <cellStyle name="40% - Accent3 8 2" xfId="4145"/>
    <cellStyle name="40% - Accent3 8 2 2" xfId="8357"/>
    <cellStyle name="40% - Accent3 8 3" xfId="6212"/>
    <cellStyle name="40% - Accent3 9" xfId="2329"/>
    <cellStyle name="40% - Accent3 9 2" xfId="6625"/>
    <cellStyle name="40% - Accent4" xfId="73" builtinId="43" customBuiltin="1"/>
    <cellStyle name="40% - Accent4 10" xfId="4567"/>
    <cellStyle name="40% - Accent4 2" xfId="74"/>
    <cellStyle name="40% - Accent4 2 2" xfId="75"/>
    <cellStyle name="40% - Accent4 2 2 2" xfId="76"/>
    <cellStyle name="40% - Accent4 2 2 2 2" xfId="646"/>
    <cellStyle name="40% - Accent4 2 2 2 2 2" xfId="2917"/>
    <cellStyle name="40% - Accent4 2 2 2 2 2 2" xfId="7129"/>
    <cellStyle name="40% - Accent4 2 2 2 2 3" xfId="4984"/>
    <cellStyle name="40% - Accent4 2 2 2 3" xfId="1099"/>
    <cellStyle name="40% - Accent4 2 2 2 3 2" xfId="3330"/>
    <cellStyle name="40% - Accent4 2 2 2 3 2 2" xfId="7542"/>
    <cellStyle name="40% - Accent4 2 2 2 3 3" xfId="5397"/>
    <cellStyle name="40% - Accent4 2 2 2 4" xfId="1513"/>
    <cellStyle name="40% - Accent4 2 2 2 4 2" xfId="3743"/>
    <cellStyle name="40% - Accent4 2 2 2 4 2 2" xfId="7955"/>
    <cellStyle name="40% - Accent4 2 2 2 4 3" xfId="5810"/>
    <cellStyle name="40% - Accent4 2 2 2 5" xfId="1927"/>
    <cellStyle name="40% - Accent4 2 2 2 5 2" xfId="4156"/>
    <cellStyle name="40% - Accent4 2 2 2 5 2 2" xfId="8368"/>
    <cellStyle name="40% - Accent4 2 2 2 5 3" xfId="6223"/>
    <cellStyle name="40% - Accent4 2 2 2 6" xfId="2340"/>
    <cellStyle name="40% - Accent4 2 2 2 6 2" xfId="6636"/>
    <cellStyle name="40% - Accent4 2 2 2 7" xfId="4570"/>
    <cellStyle name="40% - Accent4 2 2 3" xfId="645"/>
    <cellStyle name="40% - Accent4 2 2 3 2" xfId="2916"/>
    <cellStyle name="40% - Accent4 2 2 3 2 2" xfId="7128"/>
    <cellStyle name="40% - Accent4 2 2 3 3" xfId="4983"/>
    <cellStyle name="40% - Accent4 2 2 4" xfId="1098"/>
    <cellStyle name="40% - Accent4 2 2 4 2" xfId="3329"/>
    <cellStyle name="40% - Accent4 2 2 4 2 2" xfId="7541"/>
    <cellStyle name="40% - Accent4 2 2 4 3" xfId="5396"/>
    <cellStyle name="40% - Accent4 2 2 5" xfId="1512"/>
    <cellStyle name="40% - Accent4 2 2 5 2" xfId="3742"/>
    <cellStyle name="40% - Accent4 2 2 5 2 2" xfId="7954"/>
    <cellStyle name="40% - Accent4 2 2 5 3" xfId="5809"/>
    <cellStyle name="40% - Accent4 2 2 6" xfId="1926"/>
    <cellStyle name="40% - Accent4 2 2 6 2" xfId="4155"/>
    <cellStyle name="40% - Accent4 2 2 6 2 2" xfId="8367"/>
    <cellStyle name="40% - Accent4 2 2 6 3" xfId="6222"/>
    <cellStyle name="40% - Accent4 2 2 7" xfId="2339"/>
    <cellStyle name="40% - Accent4 2 2 7 2" xfId="6635"/>
    <cellStyle name="40% - Accent4 2 2 8" xfId="4569"/>
    <cellStyle name="40% - Accent4 2 3" xfId="77"/>
    <cellStyle name="40% - Accent4 2 3 2" xfId="647"/>
    <cellStyle name="40% - Accent4 2 3 2 2" xfId="2918"/>
    <cellStyle name="40% - Accent4 2 3 2 2 2" xfId="7130"/>
    <cellStyle name="40% - Accent4 2 3 2 3" xfId="4985"/>
    <cellStyle name="40% - Accent4 2 3 3" xfId="1100"/>
    <cellStyle name="40% - Accent4 2 3 3 2" xfId="3331"/>
    <cellStyle name="40% - Accent4 2 3 3 2 2" xfId="7543"/>
    <cellStyle name="40% - Accent4 2 3 3 3" xfId="5398"/>
    <cellStyle name="40% - Accent4 2 3 4" xfId="1514"/>
    <cellStyle name="40% - Accent4 2 3 4 2" xfId="3744"/>
    <cellStyle name="40% - Accent4 2 3 4 2 2" xfId="7956"/>
    <cellStyle name="40% - Accent4 2 3 4 3" xfId="5811"/>
    <cellStyle name="40% - Accent4 2 3 5" xfId="1928"/>
    <cellStyle name="40% - Accent4 2 3 5 2" xfId="4157"/>
    <cellStyle name="40% - Accent4 2 3 5 2 2" xfId="8369"/>
    <cellStyle name="40% - Accent4 2 3 5 3" xfId="6224"/>
    <cellStyle name="40% - Accent4 2 3 6" xfId="2341"/>
    <cellStyle name="40% - Accent4 2 3 6 2" xfId="6637"/>
    <cellStyle name="40% - Accent4 2 3 7" xfId="4571"/>
    <cellStyle name="40% - Accent4 2 4" xfId="644"/>
    <cellStyle name="40% - Accent4 2 4 2" xfId="2915"/>
    <cellStyle name="40% - Accent4 2 4 2 2" xfId="7127"/>
    <cellStyle name="40% - Accent4 2 4 3" xfId="4982"/>
    <cellStyle name="40% - Accent4 2 5" xfId="1097"/>
    <cellStyle name="40% - Accent4 2 5 2" xfId="3328"/>
    <cellStyle name="40% - Accent4 2 5 2 2" xfId="7540"/>
    <cellStyle name="40% - Accent4 2 5 3" xfId="5395"/>
    <cellStyle name="40% - Accent4 2 6" xfId="1511"/>
    <cellStyle name="40% - Accent4 2 6 2" xfId="3741"/>
    <cellStyle name="40% - Accent4 2 6 2 2" xfId="7953"/>
    <cellStyle name="40% - Accent4 2 6 3" xfId="5808"/>
    <cellStyle name="40% - Accent4 2 7" xfId="1925"/>
    <cellStyle name="40% - Accent4 2 7 2" xfId="4154"/>
    <cellStyle name="40% - Accent4 2 7 2 2" xfId="8366"/>
    <cellStyle name="40% - Accent4 2 7 3" xfId="6221"/>
    <cellStyle name="40% - Accent4 2 8" xfId="2338"/>
    <cellStyle name="40% - Accent4 2 8 2" xfId="6634"/>
    <cellStyle name="40% - Accent4 2 9" xfId="4568"/>
    <cellStyle name="40% - Accent4 3" xfId="78"/>
    <cellStyle name="40% - Accent4 3 2" xfId="79"/>
    <cellStyle name="40% - Accent4 3 2 2" xfId="649"/>
    <cellStyle name="40% - Accent4 3 2 2 2" xfId="2920"/>
    <cellStyle name="40% - Accent4 3 2 2 2 2" xfId="7132"/>
    <cellStyle name="40% - Accent4 3 2 2 3" xfId="4987"/>
    <cellStyle name="40% - Accent4 3 2 3" xfId="1102"/>
    <cellStyle name="40% - Accent4 3 2 3 2" xfId="3333"/>
    <cellStyle name="40% - Accent4 3 2 3 2 2" xfId="7545"/>
    <cellStyle name="40% - Accent4 3 2 3 3" xfId="5400"/>
    <cellStyle name="40% - Accent4 3 2 4" xfId="1516"/>
    <cellStyle name="40% - Accent4 3 2 4 2" xfId="3746"/>
    <cellStyle name="40% - Accent4 3 2 4 2 2" xfId="7958"/>
    <cellStyle name="40% - Accent4 3 2 4 3" xfId="5813"/>
    <cellStyle name="40% - Accent4 3 2 5" xfId="1930"/>
    <cellStyle name="40% - Accent4 3 2 5 2" xfId="4159"/>
    <cellStyle name="40% - Accent4 3 2 5 2 2" xfId="8371"/>
    <cellStyle name="40% - Accent4 3 2 5 3" xfId="6226"/>
    <cellStyle name="40% - Accent4 3 2 6" xfId="2343"/>
    <cellStyle name="40% - Accent4 3 2 6 2" xfId="6639"/>
    <cellStyle name="40% - Accent4 3 2 7" xfId="4573"/>
    <cellStyle name="40% - Accent4 3 3" xfId="648"/>
    <cellStyle name="40% - Accent4 3 3 2" xfId="2919"/>
    <cellStyle name="40% - Accent4 3 3 2 2" xfId="7131"/>
    <cellStyle name="40% - Accent4 3 3 3" xfId="4986"/>
    <cellStyle name="40% - Accent4 3 4" xfId="1101"/>
    <cellStyle name="40% - Accent4 3 4 2" xfId="3332"/>
    <cellStyle name="40% - Accent4 3 4 2 2" xfId="7544"/>
    <cellStyle name="40% - Accent4 3 4 3" xfId="5399"/>
    <cellStyle name="40% - Accent4 3 5" xfId="1515"/>
    <cellStyle name="40% - Accent4 3 5 2" xfId="3745"/>
    <cellStyle name="40% - Accent4 3 5 2 2" xfId="7957"/>
    <cellStyle name="40% - Accent4 3 5 3" xfId="5812"/>
    <cellStyle name="40% - Accent4 3 6" xfId="1929"/>
    <cellStyle name="40% - Accent4 3 6 2" xfId="4158"/>
    <cellStyle name="40% - Accent4 3 6 2 2" xfId="8370"/>
    <cellStyle name="40% - Accent4 3 6 3" xfId="6225"/>
    <cellStyle name="40% - Accent4 3 7" xfId="2342"/>
    <cellStyle name="40% - Accent4 3 7 2" xfId="6638"/>
    <cellStyle name="40% - Accent4 3 8" xfId="4572"/>
    <cellStyle name="40% - Accent4 4" xfId="80"/>
    <cellStyle name="40% - Accent4 4 2" xfId="650"/>
    <cellStyle name="40% - Accent4 4 2 2" xfId="2921"/>
    <cellStyle name="40% - Accent4 4 2 2 2" xfId="7133"/>
    <cellStyle name="40% - Accent4 4 2 3" xfId="4988"/>
    <cellStyle name="40% - Accent4 4 3" xfId="1103"/>
    <cellStyle name="40% - Accent4 4 3 2" xfId="3334"/>
    <cellStyle name="40% - Accent4 4 3 2 2" xfId="7546"/>
    <cellStyle name="40% - Accent4 4 3 3" xfId="5401"/>
    <cellStyle name="40% - Accent4 4 4" xfId="1517"/>
    <cellStyle name="40% - Accent4 4 4 2" xfId="3747"/>
    <cellStyle name="40% - Accent4 4 4 2 2" xfId="7959"/>
    <cellStyle name="40% - Accent4 4 4 3" xfId="5814"/>
    <cellStyle name="40% - Accent4 4 5" xfId="1931"/>
    <cellStyle name="40% - Accent4 4 5 2" xfId="4160"/>
    <cellStyle name="40% - Accent4 4 5 2 2" xfId="8372"/>
    <cellStyle name="40% - Accent4 4 5 3" xfId="6227"/>
    <cellStyle name="40% - Accent4 4 6" xfId="2344"/>
    <cellStyle name="40% - Accent4 4 6 2" xfId="6640"/>
    <cellStyle name="40% - Accent4 4 7" xfId="4574"/>
    <cellStyle name="40% - Accent4 5" xfId="643"/>
    <cellStyle name="40% - Accent4 5 2" xfId="2914"/>
    <cellStyle name="40% - Accent4 5 2 2" xfId="7126"/>
    <cellStyle name="40% - Accent4 5 3" xfId="4981"/>
    <cellStyle name="40% - Accent4 6" xfId="1096"/>
    <cellStyle name="40% - Accent4 6 2" xfId="3327"/>
    <cellStyle name="40% - Accent4 6 2 2" xfId="7539"/>
    <cellStyle name="40% - Accent4 6 3" xfId="5394"/>
    <cellStyle name="40% - Accent4 7" xfId="1510"/>
    <cellStyle name="40% - Accent4 7 2" xfId="3740"/>
    <cellStyle name="40% - Accent4 7 2 2" xfId="7952"/>
    <cellStyle name="40% - Accent4 7 3" xfId="5807"/>
    <cellStyle name="40% - Accent4 8" xfId="1924"/>
    <cellStyle name="40% - Accent4 8 2" xfId="4153"/>
    <cellStyle name="40% - Accent4 8 2 2" xfId="8365"/>
    <cellStyle name="40% - Accent4 8 3" xfId="6220"/>
    <cellStyle name="40% - Accent4 9" xfId="2337"/>
    <cellStyle name="40% - Accent4 9 2" xfId="6633"/>
    <cellStyle name="40% - Accent5" xfId="81" builtinId="47" customBuiltin="1"/>
    <cellStyle name="40% - Accent5 10" xfId="4575"/>
    <cellStyle name="40% - Accent5 2" xfId="82"/>
    <cellStyle name="40% - Accent5 2 2" xfId="83"/>
    <cellStyle name="40% - Accent5 2 2 2" xfId="84"/>
    <cellStyle name="40% - Accent5 2 2 2 2" xfId="654"/>
    <cellStyle name="40% - Accent5 2 2 2 2 2" xfId="2925"/>
    <cellStyle name="40% - Accent5 2 2 2 2 2 2" xfId="7137"/>
    <cellStyle name="40% - Accent5 2 2 2 2 3" xfId="4992"/>
    <cellStyle name="40% - Accent5 2 2 2 3" xfId="1107"/>
    <cellStyle name="40% - Accent5 2 2 2 3 2" xfId="3338"/>
    <cellStyle name="40% - Accent5 2 2 2 3 2 2" xfId="7550"/>
    <cellStyle name="40% - Accent5 2 2 2 3 3" xfId="5405"/>
    <cellStyle name="40% - Accent5 2 2 2 4" xfId="1521"/>
    <cellStyle name="40% - Accent5 2 2 2 4 2" xfId="3751"/>
    <cellStyle name="40% - Accent5 2 2 2 4 2 2" xfId="7963"/>
    <cellStyle name="40% - Accent5 2 2 2 4 3" xfId="5818"/>
    <cellStyle name="40% - Accent5 2 2 2 5" xfId="1935"/>
    <cellStyle name="40% - Accent5 2 2 2 5 2" xfId="4164"/>
    <cellStyle name="40% - Accent5 2 2 2 5 2 2" xfId="8376"/>
    <cellStyle name="40% - Accent5 2 2 2 5 3" xfId="6231"/>
    <cellStyle name="40% - Accent5 2 2 2 6" xfId="2348"/>
    <cellStyle name="40% - Accent5 2 2 2 6 2" xfId="6644"/>
    <cellStyle name="40% - Accent5 2 2 2 7" xfId="4578"/>
    <cellStyle name="40% - Accent5 2 2 3" xfId="653"/>
    <cellStyle name="40% - Accent5 2 2 3 2" xfId="2924"/>
    <cellStyle name="40% - Accent5 2 2 3 2 2" xfId="7136"/>
    <cellStyle name="40% - Accent5 2 2 3 3" xfId="4991"/>
    <cellStyle name="40% - Accent5 2 2 4" xfId="1106"/>
    <cellStyle name="40% - Accent5 2 2 4 2" xfId="3337"/>
    <cellStyle name="40% - Accent5 2 2 4 2 2" xfId="7549"/>
    <cellStyle name="40% - Accent5 2 2 4 3" xfId="5404"/>
    <cellStyle name="40% - Accent5 2 2 5" xfId="1520"/>
    <cellStyle name="40% - Accent5 2 2 5 2" xfId="3750"/>
    <cellStyle name="40% - Accent5 2 2 5 2 2" xfId="7962"/>
    <cellStyle name="40% - Accent5 2 2 5 3" xfId="5817"/>
    <cellStyle name="40% - Accent5 2 2 6" xfId="1934"/>
    <cellStyle name="40% - Accent5 2 2 6 2" xfId="4163"/>
    <cellStyle name="40% - Accent5 2 2 6 2 2" xfId="8375"/>
    <cellStyle name="40% - Accent5 2 2 6 3" xfId="6230"/>
    <cellStyle name="40% - Accent5 2 2 7" xfId="2347"/>
    <cellStyle name="40% - Accent5 2 2 7 2" xfId="6643"/>
    <cellStyle name="40% - Accent5 2 2 8" xfId="4577"/>
    <cellStyle name="40% - Accent5 2 3" xfId="85"/>
    <cellStyle name="40% - Accent5 2 3 2" xfId="655"/>
    <cellStyle name="40% - Accent5 2 3 2 2" xfId="2926"/>
    <cellStyle name="40% - Accent5 2 3 2 2 2" xfId="7138"/>
    <cellStyle name="40% - Accent5 2 3 2 3" xfId="4993"/>
    <cellStyle name="40% - Accent5 2 3 3" xfId="1108"/>
    <cellStyle name="40% - Accent5 2 3 3 2" xfId="3339"/>
    <cellStyle name="40% - Accent5 2 3 3 2 2" xfId="7551"/>
    <cellStyle name="40% - Accent5 2 3 3 3" xfId="5406"/>
    <cellStyle name="40% - Accent5 2 3 4" xfId="1522"/>
    <cellStyle name="40% - Accent5 2 3 4 2" xfId="3752"/>
    <cellStyle name="40% - Accent5 2 3 4 2 2" xfId="7964"/>
    <cellStyle name="40% - Accent5 2 3 4 3" xfId="5819"/>
    <cellStyle name="40% - Accent5 2 3 5" xfId="1936"/>
    <cellStyle name="40% - Accent5 2 3 5 2" xfId="4165"/>
    <cellStyle name="40% - Accent5 2 3 5 2 2" xfId="8377"/>
    <cellStyle name="40% - Accent5 2 3 5 3" xfId="6232"/>
    <cellStyle name="40% - Accent5 2 3 6" xfId="2349"/>
    <cellStyle name="40% - Accent5 2 3 6 2" xfId="6645"/>
    <cellStyle name="40% - Accent5 2 3 7" xfId="4579"/>
    <cellStyle name="40% - Accent5 2 4" xfId="652"/>
    <cellStyle name="40% - Accent5 2 4 2" xfId="2923"/>
    <cellStyle name="40% - Accent5 2 4 2 2" xfId="7135"/>
    <cellStyle name="40% - Accent5 2 4 3" xfId="4990"/>
    <cellStyle name="40% - Accent5 2 5" xfId="1105"/>
    <cellStyle name="40% - Accent5 2 5 2" xfId="3336"/>
    <cellStyle name="40% - Accent5 2 5 2 2" xfId="7548"/>
    <cellStyle name="40% - Accent5 2 5 3" xfId="5403"/>
    <cellStyle name="40% - Accent5 2 6" xfId="1519"/>
    <cellStyle name="40% - Accent5 2 6 2" xfId="3749"/>
    <cellStyle name="40% - Accent5 2 6 2 2" xfId="7961"/>
    <cellStyle name="40% - Accent5 2 6 3" xfId="5816"/>
    <cellStyle name="40% - Accent5 2 7" xfId="1933"/>
    <cellStyle name="40% - Accent5 2 7 2" xfId="4162"/>
    <cellStyle name="40% - Accent5 2 7 2 2" xfId="8374"/>
    <cellStyle name="40% - Accent5 2 7 3" xfId="6229"/>
    <cellStyle name="40% - Accent5 2 8" xfId="2346"/>
    <cellStyle name="40% - Accent5 2 8 2" xfId="6642"/>
    <cellStyle name="40% - Accent5 2 9" xfId="4576"/>
    <cellStyle name="40% - Accent5 3" xfId="86"/>
    <cellStyle name="40% - Accent5 3 2" xfId="87"/>
    <cellStyle name="40% - Accent5 3 2 2" xfId="657"/>
    <cellStyle name="40% - Accent5 3 2 2 2" xfId="2928"/>
    <cellStyle name="40% - Accent5 3 2 2 2 2" xfId="7140"/>
    <cellStyle name="40% - Accent5 3 2 2 3" xfId="4995"/>
    <cellStyle name="40% - Accent5 3 2 3" xfId="1110"/>
    <cellStyle name="40% - Accent5 3 2 3 2" xfId="3341"/>
    <cellStyle name="40% - Accent5 3 2 3 2 2" xfId="7553"/>
    <cellStyle name="40% - Accent5 3 2 3 3" xfId="5408"/>
    <cellStyle name="40% - Accent5 3 2 4" xfId="1524"/>
    <cellStyle name="40% - Accent5 3 2 4 2" xfId="3754"/>
    <cellStyle name="40% - Accent5 3 2 4 2 2" xfId="7966"/>
    <cellStyle name="40% - Accent5 3 2 4 3" xfId="5821"/>
    <cellStyle name="40% - Accent5 3 2 5" xfId="1938"/>
    <cellStyle name="40% - Accent5 3 2 5 2" xfId="4167"/>
    <cellStyle name="40% - Accent5 3 2 5 2 2" xfId="8379"/>
    <cellStyle name="40% - Accent5 3 2 5 3" xfId="6234"/>
    <cellStyle name="40% - Accent5 3 2 6" xfId="2351"/>
    <cellStyle name="40% - Accent5 3 2 6 2" xfId="6647"/>
    <cellStyle name="40% - Accent5 3 2 7" xfId="4581"/>
    <cellStyle name="40% - Accent5 3 3" xfId="656"/>
    <cellStyle name="40% - Accent5 3 3 2" xfId="2927"/>
    <cellStyle name="40% - Accent5 3 3 2 2" xfId="7139"/>
    <cellStyle name="40% - Accent5 3 3 3" xfId="4994"/>
    <cellStyle name="40% - Accent5 3 4" xfId="1109"/>
    <cellStyle name="40% - Accent5 3 4 2" xfId="3340"/>
    <cellStyle name="40% - Accent5 3 4 2 2" xfId="7552"/>
    <cellStyle name="40% - Accent5 3 4 3" xfId="5407"/>
    <cellStyle name="40% - Accent5 3 5" xfId="1523"/>
    <cellStyle name="40% - Accent5 3 5 2" xfId="3753"/>
    <cellStyle name="40% - Accent5 3 5 2 2" xfId="7965"/>
    <cellStyle name="40% - Accent5 3 5 3" xfId="5820"/>
    <cellStyle name="40% - Accent5 3 6" xfId="1937"/>
    <cellStyle name="40% - Accent5 3 6 2" xfId="4166"/>
    <cellStyle name="40% - Accent5 3 6 2 2" xfId="8378"/>
    <cellStyle name="40% - Accent5 3 6 3" xfId="6233"/>
    <cellStyle name="40% - Accent5 3 7" xfId="2350"/>
    <cellStyle name="40% - Accent5 3 7 2" xfId="6646"/>
    <cellStyle name="40% - Accent5 3 8" xfId="4580"/>
    <cellStyle name="40% - Accent5 4" xfId="88"/>
    <cellStyle name="40% - Accent5 4 2" xfId="658"/>
    <cellStyle name="40% - Accent5 4 2 2" xfId="2929"/>
    <cellStyle name="40% - Accent5 4 2 2 2" xfId="7141"/>
    <cellStyle name="40% - Accent5 4 2 3" xfId="4996"/>
    <cellStyle name="40% - Accent5 4 3" xfId="1111"/>
    <cellStyle name="40% - Accent5 4 3 2" xfId="3342"/>
    <cellStyle name="40% - Accent5 4 3 2 2" xfId="7554"/>
    <cellStyle name="40% - Accent5 4 3 3" xfId="5409"/>
    <cellStyle name="40% - Accent5 4 4" xfId="1525"/>
    <cellStyle name="40% - Accent5 4 4 2" xfId="3755"/>
    <cellStyle name="40% - Accent5 4 4 2 2" xfId="7967"/>
    <cellStyle name="40% - Accent5 4 4 3" xfId="5822"/>
    <cellStyle name="40% - Accent5 4 5" xfId="1939"/>
    <cellStyle name="40% - Accent5 4 5 2" xfId="4168"/>
    <cellStyle name="40% - Accent5 4 5 2 2" xfId="8380"/>
    <cellStyle name="40% - Accent5 4 5 3" xfId="6235"/>
    <cellStyle name="40% - Accent5 4 6" xfId="2352"/>
    <cellStyle name="40% - Accent5 4 6 2" xfId="6648"/>
    <cellStyle name="40% - Accent5 4 7" xfId="4582"/>
    <cellStyle name="40% - Accent5 5" xfId="651"/>
    <cellStyle name="40% - Accent5 5 2" xfId="2922"/>
    <cellStyle name="40% - Accent5 5 2 2" xfId="7134"/>
    <cellStyle name="40% - Accent5 5 3" xfId="4989"/>
    <cellStyle name="40% - Accent5 6" xfId="1104"/>
    <cellStyle name="40% - Accent5 6 2" xfId="3335"/>
    <cellStyle name="40% - Accent5 6 2 2" xfId="7547"/>
    <cellStyle name="40% - Accent5 6 3" xfId="5402"/>
    <cellStyle name="40% - Accent5 7" xfId="1518"/>
    <cellStyle name="40% - Accent5 7 2" xfId="3748"/>
    <cellStyle name="40% - Accent5 7 2 2" xfId="7960"/>
    <cellStyle name="40% - Accent5 7 3" xfId="5815"/>
    <cellStyle name="40% - Accent5 8" xfId="1932"/>
    <cellStyle name="40% - Accent5 8 2" xfId="4161"/>
    <cellStyle name="40% - Accent5 8 2 2" xfId="8373"/>
    <cellStyle name="40% - Accent5 8 3" xfId="6228"/>
    <cellStyle name="40% - Accent5 9" xfId="2345"/>
    <cellStyle name="40% - Accent5 9 2" xfId="6641"/>
    <cellStyle name="40% - Accent6" xfId="89" builtinId="51" customBuiltin="1"/>
    <cellStyle name="40% - Accent6 10" xfId="4583"/>
    <cellStyle name="40% - Accent6 2" xfId="90"/>
    <cellStyle name="40% - Accent6 2 2" xfId="91"/>
    <cellStyle name="40% - Accent6 2 2 2" xfId="92"/>
    <cellStyle name="40% - Accent6 2 2 2 2" xfId="662"/>
    <cellStyle name="40% - Accent6 2 2 2 2 2" xfId="2933"/>
    <cellStyle name="40% - Accent6 2 2 2 2 2 2" xfId="7145"/>
    <cellStyle name="40% - Accent6 2 2 2 2 3" xfId="5000"/>
    <cellStyle name="40% - Accent6 2 2 2 3" xfId="1115"/>
    <cellStyle name="40% - Accent6 2 2 2 3 2" xfId="3346"/>
    <cellStyle name="40% - Accent6 2 2 2 3 2 2" xfId="7558"/>
    <cellStyle name="40% - Accent6 2 2 2 3 3" xfId="5413"/>
    <cellStyle name="40% - Accent6 2 2 2 4" xfId="1529"/>
    <cellStyle name="40% - Accent6 2 2 2 4 2" xfId="3759"/>
    <cellStyle name="40% - Accent6 2 2 2 4 2 2" xfId="7971"/>
    <cellStyle name="40% - Accent6 2 2 2 4 3" xfId="5826"/>
    <cellStyle name="40% - Accent6 2 2 2 5" xfId="1943"/>
    <cellStyle name="40% - Accent6 2 2 2 5 2" xfId="4172"/>
    <cellStyle name="40% - Accent6 2 2 2 5 2 2" xfId="8384"/>
    <cellStyle name="40% - Accent6 2 2 2 5 3" xfId="6239"/>
    <cellStyle name="40% - Accent6 2 2 2 6" xfId="2356"/>
    <cellStyle name="40% - Accent6 2 2 2 6 2" xfId="6652"/>
    <cellStyle name="40% - Accent6 2 2 2 7" xfId="4586"/>
    <cellStyle name="40% - Accent6 2 2 3" xfId="661"/>
    <cellStyle name="40% - Accent6 2 2 3 2" xfId="2932"/>
    <cellStyle name="40% - Accent6 2 2 3 2 2" xfId="7144"/>
    <cellStyle name="40% - Accent6 2 2 3 3" xfId="4999"/>
    <cellStyle name="40% - Accent6 2 2 4" xfId="1114"/>
    <cellStyle name="40% - Accent6 2 2 4 2" xfId="3345"/>
    <cellStyle name="40% - Accent6 2 2 4 2 2" xfId="7557"/>
    <cellStyle name="40% - Accent6 2 2 4 3" xfId="5412"/>
    <cellStyle name="40% - Accent6 2 2 5" xfId="1528"/>
    <cellStyle name="40% - Accent6 2 2 5 2" xfId="3758"/>
    <cellStyle name="40% - Accent6 2 2 5 2 2" xfId="7970"/>
    <cellStyle name="40% - Accent6 2 2 5 3" xfId="5825"/>
    <cellStyle name="40% - Accent6 2 2 6" xfId="1942"/>
    <cellStyle name="40% - Accent6 2 2 6 2" xfId="4171"/>
    <cellStyle name="40% - Accent6 2 2 6 2 2" xfId="8383"/>
    <cellStyle name="40% - Accent6 2 2 6 3" xfId="6238"/>
    <cellStyle name="40% - Accent6 2 2 7" xfId="2355"/>
    <cellStyle name="40% - Accent6 2 2 7 2" xfId="6651"/>
    <cellStyle name="40% - Accent6 2 2 8" xfId="4585"/>
    <cellStyle name="40% - Accent6 2 3" xfId="93"/>
    <cellStyle name="40% - Accent6 2 3 2" xfId="663"/>
    <cellStyle name="40% - Accent6 2 3 2 2" xfId="2934"/>
    <cellStyle name="40% - Accent6 2 3 2 2 2" xfId="7146"/>
    <cellStyle name="40% - Accent6 2 3 2 3" xfId="5001"/>
    <cellStyle name="40% - Accent6 2 3 3" xfId="1116"/>
    <cellStyle name="40% - Accent6 2 3 3 2" xfId="3347"/>
    <cellStyle name="40% - Accent6 2 3 3 2 2" xfId="7559"/>
    <cellStyle name="40% - Accent6 2 3 3 3" xfId="5414"/>
    <cellStyle name="40% - Accent6 2 3 4" xfId="1530"/>
    <cellStyle name="40% - Accent6 2 3 4 2" xfId="3760"/>
    <cellStyle name="40% - Accent6 2 3 4 2 2" xfId="7972"/>
    <cellStyle name="40% - Accent6 2 3 4 3" xfId="5827"/>
    <cellStyle name="40% - Accent6 2 3 5" xfId="1944"/>
    <cellStyle name="40% - Accent6 2 3 5 2" xfId="4173"/>
    <cellStyle name="40% - Accent6 2 3 5 2 2" xfId="8385"/>
    <cellStyle name="40% - Accent6 2 3 5 3" xfId="6240"/>
    <cellStyle name="40% - Accent6 2 3 6" xfId="2357"/>
    <cellStyle name="40% - Accent6 2 3 6 2" xfId="6653"/>
    <cellStyle name="40% - Accent6 2 3 7" xfId="4587"/>
    <cellStyle name="40% - Accent6 2 4" xfId="660"/>
    <cellStyle name="40% - Accent6 2 4 2" xfId="2931"/>
    <cellStyle name="40% - Accent6 2 4 2 2" xfId="7143"/>
    <cellStyle name="40% - Accent6 2 4 3" xfId="4998"/>
    <cellStyle name="40% - Accent6 2 5" xfId="1113"/>
    <cellStyle name="40% - Accent6 2 5 2" xfId="3344"/>
    <cellStyle name="40% - Accent6 2 5 2 2" xfId="7556"/>
    <cellStyle name="40% - Accent6 2 5 3" xfId="5411"/>
    <cellStyle name="40% - Accent6 2 6" xfId="1527"/>
    <cellStyle name="40% - Accent6 2 6 2" xfId="3757"/>
    <cellStyle name="40% - Accent6 2 6 2 2" xfId="7969"/>
    <cellStyle name="40% - Accent6 2 6 3" xfId="5824"/>
    <cellStyle name="40% - Accent6 2 7" xfId="1941"/>
    <cellStyle name="40% - Accent6 2 7 2" xfId="4170"/>
    <cellStyle name="40% - Accent6 2 7 2 2" xfId="8382"/>
    <cellStyle name="40% - Accent6 2 7 3" xfId="6237"/>
    <cellStyle name="40% - Accent6 2 8" xfId="2354"/>
    <cellStyle name="40% - Accent6 2 8 2" xfId="6650"/>
    <cellStyle name="40% - Accent6 2 9" xfId="4584"/>
    <cellStyle name="40% - Accent6 3" xfId="94"/>
    <cellStyle name="40% - Accent6 3 2" xfId="95"/>
    <cellStyle name="40% - Accent6 3 2 2" xfId="665"/>
    <cellStyle name="40% - Accent6 3 2 2 2" xfId="2936"/>
    <cellStyle name="40% - Accent6 3 2 2 2 2" xfId="7148"/>
    <cellStyle name="40% - Accent6 3 2 2 3" xfId="5003"/>
    <cellStyle name="40% - Accent6 3 2 3" xfId="1118"/>
    <cellStyle name="40% - Accent6 3 2 3 2" xfId="3349"/>
    <cellStyle name="40% - Accent6 3 2 3 2 2" xfId="7561"/>
    <cellStyle name="40% - Accent6 3 2 3 3" xfId="5416"/>
    <cellStyle name="40% - Accent6 3 2 4" xfId="1532"/>
    <cellStyle name="40% - Accent6 3 2 4 2" xfId="3762"/>
    <cellStyle name="40% - Accent6 3 2 4 2 2" xfId="7974"/>
    <cellStyle name="40% - Accent6 3 2 4 3" xfId="5829"/>
    <cellStyle name="40% - Accent6 3 2 5" xfId="1946"/>
    <cellStyle name="40% - Accent6 3 2 5 2" xfId="4175"/>
    <cellStyle name="40% - Accent6 3 2 5 2 2" xfId="8387"/>
    <cellStyle name="40% - Accent6 3 2 5 3" xfId="6242"/>
    <cellStyle name="40% - Accent6 3 2 6" xfId="2359"/>
    <cellStyle name="40% - Accent6 3 2 6 2" xfId="6655"/>
    <cellStyle name="40% - Accent6 3 2 7" xfId="4589"/>
    <cellStyle name="40% - Accent6 3 3" xfId="664"/>
    <cellStyle name="40% - Accent6 3 3 2" xfId="2935"/>
    <cellStyle name="40% - Accent6 3 3 2 2" xfId="7147"/>
    <cellStyle name="40% - Accent6 3 3 3" xfId="5002"/>
    <cellStyle name="40% - Accent6 3 4" xfId="1117"/>
    <cellStyle name="40% - Accent6 3 4 2" xfId="3348"/>
    <cellStyle name="40% - Accent6 3 4 2 2" xfId="7560"/>
    <cellStyle name="40% - Accent6 3 4 3" xfId="5415"/>
    <cellStyle name="40% - Accent6 3 5" xfId="1531"/>
    <cellStyle name="40% - Accent6 3 5 2" xfId="3761"/>
    <cellStyle name="40% - Accent6 3 5 2 2" xfId="7973"/>
    <cellStyle name="40% - Accent6 3 5 3" xfId="5828"/>
    <cellStyle name="40% - Accent6 3 6" xfId="1945"/>
    <cellStyle name="40% - Accent6 3 6 2" xfId="4174"/>
    <cellStyle name="40% - Accent6 3 6 2 2" xfId="8386"/>
    <cellStyle name="40% - Accent6 3 6 3" xfId="6241"/>
    <cellStyle name="40% - Accent6 3 7" xfId="2358"/>
    <cellStyle name="40% - Accent6 3 7 2" xfId="6654"/>
    <cellStyle name="40% - Accent6 3 8" xfId="4588"/>
    <cellStyle name="40% - Accent6 4" xfId="96"/>
    <cellStyle name="40% - Accent6 4 2" xfId="666"/>
    <cellStyle name="40% - Accent6 4 2 2" xfId="2937"/>
    <cellStyle name="40% - Accent6 4 2 2 2" xfId="7149"/>
    <cellStyle name="40% - Accent6 4 2 3" xfId="5004"/>
    <cellStyle name="40% - Accent6 4 3" xfId="1119"/>
    <cellStyle name="40% - Accent6 4 3 2" xfId="3350"/>
    <cellStyle name="40% - Accent6 4 3 2 2" xfId="7562"/>
    <cellStyle name="40% - Accent6 4 3 3" xfId="5417"/>
    <cellStyle name="40% - Accent6 4 4" xfId="1533"/>
    <cellStyle name="40% - Accent6 4 4 2" xfId="3763"/>
    <cellStyle name="40% - Accent6 4 4 2 2" xfId="7975"/>
    <cellStyle name="40% - Accent6 4 4 3" xfId="5830"/>
    <cellStyle name="40% - Accent6 4 5" xfId="1947"/>
    <cellStyle name="40% - Accent6 4 5 2" xfId="4176"/>
    <cellStyle name="40% - Accent6 4 5 2 2" xfId="8388"/>
    <cellStyle name="40% - Accent6 4 5 3" xfId="6243"/>
    <cellStyle name="40% - Accent6 4 6" xfId="2360"/>
    <cellStyle name="40% - Accent6 4 6 2" xfId="6656"/>
    <cellStyle name="40% - Accent6 4 7" xfId="4590"/>
    <cellStyle name="40% - Accent6 5" xfId="659"/>
    <cellStyle name="40% - Accent6 5 2" xfId="2930"/>
    <cellStyle name="40% - Accent6 5 2 2" xfId="7142"/>
    <cellStyle name="40% - Accent6 5 3" xfId="4997"/>
    <cellStyle name="40% - Accent6 6" xfId="1112"/>
    <cellStyle name="40% - Accent6 6 2" xfId="3343"/>
    <cellStyle name="40% - Accent6 6 2 2" xfId="7555"/>
    <cellStyle name="40% - Accent6 6 3" xfId="5410"/>
    <cellStyle name="40% - Accent6 7" xfId="1526"/>
    <cellStyle name="40% - Accent6 7 2" xfId="3756"/>
    <cellStyle name="40% - Accent6 7 2 2" xfId="7968"/>
    <cellStyle name="40% - Accent6 7 3" xfId="5823"/>
    <cellStyle name="40% - Accent6 8" xfId="1940"/>
    <cellStyle name="40% - Accent6 8 2" xfId="4169"/>
    <cellStyle name="40% - Accent6 8 2 2" xfId="8381"/>
    <cellStyle name="40% - Accent6 8 3" xfId="6236"/>
    <cellStyle name="40% - Accent6 9" xfId="2353"/>
    <cellStyle name="40% - Accent6 9 2"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74"/>
    <cellStyle name="Comma 4 2 2 2 11" xfId="4591"/>
    <cellStyle name="Comma 4 2 2 2 2" xfId="129"/>
    <cellStyle name="Comma 4 2 2 2 2 10" xfId="4592"/>
    <cellStyle name="Comma 4 2 2 2 2 2" xfId="130"/>
    <cellStyle name="Comma 4 2 2 2 2 2 2" xfId="669"/>
    <cellStyle name="Comma 4 2 2 2 2 2 2 2" xfId="2940"/>
    <cellStyle name="Comma 4 2 2 2 2 2 2 2 2" xfId="7152"/>
    <cellStyle name="Comma 4 2 2 2 2 2 2 3" xfId="5007"/>
    <cellStyle name="Comma 4 2 2 2 2 2 3" xfId="1122"/>
    <cellStyle name="Comma 4 2 2 2 2 2 3 2" xfId="3353"/>
    <cellStyle name="Comma 4 2 2 2 2 2 3 2 2" xfId="7565"/>
    <cellStyle name="Comma 4 2 2 2 2 2 3 3" xfId="5420"/>
    <cellStyle name="Comma 4 2 2 2 2 2 4" xfId="1536"/>
    <cellStyle name="Comma 4 2 2 2 2 2 4 2" xfId="3766"/>
    <cellStyle name="Comma 4 2 2 2 2 2 4 2 2" xfId="7978"/>
    <cellStyle name="Comma 4 2 2 2 2 2 4 3" xfId="5833"/>
    <cellStyle name="Comma 4 2 2 2 2 2 5" xfId="1950"/>
    <cellStyle name="Comma 4 2 2 2 2 2 5 2" xfId="4179"/>
    <cellStyle name="Comma 4 2 2 2 2 2 5 2 2" xfId="8391"/>
    <cellStyle name="Comma 4 2 2 2 2 2 5 3" xfId="6246"/>
    <cellStyle name="Comma 4 2 2 2 2 2 6" xfId="2385"/>
    <cellStyle name="Comma 4 2 2 2 2 2 6 2" xfId="6659"/>
    <cellStyle name="Comma 4 2 2 2 2 2 7" xfId="2380"/>
    <cellStyle name="Comma 4 2 2 2 2 2 8" xfId="2763"/>
    <cellStyle name="Comma 4 2 2 2 2 2 8 2" xfId="6976"/>
    <cellStyle name="Comma 4 2 2 2 2 2 9" xfId="4593"/>
    <cellStyle name="Comma 4 2 2 2 2 3" xfId="668"/>
    <cellStyle name="Comma 4 2 2 2 2 3 2" xfId="2939"/>
    <cellStyle name="Comma 4 2 2 2 2 3 2 2" xfId="7151"/>
    <cellStyle name="Comma 4 2 2 2 2 3 3" xfId="5006"/>
    <cellStyle name="Comma 4 2 2 2 2 4" xfId="1121"/>
    <cellStyle name="Comma 4 2 2 2 2 4 2" xfId="3352"/>
    <cellStyle name="Comma 4 2 2 2 2 4 2 2" xfId="7564"/>
    <cellStyle name="Comma 4 2 2 2 2 4 3" xfId="5419"/>
    <cellStyle name="Comma 4 2 2 2 2 5" xfId="1535"/>
    <cellStyle name="Comma 4 2 2 2 2 5 2" xfId="3765"/>
    <cellStyle name="Comma 4 2 2 2 2 5 2 2" xfId="7977"/>
    <cellStyle name="Comma 4 2 2 2 2 5 3" xfId="5832"/>
    <cellStyle name="Comma 4 2 2 2 2 6" xfId="1949"/>
    <cellStyle name="Comma 4 2 2 2 2 6 2" xfId="4178"/>
    <cellStyle name="Comma 4 2 2 2 2 6 2 2" xfId="8390"/>
    <cellStyle name="Comma 4 2 2 2 2 6 3" xfId="6245"/>
    <cellStyle name="Comma 4 2 2 2 2 7" xfId="2384"/>
    <cellStyle name="Comma 4 2 2 2 2 7 2" xfId="6658"/>
    <cellStyle name="Comma 4 2 2 2 2 8" xfId="2381"/>
    <cellStyle name="Comma 4 2 2 2 2 9" xfId="2762"/>
    <cellStyle name="Comma 4 2 2 2 2 9 2" xfId="6975"/>
    <cellStyle name="Comma 4 2 2 2 3" xfId="131"/>
    <cellStyle name="Comma 4 2 2 2 3 2" xfId="670"/>
    <cellStyle name="Comma 4 2 2 2 3 2 2" xfId="2941"/>
    <cellStyle name="Comma 4 2 2 2 3 2 2 2" xfId="7153"/>
    <cellStyle name="Comma 4 2 2 2 3 2 3" xfId="5008"/>
    <cellStyle name="Comma 4 2 2 2 3 3" xfId="1123"/>
    <cellStyle name="Comma 4 2 2 2 3 3 2" xfId="3354"/>
    <cellStyle name="Comma 4 2 2 2 3 3 2 2" xfId="7566"/>
    <cellStyle name="Comma 4 2 2 2 3 3 3" xfId="5421"/>
    <cellStyle name="Comma 4 2 2 2 3 4" xfId="1537"/>
    <cellStyle name="Comma 4 2 2 2 3 4 2" xfId="3767"/>
    <cellStyle name="Comma 4 2 2 2 3 4 2 2" xfId="7979"/>
    <cellStyle name="Comma 4 2 2 2 3 4 3" xfId="5834"/>
    <cellStyle name="Comma 4 2 2 2 3 5" xfId="1951"/>
    <cellStyle name="Comma 4 2 2 2 3 5 2" xfId="4180"/>
    <cellStyle name="Comma 4 2 2 2 3 5 2 2" xfId="8392"/>
    <cellStyle name="Comma 4 2 2 2 3 5 3" xfId="6247"/>
    <cellStyle name="Comma 4 2 2 2 3 6" xfId="2386"/>
    <cellStyle name="Comma 4 2 2 2 3 6 2" xfId="6660"/>
    <cellStyle name="Comma 4 2 2 2 3 7" xfId="2379"/>
    <cellStyle name="Comma 4 2 2 2 3 8" xfId="2764"/>
    <cellStyle name="Comma 4 2 2 2 3 8 2" xfId="6977"/>
    <cellStyle name="Comma 4 2 2 2 3 9" xfId="4594"/>
    <cellStyle name="Comma 4 2 2 2 4" xfId="667"/>
    <cellStyle name="Comma 4 2 2 2 4 2" xfId="2938"/>
    <cellStyle name="Comma 4 2 2 2 4 2 2" xfId="7150"/>
    <cellStyle name="Comma 4 2 2 2 4 3" xfId="5005"/>
    <cellStyle name="Comma 4 2 2 2 5" xfId="1120"/>
    <cellStyle name="Comma 4 2 2 2 5 2" xfId="3351"/>
    <cellStyle name="Comma 4 2 2 2 5 2 2" xfId="7563"/>
    <cellStyle name="Comma 4 2 2 2 5 3" xfId="5418"/>
    <cellStyle name="Comma 4 2 2 2 6" xfId="1534"/>
    <cellStyle name="Comma 4 2 2 2 6 2" xfId="3764"/>
    <cellStyle name="Comma 4 2 2 2 6 2 2" xfId="7976"/>
    <cellStyle name="Comma 4 2 2 2 6 3" xfId="5831"/>
    <cellStyle name="Comma 4 2 2 2 7" xfId="1948"/>
    <cellStyle name="Comma 4 2 2 2 7 2" xfId="4177"/>
    <cellStyle name="Comma 4 2 2 2 7 2 2" xfId="8389"/>
    <cellStyle name="Comma 4 2 2 2 7 3" xfId="6244"/>
    <cellStyle name="Comma 4 2 2 2 8" xfId="2383"/>
    <cellStyle name="Comma 4 2 2 2 8 2" xfId="6657"/>
    <cellStyle name="Comma 4 2 2 2 9" xfId="2382"/>
    <cellStyle name="Comma 4 2 2 3" xfId="132"/>
    <cellStyle name="Comma 4 2 2 3 10" xfId="4595"/>
    <cellStyle name="Comma 4 2 2 3 2" xfId="133"/>
    <cellStyle name="Comma 4 2 2 3 2 2" xfId="672"/>
    <cellStyle name="Comma 4 2 2 3 2 2 2" xfId="2943"/>
    <cellStyle name="Comma 4 2 2 3 2 2 2 2" xfId="7155"/>
    <cellStyle name="Comma 4 2 2 3 2 2 3" xfId="5010"/>
    <cellStyle name="Comma 4 2 2 3 2 3" xfId="1125"/>
    <cellStyle name="Comma 4 2 2 3 2 3 2" xfId="3356"/>
    <cellStyle name="Comma 4 2 2 3 2 3 2 2" xfId="7568"/>
    <cellStyle name="Comma 4 2 2 3 2 3 3" xfId="5423"/>
    <cellStyle name="Comma 4 2 2 3 2 4" xfId="1539"/>
    <cellStyle name="Comma 4 2 2 3 2 4 2" xfId="3769"/>
    <cellStyle name="Comma 4 2 2 3 2 4 2 2" xfId="7981"/>
    <cellStyle name="Comma 4 2 2 3 2 4 3" xfId="5836"/>
    <cellStyle name="Comma 4 2 2 3 2 5" xfId="1953"/>
    <cellStyle name="Comma 4 2 2 3 2 5 2" xfId="4182"/>
    <cellStyle name="Comma 4 2 2 3 2 5 2 2" xfId="8394"/>
    <cellStyle name="Comma 4 2 2 3 2 5 3" xfId="6249"/>
    <cellStyle name="Comma 4 2 2 3 2 6" xfId="2388"/>
    <cellStyle name="Comma 4 2 2 3 2 6 2" xfId="6662"/>
    <cellStyle name="Comma 4 2 2 3 2 7" xfId="2377"/>
    <cellStyle name="Comma 4 2 2 3 2 8" xfId="2766"/>
    <cellStyle name="Comma 4 2 2 3 2 8 2" xfId="6979"/>
    <cellStyle name="Comma 4 2 2 3 2 9" xfId="4596"/>
    <cellStyle name="Comma 4 2 2 3 3" xfId="671"/>
    <cellStyle name="Comma 4 2 2 3 3 2" xfId="2942"/>
    <cellStyle name="Comma 4 2 2 3 3 2 2" xfId="7154"/>
    <cellStyle name="Comma 4 2 2 3 3 3" xfId="5009"/>
    <cellStyle name="Comma 4 2 2 3 4" xfId="1124"/>
    <cellStyle name="Comma 4 2 2 3 4 2" xfId="3355"/>
    <cellStyle name="Comma 4 2 2 3 4 2 2" xfId="7567"/>
    <cellStyle name="Comma 4 2 2 3 4 3" xfId="5422"/>
    <cellStyle name="Comma 4 2 2 3 5" xfId="1538"/>
    <cellStyle name="Comma 4 2 2 3 5 2" xfId="3768"/>
    <cellStyle name="Comma 4 2 2 3 5 2 2" xfId="7980"/>
    <cellStyle name="Comma 4 2 2 3 5 3" xfId="5835"/>
    <cellStyle name="Comma 4 2 2 3 6" xfId="1952"/>
    <cellStyle name="Comma 4 2 2 3 6 2" xfId="4181"/>
    <cellStyle name="Comma 4 2 2 3 6 2 2" xfId="8393"/>
    <cellStyle name="Comma 4 2 2 3 6 3" xfId="6248"/>
    <cellStyle name="Comma 4 2 2 3 7" xfId="2387"/>
    <cellStyle name="Comma 4 2 2 3 7 2" xfId="6661"/>
    <cellStyle name="Comma 4 2 2 3 8" xfId="2378"/>
    <cellStyle name="Comma 4 2 2 3 9" xfId="2765"/>
    <cellStyle name="Comma 4 2 2 3 9 2" xfId="6978"/>
    <cellStyle name="Comma 4 2 2 4" xfId="134"/>
    <cellStyle name="Comma 4 2 2 4 2" xfId="673"/>
    <cellStyle name="Comma 4 2 2 4 2 2" xfId="2944"/>
    <cellStyle name="Comma 4 2 2 4 2 2 2" xfId="7156"/>
    <cellStyle name="Comma 4 2 2 4 2 3" xfId="5011"/>
    <cellStyle name="Comma 4 2 2 4 3" xfId="1126"/>
    <cellStyle name="Comma 4 2 2 4 3 2" xfId="3357"/>
    <cellStyle name="Comma 4 2 2 4 3 2 2" xfId="7569"/>
    <cellStyle name="Comma 4 2 2 4 3 3" xfId="5424"/>
    <cellStyle name="Comma 4 2 2 4 4" xfId="1540"/>
    <cellStyle name="Comma 4 2 2 4 4 2" xfId="3770"/>
    <cellStyle name="Comma 4 2 2 4 4 2 2" xfId="7982"/>
    <cellStyle name="Comma 4 2 2 4 4 3" xfId="5837"/>
    <cellStyle name="Comma 4 2 2 4 5" xfId="1954"/>
    <cellStyle name="Comma 4 2 2 4 5 2" xfId="4183"/>
    <cellStyle name="Comma 4 2 2 4 5 2 2" xfId="8395"/>
    <cellStyle name="Comma 4 2 2 4 5 3" xfId="6250"/>
    <cellStyle name="Comma 4 2 2 4 6" xfId="2389"/>
    <cellStyle name="Comma 4 2 2 4 6 2" xfId="6663"/>
    <cellStyle name="Comma 4 2 2 4 7" xfId="2376"/>
    <cellStyle name="Comma 4 2 2 4 8" xfId="2767"/>
    <cellStyle name="Comma 4 2 2 4 8 2" xfId="6980"/>
    <cellStyle name="Comma 4 2 2 4 9" xfId="4597"/>
    <cellStyle name="Comma 4 2 2 5" xfId="135"/>
    <cellStyle name="Comma 4 2 2 5 2" xfId="674"/>
    <cellStyle name="Comma 4 2 2 5 2 2" xfId="2945"/>
    <cellStyle name="Comma 4 2 2 5 2 2 2" xfId="7157"/>
    <cellStyle name="Comma 4 2 2 5 2 3" xfId="5012"/>
    <cellStyle name="Comma 4 2 2 5 3" xfId="1127"/>
    <cellStyle name="Comma 4 2 2 5 3 2" xfId="3358"/>
    <cellStyle name="Comma 4 2 2 5 3 2 2" xfId="7570"/>
    <cellStyle name="Comma 4 2 2 5 3 3" xfId="5425"/>
    <cellStyle name="Comma 4 2 2 5 4" xfId="1541"/>
    <cellStyle name="Comma 4 2 2 5 4 2" xfId="3771"/>
    <cellStyle name="Comma 4 2 2 5 4 2 2" xfId="7983"/>
    <cellStyle name="Comma 4 2 2 5 4 3" xfId="5838"/>
    <cellStyle name="Comma 4 2 2 5 5" xfId="1955"/>
    <cellStyle name="Comma 4 2 2 5 5 2" xfId="4184"/>
    <cellStyle name="Comma 4 2 2 5 5 2 2" xfId="8396"/>
    <cellStyle name="Comma 4 2 2 5 5 3" xfId="6251"/>
    <cellStyle name="Comma 4 2 2 5 6" xfId="2390"/>
    <cellStyle name="Comma 4 2 2 5 6 2" xfId="6664"/>
    <cellStyle name="Comma 4 2 2 5 7" xfId="2375"/>
    <cellStyle name="Comma 4 2 2 5 8" xfId="2768"/>
    <cellStyle name="Comma 4 2 2 5 8 2" xfId="6981"/>
    <cellStyle name="Comma 4 2 2 5 9" xfId="4598"/>
    <cellStyle name="Comma 4 2 3" xfId="136"/>
    <cellStyle name="Comma 4 2 3 10" xfId="2769"/>
    <cellStyle name="Comma 4 2 3 10 2" xfId="6982"/>
    <cellStyle name="Comma 4 2 3 11" xfId="4599"/>
    <cellStyle name="Comma 4 2 3 2" xfId="137"/>
    <cellStyle name="Comma 4 2 3 2 10" xfId="4600"/>
    <cellStyle name="Comma 4 2 3 2 2" xfId="138"/>
    <cellStyle name="Comma 4 2 3 2 2 2" xfId="677"/>
    <cellStyle name="Comma 4 2 3 2 2 2 2" xfId="2948"/>
    <cellStyle name="Comma 4 2 3 2 2 2 2 2" xfId="7160"/>
    <cellStyle name="Comma 4 2 3 2 2 2 3" xfId="5015"/>
    <cellStyle name="Comma 4 2 3 2 2 3" xfId="1130"/>
    <cellStyle name="Comma 4 2 3 2 2 3 2" xfId="3361"/>
    <cellStyle name="Comma 4 2 3 2 2 3 2 2" xfId="7573"/>
    <cellStyle name="Comma 4 2 3 2 2 3 3" xfId="5428"/>
    <cellStyle name="Comma 4 2 3 2 2 4" xfId="1544"/>
    <cellStyle name="Comma 4 2 3 2 2 4 2" xfId="3774"/>
    <cellStyle name="Comma 4 2 3 2 2 4 2 2" xfId="7986"/>
    <cellStyle name="Comma 4 2 3 2 2 4 3" xfId="5841"/>
    <cellStyle name="Comma 4 2 3 2 2 5" xfId="1958"/>
    <cellStyle name="Comma 4 2 3 2 2 5 2" xfId="4187"/>
    <cellStyle name="Comma 4 2 3 2 2 5 2 2" xfId="8399"/>
    <cellStyle name="Comma 4 2 3 2 2 5 3" xfId="6254"/>
    <cellStyle name="Comma 4 2 3 2 2 6" xfId="2393"/>
    <cellStyle name="Comma 4 2 3 2 2 6 2" xfId="6667"/>
    <cellStyle name="Comma 4 2 3 2 2 7" xfId="2372"/>
    <cellStyle name="Comma 4 2 3 2 2 8" xfId="2771"/>
    <cellStyle name="Comma 4 2 3 2 2 8 2" xfId="6984"/>
    <cellStyle name="Comma 4 2 3 2 2 9" xfId="4601"/>
    <cellStyle name="Comma 4 2 3 2 3" xfId="676"/>
    <cellStyle name="Comma 4 2 3 2 3 2" xfId="2947"/>
    <cellStyle name="Comma 4 2 3 2 3 2 2" xfId="7159"/>
    <cellStyle name="Comma 4 2 3 2 3 3" xfId="5014"/>
    <cellStyle name="Comma 4 2 3 2 4" xfId="1129"/>
    <cellStyle name="Comma 4 2 3 2 4 2" xfId="3360"/>
    <cellStyle name="Comma 4 2 3 2 4 2 2" xfId="7572"/>
    <cellStyle name="Comma 4 2 3 2 4 3" xfId="5427"/>
    <cellStyle name="Comma 4 2 3 2 5" xfId="1543"/>
    <cellStyle name="Comma 4 2 3 2 5 2" xfId="3773"/>
    <cellStyle name="Comma 4 2 3 2 5 2 2" xfId="7985"/>
    <cellStyle name="Comma 4 2 3 2 5 3" xfId="5840"/>
    <cellStyle name="Comma 4 2 3 2 6" xfId="1957"/>
    <cellStyle name="Comma 4 2 3 2 6 2" xfId="4186"/>
    <cellStyle name="Comma 4 2 3 2 6 2 2" xfId="8398"/>
    <cellStyle name="Comma 4 2 3 2 6 3" xfId="6253"/>
    <cellStyle name="Comma 4 2 3 2 7" xfId="2392"/>
    <cellStyle name="Comma 4 2 3 2 7 2" xfId="6666"/>
    <cellStyle name="Comma 4 2 3 2 8" xfId="2373"/>
    <cellStyle name="Comma 4 2 3 2 9" xfId="2770"/>
    <cellStyle name="Comma 4 2 3 2 9 2" xfId="6983"/>
    <cellStyle name="Comma 4 2 3 3" xfId="139"/>
    <cellStyle name="Comma 4 2 3 3 2" xfId="678"/>
    <cellStyle name="Comma 4 2 3 3 2 2" xfId="2949"/>
    <cellStyle name="Comma 4 2 3 3 2 2 2" xfId="7161"/>
    <cellStyle name="Comma 4 2 3 3 2 3" xfId="5016"/>
    <cellStyle name="Comma 4 2 3 3 3" xfId="1131"/>
    <cellStyle name="Comma 4 2 3 3 3 2" xfId="3362"/>
    <cellStyle name="Comma 4 2 3 3 3 2 2" xfId="7574"/>
    <cellStyle name="Comma 4 2 3 3 3 3" xfId="5429"/>
    <cellStyle name="Comma 4 2 3 3 4" xfId="1545"/>
    <cellStyle name="Comma 4 2 3 3 4 2" xfId="3775"/>
    <cellStyle name="Comma 4 2 3 3 4 2 2" xfId="7987"/>
    <cellStyle name="Comma 4 2 3 3 4 3" xfId="5842"/>
    <cellStyle name="Comma 4 2 3 3 5" xfId="1959"/>
    <cellStyle name="Comma 4 2 3 3 5 2" xfId="4188"/>
    <cellStyle name="Comma 4 2 3 3 5 2 2" xfId="8400"/>
    <cellStyle name="Comma 4 2 3 3 5 3" xfId="6255"/>
    <cellStyle name="Comma 4 2 3 3 6" xfId="2394"/>
    <cellStyle name="Comma 4 2 3 3 6 2" xfId="6668"/>
    <cellStyle name="Comma 4 2 3 3 7" xfId="2371"/>
    <cellStyle name="Comma 4 2 3 3 8" xfId="2772"/>
    <cellStyle name="Comma 4 2 3 3 8 2" xfId="6985"/>
    <cellStyle name="Comma 4 2 3 3 9" xfId="4602"/>
    <cellStyle name="Comma 4 2 3 4" xfId="675"/>
    <cellStyle name="Comma 4 2 3 4 2" xfId="2946"/>
    <cellStyle name="Comma 4 2 3 4 2 2" xfId="7158"/>
    <cellStyle name="Comma 4 2 3 4 3" xfId="5013"/>
    <cellStyle name="Comma 4 2 3 5" xfId="1128"/>
    <cellStyle name="Comma 4 2 3 5 2" xfId="3359"/>
    <cellStyle name="Comma 4 2 3 5 2 2" xfId="7571"/>
    <cellStyle name="Comma 4 2 3 5 3" xfId="5426"/>
    <cellStyle name="Comma 4 2 3 6" xfId="1542"/>
    <cellStyle name="Comma 4 2 3 6 2" xfId="3772"/>
    <cellStyle name="Comma 4 2 3 6 2 2" xfId="7984"/>
    <cellStyle name="Comma 4 2 3 6 3" xfId="5839"/>
    <cellStyle name="Comma 4 2 3 7" xfId="1956"/>
    <cellStyle name="Comma 4 2 3 7 2" xfId="4185"/>
    <cellStyle name="Comma 4 2 3 7 2 2" xfId="8397"/>
    <cellStyle name="Comma 4 2 3 7 3" xfId="6252"/>
    <cellStyle name="Comma 4 2 3 8" xfId="2391"/>
    <cellStyle name="Comma 4 2 3 8 2" xfId="6665"/>
    <cellStyle name="Comma 4 2 3 9" xfId="2374"/>
    <cellStyle name="Comma 4 2 4" xfId="140"/>
    <cellStyle name="Comma 4 2 4 10" xfId="4603"/>
    <cellStyle name="Comma 4 2 4 2" xfId="141"/>
    <cellStyle name="Comma 4 2 4 2 2" xfId="680"/>
    <cellStyle name="Comma 4 2 4 2 2 2" xfId="2951"/>
    <cellStyle name="Comma 4 2 4 2 2 2 2" xfId="7163"/>
    <cellStyle name="Comma 4 2 4 2 2 3" xfId="5018"/>
    <cellStyle name="Comma 4 2 4 2 3" xfId="1133"/>
    <cellStyle name="Comma 4 2 4 2 3 2" xfId="3364"/>
    <cellStyle name="Comma 4 2 4 2 3 2 2" xfId="7576"/>
    <cellStyle name="Comma 4 2 4 2 3 3" xfId="5431"/>
    <cellStyle name="Comma 4 2 4 2 4" xfId="1547"/>
    <cellStyle name="Comma 4 2 4 2 4 2" xfId="3777"/>
    <cellStyle name="Comma 4 2 4 2 4 2 2" xfId="7989"/>
    <cellStyle name="Comma 4 2 4 2 4 3" xfId="5844"/>
    <cellStyle name="Comma 4 2 4 2 5" xfId="1961"/>
    <cellStyle name="Comma 4 2 4 2 5 2" xfId="4190"/>
    <cellStyle name="Comma 4 2 4 2 5 2 2" xfId="8402"/>
    <cellStyle name="Comma 4 2 4 2 5 3" xfId="6257"/>
    <cellStyle name="Comma 4 2 4 2 6" xfId="2396"/>
    <cellStyle name="Comma 4 2 4 2 6 2" xfId="6670"/>
    <cellStyle name="Comma 4 2 4 2 7" xfId="2369"/>
    <cellStyle name="Comma 4 2 4 2 8" xfId="2774"/>
    <cellStyle name="Comma 4 2 4 2 8 2" xfId="6987"/>
    <cellStyle name="Comma 4 2 4 2 9" xfId="4604"/>
    <cellStyle name="Comma 4 2 4 3" xfId="679"/>
    <cellStyle name="Comma 4 2 4 3 2" xfId="2950"/>
    <cellStyle name="Comma 4 2 4 3 2 2" xfId="7162"/>
    <cellStyle name="Comma 4 2 4 3 3" xfId="5017"/>
    <cellStyle name="Comma 4 2 4 4" xfId="1132"/>
    <cellStyle name="Comma 4 2 4 4 2" xfId="3363"/>
    <cellStyle name="Comma 4 2 4 4 2 2" xfId="7575"/>
    <cellStyle name="Comma 4 2 4 4 3" xfId="5430"/>
    <cellStyle name="Comma 4 2 4 5" xfId="1546"/>
    <cellStyle name="Comma 4 2 4 5 2" xfId="3776"/>
    <cellStyle name="Comma 4 2 4 5 2 2" xfId="7988"/>
    <cellStyle name="Comma 4 2 4 5 3" xfId="5843"/>
    <cellStyle name="Comma 4 2 4 6" xfId="1960"/>
    <cellStyle name="Comma 4 2 4 6 2" xfId="4189"/>
    <cellStyle name="Comma 4 2 4 6 2 2" xfId="8401"/>
    <cellStyle name="Comma 4 2 4 6 3" xfId="6256"/>
    <cellStyle name="Comma 4 2 4 7" xfId="2395"/>
    <cellStyle name="Comma 4 2 4 7 2" xfId="6669"/>
    <cellStyle name="Comma 4 2 4 8" xfId="2370"/>
    <cellStyle name="Comma 4 2 4 9" xfId="2773"/>
    <cellStyle name="Comma 4 2 4 9 2" xfId="6986"/>
    <cellStyle name="Comma 4 2 5" xfId="142"/>
    <cellStyle name="Comma 4 2 5 2" xfId="681"/>
    <cellStyle name="Comma 4 2 5 2 2" xfId="2952"/>
    <cellStyle name="Comma 4 2 5 2 2 2" xfId="7164"/>
    <cellStyle name="Comma 4 2 5 2 3" xfId="5019"/>
    <cellStyle name="Comma 4 2 5 3" xfId="1134"/>
    <cellStyle name="Comma 4 2 5 3 2" xfId="3365"/>
    <cellStyle name="Comma 4 2 5 3 2 2" xfId="7577"/>
    <cellStyle name="Comma 4 2 5 3 3" xfId="5432"/>
    <cellStyle name="Comma 4 2 5 4" xfId="1548"/>
    <cellStyle name="Comma 4 2 5 4 2" xfId="3778"/>
    <cellStyle name="Comma 4 2 5 4 2 2" xfId="7990"/>
    <cellStyle name="Comma 4 2 5 4 3" xfId="5845"/>
    <cellStyle name="Comma 4 2 5 5" xfId="1962"/>
    <cellStyle name="Comma 4 2 5 5 2" xfId="4191"/>
    <cellStyle name="Comma 4 2 5 5 2 2" xfId="8403"/>
    <cellStyle name="Comma 4 2 5 5 3" xfId="6258"/>
    <cellStyle name="Comma 4 2 5 6" xfId="2397"/>
    <cellStyle name="Comma 4 2 5 6 2" xfId="6671"/>
    <cellStyle name="Comma 4 2 5 7" xfId="2368"/>
    <cellStyle name="Comma 4 2 5 8" xfId="2775"/>
    <cellStyle name="Comma 4 2 5 8 2" xfId="6988"/>
    <cellStyle name="Comma 4 2 5 9" xfId="4605"/>
    <cellStyle name="Comma 4 2 6" xfId="143"/>
    <cellStyle name="Comma 4 2 6 2" xfId="682"/>
    <cellStyle name="Comma 4 2 6 2 2" xfId="2953"/>
    <cellStyle name="Comma 4 2 6 2 2 2" xfId="7165"/>
    <cellStyle name="Comma 4 2 6 2 3" xfId="5020"/>
    <cellStyle name="Comma 4 2 6 3" xfId="1135"/>
    <cellStyle name="Comma 4 2 6 3 2" xfId="3366"/>
    <cellStyle name="Comma 4 2 6 3 2 2" xfId="7578"/>
    <cellStyle name="Comma 4 2 6 3 3" xfId="5433"/>
    <cellStyle name="Comma 4 2 6 4" xfId="1549"/>
    <cellStyle name="Comma 4 2 6 4 2" xfId="3779"/>
    <cellStyle name="Comma 4 2 6 4 2 2" xfId="7991"/>
    <cellStyle name="Comma 4 2 6 4 3" xfId="5846"/>
    <cellStyle name="Comma 4 2 6 5" xfId="1963"/>
    <cellStyle name="Comma 4 2 6 5 2" xfId="4192"/>
    <cellStyle name="Comma 4 2 6 5 2 2" xfId="8404"/>
    <cellStyle name="Comma 4 2 6 5 3" xfId="6259"/>
    <cellStyle name="Comma 4 2 6 6" xfId="2398"/>
    <cellStyle name="Comma 4 2 6 6 2" xfId="6672"/>
    <cellStyle name="Comma 4 2 6 7" xfId="2367"/>
    <cellStyle name="Comma 4 2 6 8" xfId="2776"/>
    <cellStyle name="Comma 4 2 6 8 2" xfId="6989"/>
    <cellStyle name="Comma 4 2 6 9" xfId="4606"/>
    <cellStyle name="Comma 4 3" xfId="144"/>
    <cellStyle name="Comma 4 3 2" xfId="145"/>
    <cellStyle name="Comma 4 3 2 10" xfId="2777"/>
    <cellStyle name="Comma 4 3 2 10 2" xfId="6990"/>
    <cellStyle name="Comma 4 3 2 11" xfId="4607"/>
    <cellStyle name="Comma 4 3 2 2" xfId="146"/>
    <cellStyle name="Comma 4 3 2 2 10" xfId="4608"/>
    <cellStyle name="Comma 4 3 2 2 2" xfId="147"/>
    <cellStyle name="Comma 4 3 2 2 2 2" xfId="685"/>
    <cellStyle name="Comma 4 3 2 2 2 2 2" xfId="2956"/>
    <cellStyle name="Comma 4 3 2 2 2 2 2 2" xfId="7168"/>
    <cellStyle name="Comma 4 3 2 2 2 2 3" xfId="5023"/>
    <cellStyle name="Comma 4 3 2 2 2 3" xfId="1138"/>
    <cellStyle name="Comma 4 3 2 2 2 3 2" xfId="3369"/>
    <cellStyle name="Comma 4 3 2 2 2 3 2 2" xfId="7581"/>
    <cellStyle name="Comma 4 3 2 2 2 3 3" xfId="5436"/>
    <cellStyle name="Comma 4 3 2 2 2 4" xfId="1552"/>
    <cellStyle name="Comma 4 3 2 2 2 4 2" xfId="3782"/>
    <cellStyle name="Comma 4 3 2 2 2 4 2 2" xfId="7994"/>
    <cellStyle name="Comma 4 3 2 2 2 4 3" xfId="5849"/>
    <cellStyle name="Comma 4 3 2 2 2 5" xfId="1966"/>
    <cellStyle name="Comma 4 3 2 2 2 5 2" xfId="4195"/>
    <cellStyle name="Comma 4 3 2 2 2 5 2 2" xfId="8407"/>
    <cellStyle name="Comma 4 3 2 2 2 5 3" xfId="6262"/>
    <cellStyle name="Comma 4 3 2 2 2 6" xfId="2401"/>
    <cellStyle name="Comma 4 3 2 2 2 6 2" xfId="6675"/>
    <cellStyle name="Comma 4 3 2 2 2 7" xfId="2364"/>
    <cellStyle name="Comma 4 3 2 2 2 8" xfId="2779"/>
    <cellStyle name="Comma 4 3 2 2 2 8 2" xfId="6992"/>
    <cellStyle name="Comma 4 3 2 2 2 9" xfId="4609"/>
    <cellStyle name="Comma 4 3 2 2 3" xfId="684"/>
    <cellStyle name="Comma 4 3 2 2 3 2" xfId="2955"/>
    <cellStyle name="Comma 4 3 2 2 3 2 2" xfId="7167"/>
    <cellStyle name="Comma 4 3 2 2 3 3" xfId="5022"/>
    <cellStyle name="Comma 4 3 2 2 4" xfId="1137"/>
    <cellStyle name="Comma 4 3 2 2 4 2" xfId="3368"/>
    <cellStyle name="Comma 4 3 2 2 4 2 2" xfId="7580"/>
    <cellStyle name="Comma 4 3 2 2 4 3" xfId="5435"/>
    <cellStyle name="Comma 4 3 2 2 5" xfId="1551"/>
    <cellStyle name="Comma 4 3 2 2 5 2" xfId="3781"/>
    <cellStyle name="Comma 4 3 2 2 5 2 2" xfId="7993"/>
    <cellStyle name="Comma 4 3 2 2 5 3" xfId="5848"/>
    <cellStyle name="Comma 4 3 2 2 6" xfId="1965"/>
    <cellStyle name="Comma 4 3 2 2 6 2" xfId="4194"/>
    <cellStyle name="Comma 4 3 2 2 6 2 2" xfId="8406"/>
    <cellStyle name="Comma 4 3 2 2 6 3" xfId="6261"/>
    <cellStyle name="Comma 4 3 2 2 7" xfId="2400"/>
    <cellStyle name="Comma 4 3 2 2 7 2" xfId="6674"/>
    <cellStyle name="Comma 4 3 2 2 8" xfId="2365"/>
    <cellStyle name="Comma 4 3 2 2 9" xfId="2778"/>
    <cellStyle name="Comma 4 3 2 2 9 2" xfId="6991"/>
    <cellStyle name="Comma 4 3 2 3" xfId="148"/>
    <cellStyle name="Comma 4 3 2 3 2" xfId="686"/>
    <cellStyle name="Comma 4 3 2 3 2 2" xfId="2957"/>
    <cellStyle name="Comma 4 3 2 3 2 2 2" xfId="7169"/>
    <cellStyle name="Comma 4 3 2 3 2 3" xfId="5024"/>
    <cellStyle name="Comma 4 3 2 3 3" xfId="1139"/>
    <cellStyle name="Comma 4 3 2 3 3 2" xfId="3370"/>
    <cellStyle name="Comma 4 3 2 3 3 2 2" xfId="7582"/>
    <cellStyle name="Comma 4 3 2 3 3 3" xfId="5437"/>
    <cellStyle name="Comma 4 3 2 3 4" xfId="1553"/>
    <cellStyle name="Comma 4 3 2 3 4 2" xfId="3783"/>
    <cellStyle name="Comma 4 3 2 3 4 2 2" xfId="7995"/>
    <cellStyle name="Comma 4 3 2 3 4 3" xfId="5850"/>
    <cellStyle name="Comma 4 3 2 3 5" xfId="1967"/>
    <cellStyle name="Comma 4 3 2 3 5 2" xfId="4196"/>
    <cellStyle name="Comma 4 3 2 3 5 2 2" xfId="8408"/>
    <cellStyle name="Comma 4 3 2 3 5 3" xfId="6263"/>
    <cellStyle name="Comma 4 3 2 3 6" xfId="2402"/>
    <cellStyle name="Comma 4 3 2 3 6 2" xfId="6676"/>
    <cellStyle name="Comma 4 3 2 3 7" xfId="2363"/>
    <cellStyle name="Comma 4 3 2 3 8" xfId="2780"/>
    <cellStyle name="Comma 4 3 2 3 8 2" xfId="6993"/>
    <cellStyle name="Comma 4 3 2 3 9" xfId="4610"/>
    <cellStyle name="Comma 4 3 2 4" xfId="683"/>
    <cellStyle name="Comma 4 3 2 4 2" xfId="2954"/>
    <cellStyle name="Comma 4 3 2 4 2 2" xfId="7166"/>
    <cellStyle name="Comma 4 3 2 4 3" xfId="5021"/>
    <cellStyle name="Comma 4 3 2 5" xfId="1136"/>
    <cellStyle name="Comma 4 3 2 5 2" xfId="3367"/>
    <cellStyle name="Comma 4 3 2 5 2 2" xfId="7579"/>
    <cellStyle name="Comma 4 3 2 5 3" xfId="5434"/>
    <cellStyle name="Comma 4 3 2 6" xfId="1550"/>
    <cellStyle name="Comma 4 3 2 6 2" xfId="3780"/>
    <cellStyle name="Comma 4 3 2 6 2 2" xfId="7992"/>
    <cellStyle name="Comma 4 3 2 6 3" xfId="5847"/>
    <cellStyle name="Comma 4 3 2 7" xfId="1964"/>
    <cellStyle name="Comma 4 3 2 7 2" xfId="4193"/>
    <cellStyle name="Comma 4 3 2 7 2 2" xfId="8405"/>
    <cellStyle name="Comma 4 3 2 7 3" xfId="6260"/>
    <cellStyle name="Comma 4 3 2 8" xfId="2399"/>
    <cellStyle name="Comma 4 3 2 8 2" xfId="6673"/>
    <cellStyle name="Comma 4 3 2 9" xfId="2366"/>
    <cellStyle name="Comma 4 3 3" xfId="149"/>
    <cellStyle name="Comma 4 3 3 10" xfId="4611"/>
    <cellStyle name="Comma 4 3 3 2" xfId="150"/>
    <cellStyle name="Comma 4 3 3 2 2" xfId="688"/>
    <cellStyle name="Comma 4 3 3 2 2 2" xfId="2959"/>
    <cellStyle name="Comma 4 3 3 2 2 2 2" xfId="7171"/>
    <cellStyle name="Comma 4 3 3 2 2 3" xfId="5026"/>
    <cellStyle name="Comma 4 3 3 2 3" xfId="1141"/>
    <cellStyle name="Comma 4 3 3 2 3 2" xfId="3372"/>
    <cellStyle name="Comma 4 3 3 2 3 2 2" xfId="7584"/>
    <cellStyle name="Comma 4 3 3 2 3 3" xfId="5439"/>
    <cellStyle name="Comma 4 3 3 2 4" xfId="1555"/>
    <cellStyle name="Comma 4 3 3 2 4 2" xfId="3785"/>
    <cellStyle name="Comma 4 3 3 2 4 2 2" xfId="7997"/>
    <cellStyle name="Comma 4 3 3 2 4 3" xfId="5852"/>
    <cellStyle name="Comma 4 3 3 2 5" xfId="1969"/>
    <cellStyle name="Comma 4 3 3 2 5 2" xfId="4198"/>
    <cellStyle name="Comma 4 3 3 2 5 2 2" xfId="8410"/>
    <cellStyle name="Comma 4 3 3 2 5 3" xfId="6265"/>
    <cellStyle name="Comma 4 3 3 2 6" xfId="2404"/>
    <cellStyle name="Comma 4 3 3 2 6 2" xfId="6678"/>
    <cellStyle name="Comma 4 3 3 2 7" xfId="2361"/>
    <cellStyle name="Comma 4 3 3 2 8" xfId="2782"/>
    <cellStyle name="Comma 4 3 3 2 8 2" xfId="6995"/>
    <cellStyle name="Comma 4 3 3 2 9" xfId="4612"/>
    <cellStyle name="Comma 4 3 3 3" xfId="687"/>
    <cellStyle name="Comma 4 3 3 3 2" xfId="2958"/>
    <cellStyle name="Comma 4 3 3 3 2 2" xfId="7170"/>
    <cellStyle name="Comma 4 3 3 3 3" xfId="5025"/>
    <cellStyle name="Comma 4 3 3 4" xfId="1140"/>
    <cellStyle name="Comma 4 3 3 4 2" xfId="3371"/>
    <cellStyle name="Comma 4 3 3 4 2 2" xfId="7583"/>
    <cellStyle name="Comma 4 3 3 4 3" xfId="5438"/>
    <cellStyle name="Comma 4 3 3 5" xfId="1554"/>
    <cellStyle name="Comma 4 3 3 5 2" xfId="3784"/>
    <cellStyle name="Comma 4 3 3 5 2 2" xfId="7996"/>
    <cellStyle name="Comma 4 3 3 5 3" xfId="5851"/>
    <cellStyle name="Comma 4 3 3 6" xfId="1968"/>
    <cellStyle name="Comma 4 3 3 6 2" xfId="4197"/>
    <cellStyle name="Comma 4 3 3 6 2 2" xfId="8409"/>
    <cellStyle name="Comma 4 3 3 6 3" xfId="6264"/>
    <cellStyle name="Comma 4 3 3 7" xfId="2403"/>
    <cellStyle name="Comma 4 3 3 7 2" xfId="6677"/>
    <cellStyle name="Comma 4 3 3 8" xfId="2362"/>
    <cellStyle name="Comma 4 3 3 9" xfId="2781"/>
    <cellStyle name="Comma 4 3 3 9 2" xfId="6994"/>
    <cellStyle name="Comma 4 3 4" xfId="151"/>
    <cellStyle name="Comma 4 3 4 2" xfId="689"/>
    <cellStyle name="Comma 4 3 4 2 2" xfId="2960"/>
    <cellStyle name="Comma 4 3 4 2 2 2" xfId="7172"/>
    <cellStyle name="Comma 4 3 4 2 3" xfId="5027"/>
    <cellStyle name="Comma 4 3 4 3" xfId="1142"/>
    <cellStyle name="Comma 4 3 4 3 2" xfId="3373"/>
    <cellStyle name="Comma 4 3 4 3 2 2" xfId="7585"/>
    <cellStyle name="Comma 4 3 4 3 3" xfId="5440"/>
    <cellStyle name="Comma 4 3 4 4" xfId="1556"/>
    <cellStyle name="Comma 4 3 4 4 2" xfId="3786"/>
    <cellStyle name="Comma 4 3 4 4 2 2" xfId="7998"/>
    <cellStyle name="Comma 4 3 4 4 3" xfId="5853"/>
    <cellStyle name="Comma 4 3 4 5" xfId="1970"/>
    <cellStyle name="Comma 4 3 4 5 2" xfId="4199"/>
    <cellStyle name="Comma 4 3 4 5 2 2" xfId="8411"/>
    <cellStyle name="Comma 4 3 4 5 3" xfId="6266"/>
    <cellStyle name="Comma 4 3 4 6" xfId="2405"/>
    <cellStyle name="Comma 4 3 4 6 2" xfId="6679"/>
    <cellStyle name="Comma 4 3 4 7" xfId="2701"/>
    <cellStyle name="Comma 4 3 4 8" xfId="2783"/>
    <cellStyle name="Comma 4 3 4 8 2" xfId="6996"/>
    <cellStyle name="Comma 4 3 4 9" xfId="4613"/>
    <cellStyle name="Comma 4 3 5" xfId="152"/>
    <cellStyle name="Comma 4 3 5 2" xfId="690"/>
    <cellStyle name="Comma 4 3 5 2 2" xfId="2961"/>
    <cellStyle name="Comma 4 3 5 2 2 2" xfId="7173"/>
    <cellStyle name="Comma 4 3 5 2 3" xfId="5028"/>
    <cellStyle name="Comma 4 3 5 3" xfId="1143"/>
    <cellStyle name="Comma 4 3 5 3 2" xfId="3374"/>
    <cellStyle name="Comma 4 3 5 3 2 2" xfId="7586"/>
    <cellStyle name="Comma 4 3 5 3 3" xfId="5441"/>
    <cellStyle name="Comma 4 3 5 4" xfId="1557"/>
    <cellStyle name="Comma 4 3 5 4 2" xfId="3787"/>
    <cellStyle name="Comma 4 3 5 4 2 2" xfId="7999"/>
    <cellStyle name="Comma 4 3 5 4 3" xfId="5854"/>
    <cellStyle name="Comma 4 3 5 5" xfId="1971"/>
    <cellStyle name="Comma 4 3 5 5 2" xfId="4200"/>
    <cellStyle name="Comma 4 3 5 5 2 2" xfId="8412"/>
    <cellStyle name="Comma 4 3 5 5 3" xfId="6267"/>
    <cellStyle name="Comma 4 3 5 6" xfId="2406"/>
    <cellStyle name="Comma 4 3 5 6 2" xfId="6680"/>
    <cellStyle name="Comma 4 3 5 7" xfId="2702"/>
    <cellStyle name="Comma 4 3 5 8" xfId="2784"/>
    <cellStyle name="Comma 4 3 5 8 2" xfId="6997"/>
    <cellStyle name="Comma 4 3 5 9" xfId="4614"/>
    <cellStyle name="Comma 4 4" xfId="153"/>
    <cellStyle name="Comma 4 4 10" xfId="2785"/>
    <cellStyle name="Comma 4 4 10 2" xfId="6998"/>
    <cellStyle name="Comma 4 4 11" xfId="4615"/>
    <cellStyle name="Comma 4 4 2" xfId="154"/>
    <cellStyle name="Comma 4 4 2 10" xfId="4616"/>
    <cellStyle name="Comma 4 4 2 2" xfId="155"/>
    <cellStyle name="Comma 4 4 2 2 2" xfId="693"/>
    <cellStyle name="Comma 4 4 2 2 2 2" xfId="2964"/>
    <cellStyle name="Comma 4 4 2 2 2 2 2" xfId="7176"/>
    <cellStyle name="Comma 4 4 2 2 2 3" xfId="5031"/>
    <cellStyle name="Comma 4 4 2 2 3" xfId="1146"/>
    <cellStyle name="Comma 4 4 2 2 3 2" xfId="3377"/>
    <cellStyle name="Comma 4 4 2 2 3 2 2" xfId="7589"/>
    <cellStyle name="Comma 4 4 2 2 3 3" xfId="5444"/>
    <cellStyle name="Comma 4 4 2 2 4" xfId="1560"/>
    <cellStyle name="Comma 4 4 2 2 4 2" xfId="3790"/>
    <cellStyle name="Comma 4 4 2 2 4 2 2" xfId="8002"/>
    <cellStyle name="Comma 4 4 2 2 4 3" xfId="5857"/>
    <cellStyle name="Comma 4 4 2 2 5" xfId="1974"/>
    <cellStyle name="Comma 4 4 2 2 5 2" xfId="4203"/>
    <cellStyle name="Comma 4 4 2 2 5 2 2" xfId="8415"/>
    <cellStyle name="Comma 4 4 2 2 5 3" xfId="6270"/>
    <cellStyle name="Comma 4 4 2 2 6" xfId="2409"/>
    <cellStyle name="Comma 4 4 2 2 6 2" xfId="6683"/>
    <cellStyle name="Comma 4 4 2 2 7" xfId="2705"/>
    <cellStyle name="Comma 4 4 2 2 8" xfId="2787"/>
    <cellStyle name="Comma 4 4 2 2 8 2" xfId="7000"/>
    <cellStyle name="Comma 4 4 2 2 9" xfId="4617"/>
    <cellStyle name="Comma 4 4 2 3" xfId="692"/>
    <cellStyle name="Comma 4 4 2 3 2" xfId="2963"/>
    <cellStyle name="Comma 4 4 2 3 2 2" xfId="7175"/>
    <cellStyle name="Comma 4 4 2 3 3" xfId="5030"/>
    <cellStyle name="Comma 4 4 2 4" xfId="1145"/>
    <cellStyle name="Comma 4 4 2 4 2" xfId="3376"/>
    <cellStyle name="Comma 4 4 2 4 2 2" xfId="7588"/>
    <cellStyle name="Comma 4 4 2 4 3" xfId="5443"/>
    <cellStyle name="Comma 4 4 2 5" xfId="1559"/>
    <cellStyle name="Comma 4 4 2 5 2" xfId="3789"/>
    <cellStyle name="Comma 4 4 2 5 2 2" xfId="8001"/>
    <cellStyle name="Comma 4 4 2 5 3" xfId="5856"/>
    <cellStyle name="Comma 4 4 2 6" xfId="1973"/>
    <cellStyle name="Comma 4 4 2 6 2" xfId="4202"/>
    <cellStyle name="Comma 4 4 2 6 2 2" xfId="8414"/>
    <cellStyle name="Comma 4 4 2 6 3" xfId="6269"/>
    <cellStyle name="Comma 4 4 2 7" xfId="2408"/>
    <cellStyle name="Comma 4 4 2 7 2" xfId="6682"/>
    <cellStyle name="Comma 4 4 2 8" xfId="2704"/>
    <cellStyle name="Comma 4 4 2 9" xfId="2786"/>
    <cellStyle name="Comma 4 4 2 9 2" xfId="6999"/>
    <cellStyle name="Comma 4 4 3" xfId="156"/>
    <cellStyle name="Comma 4 4 3 2" xfId="694"/>
    <cellStyle name="Comma 4 4 3 2 2" xfId="2965"/>
    <cellStyle name="Comma 4 4 3 2 2 2" xfId="7177"/>
    <cellStyle name="Comma 4 4 3 2 3" xfId="5032"/>
    <cellStyle name="Comma 4 4 3 3" xfId="1147"/>
    <cellStyle name="Comma 4 4 3 3 2" xfId="3378"/>
    <cellStyle name="Comma 4 4 3 3 2 2" xfId="7590"/>
    <cellStyle name="Comma 4 4 3 3 3" xfId="5445"/>
    <cellStyle name="Comma 4 4 3 4" xfId="1561"/>
    <cellStyle name="Comma 4 4 3 4 2" xfId="3791"/>
    <cellStyle name="Comma 4 4 3 4 2 2" xfId="8003"/>
    <cellStyle name="Comma 4 4 3 4 3" xfId="5858"/>
    <cellStyle name="Comma 4 4 3 5" xfId="1975"/>
    <cellStyle name="Comma 4 4 3 5 2" xfId="4204"/>
    <cellStyle name="Comma 4 4 3 5 2 2" xfId="8416"/>
    <cellStyle name="Comma 4 4 3 5 3" xfId="6271"/>
    <cellStyle name="Comma 4 4 3 6" xfId="2410"/>
    <cellStyle name="Comma 4 4 3 6 2" xfId="6684"/>
    <cellStyle name="Comma 4 4 3 7" xfId="2706"/>
    <cellStyle name="Comma 4 4 3 8" xfId="2788"/>
    <cellStyle name="Comma 4 4 3 8 2" xfId="7001"/>
    <cellStyle name="Comma 4 4 3 9" xfId="4618"/>
    <cellStyle name="Comma 4 4 4" xfId="691"/>
    <cellStyle name="Comma 4 4 4 2" xfId="2962"/>
    <cellStyle name="Comma 4 4 4 2 2" xfId="7174"/>
    <cellStyle name="Comma 4 4 4 3" xfId="5029"/>
    <cellStyle name="Comma 4 4 5" xfId="1144"/>
    <cellStyle name="Comma 4 4 5 2" xfId="3375"/>
    <cellStyle name="Comma 4 4 5 2 2" xfId="7587"/>
    <cellStyle name="Comma 4 4 5 3" xfId="5442"/>
    <cellStyle name="Comma 4 4 6" xfId="1558"/>
    <cellStyle name="Comma 4 4 6 2" xfId="3788"/>
    <cellStyle name="Comma 4 4 6 2 2" xfId="8000"/>
    <cellStyle name="Comma 4 4 6 3" xfId="5855"/>
    <cellStyle name="Comma 4 4 7" xfId="1972"/>
    <cellStyle name="Comma 4 4 7 2" xfId="4201"/>
    <cellStyle name="Comma 4 4 7 2 2" xfId="8413"/>
    <cellStyle name="Comma 4 4 7 3" xfId="6268"/>
    <cellStyle name="Comma 4 4 8" xfId="2407"/>
    <cellStyle name="Comma 4 4 8 2" xfId="6681"/>
    <cellStyle name="Comma 4 4 9" xfId="2703"/>
    <cellStyle name="Comma 4 5" xfId="157"/>
    <cellStyle name="Comma 4 5 10" xfId="4619"/>
    <cellStyle name="Comma 4 5 2" xfId="158"/>
    <cellStyle name="Comma 4 5 2 2" xfId="696"/>
    <cellStyle name="Comma 4 5 2 2 2" xfId="2967"/>
    <cellStyle name="Comma 4 5 2 2 2 2" xfId="7179"/>
    <cellStyle name="Comma 4 5 2 2 3" xfId="5034"/>
    <cellStyle name="Comma 4 5 2 3" xfId="1149"/>
    <cellStyle name="Comma 4 5 2 3 2" xfId="3380"/>
    <cellStyle name="Comma 4 5 2 3 2 2" xfId="7592"/>
    <cellStyle name="Comma 4 5 2 3 3" xfId="5447"/>
    <cellStyle name="Comma 4 5 2 4" xfId="1563"/>
    <cellStyle name="Comma 4 5 2 4 2" xfId="3793"/>
    <cellStyle name="Comma 4 5 2 4 2 2" xfId="8005"/>
    <cellStyle name="Comma 4 5 2 4 3" xfId="5860"/>
    <cellStyle name="Comma 4 5 2 5" xfId="1977"/>
    <cellStyle name="Comma 4 5 2 5 2" xfId="4206"/>
    <cellStyle name="Comma 4 5 2 5 2 2" xfId="8418"/>
    <cellStyle name="Comma 4 5 2 5 3" xfId="6273"/>
    <cellStyle name="Comma 4 5 2 6" xfId="2412"/>
    <cellStyle name="Comma 4 5 2 6 2" xfId="6686"/>
    <cellStyle name="Comma 4 5 2 7" xfId="2708"/>
    <cellStyle name="Comma 4 5 2 8" xfId="2790"/>
    <cellStyle name="Comma 4 5 2 8 2" xfId="7003"/>
    <cellStyle name="Comma 4 5 2 9" xfId="4620"/>
    <cellStyle name="Comma 4 5 3" xfId="695"/>
    <cellStyle name="Comma 4 5 3 2" xfId="2966"/>
    <cellStyle name="Comma 4 5 3 2 2" xfId="7178"/>
    <cellStyle name="Comma 4 5 3 3" xfId="5033"/>
    <cellStyle name="Comma 4 5 4" xfId="1148"/>
    <cellStyle name="Comma 4 5 4 2" xfId="3379"/>
    <cellStyle name="Comma 4 5 4 2 2" xfId="7591"/>
    <cellStyle name="Comma 4 5 4 3" xfId="5446"/>
    <cellStyle name="Comma 4 5 5" xfId="1562"/>
    <cellStyle name="Comma 4 5 5 2" xfId="3792"/>
    <cellStyle name="Comma 4 5 5 2 2" xfId="8004"/>
    <cellStyle name="Comma 4 5 5 3" xfId="5859"/>
    <cellStyle name="Comma 4 5 6" xfId="1976"/>
    <cellStyle name="Comma 4 5 6 2" xfId="4205"/>
    <cellStyle name="Comma 4 5 6 2 2" xfId="8417"/>
    <cellStyle name="Comma 4 5 6 3" xfId="6272"/>
    <cellStyle name="Comma 4 5 7" xfId="2411"/>
    <cellStyle name="Comma 4 5 7 2" xfId="6685"/>
    <cellStyle name="Comma 4 5 8" xfId="2707"/>
    <cellStyle name="Comma 4 5 9" xfId="2789"/>
    <cellStyle name="Comma 4 5 9 2" xfId="7002"/>
    <cellStyle name="Comma 4 6" xfId="159"/>
    <cellStyle name="Comma 4 6 2" xfId="697"/>
    <cellStyle name="Comma 4 6 2 2" xfId="2968"/>
    <cellStyle name="Comma 4 6 2 2 2" xfId="7180"/>
    <cellStyle name="Comma 4 6 2 3" xfId="5035"/>
    <cellStyle name="Comma 4 6 3" xfId="1150"/>
    <cellStyle name="Comma 4 6 3 2" xfId="3381"/>
    <cellStyle name="Comma 4 6 3 2 2" xfId="7593"/>
    <cellStyle name="Comma 4 6 3 3" xfId="5448"/>
    <cellStyle name="Comma 4 6 4" xfId="1564"/>
    <cellStyle name="Comma 4 6 4 2" xfId="3794"/>
    <cellStyle name="Comma 4 6 4 2 2" xfId="8006"/>
    <cellStyle name="Comma 4 6 4 3" xfId="5861"/>
    <cellStyle name="Comma 4 6 5" xfId="1978"/>
    <cellStyle name="Comma 4 6 5 2" xfId="4207"/>
    <cellStyle name="Comma 4 6 5 2 2" xfId="8419"/>
    <cellStyle name="Comma 4 6 5 3" xfId="6274"/>
    <cellStyle name="Comma 4 6 6" xfId="2413"/>
    <cellStyle name="Comma 4 6 6 2" xfId="6687"/>
    <cellStyle name="Comma 4 6 7" xfId="2709"/>
    <cellStyle name="Comma 4 6 8" xfId="2791"/>
    <cellStyle name="Comma 4 6 8 2" xfId="7004"/>
    <cellStyle name="Comma 4 6 9" xfId="4621"/>
    <cellStyle name="Comma 4 7" xfId="160"/>
    <cellStyle name="Comma 4 7 2" xfId="698"/>
    <cellStyle name="Comma 4 7 2 2" xfId="2969"/>
    <cellStyle name="Comma 4 7 2 2 2" xfId="7181"/>
    <cellStyle name="Comma 4 7 2 3" xfId="5036"/>
    <cellStyle name="Comma 4 7 3" xfId="1151"/>
    <cellStyle name="Comma 4 7 3 2" xfId="3382"/>
    <cellStyle name="Comma 4 7 3 2 2" xfId="7594"/>
    <cellStyle name="Comma 4 7 3 3" xfId="5449"/>
    <cellStyle name="Comma 4 7 4" xfId="1565"/>
    <cellStyle name="Comma 4 7 4 2" xfId="3795"/>
    <cellStyle name="Comma 4 7 4 2 2" xfId="8007"/>
    <cellStyle name="Comma 4 7 4 3" xfId="5862"/>
    <cellStyle name="Comma 4 7 5" xfId="1979"/>
    <cellStyle name="Comma 4 7 5 2" xfId="4208"/>
    <cellStyle name="Comma 4 7 5 2 2" xfId="8420"/>
    <cellStyle name="Comma 4 7 5 3" xfId="6275"/>
    <cellStyle name="Comma 4 7 6" xfId="2414"/>
    <cellStyle name="Comma 4 7 6 2" xfId="6688"/>
    <cellStyle name="Comma 4 7 7" xfId="2710"/>
    <cellStyle name="Comma 4 7 8" xfId="2792"/>
    <cellStyle name="Comma 4 7 8 2" xfId="7005"/>
    <cellStyle name="Comma 4 7 9" xfId="462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06"/>
    <cellStyle name="Currency 3 2 2 11" xfId="4623"/>
    <cellStyle name="Currency 3 2 2 2" xfId="179"/>
    <cellStyle name="Currency 3 2 2 2 10" xfId="4624"/>
    <cellStyle name="Currency 3 2 2 2 2" xfId="180"/>
    <cellStyle name="Currency 3 2 2 2 2 2" xfId="711"/>
    <cellStyle name="Currency 3 2 2 2 2 2 2" xfId="2972"/>
    <cellStyle name="Currency 3 2 2 2 2 2 2 2" xfId="7184"/>
    <cellStyle name="Currency 3 2 2 2 2 2 3" xfId="5039"/>
    <cellStyle name="Currency 3 2 2 2 2 3" xfId="1154"/>
    <cellStyle name="Currency 3 2 2 2 2 3 2" xfId="3385"/>
    <cellStyle name="Currency 3 2 2 2 2 3 2 2" xfId="7597"/>
    <cellStyle name="Currency 3 2 2 2 2 3 3" xfId="5452"/>
    <cellStyle name="Currency 3 2 2 2 2 4" xfId="1568"/>
    <cellStyle name="Currency 3 2 2 2 2 4 2" xfId="3798"/>
    <cellStyle name="Currency 3 2 2 2 2 4 2 2" xfId="8010"/>
    <cellStyle name="Currency 3 2 2 2 2 4 3" xfId="5865"/>
    <cellStyle name="Currency 3 2 2 2 2 5" xfId="1982"/>
    <cellStyle name="Currency 3 2 2 2 2 5 2" xfId="4211"/>
    <cellStyle name="Currency 3 2 2 2 2 5 2 2" xfId="8423"/>
    <cellStyle name="Currency 3 2 2 2 2 5 3" xfId="6278"/>
    <cellStyle name="Currency 3 2 2 2 2 6" xfId="2417"/>
    <cellStyle name="Currency 3 2 2 2 2 6 2" xfId="6691"/>
    <cellStyle name="Currency 3 2 2 2 2 7" xfId="2714"/>
    <cellStyle name="Currency 3 2 2 2 2 8" xfId="2795"/>
    <cellStyle name="Currency 3 2 2 2 2 8 2" xfId="7008"/>
    <cellStyle name="Currency 3 2 2 2 2 9" xfId="4625"/>
    <cellStyle name="Currency 3 2 2 2 3" xfId="710"/>
    <cellStyle name="Currency 3 2 2 2 3 2" xfId="2971"/>
    <cellStyle name="Currency 3 2 2 2 3 2 2" xfId="7183"/>
    <cellStyle name="Currency 3 2 2 2 3 3" xfId="5038"/>
    <cellStyle name="Currency 3 2 2 2 4" xfId="1153"/>
    <cellStyle name="Currency 3 2 2 2 4 2" xfId="3384"/>
    <cellStyle name="Currency 3 2 2 2 4 2 2" xfId="7596"/>
    <cellStyle name="Currency 3 2 2 2 4 3" xfId="5451"/>
    <cellStyle name="Currency 3 2 2 2 5" xfId="1567"/>
    <cellStyle name="Currency 3 2 2 2 5 2" xfId="3797"/>
    <cellStyle name="Currency 3 2 2 2 5 2 2" xfId="8009"/>
    <cellStyle name="Currency 3 2 2 2 5 3" xfId="5864"/>
    <cellStyle name="Currency 3 2 2 2 6" xfId="1981"/>
    <cellStyle name="Currency 3 2 2 2 6 2" xfId="4210"/>
    <cellStyle name="Currency 3 2 2 2 6 2 2" xfId="8422"/>
    <cellStyle name="Currency 3 2 2 2 6 3" xfId="6277"/>
    <cellStyle name="Currency 3 2 2 2 7" xfId="2416"/>
    <cellStyle name="Currency 3 2 2 2 7 2" xfId="6690"/>
    <cellStyle name="Currency 3 2 2 2 8" xfId="2713"/>
    <cellStyle name="Currency 3 2 2 2 9" xfId="2794"/>
    <cellStyle name="Currency 3 2 2 2 9 2" xfId="7007"/>
    <cellStyle name="Currency 3 2 2 3" xfId="181"/>
    <cellStyle name="Currency 3 2 2 3 2" xfId="712"/>
    <cellStyle name="Currency 3 2 2 3 2 2" xfId="2973"/>
    <cellStyle name="Currency 3 2 2 3 2 2 2" xfId="7185"/>
    <cellStyle name="Currency 3 2 2 3 2 3" xfId="5040"/>
    <cellStyle name="Currency 3 2 2 3 3" xfId="1155"/>
    <cellStyle name="Currency 3 2 2 3 3 2" xfId="3386"/>
    <cellStyle name="Currency 3 2 2 3 3 2 2" xfId="7598"/>
    <cellStyle name="Currency 3 2 2 3 3 3" xfId="5453"/>
    <cellStyle name="Currency 3 2 2 3 4" xfId="1569"/>
    <cellStyle name="Currency 3 2 2 3 4 2" xfId="3799"/>
    <cellStyle name="Currency 3 2 2 3 4 2 2" xfId="8011"/>
    <cellStyle name="Currency 3 2 2 3 4 3" xfId="5866"/>
    <cellStyle name="Currency 3 2 2 3 5" xfId="1983"/>
    <cellStyle name="Currency 3 2 2 3 5 2" xfId="4212"/>
    <cellStyle name="Currency 3 2 2 3 5 2 2" xfId="8424"/>
    <cellStyle name="Currency 3 2 2 3 5 3" xfId="6279"/>
    <cellStyle name="Currency 3 2 2 3 6" xfId="2418"/>
    <cellStyle name="Currency 3 2 2 3 6 2" xfId="6692"/>
    <cellStyle name="Currency 3 2 2 3 7" xfId="2715"/>
    <cellStyle name="Currency 3 2 2 3 8" xfId="2796"/>
    <cellStyle name="Currency 3 2 2 3 8 2" xfId="7009"/>
    <cellStyle name="Currency 3 2 2 3 9" xfId="4626"/>
    <cellStyle name="Currency 3 2 2 4" xfId="709"/>
    <cellStyle name="Currency 3 2 2 4 2" xfId="2970"/>
    <cellStyle name="Currency 3 2 2 4 2 2" xfId="7182"/>
    <cellStyle name="Currency 3 2 2 4 3" xfId="5037"/>
    <cellStyle name="Currency 3 2 2 5" xfId="1152"/>
    <cellStyle name="Currency 3 2 2 5 2" xfId="3383"/>
    <cellStyle name="Currency 3 2 2 5 2 2" xfId="7595"/>
    <cellStyle name="Currency 3 2 2 5 3" xfId="5450"/>
    <cellStyle name="Currency 3 2 2 6" xfId="1566"/>
    <cellStyle name="Currency 3 2 2 6 2" xfId="3796"/>
    <cellStyle name="Currency 3 2 2 6 2 2" xfId="8008"/>
    <cellStyle name="Currency 3 2 2 6 3" xfId="5863"/>
    <cellStyle name="Currency 3 2 2 7" xfId="1980"/>
    <cellStyle name="Currency 3 2 2 7 2" xfId="4209"/>
    <cellStyle name="Currency 3 2 2 7 2 2" xfId="8421"/>
    <cellStyle name="Currency 3 2 2 7 3" xfId="6276"/>
    <cellStyle name="Currency 3 2 2 8" xfId="2415"/>
    <cellStyle name="Currency 3 2 2 8 2" xfId="6689"/>
    <cellStyle name="Currency 3 2 2 9" xfId="2712"/>
    <cellStyle name="Currency 3 2 3" xfId="182"/>
    <cellStyle name="Currency 3 2 3 10" xfId="4627"/>
    <cellStyle name="Currency 3 2 3 2" xfId="183"/>
    <cellStyle name="Currency 3 2 3 2 2" xfId="714"/>
    <cellStyle name="Currency 3 2 3 2 2 2" xfId="2975"/>
    <cellStyle name="Currency 3 2 3 2 2 2 2" xfId="7187"/>
    <cellStyle name="Currency 3 2 3 2 2 3" xfId="5042"/>
    <cellStyle name="Currency 3 2 3 2 3" xfId="1157"/>
    <cellStyle name="Currency 3 2 3 2 3 2" xfId="3388"/>
    <cellStyle name="Currency 3 2 3 2 3 2 2" xfId="7600"/>
    <cellStyle name="Currency 3 2 3 2 3 3" xfId="5455"/>
    <cellStyle name="Currency 3 2 3 2 4" xfId="1571"/>
    <cellStyle name="Currency 3 2 3 2 4 2" xfId="3801"/>
    <cellStyle name="Currency 3 2 3 2 4 2 2" xfId="8013"/>
    <cellStyle name="Currency 3 2 3 2 4 3" xfId="5868"/>
    <cellStyle name="Currency 3 2 3 2 5" xfId="1985"/>
    <cellStyle name="Currency 3 2 3 2 5 2" xfId="4214"/>
    <cellStyle name="Currency 3 2 3 2 5 2 2" xfId="8426"/>
    <cellStyle name="Currency 3 2 3 2 5 3" xfId="6281"/>
    <cellStyle name="Currency 3 2 3 2 6" xfId="2420"/>
    <cellStyle name="Currency 3 2 3 2 6 2" xfId="6694"/>
    <cellStyle name="Currency 3 2 3 2 7" xfId="2717"/>
    <cellStyle name="Currency 3 2 3 2 8" xfId="2798"/>
    <cellStyle name="Currency 3 2 3 2 8 2" xfId="7011"/>
    <cellStyle name="Currency 3 2 3 2 9" xfId="4628"/>
    <cellStyle name="Currency 3 2 3 3" xfId="713"/>
    <cellStyle name="Currency 3 2 3 3 2" xfId="2974"/>
    <cellStyle name="Currency 3 2 3 3 2 2" xfId="7186"/>
    <cellStyle name="Currency 3 2 3 3 3" xfId="5041"/>
    <cellStyle name="Currency 3 2 3 4" xfId="1156"/>
    <cellStyle name="Currency 3 2 3 4 2" xfId="3387"/>
    <cellStyle name="Currency 3 2 3 4 2 2" xfId="7599"/>
    <cellStyle name="Currency 3 2 3 4 3" xfId="5454"/>
    <cellStyle name="Currency 3 2 3 5" xfId="1570"/>
    <cellStyle name="Currency 3 2 3 5 2" xfId="3800"/>
    <cellStyle name="Currency 3 2 3 5 2 2" xfId="8012"/>
    <cellStyle name="Currency 3 2 3 5 3" xfId="5867"/>
    <cellStyle name="Currency 3 2 3 6" xfId="1984"/>
    <cellStyle name="Currency 3 2 3 6 2" xfId="4213"/>
    <cellStyle name="Currency 3 2 3 6 2 2" xfId="8425"/>
    <cellStyle name="Currency 3 2 3 6 3" xfId="6280"/>
    <cellStyle name="Currency 3 2 3 7" xfId="2419"/>
    <cellStyle name="Currency 3 2 3 7 2" xfId="6693"/>
    <cellStyle name="Currency 3 2 3 8" xfId="2716"/>
    <cellStyle name="Currency 3 2 3 9" xfId="2797"/>
    <cellStyle name="Currency 3 2 3 9 2" xfId="7010"/>
    <cellStyle name="Currency 3 2 4" xfId="184"/>
    <cellStyle name="Currency 3 2 4 2" xfId="715"/>
    <cellStyle name="Currency 3 2 4 2 2" xfId="2976"/>
    <cellStyle name="Currency 3 2 4 2 2 2" xfId="7188"/>
    <cellStyle name="Currency 3 2 4 2 3" xfId="5043"/>
    <cellStyle name="Currency 3 2 4 3" xfId="1158"/>
    <cellStyle name="Currency 3 2 4 3 2" xfId="3389"/>
    <cellStyle name="Currency 3 2 4 3 2 2" xfId="7601"/>
    <cellStyle name="Currency 3 2 4 3 3" xfId="5456"/>
    <cellStyle name="Currency 3 2 4 4" xfId="1572"/>
    <cellStyle name="Currency 3 2 4 4 2" xfId="3802"/>
    <cellStyle name="Currency 3 2 4 4 2 2" xfId="8014"/>
    <cellStyle name="Currency 3 2 4 4 3" xfId="5869"/>
    <cellStyle name="Currency 3 2 4 5" xfId="1986"/>
    <cellStyle name="Currency 3 2 4 5 2" xfId="4215"/>
    <cellStyle name="Currency 3 2 4 5 2 2" xfId="8427"/>
    <cellStyle name="Currency 3 2 4 5 3" xfId="6282"/>
    <cellStyle name="Currency 3 2 4 6" xfId="2421"/>
    <cellStyle name="Currency 3 2 4 6 2" xfId="6695"/>
    <cellStyle name="Currency 3 2 4 7" xfId="2718"/>
    <cellStyle name="Currency 3 2 4 8" xfId="2799"/>
    <cellStyle name="Currency 3 2 4 8 2" xfId="7012"/>
    <cellStyle name="Currency 3 2 4 9" xfId="4629"/>
    <cellStyle name="Currency 3 2 5" xfId="185"/>
    <cellStyle name="Currency 3 2 5 2" xfId="716"/>
    <cellStyle name="Currency 3 2 5 2 2" xfId="2977"/>
    <cellStyle name="Currency 3 2 5 2 2 2" xfId="7189"/>
    <cellStyle name="Currency 3 2 5 2 3" xfId="5044"/>
    <cellStyle name="Currency 3 2 5 3" xfId="1159"/>
    <cellStyle name="Currency 3 2 5 3 2" xfId="3390"/>
    <cellStyle name="Currency 3 2 5 3 2 2" xfId="7602"/>
    <cellStyle name="Currency 3 2 5 3 3" xfId="5457"/>
    <cellStyle name="Currency 3 2 5 4" xfId="1573"/>
    <cellStyle name="Currency 3 2 5 4 2" xfId="3803"/>
    <cellStyle name="Currency 3 2 5 4 2 2" xfId="8015"/>
    <cellStyle name="Currency 3 2 5 4 3" xfId="5870"/>
    <cellStyle name="Currency 3 2 5 5" xfId="1987"/>
    <cellStyle name="Currency 3 2 5 5 2" xfId="4216"/>
    <cellStyle name="Currency 3 2 5 5 2 2" xfId="8428"/>
    <cellStyle name="Currency 3 2 5 5 3" xfId="6283"/>
    <cellStyle name="Currency 3 2 5 6" xfId="2422"/>
    <cellStyle name="Currency 3 2 5 6 2" xfId="6696"/>
    <cellStyle name="Currency 3 2 5 7" xfId="2719"/>
    <cellStyle name="Currency 3 2 5 8" xfId="2800"/>
    <cellStyle name="Currency 3 2 5 8 2" xfId="7013"/>
    <cellStyle name="Currency 3 2 5 9" xfId="463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14"/>
    <cellStyle name="Currency 5 2 2 2 11" xfId="4631"/>
    <cellStyle name="Currency 5 2 2 2 2" xfId="197"/>
    <cellStyle name="Currency 5 2 2 2 2 10" xfId="4632"/>
    <cellStyle name="Currency 5 2 2 2 2 2" xfId="198"/>
    <cellStyle name="Currency 5 2 2 2 2 2 2" xfId="726"/>
    <cellStyle name="Currency 5 2 2 2 2 2 2 2" xfId="2980"/>
    <cellStyle name="Currency 5 2 2 2 2 2 2 2 2" xfId="7192"/>
    <cellStyle name="Currency 5 2 2 2 2 2 2 3" xfId="5047"/>
    <cellStyle name="Currency 5 2 2 2 2 2 3" xfId="1162"/>
    <cellStyle name="Currency 5 2 2 2 2 2 3 2" xfId="3393"/>
    <cellStyle name="Currency 5 2 2 2 2 2 3 2 2" xfId="7605"/>
    <cellStyle name="Currency 5 2 2 2 2 2 3 3" xfId="5460"/>
    <cellStyle name="Currency 5 2 2 2 2 2 4" xfId="1576"/>
    <cellStyle name="Currency 5 2 2 2 2 2 4 2" xfId="3806"/>
    <cellStyle name="Currency 5 2 2 2 2 2 4 2 2" xfId="8018"/>
    <cellStyle name="Currency 5 2 2 2 2 2 4 3" xfId="5873"/>
    <cellStyle name="Currency 5 2 2 2 2 2 5" xfId="1990"/>
    <cellStyle name="Currency 5 2 2 2 2 2 5 2" xfId="4219"/>
    <cellStyle name="Currency 5 2 2 2 2 2 5 2 2" xfId="8431"/>
    <cellStyle name="Currency 5 2 2 2 2 2 5 3" xfId="6286"/>
    <cellStyle name="Currency 5 2 2 2 2 2 6" xfId="2425"/>
    <cellStyle name="Currency 5 2 2 2 2 2 6 2" xfId="6699"/>
    <cellStyle name="Currency 5 2 2 2 2 2 7" xfId="2722"/>
    <cellStyle name="Currency 5 2 2 2 2 2 8" xfId="2803"/>
    <cellStyle name="Currency 5 2 2 2 2 2 8 2" xfId="7016"/>
    <cellStyle name="Currency 5 2 2 2 2 2 9" xfId="4633"/>
    <cellStyle name="Currency 5 2 2 2 2 3" xfId="725"/>
    <cellStyle name="Currency 5 2 2 2 2 3 2" xfId="2979"/>
    <cellStyle name="Currency 5 2 2 2 2 3 2 2" xfId="7191"/>
    <cellStyle name="Currency 5 2 2 2 2 3 3" xfId="5046"/>
    <cellStyle name="Currency 5 2 2 2 2 4" xfId="1161"/>
    <cellStyle name="Currency 5 2 2 2 2 4 2" xfId="3392"/>
    <cellStyle name="Currency 5 2 2 2 2 4 2 2" xfId="7604"/>
    <cellStyle name="Currency 5 2 2 2 2 4 3" xfId="5459"/>
    <cellStyle name="Currency 5 2 2 2 2 5" xfId="1575"/>
    <cellStyle name="Currency 5 2 2 2 2 5 2" xfId="3805"/>
    <cellStyle name="Currency 5 2 2 2 2 5 2 2" xfId="8017"/>
    <cellStyle name="Currency 5 2 2 2 2 5 3" xfId="5872"/>
    <cellStyle name="Currency 5 2 2 2 2 6" xfId="1989"/>
    <cellStyle name="Currency 5 2 2 2 2 6 2" xfId="4218"/>
    <cellStyle name="Currency 5 2 2 2 2 6 2 2" xfId="8430"/>
    <cellStyle name="Currency 5 2 2 2 2 6 3" xfId="6285"/>
    <cellStyle name="Currency 5 2 2 2 2 7" xfId="2424"/>
    <cellStyle name="Currency 5 2 2 2 2 7 2" xfId="6698"/>
    <cellStyle name="Currency 5 2 2 2 2 8" xfId="2721"/>
    <cellStyle name="Currency 5 2 2 2 2 9" xfId="2802"/>
    <cellStyle name="Currency 5 2 2 2 2 9 2" xfId="7015"/>
    <cellStyle name="Currency 5 2 2 2 3" xfId="199"/>
    <cellStyle name="Currency 5 2 2 2 3 2" xfId="727"/>
    <cellStyle name="Currency 5 2 2 2 3 2 2" xfId="2981"/>
    <cellStyle name="Currency 5 2 2 2 3 2 2 2" xfId="7193"/>
    <cellStyle name="Currency 5 2 2 2 3 2 3" xfId="5048"/>
    <cellStyle name="Currency 5 2 2 2 3 3" xfId="1163"/>
    <cellStyle name="Currency 5 2 2 2 3 3 2" xfId="3394"/>
    <cellStyle name="Currency 5 2 2 2 3 3 2 2" xfId="7606"/>
    <cellStyle name="Currency 5 2 2 2 3 3 3" xfId="5461"/>
    <cellStyle name="Currency 5 2 2 2 3 4" xfId="1577"/>
    <cellStyle name="Currency 5 2 2 2 3 4 2" xfId="3807"/>
    <cellStyle name="Currency 5 2 2 2 3 4 2 2" xfId="8019"/>
    <cellStyle name="Currency 5 2 2 2 3 4 3" xfId="5874"/>
    <cellStyle name="Currency 5 2 2 2 3 5" xfId="1991"/>
    <cellStyle name="Currency 5 2 2 2 3 5 2" xfId="4220"/>
    <cellStyle name="Currency 5 2 2 2 3 5 2 2" xfId="8432"/>
    <cellStyle name="Currency 5 2 2 2 3 5 3" xfId="6287"/>
    <cellStyle name="Currency 5 2 2 2 3 6" xfId="2426"/>
    <cellStyle name="Currency 5 2 2 2 3 6 2" xfId="6700"/>
    <cellStyle name="Currency 5 2 2 2 3 7" xfId="2723"/>
    <cellStyle name="Currency 5 2 2 2 3 8" xfId="2804"/>
    <cellStyle name="Currency 5 2 2 2 3 8 2" xfId="7017"/>
    <cellStyle name="Currency 5 2 2 2 3 9" xfId="4634"/>
    <cellStyle name="Currency 5 2 2 2 4" xfId="724"/>
    <cellStyle name="Currency 5 2 2 2 4 2" xfId="2978"/>
    <cellStyle name="Currency 5 2 2 2 4 2 2" xfId="7190"/>
    <cellStyle name="Currency 5 2 2 2 4 3" xfId="5045"/>
    <cellStyle name="Currency 5 2 2 2 5" xfId="1160"/>
    <cellStyle name="Currency 5 2 2 2 5 2" xfId="3391"/>
    <cellStyle name="Currency 5 2 2 2 5 2 2" xfId="7603"/>
    <cellStyle name="Currency 5 2 2 2 5 3" xfId="5458"/>
    <cellStyle name="Currency 5 2 2 2 6" xfId="1574"/>
    <cellStyle name="Currency 5 2 2 2 6 2" xfId="3804"/>
    <cellStyle name="Currency 5 2 2 2 6 2 2" xfId="8016"/>
    <cellStyle name="Currency 5 2 2 2 6 3" xfId="5871"/>
    <cellStyle name="Currency 5 2 2 2 7" xfId="1988"/>
    <cellStyle name="Currency 5 2 2 2 7 2" xfId="4217"/>
    <cellStyle name="Currency 5 2 2 2 7 2 2" xfId="8429"/>
    <cellStyle name="Currency 5 2 2 2 7 3" xfId="6284"/>
    <cellStyle name="Currency 5 2 2 2 8" xfId="2423"/>
    <cellStyle name="Currency 5 2 2 2 8 2" xfId="6697"/>
    <cellStyle name="Currency 5 2 2 2 9" xfId="2720"/>
    <cellStyle name="Currency 5 2 2 3" xfId="200"/>
    <cellStyle name="Currency 5 2 2 3 10" xfId="4635"/>
    <cellStyle name="Currency 5 2 2 3 2" xfId="201"/>
    <cellStyle name="Currency 5 2 2 3 2 2" xfId="729"/>
    <cellStyle name="Currency 5 2 2 3 2 2 2" xfId="2983"/>
    <cellStyle name="Currency 5 2 2 3 2 2 2 2" xfId="7195"/>
    <cellStyle name="Currency 5 2 2 3 2 2 3" xfId="5050"/>
    <cellStyle name="Currency 5 2 2 3 2 3" xfId="1165"/>
    <cellStyle name="Currency 5 2 2 3 2 3 2" xfId="3396"/>
    <cellStyle name="Currency 5 2 2 3 2 3 2 2" xfId="7608"/>
    <cellStyle name="Currency 5 2 2 3 2 3 3" xfId="5463"/>
    <cellStyle name="Currency 5 2 2 3 2 4" xfId="1579"/>
    <cellStyle name="Currency 5 2 2 3 2 4 2" xfId="3809"/>
    <cellStyle name="Currency 5 2 2 3 2 4 2 2" xfId="8021"/>
    <cellStyle name="Currency 5 2 2 3 2 4 3" xfId="5876"/>
    <cellStyle name="Currency 5 2 2 3 2 5" xfId="1993"/>
    <cellStyle name="Currency 5 2 2 3 2 5 2" xfId="4222"/>
    <cellStyle name="Currency 5 2 2 3 2 5 2 2" xfId="8434"/>
    <cellStyle name="Currency 5 2 2 3 2 5 3" xfId="6289"/>
    <cellStyle name="Currency 5 2 2 3 2 6" xfId="2428"/>
    <cellStyle name="Currency 5 2 2 3 2 6 2" xfId="6702"/>
    <cellStyle name="Currency 5 2 2 3 2 7" xfId="2725"/>
    <cellStyle name="Currency 5 2 2 3 2 8" xfId="2806"/>
    <cellStyle name="Currency 5 2 2 3 2 8 2" xfId="7019"/>
    <cellStyle name="Currency 5 2 2 3 2 9" xfId="4636"/>
    <cellStyle name="Currency 5 2 2 3 3" xfId="728"/>
    <cellStyle name="Currency 5 2 2 3 3 2" xfId="2982"/>
    <cellStyle name="Currency 5 2 2 3 3 2 2" xfId="7194"/>
    <cellStyle name="Currency 5 2 2 3 3 3" xfId="5049"/>
    <cellStyle name="Currency 5 2 2 3 4" xfId="1164"/>
    <cellStyle name="Currency 5 2 2 3 4 2" xfId="3395"/>
    <cellStyle name="Currency 5 2 2 3 4 2 2" xfId="7607"/>
    <cellStyle name="Currency 5 2 2 3 4 3" xfId="5462"/>
    <cellStyle name="Currency 5 2 2 3 5" xfId="1578"/>
    <cellStyle name="Currency 5 2 2 3 5 2" xfId="3808"/>
    <cellStyle name="Currency 5 2 2 3 5 2 2" xfId="8020"/>
    <cellStyle name="Currency 5 2 2 3 5 3" xfId="5875"/>
    <cellStyle name="Currency 5 2 2 3 6" xfId="1992"/>
    <cellStyle name="Currency 5 2 2 3 6 2" xfId="4221"/>
    <cellStyle name="Currency 5 2 2 3 6 2 2" xfId="8433"/>
    <cellStyle name="Currency 5 2 2 3 6 3" xfId="6288"/>
    <cellStyle name="Currency 5 2 2 3 7" xfId="2427"/>
    <cellStyle name="Currency 5 2 2 3 7 2" xfId="6701"/>
    <cellStyle name="Currency 5 2 2 3 8" xfId="2724"/>
    <cellStyle name="Currency 5 2 2 3 9" xfId="2805"/>
    <cellStyle name="Currency 5 2 2 3 9 2" xfId="7018"/>
    <cellStyle name="Currency 5 2 2 4" xfId="202"/>
    <cellStyle name="Currency 5 2 2 4 2" xfId="730"/>
    <cellStyle name="Currency 5 2 2 4 2 2" xfId="2984"/>
    <cellStyle name="Currency 5 2 2 4 2 2 2" xfId="7196"/>
    <cellStyle name="Currency 5 2 2 4 2 3" xfId="5051"/>
    <cellStyle name="Currency 5 2 2 4 3" xfId="1166"/>
    <cellStyle name="Currency 5 2 2 4 3 2" xfId="3397"/>
    <cellStyle name="Currency 5 2 2 4 3 2 2" xfId="7609"/>
    <cellStyle name="Currency 5 2 2 4 3 3" xfId="5464"/>
    <cellStyle name="Currency 5 2 2 4 4" xfId="1580"/>
    <cellStyle name="Currency 5 2 2 4 4 2" xfId="3810"/>
    <cellStyle name="Currency 5 2 2 4 4 2 2" xfId="8022"/>
    <cellStyle name="Currency 5 2 2 4 4 3" xfId="5877"/>
    <cellStyle name="Currency 5 2 2 4 5" xfId="1994"/>
    <cellStyle name="Currency 5 2 2 4 5 2" xfId="4223"/>
    <cellStyle name="Currency 5 2 2 4 5 2 2" xfId="8435"/>
    <cellStyle name="Currency 5 2 2 4 5 3" xfId="6290"/>
    <cellStyle name="Currency 5 2 2 4 6" xfId="2429"/>
    <cellStyle name="Currency 5 2 2 4 6 2" xfId="6703"/>
    <cellStyle name="Currency 5 2 2 4 7" xfId="2726"/>
    <cellStyle name="Currency 5 2 2 4 8" xfId="2807"/>
    <cellStyle name="Currency 5 2 2 4 8 2" xfId="7020"/>
    <cellStyle name="Currency 5 2 2 4 9" xfId="4637"/>
    <cellStyle name="Currency 5 2 2 5" xfId="203"/>
    <cellStyle name="Currency 5 2 2 5 2" xfId="731"/>
    <cellStyle name="Currency 5 2 2 5 2 2" xfId="2985"/>
    <cellStyle name="Currency 5 2 2 5 2 2 2" xfId="7197"/>
    <cellStyle name="Currency 5 2 2 5 2 3" xfId="5052"/>
    <cellStyle name="Currency 5 2 2 5 3" xfId="1167"/>
    <cellStyle name="Currency 5 2 2 5 3 2" xfId="3398"/>
    <cellStyle name="Currency 5 2 2 5 3 2 2" xfId="7610"/>
    <cellStyle name="Currency 5 2 2 5 3 3" xfId="5465"/>
    <cellStyle name="Currency 5 2 2 5 4" xfId="1581"/>
    <cellStyle name="Currency 5 2 2 5 4 2" xfId="3811"/>
    <cellStyle name="Currency 5 2 2 5 4 2 2" xfId="8023"/>
    <cellStyle name="Currency 5 2 2 5 4 3" xfId="5878"/>
    <cellStyle name="Currency 5 2 2 5 5" xfId="1995"/>
    <cellStyle name="Currency 5 2 2 5 5 2" xfId="4224"/>
    <cellStyle name="Currency 5 2 2 5 5 2 2" xfId="8436"/>
    <cellStyle name="Currency 5 2 2 5 5 3" xfId="6291"/>
    <cellStyle name="Currency 5 2 2 5 6" xfId="2430"/>
    <cellStyle name="Currency 5 2 2 5 6 2" xfId="6704"/>
    <cellStyle name="Currency 5 2 2 5 7" xfId="2727"/>
    <cellStyle name="Currency 5 2 2 5 8" xfId="2808"/>
    <cellStyle name="Currency 5 2 2 5 8 2" xfId="7021"/>
    <cellStyle name="Currency 5 2 2 5 9" xfId="4638"/>
    <cellStyle name="Currency 5 2 3" xfId="204"/>
    <cellStyle name="Currency 5 2 3 2" xfId="732"/>
    <cellStyle name="Currency 5 2 4" xfId="205"/>
    <cellStyle name="Currency 5 2 4 10" xfId="4639"/>
    <cellStyle name="Currency 5 2 4 2" xfId="206"/>
    <cellStyle name="Currency 5 2 4 2 2" xfId="734"/>
    <cellStyle name="Currency 5 2 4 2 2 2" xfId="2987"/>
    <cellStyle name="Currency 5 2 4 2 2 2 2" xfId="7199"/>
    <cellStyle name="Currency 5 2 4 2 2 3" xfId="5054"/>
    <cellStyle name="Currency 5 2 4 2 3" xfId="1169"/>
    <cellStyle name="Currency 5 2 4 2 3 2" xfId="3400"/>
    <cellStyle name="Currency 5 2 4 2 3 2 2" xfId="7612"/>
    <cellStyle name="Currency 5 2 4 2 3 3" xfId="5467"/>
    <cellStyle name="Currency 5 2 4 2 4" xfId="1583"/>
    <cellStyle name="Currency 5 2 4 2 4 2" xfId="3813"/>
    <cellStyle name="Currency 5 2 4 2 4 2 2" xfId="8025"/>
    <cellStyle name="Currency 5 2 4 2 4 3" xfId="5880"/>
    <cellStyle name="Currency 5 2 4 2 5" xfId="1997"/>
    <cellStyle name="Currency 5 2 4 2 5 2" xfId="4226"/>
    <cellStyle name="Currency 5 2 4 2 5 2 2" xfId="8438"/>
    <cellStyle name="Currency 5 2 4 2 5 3" xfId="6293"/>
    <cellStyle name="Currency 5 2 4 2 6" xfId="2432"/>
    <cellStyle name="Currency 5 2 4 2 6 2" xfId="6706"/>
    <cellStyle name="Currency 5 2 4 2 7" xfId="2729"/>
    <cellStyle name="Currency 5 2 4 2 8" xfId="2810"/>
    <cellStyle name="Currency 5 2 4 2 8 2" xfId="7023"/>
    <cellStyle name="Currency 5 2 4 2 9" xfId="4640"/>
    <cellStyle name="Currency 5 2 4 3" xfId="733"/>
    <cellStyle name="Currency 5 2 4 3 2" xfId="2986"/>
    <cellStyle name="Currency 5 2 4 3 2 2" xfId="7198"/>
    <cellStyle name="Currency 5 2 4 3 3" xfId="5053"/>
    <cellStyle name="Currency 5 2 4 4" xfId="1168"/>
    <cellStyle name="Currency 5 2 4 4 2" xfId="3399"/>
    <cellStyle name="Currency 5 2 4 4 2 2" xfId="7611"/>
    <cellStyle name="Currency 5 2 4 4 3" xfId="5466"/>
    <cellStyle name="Currency 5 2 4 5" xfId="1582"/>
    <cellStyle name="Currency 5 2 4 5 2" xfId="3812"/>
    <cellStyle name="Currency 5 2 4 5 2 2" xfId="8024"/>
    <cellStyle name="Currency 5 2 4 5 3" xfId="5879"/>
    <cellStyle name="Currency 5 2 4 6" xfId="1996"/>
    <cellStyle name="Currency 5 2 4 6 2" xfId="4225"/>
    <cellStyle name="Currency 5 2 4 6 2 2" xfId="8437"/>
    <cellStyle name="Currency 5 2 4 6 3" xfId="6292"/>
    <cellStyle name="Currency 5 2 4 7" xfId="2431"/>
    <cellStyle name="Currency 5 2 4 7 2" xfId="6705"/>
    <cellStyle name="Currency 5 2 4 8" xfId="2728"/>
    <cellStyle name="Currency 5 2 4 9" xfId="2809"/>
    <cellStyle name="Currency 5 2 4 9 2" xfId="7022"/>
    <cellStyle name="Currency 5 2 5" xfId="207"/>
    <cellStyle name="Currency 5 2 5 2" xfId="735"/>
    <cellStyle name="Currency 5 2 5 2 2" xfId="2988"/>
    <cellStyle name="Currency 5 2 5 2 2 2" xfId="7200"/>
    <cellStyle name="Currency 5 2 5 2 3" xfId="5055"/>
    <cellStyle name="Currency 5 2 5 3" xfId="1170"/>
    <cellStyle name="Currency 5 2 5 3 2" xfId="3401"/>
    <cellStyle name="Currency 5 2 5 3 2 2" xfId="7613"/>
    <cellStyle name="Currency 5 2 5 3 3" xfId="5468"/>
    <cellStyle name="Currency 5 2 5 4" xfId="1584"/>
    <cellStyle name="Currency 5 2 5 4 2" xfId="3814"/>
    <cellStyle name="Currency 5 2 5 4 2 2" xfId="8026"/>
    <cellStyle name="Currency 5 2 5 4 3" xfId="5881"/>
    <cellStyle name="Currency 5 2 5 5" xfId="1998"/>
    <cellStyle name="Currency 5 2 5 5 2" xfId="4227"/>
    <cellStyle name="Currency 5 2 5 5 2 2" xfId="8439"/>
    <cellStyle name="Currency 5 2 5 5 3" xfId="6294"/>
    <cellStyle name="Currency 5 2 5 6" xfId="2433"/>
    <cellStyle name="Currency 5 2 5 6 2" xfId="6707"/>
    <cellStyle name="Currency 5 2 5 7" xfId="2730"/>
    <cellStyle name="Currency 5 2 5 8" xfId="2811"/>
    <cellStyle name="Currency 5 2 5 8 2" xfId="7024"/>
    <cellStyle name="Currency 5 2 5 9" xfId="4641"/>
    <cellStyle name="Currency 5 2 6" xfId="208"/>
    <cellStyle name="Currency 5 2 6 2" xfId="736"/>
    <cellStyle name="Currency 5 2 6 2 2" xfId="2989"/>
    <cellStyle name="Currency 5 2 6 2 2 2" xfId="7201"/>
    <cellStyle name="Currency 5 2 6 2 3" xfId="5056"/>
    <cellStyle name="Currency 5 2 6 3" xfId="1171"/>
    <cellStyle name="Currency 5 2 6 3 2" xfId="3402"/>
    <cellStyle name="Currency 5 2 6 3 2 2" xfId="7614"/>
    <cellStyle name="Currency 5 2 6 3 3" xfId="5469"/>
    <cellStyle name="Currency 5 2 6 4" xfId="1585"/>
    <cellStyle name="Currency 5 2 6 4 2" xfId="3815"/>
    <cellStyle name="Currency 5 2 6 4 2 2" xfId="8027"/>
    <cellStyle name="Currency 5 2 6 4 3" xfId="5882"/>
    <cellStyle name="Currency 5 2 6 5" xfId="1999"/>
    <cellStyle name="Currency 5 2 6 5 2" xfId="4228"/>
    <cellStyle name="Currency 5 2 6 5 2 2" xfId="8440"/>
    <cellStyle name="Currency 5 2 6 5 3" xfId="6295"/>
    <cellStyle name="Currency 5 2 6 6" xfId="2434"/>
    <cellStyle name="Currency 5 2 6 6 2" xfId="6708"/>
    <cellStyle name="Currency 5 2 6 7" xfId="2731"/>
    <cellStyle name="Currency 5 2 6 8" xfId="2812"/>
    <cellStyle name="Currency 5 2 6 8 2" xfId="7025"/>
    <cellStyle name="Currency 5 2 6 9" xfId="4642"/>
    <cellStyle name="Currency 5 2 7" xfId="723"/>
    <cellStyle name="Currency 5 3" xfId="209"/>
    <cellStyle name="Currency 5 3 2" xfId="210"/>
    <cellStyle name="Currency 5 3 2 10" xfId="2813"/>
    <cellStyle name="Currency 5 3 2 10 2" xfId="7026"/>
    <cellStyle name="Currency 5 3 2 11" xfId="4643"/>
    <cellStyle name="Currency 5 3 2 2" xfId="211"/>
    <cellStyle name="Currency 5 3 2 2 10" xfId="4644"/>
    <cellStyle name="Currency 5 3 2 2 2" xfId="212"/>
    <cellStyle name="Currency 5 3 2 2 2 2" xfId="739"/>
    <cellStyle name="Currency 5 3 2 2 2 2 2" xfId="2992"/>
    <cellStyle name="Currency 5 3 2 2 2 2 2 2" xfId="7204"/>
    <cellStyle name="Currency 5 3 2 2 2 2 3" xfId="5059"/>
    <cellStyle name="Currency 5 3 2 2 2 3" xfId="1174"/>
    <cellStyle name="Currency 5 3 2 2 2 3 2" xfId="3405"/>
    <cellStyle name="Currency 5 3 2 2 2 3 2 2" xfId="7617"/>
    <cellStyle name="Currency 5 3 2 2 2 3 3" xfId="5472"/>
    <cellStyle name="Currency 5 3 2 2 2 4" xfId="1588"/>
    <cellStyle name="Currency 5 3 2 2 2 4 2" xfId="3818"/>
    <cellStyle name="Currency 5 3 2 2 2 4 2 2" xfId="8030"/>
    <cellStyle name="Currency 5 3 2 2 2 4 3" xfId="5885"/>
    <cellStyle name="Currency 5 3 2 2 2 5" xfId="2002"/>
    <cellStyle name="Currency 5 3 2 2 2 5 2" xfId="4231"/>
    <cellStyle name="Currency 5 3 2 2 2 5 2 2" xfId="8443"/>
    <cellStyle name="Currency 5 3 2 2 2 5 3" xfId="6298"/>
    <cellStyle name="Currency 5 3 2 2 2 6" xfId="2437"/>
    <cellStyle name="Currency 5 3 2 2 2 6 2" xfId="6711"/>
    <cellStyle name="Currency 5 3 2 2 2 7" xfId="2734"/>
    <cellStyle name="Currency 5 3 2 2 2 8" xfId="2815"/>
    <cellStyle name="Currency 5 3 2 2 2 8 2" xfId="7028"/>
    <cellStyle name="Currency 5 3 2 2 2 9" xfId="4645"/>
    <cellStyle name="Currency 5 3 2 2 3" xfId="738"/>
    <cellStyle name="Currency 5 3 2 2 3 2" xfId="2991"/>
    <cellStyle name="Currency 5 3 2 2 3 2 2" xfId="7203"/>
    <cellStyle name="Currency 5 3 2 2 3 3" xfId="5058"/>
    <cellStyle name="Currency 5 3 2 2 4" xfId="1173"/>
    <cellStyle name="Currency 5 3 2 2 4 2" xfId="3404"/>
    <cellStyle name="Currency 5 3 2 2 4 2 2" xfId="7616"/>
    <cellStyle name="Currency 5 3 2 2 4 3" xfId="5471"/>
    <cellStyle name="Currency 5 3 2 2 5" xfId="1587"/>
    <cellStyle name="Currency 5 3 2 2 5 2" xfId="3817"/>
    <cellStyle name="Currency 5 3 2 2 5 2 2" xfId="8029"/>
    <cellStyle name="Currency 5 3 2 2 5 3" xfId="5884"/>
    <cellStyle name="Currency 5 3 2 2 6" xfId="2001"/>
    <cellStyle name="Currency 5 3 2 2 6 2" xfId="4230"/>
    <cellStyle name="Currency 5 3 2 2 6 2 2" xfId="8442"/>
    <cellStyle name="Currency 5 3 2 2 6 3" xfId="6297"/>
    <cellStyle name="Currency 5 3 2 2 7" xfId="2436"/>
    <cellStyle name="Currency 5 3 2 2 7 2" xfId="6710"/>
    <cellStyle name="Currency 5 3 2 2 8" xfId="2733"/>
    <cellStyle name="Currency 5 3 2 2 9" xfId="2814"/>
    <cellStyle name="Currency 5 3 2 2 9 2" xfId="7027"/>
    <cellStyle name="Currency 5 3 2 3" xfId="213"/>
    <cellStyle name="Currency 5 3 2 3 2" xfId="740"/>
    <cellStyle name="Currency 5 3 2 3 2 2" xfId="2993"/>
    <cellStyle name="Currency 5 3 2 3 2 2 2" xfId="7205"/>
    <cellStyle name="Currency 5 3 2 3 2 3" xfId="5060"/>
    <cellStyle name="Currency 5 3 2 3 3" xfId="1175"/>
    <cellStyle name="Currency 5 3 2 3 3 2" xfId="3406"/>
    <cellStyle name="Currency 5 3 2 3 3 2 2" xfId="7618"/>
    <cellStyle name="Currency 5 3 2 3 3 3" xfId="5473"/>
    <cellStyle name="Currency 5 3 2 3 4" xfId="1589"/>
    <cellStyle name="Currency 5 3 2 3 4 2" xfId="3819"/>
    <cellStyle name="Currency 5 3 2 3 4 2 2" xfId="8031"/>
    <cellStyle name="Currency 5 3 2 3 4 3" xfId="5886"/>
    <cellStyle name="Currency 5 3 2 3 5" xfId="2003"/>
    <cellStyle name="Currency 5 3 2 3 5 2" xfId="4232"/>
    <cellStyle name="Currency 5 3 2 3 5 2 2" xfId="8444"/>
    <cellStyle name="Currency 5 3 2 3 5 3" xfId="6299"/>
    <cellStyle name="Currency 5 3 2 3 6" xfId="2438"/>
    <cellStyle name="Currency 5 3 2 3 6 2" xfId="6712"/>
    <cellStyle name="Currency 5 3 2 3 7" xfId="2735"/>
    <cellStyle name="Currency 5 3 2 3 8" xfId="2816"/>
    <cellStyle name="Currency 5 3 2 3 8 2" xfId="7029"/>
    <cellStyle name="Currency 5 3 2 3 9" xfId="4646"/>
    <cellStyle name="Currency 5 3 2 4" xfId="737"/>
    <cellStyle name="Currency 5 3 2 4 2" xfId="2990"/>
    <cellStyle name="Currency 5 3 2 4 2 2" xfId="7202"/>
    <cellStyle name="Currency 5 3 2 4 3" xfId="5057"/>
    <cellStyle name="Currency 5 3 2 5" xfId="1172"/>
    <cellStyle name="Currency 5 3 2 5 2" xfId="3403"/>
    <cellStyle name="Currency 5 3 2 5 2 2" xfId="7615"/>
    <cellStyle name="Currency 5 3 2 5 3" xfId="5470"/>
    <cellStyle name="Currency 5 3 2 6" xfId="1586"/>
    <cellStyle name="Currency 5 3 2 6 2" xfId="3816"/>
    <cellStyle name="Currency 5 3 2 6 2 2" xfId="8028"/>
    <cellStyle name="Currency 5 3 2 6 3" xfId="5883"/>
    <cellStyle name="Currency 5 3 2 7" xfId="2000"/>
    <cellStyle name="Currency 5 3 2 7 2" xfId="4229"/>
    <cellStyle name="Currency 5 3 2 7 2 2" xfId="8441"/>
    <cellStyle name="Currency 5 3 2 7 3" xfId="6296"/>
    <cellStyle name="Currency 5 3 2 8" xfId="2435"/>
    <cellStyle name="Currency 5 3 2 8 2" xfId="6709"/>
    <cellStyle name="Currency 5 3 2 9" xfId="2732"/>
    <cellStyle name="Currency 5 3 3" xfId="214"/>
    <cellStyle name="Currency 5 3 3 10" xfId="4647"/>
    <cellStyle name="Currency 5 3 3 2" xfId="215"/>
    <cellStyle name="Currency 5 3 3 2 2" xfId="742"/>
    <cellStyle name="Currency 5 3 3 2 2 2" xfId="2995"/>
    <cellStyle name="Currency 5 3 3 2 2 2 2" xfId="7207"/>
    <cellStyle name="Currency 5 3 3 2 2 3" xfId="5062"/>
    <cellStyle name="Currency 5 3 3 2 3" xfId="1177"/>
    <cellStyle name="Currency 5 3 3 2 3 2" xfId="3408"/>
    <cellStyle name="Currency 5 3 3 2 3 2 2" xfId="7620"/>
    <cellStyle name="Currency 5 3 3 2 3 3" xfId="5475"/>
    <cellStyle name="Currency 5 3 3 2 4" xfId="1591"/>
    <cellStyle name="Currency 5 3 3 2 4 2" xfId="3821"/>
    <cellStyle name="Currency 5 3 3 2 4 2 2" xfId="8033"/>
    <cellStyle name="Currency 5 3 3 2 4 3" xfId="5888"/>
    <cellStyle name="Currency 5 3 3 2 5" xfId="2005"/>
    <cellStyle name="Currency 5 3 3 2 5 2" xfId="4234"/>
    <cellStyle name="Currency 5 3 3 2 5 2 2" xfId="8446"/>
    <cellStyle name="Currency 5 3 3 2 5 3" xfId="6301"/>
    <cellStyle name="Currency 5 3 3 2 6" xfId="2440"/>
    <cellStyle name="Currency 5 3 3 2 6 2" xfId="6714"/>
    <cellStyle name="Currency 5 3 3 2 7" xfId="2737"/>
    <cellStyle name="Currency 5 3 3 2 8" xfId="2818"/>
    <cellStyle name="Currency 5 3 3 2 8 2" xfId="7031"/>
    <cellStyle name="Currency 5 3 3 2 9" xfId="4648"/>
    <cellStyle name="Currency 5 3 3 3" xfId="741"/>
    <cellStyle name="Currency 5 3 3 3 2" xfId="2994"/>
    <cellStyle name="Currency 5 3 3 3 2 2" xfId="7206"/>
    <cellStyle name="Currency 5 3 3 3 3" xfId="5061"/>
    <cellStyle name="Currency 5 3 3 4" xfId="1176"/>
    <cellStyle name="Currency 5 3 3 4 2" xfId="3407"/>
    <cellStyle name="Currency 5 3 3 4 2 2" xfId="7619"/>
    <cellStyle name="Currency 5 3 3 4 3" xfId="5474"/>
    <cellStyle name="Currency 5 3 3 5" xfId="1590"/>
    <cellStyle name="Currency 5 3 3 5 2" xfId="3820"/>
    <cellStyle name="Currency 5 3 3 5 2 2" xfId="8032"/>
    <cellStyle name="Currency 5 3 3 5 3" xfId="5887"/>
    <cellStyle name="Currency 5 3 3 6" xfId="2004"/>
    <cellStyle name="Currency 5 3 3 6 2" xfId="4233"/>
    <cellStyle name="Currency 5 3 3 6 2 2" xfId="8445"/>
    <cellStyle name="Currency 5 3 3 6 3" xfId="6300"/>
    <cellStyle name="Currency 5 3 3 7" xfId="2439"/>
    <cellStyle name="Currency 5 3 3 7 2" xfId="6713"/>
    <cellStyle name="Currency 5 3 3 8" xfId="2736"/>
    <cellStyle name="Currency 5 3 3 9" xfId="2817"/>
    <cellStyle name="Currency 5 3 3 9 2" xfId="7030"/>
    <cellStyle name="Currency 5 3 4" xfId="216"/>
    <cellStyle name="Currency 5 3 4 2" xfId="743"/>
    <cellStyle name="Currency 5 3 4 2 2" xfId="2996"/>
    <cellStyle name="Currency 5 3 4 2 2 2" xfId="7208"/>
    <cellStyle name="Currency 5 3 4 2 3" xfId="5063"/>
    <cellStyle name="Currency 5 3 4 3" xfId="1178"/>
    <cellStyle name="Currency 5 3 4 3 2" xfId="3409"/>
    <cellStyle name="Currency 5 3 4 3 2 2" xfId="7621"/>
    <cellStyle name="Currency 5 3 4 3 3" xfId="5476"/>
    <cellStyle name="Currency 5 3 4 4" xfId="1592"/>
    <cellStyle name="Currency 5 3 4 4 2" xfId="3822"/>
    <cellStyle name="Currency 5 3 4 4 2 2" xfId="8034"/>
    <cellStyle name="Currency 5 3 4 4 3" xfId="5889"/>
    <cellStyle name="Currency 5 3 4 5" xfId="2006"/>
    <cellStyle name="Currency 5 3 4 5 2" xfId="4235"/>
    <cellStyle name="Currency 5 3 4 5 2 2" xfId="8447"/>
    <cellStyle name="Currency 5 3 4 5 3" xfId="6302"/>
    <cellStyle name="Currency 5 3 4 6" xfId="2441"/>
    <cellStyle name="Currency 5 3 4 6 2" xfId="6715"/>
    <cellStyle name="Currency 5 3 4 7" xfId="2738"/>
    <cellStyle name="Currency 5 3 4 8" xfId="2819"/>
    <cellStyle name="Currency 5 3 4 8 2" xfId="7032"/>
    <cellStyle name="Currency 5 3 4 9" xfId="4649"/>
    <cellStyle name="Currency 5 3 5" xfId="217"/>
    <cellStyle name="Currency 5 3 5 2" xfId="744"/>
    <cellStyle name="Currency 5 3 5 2 2" xfId="2997"/>
    <cellStyle name="Currency 5 3 5 2 2 2" xfId="7209"/>
    <cellStyle name="Currency 5 3 5 2 3" xfId="5064"/>
    <cellStyle name="Currency 5 3 5 3" xfId="1179"/>
    <cellStyle name="Currency 5 3 5 3 2" xfId="3410"/>
    <cellStyle name="Currency 5 3 5 3 2 2" xfId="7622"/>
    <cellStyle name="Currency 5 3 5 3 3" xfId="5477"/>
    <cellStyle name="Currency 5 3 5 4" xfId="1593"/>
    <cellStyle name="Currency 5 3 5 4 2" xfId="3823"/>
    <cellStyle name="Currency 5 3 5 4 2 2" xfId="8035"/>
    <cellStyle name="Currency 5 3 5 4 3" xfId="5890"/>
    <cellStyle name="Currency 5 3 5 5" xfId="2007"/>
    <cellStyle name="Currency 5 3 5 5 2" xfId="4236"/>
    <cellStyle name="Currency 5 3 5 5 2 2" xfId="8448"/>
    <cellStyle name="Currency 5 3 5 5 3" xfId="6303"/>
    <cellStyle name="Currency 5 3 5 6" xfId="2442"/>
    <cellStyle name="Currency 5 3 5 6 2" xfId="6716"/>
    <cellStyle name="Currency 5 3 5 7" xfId="2739"/>
    <cellStyle name="Currency 5 3 5 8" xfId="2820"/>
    <cellStyle name="Currency 5 3 5 8 2" xfId="7033"/>
    <cellStyle name="Currency 5 3 5 9" xfId="4650"/>
    <cellStyle name="Currency 5 4" xfId="218"/>
    <cellStyle name="Currency 5 4 2" xfId="745"/>
    <cellStyle name="Currency 5 5" xfId="219"/>
    <cellStyle name="Currency 5 5 10" xfId="4651"/>
    <cellStyle name="Currency 5 5 2" xfId="220"/>
    <cellStyle name="Currency 5 5 2 2" xfId="747"/>
    <cellStyle name="Currency 5 5 2 2 2" xfId="2999"/>
    <cellStyle name="Currency 5 5 2 2 2 2" xfId="7211"/>
    <cellStyle name="Currency 5 5 2 2 3" xfId="5066"/>
    <cellStyle name="Currency 5 5 2 3" xfId="1181"/>
    <cellStyle name="Currency 5 5 2 3 2" xfId="3412"/>
    <cellStyle name="Currency 5 5 2 3 2 2" xfId="7624"/>
    <cellStyle name="Currency 5 5 2 3 3" xfId="5479"/>
    <cellStyle name="Currency 5 5 2 4" xfId="1595"/>
    <cellStyle name="Currency 5 5 2 4 2" xfId="3825"/>
    <cellStyle name="Currency 5 5 2 4 2 2" xfId="8037"/>
    <cellStyle name="Currency 5 5 2 4 3" xfId="5892"/>
    <cellStyle name="Currency 5 5 2 5" xfId="2009"/>
    <cellStyle name="Currency 5 5 2 5 2" xfId="4238"/>
    <cellStyle name="Currency 5 5 2 5 2 2" xfId="8450"/>
    <cellStyle name="Currency 5 5 2 5 3" xfId="6305"/>
    <cellStyle name="Currency 5 5 2 6" xfId="2444"/>
    <cellStyle name="Currency 5 5 2 6 2" xfId="6718"/>
    <cellStyle name="Currency 5 5 2 7" xfId="2741"/>
    <cellStyle name="Currency 5 5 2 8" xfId="2822"/>
    <cellStyle name="Currency 5 5 2 8 2" xfId="7035"/>
    <cellStyle name="Currency 5 5 2 9" xfId="4652"/>
    <cellStyle name="Currency 5 5 3" xfId="746"/>
    <cellStyle name="Currency 5 5 3 2" xfId="2998"/>
    <cellStyle name="Currency 5 5 3 2 2" xfId="7210"/>
    <cellStyle name="Currency 5 5 3 3" xfId="5065"/>
    <cellStyle name="Currency 5 5 4" xfId="1180"/>
    <cellStyle name="Currency 5 5 4 2" xfId="3411"/>
    <cellStyle name="Currency 5 5 4 2 2" xfId="7623"/>
    <cellStyle name="Currency 5 5 4 3" xfId="5478"/>
    <cellStyle name="Currency 5 5 5" xfId="1594"/>
    <cellStyle name="Currency 5 5 5 2" xfId="3824"/>
    <cellStyle name="Currency 5 5 5 2 2" xfId="8036"/>
    <cellStyle name="Currency 5 5 5 3" xfId="5891"/>
    <cellStyle name="Currency 5 5 6" xfId="2008"/>
    <cellStyle name="Currency 5 5 6 2" xfId="4237"/>
    <cellStyle name="Currency 5 5 6 2 2" xfId="8449"/>
    <cellStyle name="Currency 5 5 6 3" xfId="6304"/>
    <cellStyle name="Currency 5 5 7" xfId="2443"/>
    <cellStyle name="Currency 5 5 7 2" xfId="6717"/>
    <cellStyle name="Currency 5 5 8" xfId="2740"/>
    <cellStyle name="Currency 5 5 9" xfId="2821"/>
    <cellStyle name="Currency 5 5 9 2" xfId="7034"/>
    <cellStyle name="Currency 5 6" xfId="221"/>
    <cellStyle name="Currency 5 6 2" xfId="748"/>
    <cellStyle name="Currency 5 6 2 2" xfId="3000"/>
    <cellStyle name="Currency 5 6 2 2 2" xfId="7212"/>
    <cellStyle name="Currency 5 6 2 3" xfId="5067"/>
    <cellStyle name="Currency 5 6 3" xfId="1182"/>
    <cellStyle name="Currency 5 6 3 2" xfId="3413"/>
    <cellStyle name="Currency 5 6 3 2 2" xfId="7625"/>
    <cellStyle name="Currency 5 6 3 3" xfId="5480"/>
    <cellStyle name="Currency 5 6 4" xfId="1596"/>
    <cellStyle name="Currency 5 6 4 2" xfId="3826"/>
    <cellStyle name="Currency 5 6 4 2 2" xfId="8038"/>
    <cellStyle name="Currency 5 6 4 3" xfId="5893"/>
    <cellStyle name="Currency 5 6 5" xfId="2010"/>
    <cellStyle name="Currency 5 6 5 2" xfId="4239"/>
    <cellStyle name="Currency 5 6 5 2 2" xfId="8451"/>
    <cellStyle name="Currency 5 6 5 3" xfId="6306"/>
    <cellStyle name="Currency 5 6 6" xfId="2445"/>
    <cellStyle name="Currency 5 6 6 2" xfId="6719"/>
    <cellStyle name="Currency 5 6 7" xfId="2742"/>
    <cellStyle name="Currency 5 6 8" xfId="2823"/>
    <cellStyle name="Currency 5 6 8 2" xfId="7036"/>
    <cellStyle name="Currency 5 6 9" xfId="4653"/>
    <cellStyle name="Currency 5 7" xfId="222"/>
    <cellStyle name="Currency 5 7 2" xfId="749"/>
    <cellStyle name="Currency 5 7 2 2" xfId="3001"/>
    <cellStyle name="Currency 5 7 2 2 2" xfId="7213"/>
    <cellStyle name="Currency 5 7 2 3" xfId="5068"/>
    <cellStyle name="Currency 5 7 3" xfId="1183"/>
    <cellStyle name="Currency 5 7 3 2" xfId="3414"/>
    <cellStyle name="Currency 5 7 3 2 2" xfId="7626"/>
    <cellStyle name="Currency 5 7 3 3" xfId="5481"/>
    <cellStyle name="Currency 5 7 4" xfId="1597"/>
    <cellStyle name="Currency 5 7 4 2" xfId="3827"/>
    <cellStyle name="Currency 5 7 4 2 2" xfId="8039"/>
    <cellStyle name="Currency 5 7 4 3" xfId="5894"/>
    <cellStyle name="Currency 5 7 5" xfId="2011"/>
    <cellStyle name="Currency 5 7 5 2" xfId="4240"/>
    <cellStyle name="Currency 5 7 5 2 2" xfId="8452"/>
    <cellStyle name="Currency 5 7 5 3" xfId="6307"/>
    <cellStyle name="Currency 5 7 6" xfId="2446"/>
    <cellStyle name="Currency 5 7 6 2" xfId="6720"/>
    <cellStyle name="Currency 5 7 7" xfId="2743"/>
    <cellStyle name="Currency 5 7 8" xfId="2824"/>
    <cellStyle name="Currency 5 7 8 2" xfId="7037"/>
    <cellStyle name="Currency 5 7 9" xfId="465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21"/>
    <cellStyle name="Normal 12 11" xfId="4655"/>
    <cellStyle name="Normal 12 2" xfId="260"/>
    <cellStyle name="Normal 12 2 2" xfId="261"/>
    <cellStyle name="Normal 12 2 2 2" xfId="262"/>
    <cellStyle name="Normal 12 2 2 2 2" xfId="764"/>
    <cellStyle name="Normal 12 2 2 2 2 2" xfId="3005"/>
    <cellStyle name="Normal 12 2 2 2 2 2 2" xfId="7217"/>
    <cellStyle name="Normal 12 2 2 2 2 3" xfId="5072"/>
    <cellStyle name="Normal 12 2 2 2 3" xfId="1187"/>
    <cellStyle name="Normal 12 2 2 2 3 2" xfId="3418"/>
    <cellStyle name="Normal 12 2 2 2 3 2 2" xfId="7630"/>
    <cellStyle name="Normal 12 2 2 2 3 3" xfId="5485"/>
    <cellStyle name="Normal 12 2 2 2 4" xfId="1601"/>
    <cellStyle name="Normal 12 2 2 2 4 2" xfId="3831"/>
    <cellStyle name="Normal 12 2 2 2 4 2 2" xfId="8043"/>
    <cellStyle name="Normal 12 2 2 2 4 3" xfId="5898"/>
    <cellStyle name="Normal 12 2 2 2 5" xfId="2015"/>
    <cellStyle name="Normal 12 2 2 2 5 2" xfId="4244"/>
    <cellStyle name="Normal 12 2 2 2 5 2 2" xfId="8456"/>
    <cellStyle name="Normal 12 2 2 2 5 3" xfId="6311"/>
    <cellStyle name="Normal 12 2 2 2 6" xfId="2451"/>
    <cellStyle name="Normal 12 2 2 2 6 2" xfId="6724"/>
    <cellStyle name="Normal 12 2 2 2 7" xfId="4658"/>
    <cellStyle name="Normal 12 2 2 3" xfId="763"/>
    <cellStyle name="Normal 12 2 2 3 2" xfId="3004"/>
    <cellStyle name="Normal 12 2 2 3 2 2" xfId="7216"/>
    <cellStyle name="Normal 12 2 2 3 3" xfId="5071"/>
    <cellStyle name="Normal 12 2 2 4" xfId="1186"/>
    <cellStyle name="Normal 12 2 2 4 2" xfId="3417"/>
    <cellStyle name="Normal 12 2 2 4 2 2" xfId="7629"/>
    <cellStyle name="Normal 12 2 2 4 3" xfId="5484"/>
    <cellStyle name="Normal 12 2 2 5" xfId="1600"/>
    <cellStyle name="Normal 12 2 2 5 2" xfId="3830"/>
    <cellStyle name="Normal 12 2 2 5 2 2" xfId="8042"/>
    <cellStyle name="Normal 12 2 2 5 3" xfId="5897"/>
    <cellStyle name="Normal 12 2 2 6" xfId="2014"/>
    <cellStyle name="Normal 12 2 2 6 2" xfId="4243"/>
    <cellStyle name="Normal 12 2 2 6 2 2" xfId="8455"/>
    <cellStyle name="Normal 12 2 2 6 3" xfId="6310"/>
    <cellStyle name="Normal 12 2 2 7" xfId="2450"/>
    <cellStyle name="Normal 12 2 2 7 2" xfId="6723"/>
    <cellStyle name="Normal 12 2 2 8" xfId="4657"/>
    <cellStyle name="Normal 12 2 3" xfId="263"/>
    <cellStyle name="Normal 12 2 3 2" xfId="765"/>
    <cellStyle name="Normal 12 2 3 2 2" xfId="3006"/>
    <cellStyle name="Normal 12 2 3 2 2 2" xfId="7218"/>
    <cellStyle name="Normal 12 2 3 2 3" xfId="5073"/>
    <cellStyle name="Normal 12 2 3 3" xfId="1188"/>
    <cellStyle name="Normal 12 2 3 3 2" xfId="3419"/>
    <cellStyle name="Normal 12 2 3 3 2 2" xfId="7631"/>
    <cellStyle name="Normal 12 2 3 3 3" xfId="5486"/>
    <cellStyle name="Normal 12 2 3 4" xfId="1602"/>
    <cellStyle name="Normal 12 2 3 4 2" xfId="3832"/>
    <cellStyle name="Normal 12 2 3 4 2 2" xfId="8044"/>
    <cellStyle name="Normal 12 2 3 4 3" xfId="5899"/>
    <cellStyle name="Normal 12 2 3 5" xfId="2016"/>
    <cellStyle name="Normal 12 2 3 5 2" xfId="4245"/>
    <cellStyle name="Normal 12 2 3 5 2 2" xfId="8457"/>
    <cellStyle name="Normal 12 2 3 5 3" xfId="6312"/>
    <cellStyle name="Normal 12 2 3 6" xfId="2452"/>
    <cellStyle name="Normal 12 2 3 6 2" xfId="6725"/>
    <cellStyle name="Normal 12 2 3 7" xfId="4659"/>
    <cellStyle name="Normal 12 2 4" xfId="762"/>
    <cellStyle name="Normal 12 2 4 2" xfId="3003"/>
    <cellStyle name="Normal 12 2 4 2 2" xfId="7215"/>
    <cellStyle name="Normal 12 2 4 3" xfId="5070"/>
    <cellStyle name="Normal 12 2 5" xfId="1185"/>
    <cellStyle name="Normal 12 2 5 2" xfId="3416"/>
    <cellStyle name="Normal 12 2 5 2 2" xfId="7628"/>
    <cellStyle name="Normal 12 2 5 3" xfId="5483"/>
    <cellStyle name="Normal 12 2 6" xfId="1599"/>
    <cellStyle name="Normal 12 2 6 2" xfId="3829"/>
    <cellStyle name="Normal 12 2 6 2 2" xfId="8041"/>
    <cellStyle name="Normal 12 2 6 3" xfId="5896"/>
    <cellStyle name="Normal 12 2 7" xfId="2013"/>
    <cellStyle name="Normal 12 2 7 2" xfId="4242"/>
    <cellStyle name="Normal 12 2 7 2 2" xfId="8454"/>
    <cellStyle name="Normal 12 2 7 3" xfId="6309"/>
    <cellStyle name="Normal 12 2 8" xfId="2449"/>
    <cellStyle name="Normal 12 2 8 2" xfId="6722"/>
    <cellStyle name="Normal 12 2 9" xfId="4656"/>
    <cellStyle name="Normal 12 3" xfId="264"/>
    <cellStyle name="Normal 12 3 2" xfId="265"/>
    <cellStyle name="Normal 12 3 2 2" xfId="767"/>
    <cellStyle name="Normal 12 3 2 2 2" xfId="3008"/>
    <cellStyle name="Normal 12 3 2 2 2 2" xfId="7220"/>
    <cellStyle name="Normal 12 3 2 2 3" xfId="5075"/>
    <cellStyle name="Normal 12 3 2 3" xfId="1190"/>
    <cellStyle name="Normal 12 3 2 3 2" xfId="3421"/>
    <cellStyle name="Normal 12 3 2 3 2 2" xfId="7633"/>
    <cellStyle name="Normal 12 3 2 3 3" xfId="5488"/>
    <cellStyle name="Normal 12 3 2 4" xfId="1604"/>
    <cellStyle name="Normal 12 3 2 4 2" xfId="3834"/>
    <cellStyle name="Normal 12 3 2 4 2 2" xfId="8046"/>
    <cellStyle name="Normal 12 3 2 4 3" xfId="5901"/>
    <cellStyle name="Normal 12 3 2 5" xfId="2018"/>
    <cellStyle name="Normal 12 3 2 5 2" xfId="4247"/>
    <cellStyle name="Normal 12 3 2 5 2 2" xfId="8459"/>
    <cellStyle name="Normal 12 3 2 5 3" xfId="6314"/>
    <cellStyle name="Normal 12 3 2 6" xfId="2454"/>
    <cellStyle name="Normal 12 3 2 6 2" xfId="6727"/>
    <cellStyle name="Normal 12 3 2 7" xfId="4661"/>
    <cellStyle name="Normal 12 3 3" xfId="766"/>
    <cellStyle name="Normal 12 3 3 2" xfId="3007"/>
    <cellStyle name="Normal 12 3 3 2 2" xfId="7219"/>
    <cellStyle name="Normal 12 3 3 3" xfId="5074"/>
    <cellStyle name="Normal 12 3 4" xfId="1189"/>
    <cellStyle name="Normal 12 3 4 2" xfId="3420"/>
    <cellStyle name="Normal 12 3 4 2 2" xfId="7632"/>
    <cellStyle name="Normal 12 3 4 3" xfId="5487"/>
    <cellStyle name="Normal 12 3 5" xfId="1603"/>
    <cellStyle name="Normal 12 3 5 2" xfId="3833"/>
    <cellStyle name="Normal 12 3 5 2 2" xfId="8045"/>
    <cellStyle name="Normal 12 3 5 3" xfId="5900"/>
    <cellStyle name="Normal 12 3 6" xfId="2017"/>
    <cellStyle name="Normal 12 3 6 2" xfId="4246"/>
    <cellStyle name="Normal 12 3 6 2 2" xfId="8458"/>
    <cellStyle name="Normal 12 3 6 3" xfId="6313"/>
    <cellStyle name="Normal 12 3 7" xfId="2453"/>
    <cellStyle name="Normal 12 3 7 2" xfId="6726"/>
    <cellStyle name="Normal 12 3 8" xfId="4660"/>
    <cellStyle name="Normal 12 4" xfId="266"/>
    <cellStyle name="Normal 12 4 2" xfId="768"/>
    <cellStyle name="Normal 12 4 2 2" xfId="3009"/>
    <cellStyle name="Normal 12 4 2 2 2" xfId="7221"/>
    <cellStyle name="Normal 12 4 2 3" xfId="5076"/>
    <cellStyle name="Normal 12 4 3" xfId="1191"/>
    <cellStyle name="Normal 12 4 3 2" xfId="3422"/>
    <cellStyle name="Normal 12 4 3 2 2" xfId="7634"/>
    <cellStyle name="Normal 12 4 3 3" xfId="5489"/>
    <cellStyle name="Normal 12 4 4" xfId="1605"/>
    <cellStyle name="Normal 12 4 4 2" xfId="3835"/>
    <cellStyle name="Normal 12 4 4 2 2" xfId="8047"/>
    <cellStyle name="Normal 12 4 4 3" xfId="5902"/>
    <cellStyle name="Normal 12 4 5" xfId="2019"/>
    <cellStyle name="Normal 12 4 5 2" xfId="4248"/>
    <cellStyle name="Normal 12 4 5 2 2" xfId="8460"/>
    <cellStyle name="Normal 12 4 5 3" xfId="6315"/>
    <cellStyle name="Normal 12 4 6" xfId="2455"/>
    <cellStyle name="Normal 12 4 6 2" xfId="6728"/>
    <cellStyle name="Normal 12 4 7" xfId="4662"/>
    <cellStyle name="Normal 12 5" xfId="267"/>
    <cellStyle name="Normal 12 6" xfId="761"/>
    <cellStyle name="Normal 12 6 2" xfId="3002"/>
    <cellStyle name="Normal 12 6 2 2" xfId="7214"/>
    <cellStyle name="Normal 12 6 3" xfId="5069"/>
    <cellStyle name="Normal 12 7" xfId="1184"/>
    <cellStyle name="Normal 12 7 2" xfId="3415"/>
    <cellStyle name="Normal 12 7 2 2" xfId="7627"/>
    <cellStyle name="Normal 12 7 3" xfId="5482"/>
    <cellStyle name="Normal 12 8" xfId="1598"/>
    <cellStyle name="Normal 12 8 2" xfId="3828"/>
    <cellStyle name="Normal 12 8 2 2" xfId="8040"/>
    <cellStyle name="Normal 12 8 3" xfId="5895"/>
    <cellStyle name="Normal 12 9" xfId="2012"/>
    <cellStyle name="Normal 12 9 2" xfId="4241"/>
    <cellStyle name="Normal 12 9 2 2" xfId="8453"/>
    <cellStyle name="Normal 12 9 3" xfId="6308"/>
    <cellStyle name="Normal 13" xfId="268"/>
    <cellStyle name="Normal 13 2" xfId="269"/>
    <cellStyle name="Normal 14" xfId="270"/>
    <cellStyle name="Normal 14 2" xfId="769"/>
    <cellStyle name="Normal 14 2 2" xfId="3010"/>
    <cellStyle name="Normal 14 2 2 2" xfId="7222"/>
    <cellStyle name="Normal 14 2 3" xfId="5077"/>
    <cellStyle name="Normal 14 3" xfId="1192"/>
    <cellStyle name="Normal 14 3 2" xfId="3423"/>
    <cellStyle name="Normal 14 3 2 2" xfId="7635"/>
    <cellStyle name="Normal 14 3 3" xfId="5490"/>
    <cellStyle name="Normal 14 4" xfId="1606"/>
    <cellStyle name="Normal 14 4 2" xfId="3836"/>
    <cellStyle name="Normal 14 4 2 2" xfId="8048"/>
    <cellStyle name="Normal 14 4 3" xfId="5903"/>
    <cellStyle name="Normal 14 5" xfId="2020"/>
    <cellStyle name="Normal 14 5 2" xfId="4249"/>
    <cellStyle name="Normal 14 5 2 2" xfId="8461"/>
    <cellStyle name="Normal 14 5 3" xfId="6316"/>
    <cellStyle name="Normal 14 6" xfId="2456"/>
    <cellStyle name="Normal 14 6 2" xfId="6729"/>
    <cellStyle name="Normal 14 7"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62"/>
    <cellStyle name="Normal 2 4 2 10 3" xfId="6317"/>
    <cellStyle name="Normal 2 4 2 11" xfId="2457"/>
    <cellStyle name="Normal 2 4 2 11 2" xfId="6730"/>
    <cellStyle name="Normal 2 4 2 12" xfId="4664"/>
    <cellStyle name="Normal 2 4 2 2" xfId="280"/>
    <cellStyle name="Normal 2 4 2 3" xfId="281"/>
    <cellStyle name="Normal 2 4 2 3 10" xfId="4665"/>
    <cellStyle name="Normal 2 4 2 3 2" xfId="282"/>
    <cellStyle name="Normal 2 4 2 3 2 2" xfId="283"/>
    <cellStyle name="Normal 2 4 2 3 2 2 2" xfId="284"/>
    <cellStyle name="Normal 2 4 2 3 2 2 2 2" xfId="776"/>
    <cellStyle name="Normal 2 4 2 3 2 2 2 2 2" xfId="3015"/>
    <cellStyle name="Normal 2 4 2 3 2 2 2 2 2 2" xfId="7227"/>
    <cellStyle name="Normal 2 4 2 3 2 2 2 2 3" xfId="5082"/>
    <cellStyle name="Normal 2 4 2 3 2 2 2 3" xfId="1198"/>
    <cellStyle name="Normal 2 4 2 3 2 2 2 3 2" xfId="3428"/>
    <cellStyle name="Normal 2 4 2 3 2 2 2 3 2 2" xfId="7640"/>
    <cellStyle name="Normal 2 4 2 3 2 2 2 3 3" xfId="5495"/>
    <cellStyle name="Normal 2 4 2 3 2 2 2 4" xfId="1611"/>
    <cellStyle name="Normal 2 4 2 3 2 2 2 4 2" xfId="3841"/>
    <cellStyle name="Normal 2 4 2 3 2 2 2 4 2 2" xfId="8053"/>
    <cellStyle name="Normal 2 4 2 3 2 2 2 4 3" xfId="5908"/>
    <cellStyle name="Normal 2 4 2 3 2 2 2 5" xfId="2025"/>
    <cellStyle name="Normal 2 4 2 3 2 2 2 5 2" xfId="4254"/>
    <cellStyle name="Normal 2 4 2 3 2 2 2 5 2 2" xfId="8466"/>
    <cellStyle name="Normal 2 4 2 3 2 2 2 5 3" xfId="6321"/>
    <cellStyle name="Normal 2 4 2 3 2 2 2 6" xfId="2461"/>
    <cellStyle name="Normal 2 4 2 3 2 2 2 6 2" xfId="6734"/>
    <cellStyle name="Normal 2 4 2 3 2 2 2 7" xfId="4668"/>
    <cellStyle name="Normal 2 4 2 3 2 2 3" xfId="775"/>
    <cellStyle name="Normal 2 4 2 3 2 2 3 2" xfId="3014"/>
    <cellStyle name="Normal 2 4 2 3 2 2 3 2 2" xfId="7226"/>
    <cellStyle name="Normal 2 4 2 3 2 2 3 3" xfId="5081"/>
    <cellStyle name="Normal 2 4 2 3 2 2 4" xfId="1197"/>
    <cellStyle name="Normal 2 4 2 3 2 2 4 2" xfId="3427"/>
    <cellStyle name="Normal 2 4 2 3 2 2 4 2 2" xfId="7639"/>
    <cellStyle name="Normal 2 4 2 3 2 2 4 3" xfId="5494"/>
    <cellStyle name="Normal 2 4 2 3 2 2 5" xfId="1610"/>
    <cellStyle name="Normal 2 4 2 3 2 2 5 2" xfId="3840"/>
    <cellStyle name="Normal 2 4 2 3 2 2 5 2 2" xfId="8052"/>
    <cellStyle name="Normal 2 4 2 3 2 2 5 3" xfId="5907"/>
    <cellStyle name="Normal 2 4 2 3 2 2 6" xfId="2024"/>
    <cellStyle name="Normal 2 4 2 3 2 2 6 2" xfId="4253"/>
    <cellStyle name="Normal 2 4 2 3 2 2 6 2 2" xfId="8465"/>
    <cellStyle name="Normal 2 4 2 3 2 2 6 3" xfId="6320"/>
    <cellStyle name="Normal 2 4 2 3 2 2 7" xfId="2460"/>
    <cellStyle name="Normal 2 4 2 3 2 2 7 2" xfId="6733"/>
    <cellStyle name="Normal 2 4 2 3 2 2 8" xfId="4667"/>
    <cellStyle name="Normal 2 4 2 3 2 3" xfId="285"/>
    <cellStyle name="Normal 2 4 2 3 2 3 2" xfId="777"/>
    <cellStyle name="Normal 2 4 2 3 2 3 2 2" xfId="3016"/>
    <cellStyle name="Normal 2 4 2 3 2 3 2 2 2" xfId="7228"/>
    <cellStyle name="Normal 2 4 2 3 2 3 2 3" xfId="5083"/>
    <cellStyle name="Normal 2 4 2 3 2 3 3" xfId="1199"/>
    <cellStyle name="Normal 2 4 2 3 2 3 3 2" xfId="3429"/>
    <cellStyle name="Normal 2 4 2 3 2 3 3 2 2" xfId="7641"/>
    <cellStyle name="Normal 2 4 2 3 2 3 3 3" xfId="5496"/>
    <cellStyle name="Normal 2 4 2 3 2 3 4" xfId="1612"/>
    <cellStyle name="Normal 2 4 2 3 2 3 4 2" xfId="3842"/>
    <cellStyle name="Normal 2 4 2 3 2 3 4 2 2" xfId="8054"/>
    <cellStyle name="Normal 2 4 2 3 2 3 4 3" xfId="5909"/>
    <cellStyle name="Normal 2 4 2 3 2 3 5" xfId="2026"/>
    <cellStyle name="Normal 2 4 2 3 2 3 5 2" xfId="4255"/>
    <cellStyle name="Normal 2 4 2 3 2 3 5 2 2" xfId="8467"/>
    <cellStyle name="Normal 2 4 2 3 2 3 5 3" xfId="6322"/>
    <cellStyle name="Normal 2 4 2 3 2 3 6" xfId="2462"/>
    <cellStyle name="Normal 2 4 2 3 2 3 6 2" xfId="6735"/>
    <cellStyle name="Normal 2 4 2 3 2 3 7" xfId="4669"/>
    <cellStyle name="Normal 2 4 2 3 2 4" xfId="774"/>
    <cellStyle name="Normal 2 4 2 3 2 4 2" xfId="3013"/>
    <cellStyle name="Normal 2 4 2 3 2 4 2 2" xfId="7225"/>
    <cellStyle name="Normal 2 4 2 3 2 4 3" xfId="5080"/>
    <cellStyle name="Normal 2 4 2 3 2 5" xfId="1196"/>
    <cellStyle name="Normal 2 4 2 3 2 5 2" xfId="3426"/>
    <cellStyle name="Normal 2 4 2 3 2 5 2 2" xfId="7638"/>
    <cellStyle name="Normal 2 4 2 3 2 5 3" xfId="5493"/>
    <cellStyle name="Normal 2 4 2 3 2 6" xfId="1609"/>
    <cellStyle name="Normal 2 4 2 3 2 6 2" xfId="3839"/>
    <cellStyle name="Normal 2 4 2 3 2 6 2 2" xfId="8051"/>
    <cellStyle name="Normal 2 4 2 3 2 6 3" xfId="5906"/>
    <cellStyle name="Normal 2 4 2 3 2 7" xfId="2023"/>
    <cellStyle name="Normal 2 4 2 3 2 7 2" xfId="4252"/>
    <cellStyle name="Normal 2 4 2 3 2 7 2 2" xfId="8464"/>
    <cellStyle name="Normal 2 4 2 3 2 7 3" xfId="6319"/>
    <cellStyle name="Normal 2 4 2 3 2 8" xfId="2459"/>
    <cellStyle name="Normal 2 4 2 3 2 8 2" xfId="6732"/>
    <cellStyle name="Normal 2 4 2 3 2 9" xfId="4666"/>
    <cellStyle name="Normal 2 4 2 3 3" xfId="286"/>
    <cellStyle name="Normal 2 4 2 3 3 2" xfId="287"/>
    <cellStyle name="Normal 2 4 2 3 3 2 2" xfId="779"/>
    <cellStyle name="Normal 2 4 2 3 3 2 2 2" xfId="3018"/>
    <cellStyle name="Normal 2 4 2 3 3 2 2 2 2" xfId="7230"/>
    <cellStyle name="Normal 2 4 2 3 3 2 2 3" xfId="5085"/>
    <cellStyle name="Normal 2 4 2 3 3 2 3" xfId="1201"/>
    <cellStyle name="Normal 2 4 2 3 3 2 3 2" xfId="3431"/>
    <cellStyle name="Normal 2 4 2 3 3 2 3 2 2" xfId="7643"/>
    <cellStyle name="Normal 2 4 2 3 3 2 3 3" xfId="5498"/>
    <cellStyle name="Normal 2 4 2 3 3 2 4" xfId="1614"/>
    <cellStyle name="Normal 2 4 2 3 3 2 4 2" xfId="3844"/>
    <cellStyle name="Normal 2 4 2 3 3 2 4 2 2" xfId="8056"/>
    <cellStyle name="Normal 2 4 2 3 3 2 4 3" xfId="5911"/>
    <cellStyle name="Normal 2 4 2 3 3 2 5" xfId="2028"/>
    <cellStyle name="Normal 2 4 2 3 3 2 5 2" xfId="4257"/>
    <cellStyle name="Normal 2 4 2 3 3 2 5 2 2" xfId="8469"/>
    <cellStyle name="Normal 2 4 2 3 3 2 5 3" xfId="6324"/>
    <cellStyle name="Normal 2 4 2 3 3 2 6" xfId="2464"/>
    <cellStyle name="Normal 2 4 2 3 3 2 6 2" xfId="6737"/>
    <cellStyle name="Normal 2 4 2 3 3 2 7" xfId="4671"/>
    <cellStyle name="Normal 2 4 2 3 3 3" xfId="778"/>
    <cellStyle name="Normal 2 4 2 3 3 3 2" xfId="3017"/>
    <cellStyle name="Normal 2 4 2 3 3 3 2 2" xfId="7229"/>
    <cellStyle name="Normal 2 4 2 3 3 3 3" xfId="5084"/>
    <cellStyle name="Normal 2 4 2 3 3 4" xfId="1200"/>
    <cellStyle name="Normal 2 4 2 3 3 4 2" xfId="3430"/>
    <cellStyle name="Normal 2 4 2 3 3 4 2 2" xfId="7642"/>
    <cellStyle name="Normal 2 4 2 3 3 4 3" xfId="5497"/>
    <cellStyle name="Normal 2 4 2 3 3 5" xfId="1613"/>
    <cellStyle name="Normal 2 4 2 3 3 5 2" xfId="3843"/>
    <cellStyle name="Normal 2 4 2 3 3 5 2 2" xfId="8055"/>
    <cellStyle name="Normal 2 4 2 3 3 5 3" xfId="5910"/>
    <cellStyle name="Normal 2 4 2 3 3 6" xfId="2027"/>
    <cellStyle name="Normal 2 4 2 3 3 6 2" xfId="4256"/>
    <cellStyle name="Normal 2 4 2 3 3 6 2 2" xfId="8468"/>
    <cellStyle name="Normal 2 4 2 3 3 6 3" xfId="6323"/>
    <cellStyle name="Normal 2 4 2 3 3 7" xfId="2463"/>
    <cellStyle name="Normal 2 4 2 3 3 7 2" xfId="6736"/>
    <cellStyle name="Normal 2 4 2 3 3 8" xfId="4670"/>
    <cellStyle name="Normal 2 4 2 3 4" xfId="288"/>
    <cellStyle name="Normal 2 4 2 3 4 2" xfId="780"/>
    <cellStyle name="Normal 2 4 2 3 4 2 2" xfId="3019"/>
    <cellStyle name="Normal 2 4 2 3 4 2 2 2" xfId="7231"/>
    <cellStyle name="Normal 2 4 2 3 4 2 3" xfId="5086"/>
    <cellStyle name="Normal 2 4 2 3 4 3" xfId="1202"/>
    <cellStyle name="Normal 2 4 2 3 4 3 2" xfId="3432"/>
    <cellStyle name="Normal 2 4 2 3 4 3 2 2" xfId="7644"/>
    <cellStyle name="Normal 2 4 2 3 4 3 3" xfId="5499"/>
    <cellStyle name="Normal 2 4 2 3 4 4" xfId="1615"/>
    <cellStyle name="Normal 2 4 2 3 4 4 2" xfId="3845"/>
    <cellStyle name="Normal 2 4 2 3 4 4 2 2" xfId="8057"/>
    <cellStyle name="Normal 2 4 2 3 4 4 3" xfId="5912"/>
    <cellStyle name="Normal 2 4 2 3 4 5" xfId="2029"/>
    <cellStyle name="Normal 2 4 2 3 4 5 2" xfId="4258"/>
    <cellStyle name="Normal 2 4 2 3 4 5 2 2" xfId="8470"/>
    <cellStyle name="Normal 2 4 2 3 4 5 3" xfId="6325"/>
    <cellStyle name="Normal 2 4 2 3 4 6" xfId="2465"/>
    <cellStyle name="Normal 2 4 2 3 4 6 2" xfId="6738"/>
    <cellStyle name="Normal 2 4 2 3 4 7" xfId="4672"/>
    <cellStyle name="Normal 2 4 2 3 5" xfId="773"/>
    <cellStyle name="Normal 2 4 2 3 5 2" xfId="3012"/>
    <cellStyle name="Normal 2 4 2 3 5 2 2" xfId="7224"/>
    <cellStyle name="Normal 2 4 2 3 5 3" xfId="5079"/>
    <cellStyle name="Normal 2 4 2 3 6" xfId="1195"/>
    <cellStyle name="Normal 2 4 2 3 6 2" xfId="3425"/>
    <cellStyle name="Normal 2 4 2 3 6 2 2" xfId="7637"/>
    <cellStyle name="Normal 2 4 2 3 6 3" xfId="5492"/>
    <cellStyle name="Normal 2 4 2 3 7" xfId="1608"/>
    <cellStyle name="Normal 2 4 2 3 7 2" xfId="3838"/>
    <cellStyle name="Normal 2 4 2 3 7 2 2" xfId="8050"/>
    <cellStyle name="Normal 2 4 2 3 7 3" xfId="5905"/>
    <cellStyle name="Normal 2 4 2 3 8" xfId="2022"/>
    <cellStyle name="Normal 2 4 2 3 8 2" xfId="4251"/>
    <cellStyle name="Normal 2 4 2 3 8 2 2" xfId="8463"/>
    <cellStyle name="Normal 2 4 2 3 8 3" xfId="6318"/>
    <cellStyle name="Normal 2 4 2 3 9" xfId="2458"/>
    <cellStyle name="Normal 2 4 2 3 9 2" xfId="6731"/>
    <cellStyle name="Normal 2 4 2 4" xfId="289"/>
    <cellStyle name="Normal 2 4 2 4 2" xfId="290"/>
    <cellStyle name="Normal 2 4 2 4 2 2" xfId="291"/>
    <cellStyle name="Normal 2 4 2 4 2 2 2" xfId="783"/>
    <cellStyle name="Normal 2 4 2 4 2 2 2 2" xfId="3022"/>
    <cellStyle name="Normal 2 4 2 4 2 2 2 2 2" xfId="7234"/>
    <cellStyle name="Normal 2 4 2 4 2 2 2 3" xfId="5089"/>
    <cellStyle name="Normal 2 4 2 4 2 2 3" xfId="1205"/>
    <cellStyle name="Normal 2 4 2 4 2 2 3 2" xfId="3435"/>
    <cellStyle name="Normal 2 4 2 4 2 2 3 2 2" xfId="7647"/>
    <cellStyle name="Normal 2 4 2 4 2 2 3 3" xfId="5502"/>
    <cellStyle name="Normal 2 4 2 4 2 2 4" xfId="1618"/>
    <cellStyle name="Normal 2 4 2 4 2 2 4 2" xfId="3848"/>
    <cellStyle name="Normal 2 4 2 4 2 2 4 2 2" xfId="8060"/>
    <cellStyle name="Normal 2 4 2 4 2 2 4 3" xfId="5915"/>
    <cellStyle name="Normal 2 4 2 4 2 2 5" xfId="2032"/>
    <cellStyle name="Normal 2 4 2 4 2 2 5 2" xfId="4261"/>
    <cellStyle name="Normal 2 4 2 4 2 2 5 2 2" xfId="8473"/>
    <cellStyle name="Normal 2 4 2 4 2 2 5 3" xfId="6328"/>
    <cellStyle name="Normal 2 4 2 4 2 2 6" xfId="2468"/>
    <cellStyle name="Normal 2 4 2 4 2 2 6 2" xfId="6741"/>
    <cellStyle name="Normal 2 4 2 4 2 2 7" xfId="4675"/>
    <cellStyle name="Normal 2 4 2 4 2 3" xfId="782"/>
    <cellStyle name="Normal 2 4 2 4 2 3 2" xfId="3021"/>
    <cellStyle name="Normal 2 4 2 4 2 3 2 2" xfId="7233"/>
    <cellStyle name="Normal 2 4 2 4 2 3 3" xfId="5088"/>
    <cellStyle name="Normal 2 4 2 4 2 4" xfId="1204"/>
    <cellStyle name="Normal 2 4 2 4 2 4 2" xfId="3434"/>
    <cellStyle name="Normal 2 4 2 4 2 4 2 2" xfId="7646"/>
    <cellStyle name="Normal 2 4 2 4 2 4 3" xfId="5501"/>
    <cellStyle name="Normal 2 4 2 4 2 5" xfId="1617"/>
    <cellStyle name="Normal 2 4 2 4 2 5 2" xfId="3847"/>
    <cellStyle name="Normal 2 4 2 4 2 5 2 2" xfId="8059"/>
    <cellStyle name="Normal 2 4 2 4 2 5 3" xfId="5914"/>
    <cellStyle name="Normal 2 4 2 4 2 6" xfId="2031"/>
    <cellStyle name="Normal 2 4 2 4 2 6 2" xfId="4260"/>
    <cellStyle name="Normal 2 4 2 4 2 6 2 2" xfId="8472"/>
    <cellStyle name="Normal 2 4 2 4 2 6 3" xfId="6327"/>
    <cellStyle name="Normal 2 4 2 4 2 7" xfId="2467"/>
    <cellStyle name="Normal 2 4 2 4 2 7 2" xfId="6740"/>
    <cellStyle name="Normal 2 4 2 4 2 8" xfId="4674"/>
    <cellStyle name="Normal 2 4 2 4 3" xfId="292"/>
    <cellStyle name="Normal 2 4 2 4 3 2" xfId="784"/>
    <cellStyle name="Normal 2 4 2 4 3 2 2" xfId="3023"/>
    <cellStyle name="Normal 2 4 2 4 3 2 2 2" xfId="7235"/>
    <cellStyle name="Normal 2 4 2 4 3 2 3" xfId="5090"/>
    <cellStyle name="Normal 2 4 2 4 3 3" xfId="1206"/>
    <cellStyle name="Normal 2 4 2 4 3 3 2" xfId="3436"/>
    <cellStyle name="Normal 2 4 2 4 3 3 2 2" xfId="7648"/>
    <cellStyle name="Normal 2 4 2 4 3 3 3" xfId="5503"/>
    <cellStyle name="Normal 2 4 2 4 3 4" xfId="1619"/>
    <cellStyle name="Normal 2 4 2 4 3 4 2" xfId="3849"/>
    <cellStyle name="Normal 2 4 2 4 3 4 2 2" xfId="8061"/>
    <cellStyle name="Normal 2 4 2 4 3 4 3" xfId="5916"/>
    <cellStyle name="Normal 2 4 2 4 3 5" xfId="2033"/>
    <cellStyle name="Normal 2 4 2 4 3 5 2" xfId="4262"/>
    <cellStyle name="Normal 2 4 2 4 3 5 2 2" xfId="8474"/>
    <cellStyle name="Normal 2 4 2 4 3 5 3" xfId="6329"/>
    <cellStyle name="Normal 2 4 2 4 3 6" xfId="2469"/>
    <cellStyle name="Normal 2 4 2 4 3 6 2" xfId="6742"/>
    <cellStyle name="Normal 2 4 2 4 3 7" xfId="4676"/>
    <cellStyle name="Normal 2 4 2 4 4" xfId="781"/>
    <cellStyle name="Normal 2 4 2 4 4 2" xfId="3020"/>
    <cellStyle name="Normal 2 4 2 4 4 2 2" xfId="7232"/>
    <cellStyle name="Normal 2 4 2 4 4 3" xfId="5087"/>
    <cellStyle name="Normal 2 4 2 4 5" xfId="1203"/>
    <cellStyle name="Normal 2 4 2 4 5 2" xfId="3433"/>
    <cellStyle name="Normal 2 4 2 4 5 2 2" xfId="7645"/>
    <cellStyle name="Normal 2 4 2 4 5 3" xfId="5500"/>
    <cellStyle name="Normal 2 4 2 4 6" xfId="1616"/>
    <cellStyle name="Normal 2 4 2 4 6 2" xfId="3846"/>
    <cellStyle name="Normal 2 4 2 4 6 2 2" xfId="8058"/>
    <cellStyle name="Normal 2 4 2 4 6 3" xfId="5913"/>
    <cellStyle name="Normal 2 4 2 4 7" xfId="2030"/>
    <cellStyle name="Normal 2 4 2 4 7 2" xfId="4259"/>
    <cellStyle name="Normal 2 4 2 4 7 2 2" xfId="8471"/>
    <cellStyle name="Normal 2 4 2 4 7 3" xfId="6326"/>
    <cellStyle name="Normal 2 4 2 4 8" xfId="2466"/>
    <cellStyle name="Normal 2 4 2 4 8 2" xfId="6739"/>
    <cellStyle name="Normal 2 4 2 4 9" xfId="4673"/>
    <cellStyle name="Normal 2 4 2 5" xfId="293"/>
    <cellStyle name="Normal 2 4 2 5 2" xfId="294"/>
    <cellStyle name="Normal 2 4 2 5 2 2" xfId="786"/>
    <cellStyle name="Normal 2 4 2 5 2 2 2" xfId="3025"/>
    <cellStyle name="Normal 2 4 2 5 2 2 2 2" xfId="7237"/>
    <cellStyle name="Normal 2 4 2 5 2 2 3" xfId="5092"/>
    <cellStyle name="Normal 2 4 2 5 2 3" xfId="1208"/>
    <cellStyle name="Normal 2 4 2 5 2 3 2" xfId="3438"/>
    <cellStyle name="Normal 2 4 2 5 2 3 2 2" xfId="7650"/>
    <cellStyle name="Normal 2 4 2 5 2 3 3" xfId="5505"/>
    <cellStyle name="Normal 2 4 2 5 2 4" xfId="1621"/>
    <cellStyle name="Normal 2 4 2 5 2 4 2" xfId="3851"/>
    <cellStyle name="Normal 2 4 2 5 2 4 2 2" xfId="8063"/>
    <cellStyle name="Normal 2 4 2 5 2 4 3" xfId="5918"/>
    <cellStyle name="Normal 2 4 2 5 2 5" xfId="2035"/>
    <cellStyle name="Normal 2 4 2 5 2 5 2" xfId="4264"/>
    <cellStyle name="Normal 2 4 2 5 2 5 2 2" xfId="8476"/>
    <cellStyle name="Normal 2 4 2 5 2 5 3" xfId="6331"/>
    <cellStyle name="Normal 2 4 2 5 2 6" xfId="2471"/>
    <cellStyle name="Normal 2 4 2 5 2 6 2" xfId="6744"/>
    <cellStyle name="Normal 2 4 2 5 2 7" xfId="4678"/>
    <cellStyle name="Normal 2 4 2 5 3" xfId="785"/>
    <cellStyle name="Normal 2 4 2 5 3 2" xfId="3024"/>
    <cellStyle name="Normal 2 4 2 5 3 2 2" xfId="7236"/>
    <cellStyle name="Normal 2 4 2 5 3 3" xfId="5091"/>
    <cellStyle name="Normal 2 4 2 5 4" xfId="1207"/>
    <cellStyle name="Normal 2 4 2 5 4 2" xfId="3437"/>
    <cellStyle name="Normal 2 4 2 5 4 2 2" xfId="7649"/>
    <cellStyle name="Normal 2 4 2 5 4 3" xfId="5504"/>
    <cellStyle name="Normal 2 4 2 5 5" xfId="1620"/>
    <cellStyle name="Normal 2 4 2 5 5 2" xfId="3850"/>
    <cellStyle name="Normal 2 4 2 5 5 2 2" xfId="8062"/>
    <cellStyle name="Normal 2 4 2 5 5 3" xfId="5917"/>
    <cellStyle name="Normal 2 4 2 5 6" xfId="2034"/>
    <cellStyle name="Normal 2 4 2 5 6 2" xfId="4263"/>
    <cellStyle name="Normal 2 4 2 5 6 2 2" xfId="8475"/>
    <cellStyle name="Normal 2 4 2 5 6 3" xfId="6330"/>
    <cellStyle name="Normal 2 4 2 5 7" xfId="2470"/>
    <cellStyle name="Normal 2 4 2 5 7 2" xfId="6743"/>
    <cellStyle name="Normal 2 4 2 5 8" xfId="4677"/>
    <cellStyle name="Normal 2 4 2 6" xfId="295"/>
    <cellStyle name="Normal 2 4 2 6 2" xfId="787"/>
    <cellStyle name="Normal 2 4 2 6 2 2" xfId="3026"/>
    <cellStyle name="Normal 2 4 2 6 2 2 2" xfId="7238"/>
    <cellStyle name="Normal 2 4 2 6 2 3" xfId="5093"/>
    <cellStyle name="Normal 2 4 2 6 3" xfId="1209"/>
    <cellStyle name="Normal 2 4 2 6 3 2" xfId="3439"/>
    <cellStyle name="Normal 2 4 2 6 3 2 2" xfId="7651"/>
    <cellStyle name="Normal 2 4 2 6 3 3" xfId="5506"/>
    <cellStyle name="Normal 2 4 2 6 4" xfId="1622"/>
    <cellStyle name="Normal 2 4 2 6 4 2" xfId="3852"/>
    <cellStyle name="Normal 2 4 2 6 4 2 2" xfId="8064"/>
    <cellStyle name="Normal 2 4 2 6 4 3" xfId="5919"/>
    <cellStyle name="Normal 2 4 2 6 5" xfId="2036"/>
    <cellStyle name="Normal 2 4 2 6 5 2" xfId="4265"/>
    <cellStyle name="Normal 2 4 2 6 5 2 2" xfId="8477"/>
    <cellStyle name="Normal 2 4 2 6 5 3" xfId="6332"/>
    <cellStyle name="Normal 2 4 2 6 6" xfId="2472"/>
    <cellStyle name="Normal 2 4 2 6 6 2" xfId="6745"/>
    <cellStyle name="Normal 2 4 2 6 7" xfId="4679"/>
    <cellStyle name="Normal 2 4 2 7" xfId="772"/>
    <cellStyle name="Normal 2 4 2 7 2" xfId="3011"/>
    <cellStyle name="Normal 2 4 2 7 2 2" xfId="7223"/>
    <cellStyle name="Normal 2 4 2 7 3" xfId="5078"/>
    <cellStyle name="Normal 2 4 2 8" xfId="1194"/>
    <cellStyle name="Normal 2 4 2 8 2" xfId="3424"/>
    <cellStyle name="Normal 2 4 2 8 2 2" xfId="7636"/>
    <cellStyle name="Normal 2 4 2 8 3" xfId="5491"/>
    <cellStyle name="Normal 2 4 2 9" xfId="1607"/>
    <cellStyle name="Normal 2 4 2 9 2" xfId="3837"/>
    <cellStyle name="Normal 2 4 2 9 2 2" xfId="8049"/>
    <cellStyle name="Normal 2 4 2 9 3" xfId="5904"/>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42"/>
    <cellStyle name="Normal 2 4 3 3 2 2 2 3" xfId="5097"/>
    <cellStyle name="Normal 2 4 3 3 2 2 3" xfId="1213"/>
    <cellStyle name="Normal 2 4 3 3 2 2 3 2" xfId="3443"/>
    <cellStyle name="Normal 2 4 3 3 2 2 3 2 2" xfId="7655"/>
    <cellStyle name="Normal 2 4 3 3 2 2 3 3" xfId="5510"/>
    <cellStyle name="Normal 2 4 3 3 2 2 4" xfId="1626"/>
    <cellStyle name="Normal 2 4 3 3 2 2 4 2" xfId="3856"/>
    <cellStyle name="Normal 2 4 3 3 2 2 4 2 2" xfId="8068"/>
    <cellStyle name="Normal 2 4 3 3 2 2 4 3" xfId="5923"/>
    <cellStyle name="Normal 2 4 3 3 2 2 5" xfId="2040"/>
    <cellStyle name="Normal 2 4 3 3 2 2 5 2" xfId="4269"/>
    <cellStyle name="Normal 2 4 3 3 2 2 5 2 2" xfId="8481"/>
    <cellStyle name="Normal 2 4 3 3 2 2 5 3" xfId="6336"/>
    <cellStyle name="Normal 2 4 3 3 2 2 6" xfId="2476"/>
    <cellStyle name="Normal 2 4 3 3 2 2 6 2" xfId="6749"/>
    <cellStyle name="Normal 2 4 3 3 2 2 7" xfId="4683"/>
    <cellStyle name="Normal 2 4 3 3 2 3" xfId="790"/>
    <cellStyle name="Normal 2 4 3 3 2 3 2" xfId="3029"/>
    <cellStyle name="Normal 2 4 3 3 2 3 2 2" xfId="7241"/>
    <cellStyle name="Normal 2 4 3 3 2 3 3" xfId="5096"/>
    <cellStyle name="Normal 2 4 3 3 2 4" xfId="1212"/>
    <cellStyle name="Normal 2 4 3 3 2 4 2" xfId="3442"/>
    <cellStyle name="Normal 2 4 3 3 2 4 2 2" xfId="7654"/>
    <cellStyle name="Normal 2 4 3 3 2 4 3" xfId="5509"/>
    <cellStyle name="Normal 2 4 3 3 2 5" xfId="1625"/>
    <cellStyle name="Normal 2 4 3 3 2 5 2" xfId="3855"/>
    <cellStyle name="Normal 2 4 3 3 2 5 2 2" xfId="8067"/>
    <cellStyle name="Normal 2 4 3 3 2 5 3" xfId="5922"/>
    <cellStyle name="Normal 2 4 3 3 2 6" xfId="2039"/>
    <cellStyle name="Normal 2 4 3 3 2 6 2" xfId="4268"/>
    <cellStyle name="Normal 2 4 3 3 2 6 2 2" xfId="8480"/>
    <cellStyle name="Normal 2 4 3 3 2 6 3" xfId="6335"/>
    <cellStyle name="Normal 2 4 3 3 2 7" xfId="2475"/>
    <cellStyle name="Normal 2 4 3 3 2 7 2" xfId="6748"/>
    <cellStyle name="Normal 2 4 3 3 2 8" xfId="4682"/>
    <cellStyle name="Normal 2 4 3 3 3" xfId="301"/>
    <cellStyle name="Normal 2 4 3 3 3 2" xfId="792"/>
    <cellStyle name="Normal 2 4 3 3 3 2 2" xfId="3031"/>
    <cellStyle name="Normal 2 4 3 3 3 2 2 2" xfId="7243"/>
    <cellStyle name="Normal 2 4 3 3 3 2 3" xfId="5098"/>
    <cellStyle name="Normal 2 4 3 3 3 3" xfId="1214"/>
    <cellStyle name="Normal 2 4 3 3 3 3 2" xfId="3444"/>
    <cellStyle name="Normal 2 4 3 3 3 3 2 2" xfId="7656"/>
    <cellStyle name="Normal 2 4 3 3 3 3 3" xfId="5511"/>
    <cellStyle name="Normal 2 4 3 3 3 4" xfId="1627"/>
    <cellStyle name="Normal 2 4 3 3 3 4 2" xfId="3857"/>
    <cellStyle name="Normal 2 4 3 3 3 4 2 2" xfId="8069"/>
    <cellStyle name="Normal 2 4 3 3 3 4 3" xfId="5924"/>
    <cellStyle name="Normal 2 4 3 3 3 5" xfId="2041"/>
    <cellStyle name="Normal 2 4 3 3 3 5 2" xfId="4270"/>
    <cellStyle name="Normal 2 4 3 3 3 5 2 2" xfId="8482"/>
    <cellStyle name="Normal 2 4 3 3 3 5 3" xfId="6337"/>
    <cellStyle name="Normal 2 4 3 3 3 6" xfId="2477"/>
    <cellStyle name="Normal 2 4 3 3 3 6 2" xfId="6750"/>
    <cellStyle name="Normal 2 4 3 3 3 7" xfId="4684"/>
    <cellStyle name="Normal 2 4 3 3 4" xfId="789"/>
    <cellStyle name="Normal 2 4 3 3 4 2" xfId="3028"/>
    <cellStyle name="Normal 2 4 3 3 4 2 2" xfId="7240"/>
    <cellStyle name="Normal 2 4 3 3 4 3" xfId="5095"/>
    <cellStyle name="Normal 2 4 3 3 5" xfId="1211"/>
    <cellStyle name="Normal 2 4 3 3 5 2" xfId="3441"/>
    <cellStyle name="Normal 2 4 3 3 5 2 2" xfId="7653"/>
    <cellStyle name="Normal 2 4 3 3 5 3" xfId="5508"/>
    <cellStyle name="Normal 2 4 3 3 6" xfId="1624"/>
    <cellStyle name="Normal 2 4 3 3 6 2" xfId="3854"/>
    <cellStyle name="Normal 2 4 3 3 6 2 2" xfId="8066"/>
    <cellStyle name="Normal 2 4 3 3 6 3" xfId="5921"/>
    <cellStyle name="Normal 2 4 3 3 7" xfId="2038"/>
    <cellStyle name="Normal 2 4 3 3 7 2" xfId="4267"/>
    <cellStyle name="Normal 2 4 3 3 7 2 2" xfId="8479"/>
    <cellStyle name="Normal 2 4 3 3 7 3" xfId="6334"/>
    <cellStyle name="Normal 2 4 3 3 8" xfId="2474"/>
    <cellStyle name="Normal 2 4 3 3 8 2" xfId="6747"/>
    <cellStyle name="Normal 2 4 3 3 9" xfId="4681"/>
    <cellStyle name="Normal 2 4 3 4" xfId="788"/>
    <cellStyle name="Normal 2 4 3 4 2" xfId="3027"/>
    <cellStyle name="Normal 2 4 3 4 2 2" xfId="7239"/>
    <cellStyle name="Normal 2 4 3 4 3" xfId="5094"/>
    <cellStyle name="Normal 2 4 3 5" xfId="1210"/>
    <cellStyle name="Normal 2 4 3 5 2" xfId="3440"/>
    <cellStyle name="Normal 2 4 3 5 2 2" xfId="7652"/>
    <cellStyle name="Normal 2 4 3 5 3" xfId="5507"/>
    <cellStyle name="Normal 2 4 3 6" xfId="1623"/>
    <cellStyle name="Normal 2 4 3 6 2" xfId="3853"/>
    <cellStyle name="Normal 2 4 3 6 2 2" xfId="8065"/>
    <cellStyle name="Normal 2 4 3 6 3" xfId="5920"/>
    <cellStyle name="Normal 2 4 3 7" xfId="2037"/>
    <cellStyle name="Normal 2 4 3 7 2" xfId="4266"/>
    <cellStyle name="Normal 2 4 3 7 2 2" xfId="8478"/>
    <cellStyle name="Normal 2 4 3 7 3" xfId="6333"/>
    <cellStyle name="Normal 2 4 3 8" xfId="2473"/>
    <cellStyle name="Normal 2 4 3 8 2" xfId="6746"/>
    <cellStyle name="Normal 2 4 3 9" xfId="4680"/>
    <cellStyle name="Normal 2 4 4" xfId="302"/>
    <cellStyle name="Normal 2 4 5" xfId="303"/>
    <cellStyle name="Normal 2 4 5 10" xfId="4685"/>
    <cellStyle name="Normal 2 4 5 2" xfId="304"/>
    <cellStyle name="Normal 2 4 5 2 2" xfId="305"/>
    <cellStyle name="Normal 2 4 5 2 2 2" xfId="306"/>
    <cellStyle name="Normal 2 4 5 2 2 2 2" xfId="796"/>
    <cellStyle name="Normal 2 4 5 2 2 2 2 2" xfId="3035"/>
    <cellStyle name="Normal 2 4 5 2 2 2 2 2 2" xfId="7247"/>
    <cellStyle name="Normal 2 4 5 2 2 2 2 3" xfId="5102"/>
    <cellStyle name="Normal 2 4 5 2 2 2 3" xfId="1218"/>
    <cellStyle name="Normal 2 4 5 2 2 2 3 2" xfId="3448"/>
    <cellStyle name="Normal 2 4 5 2 2 2 3 2 2" xfId="7660"/>
    <cellStyle name="Normal 2 4 5 2 2 2 3 3" xfId="5515"/>
    <cellStyle name="Normal 2 4 5 2 2 2 4" xfId="1631"/>
    <cellStyle name="Normal 2 4 5 2 2 2 4 2" xfId="3861"/>
    <cellStyle name="Normal 2 4 5 2 2 2 4 2 2" xfId="8073"/>
    <cellStyle name="Normal 2 4 5 2 2 2 4 3" xfId="5928"/>
    <cellStyle name="Normal 2 4 5 2 2 2 5" xfId="2045"/>
    <cellStyle name="Normal 2 4 5 2 2 2 5 2" xfId="4274"/>
    <cellStyle name="Normal 2 4 5 2 2 2 5 2 2" xfId="8486"/>
    <cellStyle name="Normal 2 4 5 2 2 2 5 3" xfId="6341"/>
    <cellStyle name="Normal 2 4 5 2 2 2 6" xfId="2481"/>
    <cellStyle name="Normal 2 4 5 2 2 2 6 2" xfId="6754"/>
    <cellStyle name="Normal 2 4 5 2 2 2 7" xfId="4688"/>
    <cellStyle name="Normal 2 4 5 2 2 3" xfId="795"/>
    <cellStyle name="Normal 2 4 5 2 2 3 2" xfId="3034"/>
    <cellStyle name="Normal 2 4 5 2 2 3 2 2" xfId="7246"/>
    <cellStyle name="Normal 2 4 5 2 2 3 3" xfId="5101"/>
    <cellStyle name="Normal 2 4 5 2 2 4" xfId="1217"/>
    <cellStyle name="Normal 2 4 5 2 2 4 2" xfId="3447"/>
    <cellStyle name="Normal 2 4 5 2 2 4 2 2" xfId="7659"/>
    <cellStyle name="Normal 2 4 5 2 2 4 3" xfId="5514"/>
    <cellStyle name="Normal 2 4 5 2 2 5" xfId="1630"/>
    <cellStyle name="Normal 2 4 5 2 2 5 2" xfId="3860"/>
    <cellStyle name="Normal 2 4 5 2 2 5 2 2" xfId="8072"/>
    <cellStyle name="Normal 2 4 5 2 2 5 3" xfId="5927"/>
    <cellStyle name="Normal 2 4 5 2 2 6" xfId="2044"/>
    <cellStyle name="Normal 2 4 5 2 2 6 2" xfId="4273"/>
    <cellStyle name="Normal 2 4 5 2 2 6 2 2" xfId="8485"/>
    <cellStyle name="Normal 2 4 5 2 2 6 3" xfId="6340"/>
    <cellStyle name="Normal 2 4 5 2 2 7" xfId="2480"/>
    <cellStyle name="Normal 2 4 5 2 2 7 2" xfId="6753"/>
    <cellStyle name="Normal 2 4 5 2 2 8" xfId="4687"/>
    <cellStyle name="Normal 2 4 5 2 3" xfId="307"/>
    <cellStyle name="Normal 2 4 5 2 3 2" xfId="797"/>
    <cellStyle name="Normal 2 4 5 2 3 2 2" xfId="3036"/>
    <cellStyle name="Normal 2 4 5 2 3 2 2 2" xfId="7248"/>
    <cellStyle name="Normal 2 4 5 2 3 2 3" xfId="5103"/>
    <cellStyle name="Normal 2 4 5 2 3 3" xfId="1219"/>
    <cellStyle name="Normal 2 4 5 2 3 3 2" xfId="3449"/>
    <cellStyle name="Normal 2 4 5 2 3 3 2 2" xfId="7661"/>
    <cellStyle name="Normal 2 4 5 2 3 3 3" xfId="5516"/>
    <cellStyle name="Normal 2 4 5 2 3 4" xfId="1632"/>
    <cellStyle name="Normal 2 4 5 2 3 4 2" xfId="3862"/>
    <cellStyle name="Normal 2 4 5 2 3 4 2 2" xfId="8074"/>
    <cellStyle name="Normal 2 4 5 2 3 4 3" xfId="5929"/>
    <cellStyle name="Normal 2 4 5 2 3 5" xfId="2046"/>
    <cellStyle name="Normal 2 4 5 2 3 5 2" xfId="4275"/>
    <cellStyle name="Normal 2 4 5 2 3 5 2 2" xfId="8487"/>
    <cellStyle name="Normal 2 4 5 2 3 5 3" xfId="6342"/>
    <cellStyle name="Normal 2 4 5 2 3 6" xfId="2482"/>
    <cellStyle name="Normal 2 4 5 2 3 6 2" xfId="6755"/>
    <cellStyle name="Normal 2 4 5 2 3 7" xfId="4689"/>
    <cellStyle name="Normal 2 4 5 2 4" xfId="794"/>
    <cellStyle name="Normal 2 4 5 2 4 2" xfId="3033"/>
    <cellStyle name="Normal 2 4 5 2 4 2 2" xfId="7245"/>
    <cellStyle name="Normal 2 4 5 2 4 3" xfId="5100"/>
    <cellStyle name="Normal 2 4 5 2 5" xfId="1216"/>
    <cellStyle name="Normal 2 4 5 2 5 2" xfId="3446"/>
    <cellStyle name="Normal 2 4 5 2 5 2 2" xfId="7658"/>
    <cellStyle name="Normal 2 4 5 2 5 3" xfId="5513"/>
    <cellStyle name="Normal 2 4 5 2 6" xfId="1629"/>
    <cellStyle name="Normal 2 4 5 2 6 2" xfId="3859"/>
    <cellStyle name="Normal 2 4 5 2 6 2 2" xfId="8071"/>
    <cellStyle name="Normal 2 4 5 2 6 3" xfId="5926"/>
    <cellStyle name="Normal 2 4 5 2 7" xfId="2043"/>
    <cellStyle name="Normal 2 4 5 2 7 2" xfId="4272"/>
    <cellStyle name="Normal 2 4 5 2 7 2 2" xfId="8484"/>
    <cellStyle name="Normal 2 4 5 2 7 3" xfId="6339"/>
    <cellStyle name="Normal 2 4 5 2 8" xfId="2479"/>
    <cellStyle name="Normal 2 4 5 2 8 2" xfId="6752"/>
    <cellStyle name="Normal 2 4 5 2 9" xfId="4686"/>
    <cellStyle name="Normal 2 4 5 3" xfId="308"/>
    <cellStyle name="Normal 2 4 5 3 2" xfId="309"/>
    <cellStyle name="Normal 2 4 5 3 2 2" xfId="799"/>
    <cellStyle name="Normal 2 4 5 3 2 2 2" xfId="3038"/>
    <cellStyle name="Normal 2 4 5 3 2 2 2 2" xfId="7250"/>
    <cellStyle name="Normal 2 4 5 3 2 2 3" xfId="5105"/>
    <cellStyle name="Normal 2 4 5 3 2 3" xfId="1221"/>
    <cellStyle name="Normal 2 4 5 3 2 3 2" xfId="3451"/>
    <cellStyle name="Normal 2 4 5 3 2 3 2 2" xfId="7663"/>
    <cellStyle name="Normal 2 4 5 3 2 3 3" xfId="5518"/>
    <cellStyle name="Normal 2 4 5 3 2 4" xfId="1634"/>
    <cellStyle name="Normal 2 4 5 3 2 4 2" xfId="3864"/>
    <cellStyle name="Normal 2 4 5 3 2 4 2 2" xfId="8076"/>
    <cellStyle name="Normal 2 4 5 3 2 4 3" xfId="5931"/>
    <cellStyle name="Normal 2 4 5 3 2 5" xfId="2048"/>
    <cellStyle name="Normal 2 4 5 3 2 5 2" xfId="4277"/>
    <cellStyle name="Normal 2 4 5 3 2 5 2 2" xfId="8489"/>
    <cellStyle name="Normal 2 4 5 3 2 5 3" xfId="6344"/>
    <cellStyle name="Normal 2 4 5 3 2 6" xfId="2484"/>
    <cellStyle name="Normal 2 4 5 3 2 6 2" xfId="6757"/>
    <cellStyle name="Normal 2 4 5 3 2 7" xfId="4691"/>
    <cellStyle name="Normal 2 4 5 3 3" xfId="798"/>
    <cellStyle name="Normal 2 4 5 3 3 2" xfId="3037"/>
    <cellStyle name="Normal 2 4 5 3 3 2 2" xfId="7249"/>
    <cellStyle name="Normal 2 4 5 3 3 3" xfId="5104"/>
    <cellStyle name="Normal 2 4 5 3 4" xfId="1220"/>
    <cellStyle name="Normal 2 4 5 3 4 2" xfId="3450"/>
    <cellStyle name="Normal 2 4 5 3 4 2 2" xfId="7662"/>
    <cellStyle name="Normal 2 4 5 3 4 3" xfId="5517"/>
    <cellStyle name="Normal 2 4 5 3 5" xfId="1633"/>
    <cellStyle name="Normal 2 4 5 3 5 2" xfId="3863"/>
    <cellStyle name="Normal 2 4 5 3 5 2 2" xfId="8075"/>
    <cellStyle name="Normal 2 4 5 3 5 3" xfId="5930"/>
    <cellStyle name="Normal 2 4 5 3 6" xfId="2047"/>
    <cellStyle name="Normal 2 4 5 3 6 2" xfId="4276"/>
    <cellStyle name="Normal 2 4 5 3 6 2 2" xfId="8488"/>
    <cellStyle name="Normal 2 4 5 3 6 3" xfId="6343"/>
    <cellStyle name="Normal 2 4 5 3 7" xfId="2483"/>
    <cellStyle name="Normal 2 4 5 3 7 2" xfId="6756"/>
    <cellStyle name="Normal 2 4 5 3 8" xfId="4690"/>
    <cellStyle name="Normal 2 4 5 4" xfId="310"/>
    <cellStyle name="Normal 2 4 5 4 2" xfId="800"/>
    <cellStyle name="Normal 2 4 5 4 2 2" xfId="3039"/>
    <cellStyle name="Normal 2 4 5 4 2 2 2" xfId="7251"/>
    <cellStyle name="Normal 2 4 5 4 2 3" xfId="5106"/>
    <cellStyle name="Normal 2 4 5 4 3" xfId="1222"/>
    <cellStyle name="Normal 2 4 5 4 3 2" xfId="3452"/>
    <cellStyle name="Normal 2 4 5 4 3 2 2" xfId="7664"/>
    <cellStyle name="Normal 2 4 5 4 3 3" xfId="5519"/>
    <cellStyle name="Normal 2 4 5 4 4" xfId="1635"/>
    <cellStyle name="Normal 2 4 5 4 4 2" xfId="3865"/>
    <cellStyle name="Normal 2 4 5 4 4 2 2" xfId="8077"/>
    <cellStyle name="Normal 2 4 5 4 4 3" xfId="5932"/>
    <cellStyle name="Normal 2 4 5 4 5" xfId="2049"/>
    <cellStyle name="Normal 2 4 5 4 5 2" xfId="4278"/>
    <cellStyle name="Normal 2 4 5 4 5 2 2" xfId="8490"/>
    <cellStyle name="Normal 2 4 5 4 5 3" xfId="6345"/>
    <cellStyle name="Normal 2 4 5 4 6" xfId="2485"/>
    <cellStyle name="Normal 2 4 5 4 6 2" xfId="6758"/>
    <cellStyle name="Normal 2 4 5 4 7" xfId="4692"/>
    <cellStyle name="Normal 2 4 5 5" xfId="793"/>
    <cellStyle name="Normal 2 4 5 5 2" xfId="3032"/>
    <cellStyle name="Normal 2 4 5 5 2 2" xfId="7244"/>
    <cellStyle name="Normal 2 4 5 5 3" xfId="5099"/>
    <cellStyle name="Normal 2 4 5 6" xfId="1215"/>
    <cellStyle name="Normal 2 4 5 6 2" xfId="3445"/>
    <cellStyle name="Normal 2 4 5 6 2 2" xfId="7657"/>
    <cellStyle name="Normal 2 4 5 6 3" xfId="5512"/>
    <cellStyle name="Normal 2 4 5 7" xfId="1628"/>
    <cellStyle name="Normal 2 4 5 7 2" xfId="3858"/>
    <cellStyle name="Normal 2 4 5 7 2 2" xfId="8070"/>
    <cellStyle name="Normal 2 4 5 7 3" xfId="5925"/>
    <cellStyle name="Normal 2 4 5 8" xfId="2042"/>
    <cellStyle name="Normal 2 4 5 8 2" xfId="4271"/>
    <cellStyle name="Normal 2 4 5 8 2 2" xfId="8483"/>
    <cellStyle name="Normal 2 4 5 8 3" xfId="6338"/>
    <cellStyle name="Normal 2 4 5 9" xfId="2478"/>
    <cellStyle name="Normal 2 4 5 9 2" xfId="6751"/>
    <cellStyle name="Normal 2 4 6" xfId="311"/>
    <cellStyle name="Normal 2 4 7" xfId="312"/>
    <cellStyle name="Normal 2 4 7 2" xfId="313"/>
    <cellStyle name="Normal 2 4 7 2 2" xfId="802"/>
    <cellStyle name="Normal 2 4 7 2 2 2" xfId="3041"/>
    <cellStyle name="Normal 2 4 7 2 2 2 2" xfId="7253"/>
    <cellStyle name="Normal 2 4 7 2 2 3" xfId="5108"/>
    <cellStyle name="Normal 2 4 7 2 3" xfId="1224"/>
    <cellStyle name="Normal 2 4 7 2 3 2" xfId="3454"/>
    <cellStyle name="Normal 2 4 7 2 3 2 2" xfId="7666"/>
    <cellStyle name="Normal 2 4 7 2 3 3" xfId="5521"/>
    <cellStyle name="Normal 2 4 7 2 4" xfId="1637"/>
    <cellStyle name="Normal 2 4 7 2 4 2" xfId="3867"/>
    <cellStyle name="Normal 2 4 7 2 4 2 2" xfId="8079"/>
    <cellStyle name="Normal 2 4 7 2 4 3" xfId="5934"/>
    <cellStyle name="Normal 2 4 7 2 5" xfId="2051"/>
    <cellStyle name="Normal 2 4 7 2 5 2" xfId="4280"/>
    <cellStyle name="Normal 2 4 7 2 5 2 2" xfId="8492"/>
    <cellStyle name="Normal 2 4 7 2 5 3" xfId="6347"/>
    <cellStyle name="Normal 2 4 7 2 6" xfId="2487"/>
    <cellStyle name="Normal 2 4 7 2 6 2" xfId="6760"/>
    <cellStyle name="Normal 2 4 7 2 7" xfId="4694"/>
    <cellStyle name="Normal 2 4 7 3" xfId="801"/>
    <cellStyle name="Normal 2 4 7 3 2" xfId="3040"/>
    <cellStyle name="Normal 2 4 7 3 2 2" xfId="7252"/>
    <cellStyle name="Normal 2 4 7 3 3" xfId="5107"/>
    <cellStyle name="Normal 2 4 7 4" xfId="1223"/>
    <cellStyle name="Normal 2 4 7 4 2" xfId="3453"/>
    <cellStyle name="Normal 2 4 7 4 2 2" xfId="7665"/>
    <cellStyle name="Normal 2 4 7 4 3" xfId="5520"/>
    <cellStyle name="Normal 2 4 7 5" xfId="1636"/>
    <cellStyle name="Normal 2 4 7 5 2" xfId="3866"/>
    <cellStyle name="Normal 2 4 7 5 2 2" xfId="8078"/>
    <cellStyle name="Normal 2 4 7 5 3" xfId="5933"/>
    <cellStyle name="Normal 2 4 7 6" xfId="2050"/>
    <cellStyle name="Normal 2 4 7 6 2" xfId="4279"/>
    <cellStyle name="Normal 2 4 7 6 2 2" xfId="8491"/>
    <cellStyle name="Normal 2 4 7 6 3" xfId="6346"/>
    <cellStyle name="Normal 2 4 7 7" xfId="2486"/>
    <cellStyle name="Normal 2 4 7 7 2" xfId="6759"/>
    <cellStyle name="Normal 2 4 7 8" xfId="4693"/>
    <cellStyle name="Normal 2 4 8" xfId="314"/>
    <cellStyle name="Normal 2 4 8 2" xfId="803"/>
    <cellStyle name="Normal 2 4 8 2 2" xfId="3042"/>
    <cellStyle name="Normal 2 4 8 2 2 2" xfId="7254"/>
    <cellStyle name="Normal 2 4 8 2 3" xfId="5109"/>
    <cellStyle name="Normal 2 4 8 3" xfId="1225"/>
    <cellStyle name="Normal 2 4 8 3 2" xfId="3455"/>
    <cellStyle name="Normal 2 4 8 3 2 2" xfId="7667"/>
    <cellStyle name="Normal 2 4 8 3 3" xfId="5522"/>
    <cellStyle name="Normal 2 4 8 4" xfId="1638"/>
    <cellStyle name="Normal 2 4 8 4 2" xfId="3868"/>
    <cellStyle name="Normal 2 4 8 4 2 2" xfId="8080"/>
    <cellStyle name="Normal 2 4 8 4 3" xfId="5935"/>
    <cellStyle name="Normal 2 4 8 5" xfId="2052"/>
    <cellStyle name="Normal 2 4 8 5 2" xfId="4281"/>
    <cellStyle name="Normal 2 4 8 5 2 2" xfId="8493"/>
    <cellStyle name="Normal 2 4 8 5 3" xfId="6348"/>
    <cellStyle name="Normal 2 4 8 6" xfId="2488"/>
    <cellStyle name="Normal 2 4 8 6 2" xfId="6761"/>
    <cellStyle name="Normal 2 4 8 7" xfId="4695"/>
    <cellStyle name="Normal 2 5" xfId="315"/>
    <cellStyle name="Normal 2 5 10" xfId="4696"/>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58"/>
    <cellStyle name="Normal 2 5 4 2 2 2 3" xfId="5113"/>
    <cellStyle name="Normal 2 5 4 2 2 3" xfId="1229"/>
    <cellStyle name="Normal 2 5 4 2 2 3 2" xfId="3459"/>
    <cellStyle name="Normal 2 5 4 2 2 3 2 2" xfId="7671"/>
    <cellStyle name="Normal 2 5 4 2 2 3 3" xfId="5526"/>
    <cellStyle name="Normal 2 5 4 2 2 4" xfId="1642"/>
    <cellStyle name="Normal 2 5 4 2 2 4 2" xfId="3872"/>
    <cellStyle name="Normal 2 5 4 2 2 4 2 2" xfId="8084"/>
    <cellStyle name="Normal 2 5 4 2 2 4 3" xfId="5939"/>
    <cellStyle name="Normal 2 5 4 2 2 5" xfId="2056"/>
    <cellStyle name="Normal 2 5 4 2 2 5 2" xfId="4285"/>
    <cellStyle name="Normal 2 5 4 2 2 5 2 2" xfId="8497"/>
    <cellStyle name="Normal 2 5 4 2 2 5 3" xfId="6352"/>
    <cellStyle name="Normal 2 5 4 2 2 6" xfId="2492"/>
    <cellStyle name="Normal 2 5 4 2 2 6 2" xfId="6765"/>
    <cellStyle name="Normal 2 5 4 2 2 7" xfId="4699"/>
    <cellStyle name="Normal 2 5 4 2 3" xfId="806"/>
    <cellStyle name="Normal 2 5 4 2 3 2" xfId="3045"/>
    <cellStyle name="Normal 2 5 4 2 3 2 2" xfId="7257"/>
    <cellStyle name="Normal 2 5 4 2 3 3" xfId="5112"/>
    <cellStyle name="Normal 2 5 4 2 4" xfId="1228"/>
    <cellStyle name="Normal 2 5 4 2 4 2" xfId="3458"/>
    <cellStyle name="Normal 2 5 4 2 4 2 2" xfId="7670"/>
    <cellStyle name="Normal 2 5 4 2 4 3" xfId="5525"/>
    <cellStyle name="Normal 2 5 4 2 5" xfId="1641"/>
    <cellStyle name="Normal 2 5 4 2 5 2" xfId="3871"/>
    <cellStyle name="Normal 2 5 4 2 5 2 2" xfId="8083"/>
    <cellStyle name="Normal 2 5 4 2 5 3" xfId="5938"/>
    <cellStyle name="Normal 2 5 4 2 6" xfId="2055"/>
    <cellStyle name="Normal 2 5 4 2 6 2" xfId="4284"/>
    <cellStyle name="Normal 2 5 4 2 6 2 2" xfId="8496"/>
    <cellStyle name="Normal 2 5 4 2 6 3" xfId="6351"/>
    <cellStyle name="Normal 2 5 4 2 7" xfId="2491"/>
    <cellStyle name="Normal 2 5 4 2 7 2" xfId="6764"/>
    <cellStyle name="Normal 2 5 4 2 8" xfId="4698"/>
    <cellStyle name="Normal 2 5 4 3" xfId="321"/>
    <cellStyle name="Normal 2 5 4 3 2" xfId="808"/>
    <cellStyle name="Normal 2 5 4 3 2 2" xfId="3047"/>
    <cellStyle name="Normal 2 5 4 3 2 2 2" xfId="7259"/>
    <cellStyle name="Normal 2 5 4 3 2 3" xfId="5114"/>
    <cellStyle name="Normal 2 5 4 3 3" xfId="1230"/>
    <cellStyle name="Normal 2 5 4 3 3 2" xfId="3460"/>
    <cellStyle name="Normal 2 5 4 3 3 2 2" xfId="7672"/>
    <cellStyle name="Normal 2 5 4 3 3 3" xfId="5527"/>
    <cellStyle name="Normal 2 5 4 3 4" xfId="1643"/>
    <cellStyle name="Normal 2 5 4 3 4 2" xfId="3873"/>
    <cellStyle name="Normal 2 5 4 3 4 2 2" xfId="8085"/>
    <cellStyle name="Normal 2 5 4 3 4 3" xfId="5940"/>
    <cellStyle name="Normal 2 5 4 3 5" xfId="2057"/>
    <cellStyle name="Normal 2 5 4 3 5 2" xfId="4286"/>
    <cellStyle name="Normal 2 5 4 3 5 2 2" xfId="8498"/>
    <cellStyle name="Normal 2 5 4 3 5 3" xfId="6353"/>
    <cellStyle name="Normal 2 5 4 3 6" xfId="2493"/>
    <cellStyle name="Normal 2 5 4 3 6 2" xfId="6766"/>
    <cellStyle name="Normal 2 5 4 3 7" xfId="4700"/>
    <cellStyle name="Normal 2 5 4 4" xfId="805"/>
    <cellStyle name="Normal 2 5 4 4 2" xfId="3044"/>
    <cellStyle name="Normal 2 5 4 4 2 2" xfId="7256"/>
    <cellStyle name="Normal 2 5 4 4 3" xfId="5111"/>
    <cellStyle name="Normal 2 5 4 5" xfId="1227"/>
    <cellStyle name="Normal 2 5 4 5 2" xfId="3457"/>
    <cellStyle name="Normal 2 5 4 5 2 2" xfId="7669"/>
    <cellStyle name="Normal 2 5 4 5 3" xfId="5524"/>
    <cellStyle name="Normal 2 5 4 6" xfId="1640"/>
    <cellStyle name="Normal 2 5 4 6 2" xfId="3870"/>
    <cellStyle name="Normal 2 5 4 6 2 2" xfId="8082"/>
    <cellStyle name="Normal 2 5 4 6 3" xfId="5937"/>
    <cellStyle name="Normal 2 5 4 7" xfId="2054"/>
    <cellStyle name="Normal 2 5 4 7 2" xfId="4283"/>
    <cellStyle name="Normal 2 5 4 7 2 2" xfId="8495"/>
    <cellStyle name="Normal 2 5 4 7 3" xfId="6350"/>
    <cellStyle name="Normal 2 5 4 8" xfId="2490"/>
    <cellStyle name="Normal 2 5 4 8 2" xfId="6763"/>
    <cellStyle name="Normal 2 5 4 9" xfId="4697"/>
    <cellStyle name="Normal 2 5 5" xfId="804"/>
    <cellStyle name="Normal 2 5 5 2" xfId="3043"/>
    <cellStyle name="Normal 2 5 5 2 2" xfId="7255"/>
    <cellStyle name="Normal 2 5 5 3" xfId="5110"/>
    <cellStyle name="Normal 2 5 6" xfId="1226"/>
    <cellStyle name="Normal 2 5 6 2" xfId="3456"/>
    <cellStyle name="Normal 2 5 6 2 2" xfId="7668"/>
    <cellStyle name="Normal 2 5 6 3" xfId="5523"/>
    <cellStyle name="Normal 2 5 7" xfId="1639"/>
    <cellStyle name="Normal 2 5 7 2" xfId="3869"/>
    <cellStyle name="Normal 2 5 7 2 2" xfId="8081"/>
    <cellStyle name="Normal 2 5 7 3" xfId="5936"/>
    <cellStyle name="Normal 2 5 8" xfId="2053"/>
    <cellStyle name="Normal 2 5 8 2" xfId="4282"/>
    <cellStyle name="Normal 2 5 8 2 2" xfId="8494"/>
    <cellStyle name="Normal 2 5 8 3" xfId="6349"/>
    <cellStyle name="Normal 2 5 9" xfId="2489"/>
    <cellStyle name="Normal 2 5 9 2" xfId="6762"/>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63"/>
    <cellStyle name="Normal 3 2 3 2 2 2 3" xfId="5118"/>
    <cellStyle name="Normal 3 2 3 2 2 3" xfId="1234"/>
    <cellStyle name="Normal 3 2 3 2 2 3 2" xfId="3464"/>
    <cellStyle name="Normal 3 2 3 2 2 3 2 2" xfId="7676"/>
    <cellStyle name="Normal 3 2 3 2 2 3 3" xfId="5531"/>
    <cellStyle name="Normal 3 2 3 2 2 4" xfId="1647"/>
    <cellStyle name="Normal 3 2 3 2 2 4 2" xfId="3877"/>
    <cellStyle name="Normal 3 2 3 2 2 4 2 2" xfId="8089"/>
    <cellStyle name="Normal 3 2 3 2 2 4 3" xfId="5944"/>
    <cellStyle name="Normal 3 2 3 2 2 5" xfId="2061"/>
    <cellStyle name="Normal 3 2 3 2 2 5 2" xfId="4290"/>
    <cellStyle name="Normal 3 2 3 2 2 5 2 2" xfId="8502"/>
    <cellStyle name="Normal 3 2 3 2 2 5 3" xfId="6357"/>
    <cellStyle name="Normal 3 2 3 2 2 6" xfId="2497"/>
    <cellStyle name="Normal 3 2 3 2 2 6 2" xfId="6770"/>
    <cellStyle name="Normal 3 2 3 2 2 7" xfId="4704"/>
    <cellStyle name="Normal 3 2 3 2 3" xfId="813"/>
    <cellStyle name="Normal 3 2 3 2 3 2" xfId="3050"/>
    <cellStyle name="Normal 3 2 3 2 3 2 2" xfId="7262"/>
    <cellStyle name="Normal 3 2 3 2 3 3" xfId="5117"/>
    <cellStyle name="Normal 3 2 3 2 4" xfId="1233"/>
    <cellStyle name="Normal 3 2 3 2 4 2" xfId="3463"/>
    <cellStyle name="Normal 3 2 3 2 4 2 2" xfId="7675"/>
    <cellStyle name="Normal 3 2 3 2 4 3" xfId="5530"/>
    <cellStyle name="Normal 3 2 3 2 5" xfId="1646"/>
    <cellStyle name="Normal 3 2 3 2 5 2" xfId="3876"/>
    <cellStyle name="Normal 3 2 3 2 5 2 2" xfId="8088"/>
    <cellStyle name="Normal 3 2 3 2 5 3" xfId="5943"/>
    <cellStyle name="Normal 3 2 3 2 6" xfId="2060"/>
    <cellStyle name="Normal 3 2 3 2 6 2" xfId="4289"/>
    <cellStyle name="Normal 3 2 3 2 6 2 2" xfId="8501"/>
    <cellStyle name="Normal 3 2 3 2 6 3" xfId="6356"/>
    <cellStyle name="Normal 3 2 3 2 7" xfId="2496"/>
    <cellStyle name="Normal 3 2 3 2 7 2" xfId="6769"/>
    <cellStyle name="Normal 3 2 3 2 8" xfId="4703"/>
    <cellStyle name="Normal 3 2 3 3" xfId="329"/>
    <cellStyle name="Normal 3 2 3 3 2" xfId="815"/>
    <cellStyle name="Normal 3 2 3 3 2 2" xfId="3052"/>
    <cellStyle name="Normal 3 2 3 3 2 2 2" xfId="7264"/>
    <cellStyle name="Normal 3 2 3 3 2 3" xfId="5119"/>
    <cellStyle name="Normal 3 2 3 3 3" xfId="1235"/>
    <cellStyle name="Normal 3 2 3 3 3 2" xfId="3465"/>
    <cellStyle name="Normal 3 2 3 3 3 2 2" xfId="7677"/>
    <cellStyle name="Normal 3 2 3 3 3 3" xfId="5532"/>
    <cellStyle name="Normal 3 2 3 3 4" xfId="1648"/>
    <cellStyle name="Normal 3 2 3 3 4 2" xfId="3878"/>
    <cellStyle name="Normal 3 2 3 3 4 2 2" xfId="8090"/>
    <cellStyle name="Normal 3 2 3 3 4 3" xfId="5945"/>
    <cellStyle name="Normal 3 2 3 3 5" xfId="2062"/>
    <cellStyle name="Normal 3 2 3 3 5 2" xfId="4291"/>
    <cellStyle name="Normal 3 2 3 3 5 2 2" xfId="8503"/>
    <cellStyle name="Normal 3 2 3 3 5 3" xfId="6358"/>
    <cellStyle name="Normal 3 2 3 3 6" xfId="2498"/>
    <cellStyle name="Normal 3 2 3 3 6 2" xfId="6771"/>
    <cellStyle name="Normal 3 2 3 3 7" xfId="4705"/>
    <cellStyle name="Normal 3 2 3 4" xfId="812"/>
    <cellStyle name="Normal 3 2 3 4 2" xfId="3049"/>
    <cellStyle name="Normal 3 2 3 4 2 2" xfId="7261"/>
    <cellStyle name="Normal 3 2 3 4 3" xfId="5116"/>
    <cellStyle name="Normal 3 2 3 5" xfId="1232"/>
    <cellStyle name="Normal 3 2 3 5 2" xfId="3462"/>
    <cellStyle name="Normal 3 2 3 5 2 2" xfId="7674"/>
    <cellStyle name="Normal 3 2 3 5 3" xfId="5529"/>
    <cellStyle name="Normal 3 2 3 6" xfId="1645"/>
    <cellStyle name="Normal 3 2 3 6 2" xfId="3875"/>
    <cellStyle name="Normal 3 2 3 6 2 2" xfId="8087"/>
    <cellStyle name="Normal 3 2 3 6 3" xfId="5942"/>
    <cellStyle name="Normal 3 2 3 7" xfId="2059"/>
    <cellStyle name="Normal 3 2 3 7 2" xfId="4288"/>
    <cellStyle name="Normal 3 2 3 7 2 2" xfId="8500"/>
    <cellStyle name="Normal 3 2 3 7 3" xfId="6355"/>
    <cellStyle name="Normal 3 2 3 8" xfId="2495"/>
    <cellStyle name="Normal 3 2 3 8 2" xfId="6768"/>
    <cellStyle name="Normal 3 2 3 9" xfId="4702"/>
    <cellStyle name="Normal 3 2 4" xfId="810"/>
    <cellStyle name="Normal 3 2 4 2" xfId="3048"/>
    <cellStyle name="Normal 3 2 4 2 2" xfId="7260"/>
    <cellStyle name="Normal 3 2 4 3" xfId="5115"/>
    <cellStyle name="Normal 3 2 5" xfId="1231"/>
    <cellStyle name="Normal 3 2 5 2" xfId="3461"/>
    <cellStyle name="Normal 3 2 5 2 2" xfId="7673"/>
    <cellStyle name="Normal 3 2 5 3" xfId="5528"/>
    <cellStyle name="Normal 3 2 6" xfId="1644"/>
    <cellStyle name="Normal 3 2 6 2" xfId="3874"/>
    <cellStyle name="Normal 3 2 6 2 2" xfId="8086"/>
    <cellStyle name="Normal 3 2 6 3" xfId="5941"/>
    <cellStyle name="Normal 3 2 7" xfId="2058"/>
    <cellStyle name="Normal 3 2 7 2" xfId="4287"/>
    <cellStyle name="Normal 3 2 7 2 2" xfId="8499"/>
    <cellStyle name="Normal 3 2 7 3" xfId="6354"/>
    <cellStyle name="Normal 3 2 8" xfId="2494"/>
    <cellStyle name="Normal 3 2 8 2" xfId="6767"/>
    <cellStyle name="Normal 3 2 9" xfId="4701"/>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04"/>
    <cellStyle name="Normal 4 2 2 10 3" xfId="6359"/>
    <cellStyle name="Normal 4 2 2 11" xfId="2499"/>
    <cellStyle name="Normal 4 2 2 11 2" xfId="6772"/>
    <cellStyle name="Normal 4 2 2 12" xfId="4707"/>
    <cellStyle name="Normal 4 2 2 2" xfId="338"/>
    <cellStyle name="Normal 4 2 2 3" xfId="339"/>
    <cellStyle name="Normal 4 2 2 3 10" xfId="4708"/>
    <cellStyle name="Normal 4 2 2 3 2" xfId="340"/>
    <cellStyle name="Normal 4 2 2 3 2 2" xfId="341"/>
    <cellStyle name="Normal 4 2 2 3 2 2 2" xfId="342"/>
    <cellStyle name="Normal 4 2 2 3 2 2 2 2" xfId="820"/>
    <cellStyle name="Normal 4 2 2 3 2 2 2 2 2" xfId="3057"/>
    <cellStyle name="Normal 4 2 2 3 2 2 2 2 2 2" xfId="7269"/>
    <cellStyle name="Normal 4 2 2 3 2 2 2 2 3" xfId="5124"/>
    <cellStyle name="Normal 4 2 2 3 2 2 2 3" xfId="1240"/>
    <cellStyle name="Normal 4 2 2 3 2 2 2 3 2" xfId="3470"/>
    <cellStyle name="Normal 4 2 2 3 2 2 2 3 2 2" xfId="7682"/>
    <cellStyle name="Normal 4 2 2 3 2 2 2 3 3" xfId="5537"/>
    <cellStyle name="Normal 4 2 2 3 2 2 2 4" xfId="1653"/>
    <cellStyle name="Normal 4 2 2 3 2 2 2 4 2" xfId="3883"/>
    <cellStyle name="Normal 4 2 2 3 2 2 2 4 2 2" xfId="8095"/>
    <cellStyle name="Normal 4 2 2 3 2 2 2 4 3" xfId="5950"/>
    <cellStyle name="Normal 4 2 2 3 2 2 2 5" xfId="2067"/>
    <cellStyle name="Normal 4 2 2 3 2 2 2 5 2" xfId="4296"/>
    <cellStyle name="Normal 4 2 2 3 2 2 2 5 2 2" xfId="8508"/>
    <cellStyle name="Normal 4 2 2 3 2 2 2 5 3" xfId="6363"/>
    <cellStyle name="Normal 4 2 2 3 2 2 2 6" xfId="2503"/>
    <cellStyle name="Normal 4 2 2 3 2 2 2 6 2" xfId="6776"/>
    <cellStyle name="Normal 4 2 2 3 2 2 2 7" xfId="4711"/>
    <cellStyle name="Normal 4 2 2 3 2 2 3" xfId="819"/>
    <cellStyle name="Normal 4 2 2 3 2 2 3 2" xfId="3056"/>
    <cellStyle name="Normal 4 2 2 3 2 2 3 2 2" xfId="7268"/>
    <cellStyle name="Normal 4 2 2 3 2 2 3 3" xfId="5123"/>
    <cellStyle name="Normal 4 2 2 3 2 2 4" xfId="1239"/>
    <cellStyle name="Normal 4 2 2 3 2 2 4 2" xfId="3469"/>
    <cellStyle name="Normal 4 2 2 3 2 2 4 2 2" xfId="7681"/>
    <cellStyle name="Normal 4 2 2 3 2 2 4 3" xfId="5536"/>
    <cellStyle name="Normal 4 2 2 3 2 2 5" xfId="1652"/>
    <cellStyle name="Normal 4 2 2 3 2 2 5 2" xfId="3882"/>
    <cellStyle name="Normal 4 2 2 3 2 2 5 2 2" xfId="8094"/>
    <cellStyle name="Normal 4 2 2 3 2 2 5 3" xfId="5949"/>
    <cellStyle name="Normal 4 2 2 3 2 2 6" xfId="2066"/>
    <cellStyle name="Normal 4 2 2 3 2 2 6 2" xfId="4295"/>
    <cellStyle name="Normal 4 2 2 3 2 2 6 2 2" xfId="8507"/>
    <cellStyle name="Normal 4 2 2 3 2 2 6 3" xfId="6362"/>
    <cellStyle name="Normal 4 2 2 3 2 2 7" xfId="2502"/>
    <cellStyle name="Normal 4 2 2 3 2 2 7 2" xfId="6775"/>
    <cellStyle name="Normal 4 2 2 3 2 2 8" xfId="4710"/>
    <cellStyle name="Normal 4 2 2 3 2 3" xfId="343"/>
    <cellStyle name="Normal 4 2 2 3 2 3 2" xfId="821"/>
    <cellStyle name="Normal 4 2 2 3 2 3 2 2" xfId="3058"/>
    <cellStyle name="Normal 4 2 2 3 2 3 2 2 2" xfId="7270"/>
    <cellStyle name="Normal 4 2 2 3 2 3 2 3" xfId="5125"/>
    <cellStyle name="Normal 4 2 2 3 2 3 3" xfId="1241"/>
    <cellStyle name="Normal 4 2 2 3 2 3 3 2" xfId="3471"/>
    <cellStyle name="Normal 4 2 2 3 2 3 3 2 2" xfId="7683"/>
    <cellStyle name="Normal 4 2 2 3 2 3 3 3" xfId="5538"/>
    <cellStyle name="Normal 4 2 2 3 2 3 4" xfId="1654"/>
    <cellStyle name="Normal 4 2 2 3 2 3 4 2" xfId="3884"/>
    <cellStyle name="Normal 4 2 2 3 2 3 4 2 2" xfId="8096"/>
    <cellStyle name="Normal 4 2 2 3 2 3 4 3" xfId="5951"/>
    <cellStyle name="Normal 4 2 2 3 2 3 5" xfId="2068"/>
    <cellStyle name="Normal 4 2 2 3 2 3 5 2" xfId="4297"/>
    <cellStyle name="Normal 4 2 2 3 2 3 5 2 2" xfId="8509"/>
    <cellStyle name="Normal 4 2 2 3 2 3 5 3" xfId="6364"/>
    <cellStyle name="Normal 4 2 2 3 2 3 6" xfId="2504"/>
    <cellStyle name="Normal 4 2 2 3 2 3 6 2" xfId="6777"/>
    <cellStyle name="Normal 4 2 2 3 2 3 7" xfId="4712"/>
    <cellStyle name="Normal 4 2 2 3 2 4" xfId="818"/>
    <cellStyle name="Normal 4 2 2 3 2 4 2" xfId="3055"/>
    <cellStyle name="Normal 4 2 2 3 2 4 2 2" xfId="7267"/>
    <cellStyle name="Normal 4 2 2 3 2 4 3" xfId="5122"/>
    <cellStyle name="Normal 4 2 2 3 2 5" xfId="1238"/>
    <cellStyle name="Normal 4 2 2 3 2 5 2" xfId="3468"/>
    <cellStyle name="Normal 4 2 2 3 2 5 2 2" xfId="7680"/>
    <cellStyle name="Normal 4 2 2 3 2 5 3" xfId="5535"/>
    <cellStyle name="Normal 4 2 2 3 2 6" xfId="1651"/>
    <cellStyle name="Normal 4 2 2 3 2 6 2" xfId="3881"/>
    <cellStyle name="Normal 4 2 2 3 2 6 2 2" xfId="8093"/>
    <cellStyle name="Normal 4 2 2 3 2 6 3" xfId="5948"/>
    <cellStyle name="Normal 4 2 2 3 2 7" xfId="2065"/>
    <cellStyle name="Normal 4 2 2 3 2 7 2" xfId="4294"/>
    <cellStyle name="Normal 4 2 2 3 2 7 2 2" xfId="8506"/>
    <cellStyle name="Normal 4 2 2 3 2 7 3" xfId="6361"/>
    <cellStyle name="Normal 4 2 2 3 2 8" xfId="2501"/>
    <cellStyle name="Normal 4 2 2 3 2 8 2" xfId="6774"/>
    <cellStyle name="Normal 4 2 2 3 2 9" xfId="4709"/>
    <cellStyle name="Normal 4 2 2 3 3" xfId="344"/>
    <cellStyle name="Normal 4 2 2 3 3 2" xfId="345"/>
    <cellStyle name="Normal 4 2 2 3 3 2 2" xfId="823"/>
    <cellStyle name="Normal 4 2 2 3 3 2 2 2" xfId="3060"/>
    <cellStyle name="Normal 4 2 2 3 3 2 2 2 2" xfId="7272"/>
    <cellStyle name="Normal 4 2 2 3 3 2 2 3" xfId="5127"/>
    <cellStyle name="Normal 4 2 2 3 3 2 3" xfId="1243"/>
    <cellStyle name="Normal 4 2 2 3 3 2 3 2" xfId="3473"/>
    <cellStyle name="Normal 4 2 2 3 3 2 3 2 2" xfId="7685"/>
    <cellStyle name="Normal 4 2 2 3 3 2 3 3" xfId="5540"/>
    <cellStyle name="Normal 4 2 2 3 3 2 4" xfId="1656"/>
    <cellStyle name="Normal 4 2 2 3 3 2 4 2" xfId="3886"/>
    <cellStyle name="Normal 4 2 2 3 3 2 4 2 2" xfId="8098"/>
    <cellStyle name="Normal 4 2 2 3 3 2 4 3" xfId="5953"/>
    <cellStyle name="Normal 4 2 2 3 3 2 5" xfId="2070"/>
    <cellStyle name="Normal 4 2 2 3 3 2 5 2" xfId="4299"/>
    <cellStyle name="Normal 4 2 2 3 3 2 5 2 2" xfId="8511"/>
    <cellStyle name="Normal 4 2 2 3 3 2 5 3" xfId="6366"/>
    <cellStyle name="Normal 4 2 2 3 3 2 6" xfId="2506"/>
    <cellStyle name="Normal 4 2 2 3 3 2 6 2" xfId="6779"/>
    <cellStyle name="Normal 4 2 2 3 3 2 7" xfId="4714"/>
    <cellStyle name="Normal 4 2 2 3 3 3" xfId="822"/>
    <cellStyle name="Normal 4 2 2 3 3 3 2" xfId="3059"/>
    <cellStyle name="Normal 4 2 2 3 3 3 2 2" xfId="7271"/>
    <cellStyle name="Normal 4 2 2 3 3 3 3" xfId="5126"/>
    <cellStyle name="Normal 4 2 2 3 3 4" xfId="1242"/>
    <cellStyle name="Normal 4 2 2 3 3 4 2" xfId="3472"/>
    <cellStyle name="Normal 4 2 2 3 3 4 2 2" xfId="7684"/>
    <cellStyle name="Normal 4 2 2 3 3 4 3" xfId="5539"/>
    <cellStyle name="Normal 4 2 2 3 3 5" xfId="1655"/>
    <cellStyle name="Normal 4 2 2 3 3 5 2" xfId="3885"/>
    <cellStyle name="Normal 4 2 2 3 3 5 2 2" xfId="8097"/>
    <cellStyle name="Normal 4 2 2 3 3 5 3" xfId="5952"/>
    <cellStyle name="Normal 4 2 2 3 3 6" xfId="2069"/>
    <cellStyle name="Normal 4 2 2 3 3 6 2" xfId="4298"/>
    <cellStyle name="Normal 4 2 2 3 3 6 2 2" xfId="8510"/>
    <cellStyle name="Normal 4 2 2 3 3 6 3" xfId="6365"/>
    <cellStyle name="Normal 4 2 2 3 3 7" xfId="2505"/>
    <cellStyle name="Normal 4 2 2 3 3 7 2" xfId="6778"/>
    <cellStyle name="Normal 4 2 2 3 3 8" xfId="4713"/>
    <cellStyle name="Normal 4 2 2 3 4" xfId="346"/>
    <cellStyle name="Normal 4 2 2 3 4 2" xfId="824"/>
    <cellStyle name="Normal 4 2 2 3 4 2 2" xfId="3061"/>
    <cellStyle name="Normal 4 2 2 3 4 2 2 2" xfId="7273"/>
    <cellStyle name="Normal 4 2 2 3 4 2 3" xfId="5128"/>
    <cellStyle name="Normal 4 2 2 3 4 3" xfId="1244"/>
    <cellStyle name="Normal 4 2 2 3 4 3 2" xfId="3474"/>
    <cellStyle name="Normal 4 2 2 3 4 3 2 2" xfId="7686"/>
    <cellStyle name="Normal 4 2 2 3 4 3 3" xfId="5541"/>
    <cellStyle name="Normal 4 2 2 3 4 4" xfId="1657"/>
    <cellStyle name="Normal 4 2 2 3 4 4 2" xfId="3887"/>
    <cellStyle name="Normal 4 2 2 3 4 4 2 2" xfId="8099"/>
    <cellStyle name="Normal 4 2 2 3 4 4 3" xfId="5954"/>
    <cellStyle name="Normal 4 2 2 3 4 5" xfId="2071"/>
    <cellStyle name="Normal 4 2 2 3 4 5 2" xfId="4300"/>
    <cellStyle name="Normal 4 2 2 3 4 5 2 2" xfId="8512"/>
    <cellStyle name="Normal 4 2 2 3 4 5 3" xfId="6367"/>
    <cellStyle name="Normal 4 2 2 3 4 6" xfId="2507"/>
    <cellStyle name="Normal 4 2 2 3 4 6 2" xfId="6780"/>
    <cellStyle name="Normal 4 2 2 3 4 7" xfId="4715"/>
    <cellStyle name="Normal 4 2 2 3 5" xfId="817"/>
    <cellStyle name="Normal 4 2 2 3 5 2" xfId="3054"/>
    <cellStyle name="Normal 4 2 2 3 5 2 2" xfId="7266"/>
    <cellStyle name="Normal 4 2 2 3 5 3" xfId="5121"/>
    <cellStyle name="Normal 4 2 2 3 6" xfId="1237"/>
    <cellStyle name="Normal 4 2 2 3 6 2" xfId="3467"/>
    <cellStyle name="Normal 4 2 2 3 6 2 2" xfId="7679"/>
    <cellStyle name="Normal 4 2 2 3 6 3" xfId="5534"/>
    <cellStyle name="Normal 4 2 2 3 7" xfId="1650"/>
    <cellStyle name="Normal 4 2 2 3 7 2" xfId="3880"/>
    <cellStyle name="Normal 4 2 2 3 7 2 2" xfId="8092"/>
    <cellStyle name="Normal 4 2 2 3 7 3" xfId="5947"/>
    <cellStyle name="Normal 4 2 2 3 8" xfId="2064"/>
    <cellStyle name="Normal 4 2 2 3 8 2" xfId="4293"/>
    <cellStyle name="Normal 4 2 2 3 8 2 2" xfId="8505"/>
    <cellStyle name="Normal 4 2 2 3 8 3" xfId="6360"/>
    <cellStyle name="Normal 4 2 2 3 9" xfId="2500"/>
    <cellStyle name="Normal 4 2 2 3 9 2" xfId="6773"/>
    <cellStyle name="Normal 4 2 2 4" xfId="347"/>
    <cellStyle name="Normal 4 2 2 4 2" xfId="348"/>
    <cellStyle name="Normal 4 2 2 4 2 2" xfId="349"/>
    <cellStyle name="Normal 4 2 2 4 2 2 2" xfId="827"/>
    <cellStyle name="Normal 4 2 2 4 2 2 2 2" xfId="3064"/>
    <cellStyle name="Normal 4 2 2 4 2 2 2 2 2" xfId="7276"/>
    <cellStyle name="Normal 4 2 2 4 2 2 2 3" xfId="5131"/>
    <cellStyle name="Normal 4 2 2 4 2 2 3" xfId="1247"/>
    <cellStyle name="Normal 4 2 2 4 2 2 3 2" xfId="3477"/>
    <cellStyle name="Normal 4 2 2 4 2 2 3 2 2" xfId="7689"/>
    <cellStyle name="Normal 4 2 2 4 2 2 3 3" xfId="5544"/>
    <cellStyle name="Normal 4 2 2 4 2 2 4" xfId="1660"/>
    <cellStyle name="Normal 4 2 2 4 2 2 4 2" xfId="3890"/>
    <cellStyle name="Normal 4 2 2 4 2 2 4 2 2" xfId="8102"/>
    <cellStyle name="Normal 4 2 2 4 2 2 4 3" xfId="5957"/>
    <cellStyle name="Normal 4 2 2 4 2 2 5" xfId="2074"/>
    <cellStyle name="Normal 4 2 2 4 2 2 5 2" xfId="4303"/>
    <cellStyle name="Normal 4 2 2 4 2 2 5 2 2" xfId="8515"/>
    <cellStyle name="Normal 4 2 2 4 2 2 5 3" xfId="6370"/>
    <cellStyle name="Normal 4 2 2 4 2 2 6" xfId="2510"/>
    <cellStyle name="Normal 4 2 2 4 2 2 6 2" xfId="6783"/>
    <cellStyle name="Normal 4 2 2 4 2 2 7" xfId="4718"/>
    <cellStyle name="Normal 4 2 2 4 2 3" xfId="826"/>
    <cellStyle name="Normal 4 2 2 4 2 3 2" xfId="3063"/>
    <cellStyle name="Normal 4 2 2 4 2 3 2 2" xfId="7275"/>
    <cellStyle name="Normal 4 2 2 4 2 3 3" xfId="5130"/>
    <cellStyle name="Normal 4 2 2 4 2 4" xfId="1246"/>
    <cellStyle name="Normal 4 2 2 4 2 4 2" xfId="3476"/>
    <cellStyle name="Normal 4 2 2 4 2 4 2 2" xfId="7688"/>
    <cellStyle name="Normal 4 2 2 4 2 4 3" xfId="5543"/>
    <cellStyle name="Normal 4 2 2 4 2 5" xfId="1659"/>
    <cellStyle name="Normal 4 2 2 4 2 5 2" xfId="3889"/>
    <cellStyle name="Normal 4 2 2 4 2 5 2 2" xfId="8101"/>
    <cellStyle name="Normal 4 2 2 4 2 5 3" xfId="5956"/>
    <cellStyle name="Normal 4 2 2 4 2 6" xfId="2073"/>
    <cellStyle name="Normal 4 2 2 4 2 6 2" xfId="4302"/>
    <cellStyle name="Normal 4 2 2 4 2 6 2 2" xfId="8514"/>
    <cellStyle name="Normal 4 2 2 4 2 6 3" xfId="6369"/>
    <cellStyle name="Normal 4 2 2 4 2 7" xfId="2509"/>
    <cellStyle name="Normal 4 2 2 4 2 7 2" xfId="6782"/>
    <cellStyle name="Normal 4 2 2 4 2 8" xfId="4717"/>
    <cellStyle name="Normal 4 2 2 4 3" xfId="350"/>
    <cellStyle name="Normal 4 2 2 4 3 2" xfId="828"/>
    <cellStyle name="Normal 4 2 2 4 3 2 2" xfId="3065"/>
    <cellStyle name="Normal 4 2 2 4 3 2 2 2" xfId="7277"/>
    <cellStyle name="Normal 4 2 2 4 3 2 3" xfId="5132"/>
    <cellStyle name="Normal 4 2 2 4 3 3" xfId="1248"/>
    <cellStyle name="Normal 4 2 2 4 3 3 2" xfId="3478"/>
    <cellStyle name="Normal 4 2 2 4 3 3 2 2" xfId="7690"/>
    <cellStyle name="Normal 4 2 2 4 3 3 3" xfId="5545"/>
    <cellStyle name="Normal 4 2 2 4 3 4" xfId="1661"/>
    <cellStyle name="Normal 4 2 2 4 3 4 2" xfId="3891"/>
    <cellStyle name="Normal 4 2 2 4 3 4 2 2" xfId="8103"/>
    <cellStyle name="Normal 4 2 2 4 3 4 3" xfId="5958"/>
    <cellStyle name="Normal 4 2 2 4 3 5" xfId="2075"/>
    <cellStyle name="Normal 4 2 2 4 3 5 2" xfId="4304"/>
    <cellStyle name="Normal 4 2 2 4 3 5 2 2" xfId="8516"/>
    <cellStyle name="Normal 4 2 2 4 3 5 3" xfId="6371"/>
    <cellStyle name="Normal 4 2 2 4 3 6" xfId="2511"/>
    <cellStyle name="Normal 4 2 2 4 3 6 2" xfId="6784"/>
    <cellStyle name="Normal 4 2 2 4 3 7" xfId="4719"/>
    <cellStyle name="Normal 4 2 2 4 4" xfId="825"/>
    <cellStyle name="Normal 4 2 2 4 4 2" xfId="3062"/>
    <cellStyle name="Normal 4 2 2 4 4 2 2" xfId="7274"/>
    <cellStyle name="Normal 4 2 2 4 4 3" xfId="5129"/>
    <cellStyle name="Normal 4 2 2 4 5" xfId="1245"/>
    <cellStyle name="Normal 4 2 2 4 5 2" xfId="3475"/>
    <cellStyle name="Normal 4 2 2 4 5 2 2" xfId="7687"/>
    <cellStyle name="Normal 4 2 2 4 5 3" xfId="5542"/>
    <cellStyle name="Normal 4 2 2 4 6" xfId="1658"/>
    <cellStyle name="Normal 4 2 2 4 6 2" xfId="3888"/>
    <cellStyle name="Normal 4 2 2 4 6 2 2" xfId="8100"/>
    <cellStyle name="Normal 4 2 2 4 6 3" xfId="5955"/>
    <cellStyle name="Normal 4 2 2 4 7" xfId="2072"/>
    <cellStyle name="Normal 4 2 2 4 7 2" xfId="4301"/>
    <cellStyle name="Normal 4 2 2 4 7 2 2" xfId="8513"/>
    <cellStyle name="Normal 4 2 2 4 7 3" xfId="6368"/>
    <cellStyle name="Normal 4 2 2 4 8" xfId="2508"/>
    <cellStyle name="Normal 4 2 2 4 8 2" xfId="6781"/>
    <cellStyle name="Normal 4 2 2 4 9" xfId="4716"/>
    <cellStyle name="Normal 4 2 2 5" xfId="351"/>
    <cellStyle name="Normal 4 2 2 5 2" xfId="352"/>
    <cellStyle name="Normal 4 2 2 5 2 2" xfId="830"/>
    <cellStyle name="Normal 4 2 2 5 2 2 2" xfId="3067"/>
    <cellStyle name="Normal 4 2 2 5 2 2 2 2" xfId="7279"/>
    <cellStyle name="Normal 4 2 2 5 2 2 3" xfId="5134"/>
    <cellStyle name="Normal 4 2 2 5 2 3" xfId="1250"/>
    <cellStyle name="Normal 4 2 2 5 2 3 2" xfId="3480"/>
    <cellStyle name="Normal 4 2 2 5 2 3 2 2" xfId="7692"/>
    <cellStyle name="Normal 4 2 2 5 2 3 3" xfId="5547"/>
    <cellStyle name="Normal 4 2 2 5 2 4" xfId="1663"/>
    <cellStyle name="Normal 4 2 2 5 2 4 2" xfId="3893"/>
    <cellStyle name="Normal 4 2 2 5 2 4 2 2" xfId="8105"/>
    <cellStyle name="Normal 4 2 2 5 2 4 3" xfId="5960"/>
    <cellStyle name="Normal 4 2 2 5 2 5" xfId="2077"/>
    <cellStyle name="Normal 4 2 2 5 2 5 2" xfId="4306"/>
    <cellStyle name="Normal 4 2 2 5 2 5 2 2" xfId="8518"/>
    <cellStyle name="Normal 4 2 2 5 2 5 3" xfId="6373"/>
    <cellStyle name="Normal 4 2 2 5 2 6" xfId="2513"/>
    <cellStyle name="Normal 4 2 2 5 2 6 2" xfId="6786"/>
    <cellStyle name="Normal 4 2 2 5 2 7" xfId="4721"/>
    <cellStyle name="Normal 4 2 2 5 3" xfId="829"/>
    <cellStyle name="Normal 4 2 2 5 3 2" xfId="3066"/>
    <cellStyle name="Normal 4 2 2 5 3 2 2" xfId="7278"/>
    <cellStyle name="Normal 4 2 2 5 3 3" xfId="5133"/>
    <cellStyle name="Normal 4 2 2 5 4" xfId="1249"/>
    <cellStyle name="Normal 4 2 2 5 4 2" xfId="3479"/>
    <cellStyle name="Normal 4 2 2 5 4 2 2" xfId="7691"/>
    <cellStyle name="Normal 4 2 2 5 4 3" xfId="5546"/>
    <cellStyle name="Normal 4 2 2 5 5" xfId="1662"/>
    <cellStyle name="Normal 4 2 2 5 5 2" xfId="3892"/>
    <cellStyle name="Normal 4 2 2 5 5 2 2" xfId="8104"/>
    <cellStyle name="Normal 4 2 2 5 5 3" xfId="5959"/>
    <cellStyle name="Normal 4 2 2 5 6" xfId="2076"/>
    <cellStyle name="Normal 4 2 2 5 6 2" xfId="4305"/>
    <cellStyle name="Normal 4 2 2 5 6 2 2" xfId="8517"/>
    <cellStyle name="Normal 4 2 2 5 6 3" xfId="6372"/>
    <cellStyle name="Normal 4 2 2 5 7" xfId="2512"/>
    <cellStyle name="Normal 4 2 2 5 7 2" xfId="6785"/>
    <cellStyle name="Normal 4 2 2 5 8" xfId="4720"/>
    <cellStyle name="Normal 4 2 2 6" xfId="353"/>
    <cellStyle name="Normal 4 2 2 6 2" xfId="831"/>
    <cellStyle name="Normal 4 2 2 6 2 2" xfId="3068"/>
    <cellStyle name="Normal 4 2 2 6 2 2 2" xfId="7280"/>
    <cellStyle name="Normal 4 2 2 6 2 3" xfId="5135"/>
    <cellStyle name="Normal 4 2 2 6 3" xfId="1251"/>
    <cellStyle name="Normal 4 2 2 6 3 2" xfId="3481"/>
    <cellStyle name="Normal 4 2 2 6 3 2 2" xfId="7693"/>
    <cellStyle name="Normal 4 2 2 6 3 3" xfId="5548"/>
    <cellStyle name="Normal 4 2 2 6 4" xfId="1664"/>
    <cellStyle name="Normal 4 2 2 6 4 2" xfId="3894"/>
    <cellStyle name="Normal 4 2 2 6 4 2 2" xfId="8106"/>
    <cellStyle name="Normal 4 2 2 6 4 3" xfId="5961"/>
    <cellStyle name="Normal 4 2 2 6 5" xfId="2078"/>
    <cellStyle name="Normal 4 2 2 6 5 2" xfId="4307"/>
    <cellStyle name="Normal 4 2 2 6 5 2 2" xfId="8519"/>
    <cellStyle name="Normal 4 2 2 6 5 3" xfId="6374"/>
    <cellStyle name="Normal 4 2 2 6 6" xfId="2514"/>
    <cellStyle name="Normal 4 2 2 6 6 2" xfId="6787"/>
    <cellStyle name="Normal 4 2 2 6 7" xfId="4722"/>
    <cellStyle name="Normal 4 2 2 7" xfId="816"/>
    <cellStyle name="Normal 4 2 2 7 2" xfId="3053"/>
    <cellStyle name="Normal 4 2 2 7 2 2" xfId="7265"/>
    <cellStyle name="Normal 4 2 2 7 3" xfId="5120"/>
    <cellStyle name="Normal 4 2 2 8" xfId="1236"/>
    <cellStyle name="Normal 4 2 2 8 2" xfId="3466"/>
    <cellStyle name="Normal 4 2 2 8 2 2" xfId="7678"/>
    <cellStyle name="Normal 4 2 2 8 3" xfId="5533"/>
    <cellStyle name="Normal 4 2 2 9" xfId="1649"/>
    <cellStyle name="Normal 4 2 2 9 2" xfId="3879"/>
    <cellStyle name="Normal 4 2 2 9 2 2" xfId="8091"/>
    <cellStyle name="Normal 4 2 2 9 3" xfId="5946"/>
    <cellStyle name="Normal 4 2 3" xfId="354"/>
    <cellStyle name="Normal 4 2 4" xfId="355"/>
    <cellStyle name="Normal 4 2 4 10" xfId="4723"/>
    <cellStyle name="Normal 4 2 4 2" xfId="356"/>
    <cellStyle name="Normal 4 2 4 2 2" xfId="357"/>
    <cellStyle name="Normal 4 2 4 2 2 2" xfId="358"/>
    <cellStyle name="Normal 4 2 4 2 2 2 2" xfId="835"/>
    <cellStyle name="Normal 4 2 4 2 2 2 2 2" xfId="3072"/>
    <cellStyle name="Normal 4 2 4 2 2 2 2 2 2" xfId="7284"/>
    <cellStyle name="Normal 4 2 4 2 2 2 2 3" xfId="5139"/>
    <cellStyle name="Normal 4 2 4 2 2 2 3" xfId="1255"/>
    <cellStyle name="Normal 4 2 4 2 2 2 3 2" xfId="3485"/>
    <cellStyle name="Normal 4 2 4 2 2 2 3 2 2" xfId="7697"/>
    <cellStyle name="Normal 4 2 4 2 2 2 3 3" xfId="5552"/>
    <cellStyle name="Normal 4 2 4 2 2 2 4" xfId="1668"/>
    <cellStyle name="Normal 4 2 4 2 2 2 4 2" xfId="3898"/>
    <cellStyle name="Normal 4 2 4 2 2 2 4 2 2" xfId="8110"/>
    <cellStyle name="Normal 4 2 4 2 2 2 4 3" xfId="5965"/>
    <cellStyle name="Normal 4 2 4 2 2 2 5" xfId="2082"/>
    <cellStyle name="Normal 4 2 4 2 2 2 5 2" xfId="4311"/>
    <cellStyle name="Normal 4 2 4 2 2 2 5 2 2" xfId="8523"/>
    <cellStyle name="Normal 4 2 4 2 2 2 5 3" xfId="6378"/>
    <cellStyle name="Normal 4 2 4 2 2 2 6" xfId="2518"/>
    <cellStyle name="Normal 4 2 4 2 2 2 6 2" xfId="6791"/>
    <cellStyle name="Normal 4 2 4 2 2 2 7" xfId="4726"/>
    <cellStyle name="Normal 4 2 4 2 2 3" xfId="834"/>
    <cellStyle name="Normal 4 2 4 2 2 3 2" xfId="3071"/>
    <cellStyle name="Normal 4 2 4 2 2 3 2 2" xfId="7283"/>
    <cellStyle name="Normal 4 2 4 2 2 3 3" xfId="5138"/>
    <cellStyle name="Normal 4 2 4 2 2 4" xfId="1254"/>
    <cellStyle name="Normal 4 2 4 2 2 4 2" xfId="3484"/>
    <cellStyle name="Normal 4 2 4 2 2 4 2 2" xfId="7696"/>
    <cellStyle name="Normal 4 2 4 2 2 4 3" xfId="5551"/>
    <cellStyle name="Normal 4 2 4 2 2 5" xfId="1667"/>
    <cellStyle name="Normal 4 2 4 2 2 5 2" xfId="3897"/>
    <cellStyle name="Normal 4 2 4 2 2 5 2 2" xfId="8109"/>
    <cellStyle name="Normal 4 2 4 2 2 5 3" xfId="5964"/>
    <cellStyle name="Normal 4 2 4 2 2 6" xfId="2081"/>
    <cellStyle name="Normal 4 2 4 2 2 6 2" xfId="4310"/>
    <cellStyle name="Normal 4 2 4 2 2 6 2 2" xfId="8522"/>
    <cellStyle name="Normal 4 2 4 2 2 6 3" xfId="6377"/>
    <cellStyle name="Normal 4 2 4 2 2 7" xfId="2517"/>
    <cellStyle name="Normal 4 2 4 2 2 7 2" xfId="6790"/>
    <cellStyle name="Normal 4 2 4 2 2 8" xfId="4725"/>
    <cellStyle name="Normal 4 2 4 2 3" xfId="359"/>
    <cellStyle name="Normal 4 2 4 2 3 2" xfId="836"/>
    <cellStyle name="Normal 4 2 4 2 3 2 2" xfId="3073"/>
    <cellStyle name="Normal 4 2 4 2 3 2 2 2" xfId="7285"/>
    <cellStyle name="Normal 4 2 4 2 3 2 3" xfId="5140"/>
    <cellStyle name="Normal 4 2 4 2 3 3" xfId="1256"/>
    <cellStyle name="Normal 4 2 4 2 3 3 2" xfId="3486"/>
    <cellStyle name="Normal 4 2 4 2 3 3 2 2" xfId="7698"/>
    <cellStyle name="Normal 4 2 4 2 3 3 3" xfId="5553"/>
    <cellStyle name="Normal 4 2 4 2 3 4" xfId="1669"/>
    <cellStyle name="Normal 4 2 4 2 3 4 2" xfId="3899"/>
    <cellStyle name="Normal 4 2 4 2 3 4 2 2" xfId="8111"/>
    <cellStyle name="Normal 4 2 4 2 3 4 3" xfId="5966"/>
    <cellStyle name="Normal 4 2 4 2 3 5" xfId="2083"/>
    <cellStyle name="Normal 4 2 4 2 3 5 2" xfId="4312"/>
    <cellStyle name="Normal 4 2 4 2 3 5 2 2" xfId="8524"/>
    <cellStyle name="Normal 4 2 4 2 3 5 3" xfId="6379"/>
    <cellStyle name="Normal 4 2 4 2 3 6" xfId="2519"/>
    <cellStyle name="Normal 4 2 4 2 3 6 2" xfId="6792"/>
    <cellStyle name="Normal 4 2 4 2 3 7" xfId="4727"/>
    <cellStyle name="Normal 4 2 4 2 4" xfId="833"/>
    <cellStyle name="Normal 4 2 4 2 4 2" xfId="3070"/>
    <cellStyle name="Normal 4 2 4 2 4 2 2" xfId="7282"/>
    <cellStyle name="Normal 4 2 4 2 4 3" xfId="5137"/>
    <cellStyle name="Normal 4 2 4 2 5" xfId="1253"/>
    <cellStyle name="Normal 4 2 4 2 5 2" xfId="3483"/>
    <cellStyle name="Normal 4 2 4 2 5 2 2" xfId="7695"/>
    <cellStyle name="Normal 4 2 4 2 5 3" xfId="5550"/>
    <cellStyle name="Normal 4 2 4 2 6" xfId="1666"/>
    <cellStyle name="Normal 4 2 4 2 6 2" xfId="3896"/>
    <cellStyle name="Normal 4 2 4 2 6 2 2" xfId="8108"/>
    <cellStyle name="Normal 4 2 4 2 6 3" xfId="5963"/>
    <cellStyle name="Normal 4 2 4 2 7" xfId="2080"/>
    <cellStyle name="Normal 4 2 4 2 7 2" xfId="4309"/>
    <cellStyle name="Normal 4 2 4 2 7 2 2" xfId="8521"/>
    <cellStyle name="Normal 4 2 4 2 7 3" xfId="6376"/>
    <cellStyle name="Normal 4 2 4 2 8" xfId="2516"/>
    <cellStyle name="Normal 4 2 4 2 8 2" xfId="6789"/>
    <cellStyle name="Normal 4 2 4 2 9" xfId="4724"/>
    <cellStyle name="Normal 4 2 4 3" xfId="360"/>
    <cellStyle name="Normal 4 2 4 3 2" xfId="361"/>
    <cellStyle name="Normal 4 2 4 3 2 2" xfId="838"/>
    <cellStyle name="Normal 4 2 4 3 2 2 2" xfId="3075"/>
    <cellStyle name="Normal 4 2 4 3 2 2 2 2" xfId="7287"/>
    <cellStyle name="Normal 4 2 4 3 2 2 3" xfId="5142"/>
    <cellStyle name="Normal 4 2 4 3 2 3" xfId="1258"/>
    <cellStyle name="Normal 4 2 4 3 2 3 2" xfId="3488"/>
    <cellStyle name="Normal 4 2 4 3 2 3 2 2" xfId="7700"/>
    <cellStyle name="Normal 4 2 4 3 2 3 3" xfId="5555"/>
    <cellStyle name="Normal 4 2 4 3 2 4" xfId="1671"/>
    <cellStyle name="Normal 4 2 4 3 2 4 2" xfId="3901"/>
    <cellStyle name="Normal 4 2 4 3 2 4 2 2" xfId="8113"/>
    <cellStyle name="Normal 4 2 4 3 2 4 3" xfId="5968"/>
    <cellStyle name="Normal 4 2 4 3 2 5" xfId="2085"/>
    <cellStyle name="Normal 4 2 4 3 2 5 2" xfId="4314"/>
    <cellStyle name="Normal 4 2 4 3 2 5 2 2" xfId="8526"/>
    <cellStyle name="Normal 4 2 4 3 2 5 3" xfId="6381"/>
    <cellStyle name="Normal 4 2 4 3 2 6" xfId="2521"/>
    <cellStyle name="Normal 4 2 4 3 2 6 2" xfId="6794"/>
    <cellStyle name="Normal 4 2 4 3 2 7" xfId="4729"/>
    <cellStyle name="Normal 4 2 4 3 3" xfId="837"/>
    <cellStyle name="Normal 4 2 4 3 3 2" xfId="3074"/>
    <cellStyle name="Normal 4 2 4 3 3 2 2" xfId="7286"/>
    <cellStyle name="Normal 4 2 4 3 3 3" xfId="5141"/>
    <cellStyle name="Normal 4 2 4 3 4" xfId="1257"/>
    <cellStyle name="Normal 4 2 4 3 4 2" xfId="3487"/>
    <cellStyle name="Normal 4 2 4 3 4 2 2" xfId="7699"/>
    <cellStyle name="Normal 4 2 4 3 4 3" xfId="5554"/>
    <cellStyle name="Normal 4 2 4 3 5" xfId="1670"/>
    <cellStyle name="Normal 4 2 4 3 5 2" xfId="3900"/>
    <cellStyle name="Normal 4 2 4 3 5 2 2" xfId="8112"/>
    <cellStyle name="Normal 4 2 4 3 5 3" xfId="5967"/>
    <cellStyle name="Normal 4 2 4 3 6" xfId="2084"/>
    <cellStyle name="Normal 4 2 4 3 6 2" xfId="4313"/>
    <cellStyle name="Normal 4 2 4 3 6 2 2" xfId="8525"/>
    <cellStyle name="Normal 4 2 4 3 6 3" xfId="6380"/>
    <cellStyle name="Normal 4 2 4 3 7" xfId="2520"/>
    <cellStyle name="Normal 4 2 4 3 7 2" xfId="6793"/>
    <cellStyle name="Normal 4 2 4 3 8" xfId="4728"/>
    <cellStyle name="Normal 4 2 4 4" xfId="362"/>
    <cellStyle name="Normal 4 2 4 4 2" xfId="839"/>
    <cellStyle name="Normal 4 2 4 4 2 2" xfId="3076"/>
    <cellStyle name="Normal 4 2 4 4 2 2 2" xfId="7288"/>
    <cellStyle name="Normal 4 2 4 4 2 3" xfId="5143"/>
    <cellStyle name="Normal 4 2 4 4 3" xfId="1259"/>
    <cellStyle name="Normal 4 2 4 4 3 2" xfId="3489"/>
    <cellStyle name="Normal 4 2 4 4 3 2 2" xfId="7701"/>
    <cellStyle name="Normal 4 2 4 4 3 3" xfId="5556"/>
    <cellStyle name="Normal 4 2 4 4 4" xfId="1672"/>
    <cellStyle name="Normal 4 2 4 4 4 2" xfId="3902"/>
    <cellStyle name="Normal 4 2 4 4 4 2 2" xfId="8114"/>
    <cellStyle name="Normal 4 2 4 4 4 3" xfId="5969"/>
    <cellStyle name="Normal 4 2 4 4 5" xfId="2086"/>
    <cellStyle name="Normal 4 2 4 4 5 2" xfId="4315"/>
    <cellStyle name="Normal 4 2 4 4 5 2 2" xfId="8527"/>
    <cellStyle name="Normal 4 2 4 4 5 3" xfId="6382"/>
    <cellStyle name="Normal 4 2 4 4 6" xfId="2522"/>
    <cellStyle name="Normal 4 2 4 4 6 2" xfId="6795"/>
    <cellStyle name="Normal 4 2 4 4 7" xfId="4730"/>
    <cellStyle name="Normal 4 2 4 5" xfId="832"/>
    <cellStyle name="Normal 4 2 4 5 2" xfId="3069"/>
    <cellStyle name="Normal 4 2 4 5 2 2" xfId="7281"/>
    <cellStyle name="Normal 4 2 4 5 3" xfId="5136"/>
    <cellStyle name="Normal 4 2 4 6" xfId="1252"/>
    <cellStyle name="Normal 4 2 4 6 2" xfId="3482"/>
    <cellStyle name="Normal 4 2 4 6 2 2" xfId="7694"/>
    <cellStyle name="Normal 4 2 4 6 3" xfId="5549"/>
    <cellStyle name="Normal 4 2 4 7" xfId="1665"/>
    <cellStyle name="Normal 4 2 4 7 2" xfId="3895"/>
    <cellStyle name="Normal 4 2 4 7 2 2" xfId="8107"/>
    <cellStyle name="Normal 4 2 4 7 3" xfId="5962"/>
    <cellStyle name="Normal 4 2 4 8" xfId="2079"/>
    <cellStyle name="Normal 4 2 4 8 2" xfId="4308"/>
    <cellStyle name="Normal 4 2 4 8 2 2" xfId="8520"/>
    <cellStyle name="Normal 4 2 4 8 3" xfId="6375"/>
    <cellStyle name="Normal 4 2 4 9" xfId="2515"/>
    <cellStyle name="Normal 4 2 4 9 2" xfId="6788"/>
    <cellStyle name="Normal 4 2 5" xfId="363"/>
    <cellStyle name="Normal 4 2 5 2" xfId="364"/>
    <cellStyle name="Normal 4 2 5 2 2" xfId="841"/>
    <cellStyle name="Normal 4 2 5 2 2 2" xfId="3078"/>
    <cellStyle name="Normal 4 2 5 2 2 2 2" xfId="7290"/>
    <cellStyle name="Normal 4 2 5 2 2 3" xfId="5145"/>
    <cellStyle name="Normal 4 2 5 2 3" xfId="1261"/>
    <cellStyle name="Normal 4 2 5 2 3 2" xfId="3491"/>
    <cellStyle name="Normal 4 2 5 2 3 2 2" xfId="7703"/>
    <cellStyle name="Normal 4 2 5 2 3 3" xfId="5558"/>
    <cellStyle name="Normal 4 2 5 2 4" xfId="1674"/>
    <cellStyle name="Normal 4 2 5 2 4 2" xfId="3904"/>
    <cellStyle name="Normal 4 2 5 2 4 2 2" xfId="8116"/>
    <cellStyle name="Normal 4 2 5 2 4 3" xfId="5971"/>
    <cellStyle name="Normal 4 2 5 2 5" xfId="2088"/>
    <cellStyle name="Normal 4 2 5 2 5 2" xfId="4317"/>
    <cellStyle name="Normal 4 2 5 2 5 2 2" xfId="8529"/>
    <cellStyle name="Normal 4 2 5 2 5 3" xfId="6384"/>
    <cellStyle name="Normal 4 2 5 2 6" xfId="2524"/>
    <cellStyle name="Normal 4 2 5 2 6 2" xfId="6797"/>
    <cellStyle name="Normal 4 2 5 2 7" xfId="4732"/>
    <cellStyle name="Normal 4 2 5 3" xfId="840"/>
    <cellStyle name="Normal 4 2 5 3 2" xfId="3077"/>
    <cellStyle name="Normal 4 2 5 3 2 2" xfId="7289"/>
    <cellStyle name="Normal 4 2 5 3 3" xfId="5144"/>
    <cellStyle name="Normal 4 2 5 4" xfId="1260"/>
    <cellStyle name="Normal 4 2 5 4 2" xfId="3490"/>
    <cellStyle name="Normal 4 2 5 4 2 2" xfId="7702"/>
    <cellStyle name="Normal 4 2 5 4 3" xfId="5557"/>
    <cellStyle name="Normal 4 2 5 5" xfId="1673"/>
    <cellStyle name="Normal 4 2 5 5 2" xfId="3903"/>
    <cellStyle name="Normal 4 2 5 5 2 2" xfId="8115"/>
    <cellStyle name="Normal 4 2 5 5 3" xfId="5970"/>
    <cellStyle name="Normal 4 2 5 6" xfId="2087"/>
    <cellStyle name="Normal 4 2 5 6 2" xfId="4316"/>
    <cellStyle name="Normal 4 2 5 6 2 2" xfId="8528"/>
    <cellStyle name="Normal 4 2 5 6 3" xfId="6383"/>
    <cellStyle name="Normal 4 2 5 7" xfId="2523"/>
    <cellStyle name="Normal 4 2 5 7 2" xfId="6796"/>
    <cellStyle name="Normal 4 2 5 8" xfId="4731"/>
    <cellStyle name="Normal 4 2 6" xfId="365"/>
    <cellStyle name="Normal 4 2 6 2" xfId="842"/>
    <cellStyle name="Normal 4 2 6 2 2" xfId="3079"/>
    <cellStyle name="Normal 4 2 6 2 2 2" xfId="7291"/>
    <cellStyle name="Normal 4 2 6 2 3" xfId="5146"/>
    <cellStyle name="Normal 4 2 6 3" xfId="1262"/>
    <cellStyle name="Normal 4 2 6 3 2" xfId="3492"/>
    <cellStyle name="Normal 4 2 6 3 2 2" xfId="7704"/>
    <cellStyle name="Normal 4 2 6 3 3" xfId="5559"/>
    <cellStyle name="Normal 4 2 6 4" xfId="1675"/>
    <cellStyle name="Normal 4 2 6 4 2" xfId="3905"/>
    <cellStyle name="Normal 4 2 6 4 2 2" xfId="8117"/>
    <cellStyle name="Normal 4 2 6 4 3" xfId="5972"/>
    <cellStyle name="Normal 4 2 6 5" xfId="2089"/>
    <cellStyle name="Normal 4 2 6 5 2" xfId="4318"/>
    <cellStyle name="Normal 4 2 6 5 2 2" xfId="8530"/>
    <cellStyle name="Normal 4 2 6 5 3" xfId="6385"/>
    <cellStyle name="Normal 4 2 6 6" xfId="2525"/>
    <cellStyle name="Normal 4 2 6 6 2" xfId="6798"/>
    <cellStyle name="Normal 4 2 6 7" xfId="4733"/>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295"/>
    <cellStyle name="Normal 4 3 2 2 2 2 2 2 3" xfId="5150"/>
    <cellStyle name="Normal 4 3 2 2 2 2 2 3" xfId="1266"/>
    <cellStyle name="Normal 4 3 2 2 2 2 2 3 2" xfId="3496"/>
    <cellStyle name="Normal 4 3 2 2 2 2 2 3 2 2" xfId="7708"/>
    <cellStyle name="Normal 4 3 2 2 2 2 2 3 3" xfId="5563"/>
    <cellStyle name="Normal 4 3 2 2 2 2 2 4" xfId="1679"/>
    <cellStyle name="Normal 4 3 2 2 2 2 2 4 2" xfId="3909"/>
    <cellStyle name="Normal 4 3 2 2 2 2 2 4 2 2" xfId="8121"/>
    <cellStyle name="Normal 4 3 2 2 2 2 2 4 3" xfId="5976"/>
    <cellStyle name="Normal 4 3 2 2 2 2 2 5" xfId="2093"/>
    <cellStyle name="Normal 4 3 2 2 2 2 2 5 2" xfId="4322"/>
    <cellStyle name="Normal 4 3 2 2 2 2 2 5 2 2" xfId="8534"/>
    <cellStyle name="Normal 4 3 2 2 2 2 2 5 3" xfId="6389"/>
    <cellStyle name="Normal 4 3 2 2 2 2 2 6" xfId="2529"/>
    <cellStyle name="Normal 4 3 2 2 2 2 2 6 2" xfId="6802"/>
    <cellStyle name="Normal 4 3 2 2 2 2 2 7" xfId="4737"/>
    <cellStyle name="Normal 4 3 2 2 2 2 3" xfId="846"/>
    <cellStyle name="Normal 4 3 2 2 2 2 3 2" xfId="3082"/>
    <cellStyle name="Normal 4 3 2 2 2 2 3 2 2" xfId="7294"/>
    <cellStyle name="Normal 4 3 2 2 2 2 3 3" xfId="5149"/>
    <cellStyle name="Normal 4 3 2 2 2 2 4" xfId="1265"/>
    <cellStyle name="Normal 4 3 2 2 2 2 4 2" xfId="3495"/>
    <cellStyle name="Normal 4 3 2 2 2 2 4 2 2" xfId="7707"/>
    <cellStyle name="Normal 4 3 2 2 2 2 4 3" xfId="5562"/>
    <cellStyle name="Normal 4 3 2 2 2 2 5" xfId="1678"/>
    <cellStyle name="Normal 4 3 2 2 2 2 5 2" xfId="3908"/>
    <cellStyle name="Normal 4 3 2 2 2 2 5 2 2" xfId="8120"/>
    <cellStyle name="Normal 4 3 2 2 2 2 5 3" xfId="5975"/>
    <cellStyle name="Normal 4 3 2 2 2 2 6" xfId="2092"/>
    <cellStyle name="Normal 4 3 2 2 2 2 6 2" xfId="4321"/>
    <cellStyle name="Normal 4 3 2 2 2 2 6 2 2" xfId="8533"/>
    <cellStyle name="Normal 4 3 2 2 2 2 6 3" xfId="6388"/>
    <cellStyle name="Normal 4 3 2 2 2 2 7" xfId="2528"/>
    <cellStyle name="Normal 4 3 2 2 2 2 7 2" xfId="6801"/>
    <cellStyle name="Normal 4 3 2 2 2 2 8" xfId="4736"/>
    <cellStyle name="Normal 4 3 2 2 2 3" xfId="372"/>
    <cellStyle name="Normal 4 3 2 2 2 3 2" xfId="848"/>
    <cellStyle name="Normal 4 3 2 2 2 3 2 2" xfId="3084"/>
    <cellStyle name="Normal 4 3 2 2 2 3 2 2 2" xfId="7296"/>
    <cellStyle name="Normal 4 3 2 2 2 3 2 3" xfId="5151"/>
    <cellStyle name="Normal 4 3 2 2 2 3 3" xfId="1267"/>
    <cellStyle name="Normal 4 3 2 2 2 3 3 2" xfId="3497"/>
    <cellStyle name="Normal 4 3 2 2 2 3 3 2 2" xfId="7709"/>
    <cellStyle name="Normal 4 3 2 2 2 3 3 3" xfId="5564"/>
    <cellStyle name="Normal 4 3 2 2 2 3 4" xfId="1680"/>
    <cellStyle name="Normal 4 3 2 2 2 3 4 2" xfId="3910"/>
    <cellStyle name="Normal 4 3 2 2 2 3 4 2 2" xfId="8122"/>
    <cellStyle name="Normal 4 3 2 2 2 3 4 3" xfId="5977"/>
    <cellStyle name="Normal 4 3 2 2 2 3 5" xfId="2094"/>
    <cellStyle name="Normal 4 3 2 2 2 3 5 2" xfId="4323"/>
    <cellStyle name="Normal 4 3 2 2 2 3 5 2 2" xfId="8535"/>
    <cellStyle name="Normal 4 3 2 2 2 3 5 3" xfId="6390"/>
    <cellStyle name="Normal 4 3 2 2 2 3 6" xfId="2530"/>
    <cellStyle name="Normal 4 3 2 2 2 3 6 2" xfId="6803"/>
    <cellStyle name="Normal 4 3 2 2 2 3 7" xfId="4738"/>
    <cellStyle name="Normal 4 3 2 2 2 4" xfId="845"/>
    <cellStyle name="Normal 4 3 2 2 2 4 2" xfId="3081"/>
    <cellStyle name="Normal 4 3 2 2 2 4 2 2" xfId="7293"/>
    <cellStyle name="Normal 4 3 2 2 2 4 3" xfId="5148"/>
    <cellStyle name="Normal 4 3 2 2 2 5" xfId="1264"/>
    <cellStyle name="Normal 4 3 2 2 2 5 2" xfId="3494"/>
    <cellStyle name="Normal 4 3 2 2 2 5 2 2" xfId="7706"/>
    <cellStyle name="Normal 4 3 2 2 2 5 3" xfId="5561"/>
    <cellStyle name="Normal 4 3 2 2 2 6" xfId="1677"/>
    <cellStyle name="Normal 4 3 2 2 2 6 2" xfId="3907"/>
    <cellStyle name="Normal 4 3 2 2 2 6 2 2" xfId="8119"/>
    <cellStyle name="Normal 4 3 2 2 2 6 3" xfId="5974"/>
    <cellStyle name="Normal 4 3 2 2 2 7" xfId="2091"/>
    <cellStyle name="Normal 4 3 2 2 2 7 2" xfId="4320"/>
    <cellStyle name="Normal 4 3 2 2 2 7 2 2" xfId="8532"/>
    <cellStyle name="Normal 4 3 2 2 2 7 3" xfId="6387"/>
    <cellStyle name="Normal 4 3 2 2 2 8" xfId="2527"/>
    <cellStyle name="Normal 4 3 2 2 2 8 2" xfId="6800"/>
    <cellStyle name="Normal 4 3 2 2 2 9" xfId="4735"/>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299"/>
    <cellStyle name="Normal 4 3 3 2 2 2 3" xfId="5154"/>
    <cellStyle name="Normal 4 3 3 2 2 3" xfId="1270"/>
    <cellStyle name="Normal 4 3 3 2 2 3 2" xfId="3500"/>
    <cellStyle name="Normal 4 3 3 2 2 3 2 2" xfId="7712"/>
    <cellStyle name="Normal 4 3 3 2 2 3 3" xfId="5567"/>
    <cellStyle name="Normal 4 3 3 2 2 4" xfId="1683"/>
    <cellStyle name="Normal 4 3 3 2 2 4 2" xfId="3913"/>
    <cellStyle name="Normal 4 3 3 2 2 4 2 2" xfId="8125"/>
    <cellStyle name="Normal 4 3 3 2 2 4 3" xfId="5980"/>
    <cellStyle name="Normal 4 3 3 2 2 5" xfId="2097"/>
    <cellStyle name="Normal 4 3 3 2 2 5 2" xfId="4326"/>
    <cellStyle name="Normal 4 3 3 2 2 5 2 2" xfId="8538"/>
    <cellStyle name="Normal 4 3 3 2 2 5 3" xfId="6393"/>
    <cellStyle name="Normal 4 3 3 2 2 6" xfId="2533"/>
    <cellStyle name="Normal 4 3 3 2 2 6 2" xfId="6806"/>
    <cellStyle name="Normal 4 3 3 2 2 7" xfId="4741"/>
    <cellStyle name="Normal 4 3 3 2 3" xfId="851"/>
    <cellStyle name="Normal 4 3 3 2 3 2" xfId="3086"/>
    <cellStyle name="Normal 4 3 3 2 3 2 2" xfId="7298"/>
    <cellStyle name="Normal 4 3 3 2 3 3" xfId="5153"/>
    <cellStyle name="Normal 4 3 3 2 4" xfId="1269"/>
    <cellStyle name="Normal 4 3 3 2 4 2" xfId="3499"/>
    <cellStyle name="Normal 4 3 3 2 4 2 2" xfId="7711"/>
    <cellStyle name="Normal 4 3 3 2 4 3" xfId="5566"/>
    <cellStyle name="Normal 4 3 3 2 5" xfId="1682"/>
    <cellStyle name="Normal 4 3 3 2 5 2" xfId="3912"/>
    <cellStyle name="Normal 4 3 3 2 5 2 2" xfId="8124"/>
    <cellStyle name="Normal 4 3 3 2 5 3" xfId="5979"/>
    <cellStyle name="Normal 4 3 3 2 6" xfId="2096"/>
    <cellStyle name="Normal 4 3 3 2 6 2" xfId="4325"/>
    <cellStyle name="Normal 4 3 3 2 6 2 2" xfId="8537"/>
    <cellStyle name="Normal 4 3 3 2 6 3" xfId="6392"/>
    <cellStyle name="Normal 4 3 3 2 7" xfId="2532"/>
    <cellStyle name="Normal 4 3 3 2 7 2" xfId="6805"/>
    <cellStyle name="Normal 4 3 3 2 8" xfId="4740"/>
    <cellStyle name="Normal 4 3 3 3" xfId="377"/>
    <cellStyle name="Normal 4 3 3 3 2" xfId="853"/>
    <cellStyle name="Normal 4 3 3 3 2 2" xfId="3088"/>
    <cellStyle name="Normal 4 3 3 3 2 2 2" xfId="7300"/>
    <cellStyle name="Normal 4 3 3 3 2 3" xfId="5155"/>
    <cellStyle name="Normal 4 3 3 3 3" xfId="1271"/>
    <cellStyle name="Normal 4 3 3 3 3 2" xfId="3501"/>
    <cellStyle name="Normal 4 3 3 3 3 2 2" xfId="7713"/>
    <cellStyle name="Normal 4 3 3 3 3 3" xfId="5568"/>
    <cellStyle name="Normal 4 3 3 3 4" xfId="1684"/>
    <cellStyle name="Normal 4 3 3 3 4 2" xfId="3914"/>
    <cellStyle name="Normal 4 3 3 3 4 2 2" xfId="8126"/>
    <cellStyle name="Normal 4 3 3 3 4 3" xfId="5981"/>
    <cellStyle name="Normal 4 3 3 3 5" xfId="2098"/>
    <cellStyle name="Normal 4 3 3 3 5 2" xfId="4327"/>
    <cellStyle name="Normal 4 3 3 3 5 2 2" xfId="8539"/>
    <cellStyle name="Normal 4 3 3 3 5 3" xfId="6394"/>
    <cellStyle name="Normal 4 3 3 3 6" xfId="2534"/>
    <cellStyle name="Normal 4 3 3 3 6 2" xfId="6807"/>
    <cellStyle name="Normal 4 3 3 3 7" xfId="4742"/>
    <cellStyle name="Normal 4 3 3 4" xfId="850"/>
    <cellStyle name="Normal 4 3 3 4 2" xfId="3085"/>
    <cellStyle name="Normal 4 3 3 4 2 2" xfId="7297"/>
    <cellStyle name="Normal 4 3 3 4 3" xfId="5152"/>
    <cellStyle name="Normal 4 3 3 5" xfId="1268"/>
    <cellStyle name="Normal 4 3 3 5 2" xfId="3498"/>
    <cellStyle name="Normal 4 3 3 5 2 2" xfId="7710"/>
    <cellStyle name="Normal 4 3 3 5 3" xfId="5565"/>
    <cellStyle name="Normal 4 3 3 6" xfId="1681"/>
    <cellStyle name="Normal 4 3 3 6 2" xfId="3911"/>
    <cellStyle name="Normal 4 3 3 6 2 2" xfId="8123"/>
    <cellStyle name="Normal 4 3 3 6 3" xfId="5978"/>
    <cellStyle name="Normal 4 3 3 7" xfId="2095"/>
    <cellStyle name="Normal 4 3 3 7 2" xfId="4324"/>
    <cellStyle name="Normal 4 3 3 7 2 2" xfId="8536"/>
    <cellStyle name="Normal 4 3 3 7 3" xfId="6391"/>
    <cellStyle name="Normal 4 3 3 8" xfId="2531"/>
    <cellStyle name="Normal 4 3 3 8 2" xfId="6804"/>
    <cellStyle name="Normal 4 3 3 9" xfId="4739"/>
    <cellStyle name="Normal 4 3 4" xfId="843"/>
    <cellStyle name="Normal 4 3 4 2" xfId="3080"/>
    <cellStyle name="Normal 4 3 4 2 2" xfId="7292"/>
    <cellStyle name="Normal 4 3 4 3" xfId="5147"/>
    <cellStyle name="Normal 4 3 5" xfId="1263"/>
    <cellStyle name="Normal 4 3 5 2" xfId="3493"/>
    <cellStyle name="Normal 4 3 5 2 2" xfId="7705"/>
    <cellStyle name="Normal 4 3 5 3" xfId="5560"/>
    <cellStyle name="Normal 4 3 6" xfId="1676"/>
    <cellStyle name="Normal 4 3 6 2" xfId="3906"/>
    <cellStyle name="Normal 4 3 6 2 2" xfId="8118"/>
    <cellStyle name="Normal 4 3 6 3" xfId="5973"/>
    <cellStyle name="Normal 4 3 7" xfId="2090"/>
    <cellStyle name="Normal 4 3 7 2" xfId="4319"/>
    <cellStyle name="Normal 4 3 7 2 2" xfId="8531"/>
    <cellStyle name="Normal 4 3 7 3" xfId="6386"/>
    <cellStyle name="Normal 4 3 8" xfId="2526"/>
    <cellStyle name="Normal 4 3 8 2" xfId="6799"/>
    <cellStyle name="Normal 4 3 9" xfId="4734"/>
    <cellStyle name="Normal 4 4" xfId="378"/>
    <cellStyle name="Normal 4 4 10" xfId="2535"/>
    <cellStyle name="Normal 4 4 10 2" xfId="6808"/>
    <cellStyle name="Normal 4 4 11" xfId="4743"/>
    <cellStyle name="Normal 4 4 2" xfId="379"/>
    <cellStyle name="Normal 4 4 2 10" xfId="4744"/>
    <cellStyle name="Normal 4 4 2 2" xfId="380"/>
    <cellStyle name="Normal 4 4 2 2 2" xfId="381"/>
    <cellStyle name="Normal 4 4 2 2 2 2" xfId="382"/>
    <cellStyle name="Normal 4 4 2 2 2 2 2" xfId="858"/>
    <cellStyle name="Normal 4 4 2 2 2 2 2 2" xfId="3093"/>
    <cellStyle name="Normal 4 4 2 2 2 2 2 2 2" xfId="7305"/>
    <cellStyle name="Normal 4 4 2 2 2 2 2 3" xfId="5160"/>
    <cellStyle name="Normal 4 4 2 2 2 2 3" xfId="1276"/>
    <cellStyle name="Normal 4 4 2 2 2 2 3 2" xfId="3506"/>
    <cellStyle name="Normal 4 4 2 2 2 2 3 2 2" xfId="7718"/>
    <cellStyle name="Normal 4 4 2 2 2 2 3 3" xfId="5573"/>
    <cellStyle name="Normal 4 4 2 2 2 2 4" xfId="1689"/>
    <cellStyle name="Normal 4 4 2 2 2 2 4 2" xfId="3919"/>
    <cellStyle name="Normal 4 4 2 2 2 2 4 2 2" xfId="8131"/>
    <cellStyle name="Normal 4 4 2 2 2 2 4 3" xfId="5986"/>
    <cellStyle name="Normal 4 4 2 2 2 2 5" xfId="2103"/>
    <cellStyle name="Normal 4 4 2 2 2 2 5 2" xfId="4332"/>
    <cellStyle name="Normal 4 4 2 2 2 2 5 2 2" xfId="8544"/>
    <cellStyle name="Normal 4 4 2 2 2 2 5 3" xfId="6399"/>
    <cellStyle name="Normal 4 4 2 2 2 2 6" xfId="2539"/>
    <cellStyle name="Normal 4 4 2 2 2 2 6 2" xfId="6812"/>
    <cellStyle name="Normal 4 4 2 2 2 2 7" xfId="4747"/>
    <cellStyle name="Normal 4 4 2 2 2 3" xfId="857"/>
    <cellStyle name="Normal 4 4 2 2 2 3 2" xfId="3092"/>
    <cellStyle name="Normal 4 4 2 2 2 3 2 2" xfId="7304"/>
    <cellStyle name="Normal 4 4 2 2 2 3 3" xfId="5159"/>
    <cellStyle name="Normal 4 4 2 2 2 4" xfId="1275"/>
    <cellStyle name="Normal 4 4 2 2 2 4 2" xfId="3505"/>
    <cellStyle name="Normal 4 4 2 2 2 4 2 2" xfId="7717"/>
    <cellStyle name="Normal 4 4 2 2 2 4 3" xfId="5572"/>
    <cellStyle name="Normal 4 4 2 2 2 5" xfId="1688"/>
    <cellStyle name="Normal 4 4 2 2 2 5 2" xfId="3918"/>
    <cellStyle name="Normal 4 4 2 2 2 5 2 2" xfId="8130"/>
    <cellStyle name="Normal 4 4 2 2 2 5 3" xfId="5985"/>
    <cellStyle name="Normal 4 4 2 2 2 6" xfId="2102"/>
    <cellStyle name="Normal 4 4 2 2 2 6 2" xfId="4331"/>
    <cellStyle name="Normal 4 4 2 2 2 6 2 2" xfId="8543"/>
    <cellStyle name="Normal 4 4 2 2 2 6 3" xfId="6398"/>
    <cellStyle name="Normal 4 4 2 2 2 7" xfId="2538"/>
    <cellStyle name="Normal 4 4 2 2 2 7 2" xfId="6811"/>
    <cellStyle name="Normal 4 4 2 2 2 8" xfId="4746"/>
    <cellStyle name="Normal 4 4 2 2 3" xfId="383"/>
    <cellStyle name="Normal 4 4 2 2 3 2" xfId="859"/>
    <cellStyle name="Normal 4 4 2 2 3 2 2" xfId="3094"/>
    <cellStyle name="Normal 4 4 2 2 3 2 2 2" xfId="7306"/>
    <cellStyle name="Normal 4 4 2 2 3 2 3" xfId="5161"/>
    <cellStyle name="Normal 4 4 2 2 3 3" xfId="1277"/>
    <cellStyle name="Normal 4 4 2 2 3 3 2" xfId="3507"/>
    <cellStyle name="Normal 4 4 2 2 3 3 2 2" xfId="7719"/>
    <cellStyle name="Normal 4 4 2 2 3 3 3" xfId="5574"/>
    <cellStyle name="Normal 4 4 2 2 3 4" xfId="1690"/>
    <cellStyle name="Normal 4 4 2 2 3 4 2" xfId="3920"/>
    <cellStyle name="Normal 4 4 2 2 3 4 2 2" xfId="8132"/>
    <cellStyle name="Normal 4 4 2 2 3 4 3" xfId="5987"/>
    <cellStyle name="Normal 4 4 2 2 3 5" xfId="2104"/>
    <cellStyle name="Normal 4 4 2 2 3 5 2" xfId="4333"/>
    <cellStyle name="Normal 4 4 2 2 3 5 2 2" xfId="8545"/>
    <cellStyle name="Normal 4 4 2 2 3 5 3" xfId="6400"/>
    <cellStyle name="Normal 4 4 2 2 3 6" xfId="2540"/>
    <cellStyle name="Normal 4 4 2 2 3 6 2" xfId="6813"/>
    <cellStyle name="Normal 4 4 2 2 3 7" xfId="4748"/>
    <cellStyle name="Normal 4 4 2 2 4" xfId="856"/>
    <cellStyle name="Normal 4 4 2 2 4 2" xfId="3091"/>
    <cellStyle name="Normal 4 4 2 2 4 2 2" xfId="7303"/>
    <cellStyle name="Normal 4 4 2 2 4 3" xfId="5158"/>
    <cellStyle name="Normal 4 4 2 2 5" xfId="1274"/>
    <cellStyle name="Normal 4 4 2 2 5 2" xfId="3504"/>
    <cellStyle name="Normal 4 4 2 2 5 2 2" xfId="7716"/>
    <cellStyle name="Normal 4 4 2 2 5 3" xfId="5571"/>
    <cellStyle name="Normal 4 4 2 2 6" xfId="1687"/>
    <cellStyle name="Normal 4 4 2 2 6 2" xfId="3917"/>
    <cellStyle name="Normal 4 4 2 2 6 2 2" xfId="8129"/>
    <cellStyle name="Normal 4 4 2 2 6 3" xfId="5984"/>
    <cellStyle name="Normal 4 4 2 2 7" xfId="2101"/>
    <cellStyle name="Normal 4 4 2 2 7 2" xfId="4330"/>
    <cellStyle name="Normal 4 4 2 2 7 2 2" xfId="8542"/>
    <cellStyle name="Normal 4 4 2 2 7 3" xfId="6397"/>
    <cellStyle name="Normal 4 4 2 2 8" xfId="2537"/>
    <cellStyle name="Normal 4 4 2 2 8 2" xfId="6810"/>
    <cellStyle name="Normal 4 4 2 2 9" xfId="4745"/>
    <cellStyle name="Normal 4 4 2 3" xfId="384"/>
    <cellStyle name="Normal 4 4 2 3 2" xfId="385"/>
    <cellStyle name="Normal 4 4 2 3 2 2" xfId="861"/>
    <cellStyle name="Normal 4 4 2 3 2 2 2" xfId="3096"/>
    <cellStyle name="Normal 4 4 2 3 2 2 2 2" xfId="7308"/>
    <cellStyle name="Normal 4 4 2 3 2 2 3" xfId="5163"/>
    <cellStyle name="Normal 4 4 2 3 2 3" xfId="1279"/>
    <cellStyle name="Normal 4 4 2 3 2 3 2" xfId="3509"/>
    <cellStyle name="Normal 4 4 2 3 2 3 2 2" xfId="7721"/>
    <cellStyle name="Normal 4 4 2 3 2 3 3" xfId="5576"/>
    <cellStyle name="Normal 4 4 2 3 2 4" xfId="1692"/>
    <cellStyle name="Normal 4 4 2 3 2 4 2" xfId="3922"/>
    <cellStyle name="Normal 4 4 2 3 2 4 2 2" xfId="8134"/>
    <cellStyle name="Normal 4 4 2 3 2 4 3" xfId="5989"/>
    <cellStyle name="Normal 4 4 2 3 2 5" xfId="2106"/>
    <cellStyle name="Normal 4 4 2 3 2 5 2" xfId="4335"/>
    <cellStyle name="Normal 4 4 2 3 2 5 2 2" xfId="8547"/>
    <cellStyle name="Normal 4 4 2 3 2 5 3" xfId="6402"/>
    <cellStyle name="Normal 4 4 2 3 2 6" xfId="2542"/>
    <cellStyle name="Normal 4 4 2 3 2 6 2" xfId="6815"/>
    <cellStyle name="Normal 4 4 2 3 2 7" xfId="4750"/>
    <cellStyle name="Normal 4 4 2 3 3" xfId="860"/>
    <cellStyle name="Normal 4 4 2 3 3 2" xfId="3095"/>
    <cellStyle name="Normal 4 4 2 3 3 2 2" xfId="7307"/>
    <cellStyle name="Normal 4 4 2 3 3 3" xfId="5162"/>
    <cellStyle name="Normal 4 4 2 3 4" xfId="1278"/>
    <cellStyle name="Normal 4 4 2 3 4 2" xfId="3508"/>
    <cellStyle name="Normal 4 4 2 3 4 2 2" xfId="7720"/>
    <cellStyle name="Normal 4 4 2 3 4 3" xfId="5575"/>
    <cellStyle name="Normal 4 4 2 3 5" xfId="1691"/>
    <cellStyle name="Normal 4 4 2 3 5 2" xfId="3921"/>
    <cellStyle name="Normal 4 4 2 3 5 2 2" xfId="8133"/>
    <cellStyle name="Normal 4 4 2 3 5 3" xfId="5988"/>
    <cellStyle name="Normal 4 4 2 3 6" xfId="2105"/>
    <cellStyle name="Normal 4 4 2 3 6 2" xfId="4334"/>
    <cellStyle name="Normal 4 4 2 3 6 2 2" xfId="8546"/>
    <cellStyle name="Normal 4 4 2 3 6 3" xfId="6401"/>
    <cellStyle name="Normal 4 4 2 3 7" xfId="2541"/>
    <cellStyle name="Normal 4 4 2 3 7 2" xfId="6814"/>
    <cellStyle name="Normal 4 4 2 3 8" xfId="4749"/>
    <cellStyle name="Normal 4 4 2 4" xfId="386"/>
    <cellStyle name="Normal 4 4 2 4 2" xfId="862"/>
    <cellStyle name="Normal 4 4 2 4 2 2" xfId="3097"/>
    <cellStyle name="Normal 4 4 2 4 2 2 2" xfId="7309"/>
    <cellStyle name="Normal 4 4 2 4 2 3" xfId="5164"/>
    <cellStyle name="Normal 4 4 2 4 3" xfId="1280"/>
    <cellStyle name="Normal 4 4 2 4 3 2" xfId="3510"/>
    <cellStyle name="Normal 4 4 2 4 3 2 2" xfId="7722"/>
    <cellStyle name="Normal 4 4 2 4 3 3" xfId="5577"/>
    <cellStyle name="Normal 4 4 2 4 4" xfId="1693"/>
    <cellStyle name="Normal 4 4 2 4 4 2" xfId="3923"/>
    <cellStyle name="Normal 4 4 2 4 4 2 2" xfId="8135"/>
    <cellStyle name="Normal 4 4 2 4 4 3" xfId="5990"/>
    <cellStyle name="Normal 4 4 2 4 5" xfId="2107"/>
    <cellStyle name="Normal 4 4 2 4 5 2" xfId="4336"/>
    <cellStyle name="Normal 4 4 2 4 5 2 2" xfId="8548"/>
    <cellStyle name="Normal 4 4 2 4 5 3" xfId="6403"/>
    <cellStyle name="Normal 4 4 2 4 6" xfId="2543"/>
    <cellStyle name="Normal 4 4 2 4 6 2" xfId="6816"/>
    <cellStyle name="Normal 4 4 2 4 7" xfId="4751"/>
    <cellStyle name="Normal 4 4 2 5" xfId="855"/>
    <cellStyle name="Normal 4 4 2 5 2" xfId="3090"/>
    <cellStyle name="Normal 4 4 2 5 2 2" xfId="7302"/>
    <cellStyle name="Normal 4 4 2 5 3" xfId="5157"/>
    <cellStyle name="Normal 4 4 2 6" xfId="1273"/>
    <cellStyle name="Normal 4 4 2 6 2" xfId="3503"/>
    <cellStyle name="Normal 4 4 2 6 2 2" xfId="7715"/>
    <cellStyle name="Normal 4 4 2 6 3" xfId="5570"/>
    <cellStyle name="Normal 4 4 2 7" xfId="1686"/>
    <cellStyle name="Normal 4 4 2 7 2" xfId="3916"/>
    <cellStyle name="Normal 4 4 2 7 2 2" xfId="8128"/>
    <cellStyle name="Normal 4 4 2 7 3" xfId="5983"/>
    <cellStyle name="Normal 4 4 2 8" xfId="2100"/>
    <cellStyle name="Normal 4 4 2 8 2" xfId="4329"/>
    <cellStyle name="Normal 4 4 2 8 2 2" xfId="8541"/>
    <cellStyle name="Normal 4 4 2 8 3" xfId="6396"/>
    <cellStyle name="Normal 4 4 2 9" xfId="2536"/>
    <cellStyle name="Normal 4 4 2 9 2" xfId="6809"/>
    <cellStyle name="Normal 4 4 3" xfId="387"/>
    <cellStyle name="Normal 4 4 3 2" xfId="388"/>
    <cellStyle name="Normal 4 4 3 2 2" xfId="389"/>
    <cellStyle name="Normal 4 4 3 2 2 2" xfId="865"/>
    <cellStyle name="Normal 4 4 3 2 2 2 2" xfId="3100"/>
    <cellStyle name="Normal 4 4 3 2 2 2 2 2" xfId="7312"/>
    <cellStyle name="Normal 4 4 3 2 2 2 3" xfId="5167"/>
    <cellStyle name="Normal 4 4 3 2 2 3" xfId="1283"/>
    <cellStyle name="Normal 4 4 3 2 2 3 2" xfId="3513"/>
    <cellStyle name="Normal 4 4 3 2 2 3 2 2" xfId="7725"/>
    <cellStyle name="Normal 4 4 3 2 2 3 3" xfId="5580"/>
    <cellStyle name="Normal 4 4 3 2 2 4" xfId="1696"/>
    <cellStyle name="Normal 4 4 3 2 2 4 2" xfId="3926"/>
    <cellStyle name="Normal 4 4 3 2 2 4 2 2" xfId="8138"/>
    <cellStyle name="Normal 4 4 3 2 2 4 3" xfId="5993"/>
    <cellStyle name="Normal 4 4 3 2 2 5" xfId="2110"/>
    <cellStyle name="Normal 4 4 3 2 2 5 2" xfId="4339"/>
    <cellStyle name="Normal 4 4 3 2 2 5 2 2" xfId="8551"/>
    <cellStyle name="Normal 4 4 3 2 2 5 3" xfId="6406"/>
    <cellStyle name="Normal 4 4 3 2 2 6" xfId="2546"/>
    <cellStyle name="Normal 4 4 3 2 2 6 2" xfId="6819"/>
    <cellStyle name="Normal 4 4 3 2 2 7" xfId="4754"/>
    <cellStyle name="Normal 4 4 3 2 3" xfId="864"/>
    <cellStyle name="Normal 4 4 3 2 3 2" xfId="3099"/>
    <cellStyle name="Normal 4 4 3 2 3 2 2" xfId="7311"/>
    <cellStyle name="Normal 4 4 3 2 3 3" xfId="5166"/>
    <cellStyle name="Normal 4 4 3 2 4" xfId="1282"/>
    <cellStyle name="Normal 4 4 3 2 4 2" xfId="3512"/>
    <cellStyle name="Normal 4 4 3 2 4 2 2" xfId="7724"/>
    <cellStyle name="Normal 4 4 3 2 4 3" xfId="5579"/>
    <cellStyle name="Normal 4 4 3 2 5" xfId="1695"/>
    <cellStyle name="Normal 4 4 3 2 5 2" xfId="3925"/>
    <cellStyle name="Normal 4 4 3 2 5 2 2" xfId="8137"/>
    <cellStyle name="Normal 4 4 3 2 5 3" xfId="5992"/>
    <cellStyle name="Normal 4 4 3 2 6" xfId="2109"/>
    <cellStyle name="Normal 4 4 3 2 6 2" xfId="4338"/>
    <cellStyle name="Normal 4 4 3 2 6 2 2" xfId="8550"/>
    <cellStyle name="Normal 4 4 3 2 6 3" xfId="6405"/>
    <cellStyle name="Normal 4 4 3 2 7" xfId="2545"/>
    <cellStyle name="Normal 4 4 3 2 7 2" xfId="6818"/>
    <cellStyle name="Normal 4 4 3 2 8" xfId="4753"/>
    <cellStyle name="Normal 4 4 3 3" xfId="390"/>
    <cellStyle name="Normal 4 4 3 3 2" xfId="866"/>
    <cellStyle name="Normal 4 4 3 3 2 2" xfId="3101"/>
    <cellStyle name="Normal 4 4 3 3 2 2 2" xfId="7313"/>
    <cellStyle name="Normal 4 4 3 3 2 3" xfId="5168"/>
    <cellStyle name="Normal 4 4 3 3 3" xfId="1284"/>
    <cellStyle name="Normal 4 4 3 3 3 2" xfId="3514"/>
    <cellStyle name="Normal 4 4 3 3 3 2 2" xfId="7726"/>
    <cellStyle name="Normal 4 4 3 3 3 3" xfId="5581"/>
    <cellStyle name="Normal 4 4 3 3 4" xfId="1697"/>
    <cellStyle name="Normal 4 4 3 3 4 2" xfId="3927"/>
    <cellStyle name="Normal 4 4 3 3 4 2 2" xfId="8139"/>
    <cellStyle name="Normal 4 4 3 3 4 3" xfId="5994"/>
    <cellStyle name="Normal 4 4 3 3 5" xfId="2111"/>
    <cellStyle name="Normal 4 4 3 3 5 2" xfId="4340"/>
    <cellStyle name="Normal 4 4 3 3 5 2 2" xfId="8552"/>
    <cellStyle name="Normal 4 4 3 3 5 3" xfId="6407"/>
    <cellStyle name="Normal 4 4 3 3 6" xfId="2547"/>
    <cellStyle name="Normal 4 4 3 3 6 2" xfId="6820"/>
    <cellStyle name="Normal 4 4 3 3 7" xfId="4755"/>
    <cellStyle name="Normal 4 4 3 4" xfId="863"/>
    <cellStyle name="Normal 4 4 3 4 2" xfId="3098"/>
    <cellStyle name="Normal 4 4 3 4 2 2" xfId="7310"/>
    <cellStyle name="Normal 4 4 3 4 3" xfId="5165"/>
    <cellStyle name="Normal 4 4 3 5" xfId="1281"/>
    <cellStyle name="Normal 4 4 3 5 2" xfId="3511"/>
    <cellStyle name="Normal 4 4 3 5 2 2" xfId="7723"/>
    <cellStyle name="Normal 4 4 3 5 3" xfId="5578"/>
    <cellStyle name="Normal 4 4 3 6" xfId="1694"/>
    <cellStyle name="Normal 4 4 3 6 2" xfId="3924"/>
    <cellStyle name="Normal 4 4 3 6 2 2" xfId="8136"/>
    <cellStyle name="Normal 4 4 3 6 3" xfId="5991"/>
    <cellStyle name="Normal 4 4 3 7" xfId="2108"/>
    <cellStyle name="Normal 4 4 3 7 2" xfId="4337"/>
    <cellStyle name="Normal 4 4 3 7 2 2" xfId="8549"/>
    <cellStyle name="Normal 4 4 3 7 3" xfId="6404"/>
    <cellStyle name="Normal 4 4 3 8" xfId="2544"/>
    <cellStyle name="Normal 4 4 3 8 2" xfId="6817"/>
    <cellStyle name="Normal 4 4 3 9" xfId="4752"/>
    <cellStyle name="Normal 4 4 4" xfId="391"/>
    <cellStyle name="Normal 4 4 4 2" xfId="392"/>
    <cellStyle name="Normal 4 4 4 2 2" xfId="868"/>
    <cellStyle name="Normal 4 4 4 2 2 2" xfId="3103"/>
    <cellStyle name="Normal 4 4 4 2 2 2 2" xfId="7315"/>
    <cellStyle name="Normal 4 4 4 2 2 3" xfId="5170"/>
    <cellStyle name="Normal 4 4 4 2 3" xfId="1286"/>
    <cellStyle name="Normal 4 4 4 2 3 2" xfId="3516"/>
    <cellStyle name="Normal 4 4 4 2 3 2 2" xfId="7728"/>
    <cellStyle name="Normal 4 4 4 2 3 3" xfId="5583"/>
    <cellStyle name="Normal 4 4 4 2 4" xfId="1699"/>
    <cellStyle name="Normal 4 4 4 2 4 2" xfId="3929"/>
    <cellStyle name="Normal 4 4 4 2 4 2 2" xfId="8141"/>
    <cellStyle name="Normal 4 4 4 2 4 3" xfId="5996"/>
    <cellStyle name="Normal 4 4 4 2 5" xfId="2113"/>
    <cellStyle name="Normal 4 4 4 2 5 2" xfId="4342"/>
    <cellStyle name="Normal 4 4 4 2 5 2 2" xfId="8554"/>
    <cellStyle name="Normal 4 4 4 2 5 3" xfId="6409"/>
    <cellStyle name="Normal 4 4 4 2 6" xfId="2549"/>
    <cellStyle name="Normal 4 4 4 2 6 2" xfId="6822"/>
    <cellStyle name="Normal 4 4 4 2 7" xfId="4757"/>
    <cellStyle name="Normal 4 4 4 3" xfId="867"/>
    <cellStyle name="Normal 4 4 4 3 2" xfId="3102"/>
    <cellStyle name="Normal 4 4 4 3 2 2" xfId="7314"/>
    <cellStyle name="Normal 4 4 4 3 3" xfId="5169"/>
    <cellStyle name="Normal 4 4 4 4" xfId="1285"/>
    <cellStyle name="Normal 4 4 4 4 2" xfId="3515"/>
    <cellStyle name="Normal 4 4 4 4 2 2" xfId="7727"/>
    <cellStyle name="Normal 4 4 4 4 3" xfId="5582"/>
    <cellStyle name="Normal 4 4 4 5" xfId="1698"/>
    <cellStyle name="Normal 4 4 4 5 2" xfId="3928"/>
    <cellStyle name="Normal 4 4 4 5 2 2" xfId="8140"/>
    <cellStyle name="Normal 4 4 4 5 3" xfId="5995"/>
    <cellStyle name="Normal 4 4 4 6" xfId="2112"/>
    <cellStyle name="Normal 4 4 4 6 2" xfId="4341"/>
    <cellStyle name="Normal 4 4 4 6 2 2" xfId="8553"/>
    <cellStyle name="Normal 4 4 4 6 3" xfId="6408"/>
    <cellStyle name="Normal 4 4 4 7" xfId="2548"/>
    <cellStyle name="Normal 4 4 4 7 2" xfId="6821"/>
    <cellStyle name="Normal 4 4 4 8" xfId="4756"/>
    <cellStyle name="Normal 4 4 5" xfId="393"/>
    <cellStyle name="Normal 4 4 5 2" xfId="869"/>
    <cellStyle name="Normal 4 4 5 2 2" xfId="3104"/>
    <cellStyle name="Normal 4 4 5 2 2 2" xfId="7316"/>
    <cellStyle name="Normal 4 4 5 2 3" xfId="5171"/>
    <cellStyle name="Normal 4 4 5 3" xfId="1287"/>
    <cellStyle name="Normal 4 4 5 3 2" xfId="3517"/>
    <cellStyle name="Normal 4 4 5 3 2 2" xfId="7729"/>
    <cellStyle name="Normal 4 4 5 3 3" xfId="5584"/>
    <cellStyle name="Normal 4 4 5 4" xfId="1700"/>
    <cellStyle name="Normal 4 4 5 4 2" xfId="3930"/>
    <cellStyle name="Normal 4 4 5 4 2 2" xfId="8142"/>
    <cellStyle name="Normal 4 4 5 4 3" xfId="5997"/>
    <cellStyle name="Normal 4 4 5 5" xfId="2114"/>
    <cellStyle name="Normal 4 4 5 5 2" xfId="4343"/>
    <cellStyle name="Normal 4 4 5 5 2 2" xfId="8555"/>
    <cellStyle name="Normal 4 4 5 5 3" xfId="6410"/>
    <cellStyle name="Normal 4 4 5 6" xfId="2550"/>
    <cellStyle name="Normal 4 4 5 6 2" xfId="6823"/>
    <cellStyle name="Normal 4 4 5 7" xfId="4758"/>
    <cellStyle name="Normal 4 4 6" xfId="854"/>
    <cellStyle name="Normal 4 4 6 2" xfId="3089"/>
    <cellStyle name="Normal 4 4 6 2 2" xfId="7301"/>
    <cellStyle name="Normal 4 4 6 3" xfId="5156"/>
    <cellStyle name="Normal 4 4 7" xfId="1272"/>
    <cellStyle name="Normal 4 4 7 2" xfId="3502"/>
    <cellStyle name="Normal 4 4 7 2 2" xfId="7714"/>
    <cellStyle name="Normal 4 4 7 3" xfId="5569"/>
    <cellStyle name="Normal 4 4 8" xfId="1685"/>
    <cellStyle name="Normal 4 4 8 2" xfId="3915"/>
    <cellStyle name="Normal 4 4 8 2 2" xfId="8127"/>
    <cellStyle name="Normal 4 4 8 3" xfId="5982"/>
    <cellStyle name="Normal 4 4 9" xfId="2099"/>
    <cellStyle name="Normal 4 4 9 2" xfId="4328"/>
    <cellStyle name="Normal 4 4 9 2 2" xfId="8540"/>
    <cellStyle name="Normal 4 4 9 3" xfId="6395"/>
    <cellStyle name="Normal 4 5" xfId="394"/>
    <cellStyle name="Normal 4 6" xfId="395"/>
    <cellStyle name="Normal 4 6 10" xfId="4759"/>
    <cellStyle name="Normal 4 6 2" xfId="396"/>
    <cellStyle name="Normal 4 6 2 2" xfId="397"/>
    <cellStyle name="Normal 4 6 2 2 2" xfId="398"/>
    <cellStyle name="Normal 4 6 2 2 2 2" xfId="873"/>
    <cellStyle name="Normal 4 6 2 2 2 2 2" xfId="3108"/>
    <cellStyle name="Normal 4 6 2 2 2 2 2 2" xfId="7320"/>
    <cellStyle name="Normal 4 6 2 2 2 2 3" xfId="5175"/>
    <cellStyle name="Normal 4 6 2 2 2 3" xfId="1291"/>
    <cellStyle name="Normal 4 6 2 2 2 3 2" xfId="3521"/>
    <cellStyle name="Normal 4 6 2 2 2 3 2 2" xfId="7733"/>
    <cellStyle name="Normal 4 6 2 2 2 3 3" xfId="5588"/>
    <cellStyle name="Normal 4 6 2 2 2 4" xfId="1704"/>
    <cellStyle name="Normal 4 6 2 2 2 4 2" xfId="3934"/>
    <cellStyle name="Normal 4 6 2 2 2 4 2 2" xfId="8146"/>
    <cellStyle name="Normal 4 6 2 2 2 4 3" xfId="6001"/>
    <cellStyle name="Normal 4 6 2 2 2 5" xfId="2118"/>
    <cellStyle name="Normal 4 6 2 2 2 5 2" xfId="4347"/>
    <cellStyle name="Normal 4 6 2 2 2 5 2 2" xfId="8559"/>
    <cellStyle name="Normal 4 6 2 2 2 5 3" xfId="6414"/>
    <cellStyle name="Normal 4 6 2 2 2 6" xfId="2554"/>
    <cellStyle name="Normal 4 6 2 2 2 6 2" xfId="6827"/>
    <cellStyle name="Normal 4 6 2 2 2 7" xfId="4762"/>
    <cellStyle name="Normal 4 6 2 2 3" xfId="872"/>
    <cellStyle name="Normal 4 6 2 2 3 2" xfId="3107"/>
    <cellStyle name="Normal 4 6 2 2 3 2 2" xfId="7319"/>
    <cellStyle name="Normal 4 6 2 2 3 3" xfId="5174"/>
    <cellStyle name="Normal 4 6 2 2 4" xfId="1290"/>
    <cellStyle name="Normal 4 6 2 2 4 2" xfId="3520"/>
    <cellStyle name="Normal 4 6 2 2 4 2 2" xfId="7732"/>
    <cellStyle name="Normal 4 6 2 2 4 3" xfId="5587"/>
    <cellStyle name="Normal 4 6 2 2 5" xfId="1703"/>
    <cellStyle name="Normal 4 6 2 2 5 2" xfId="3933"/>
    <cellStyle name="Normal 4 6 2 2 5 2 2" xfId="8145"/>
    <cellStyle name="Normal 4 6 2 2 5 3" xfId="6000"/>
    <cellStyle name="Normal 4 6 2 2 6" xfId="2117"/>
    <cellStyle name="Normal 4 6 2 2 6 2" xfId="4346"/>
    <cellStyle name="Normal 4 6 2 2 6 2 2" xfId="8558"/>
    <cellStyle name="Normal 4 6 2 2 6 3" xfId="6413"/>
    <cellStyle name="Normal 4 6 2 2 7" xfId="2553"/>
    <cellStyle name="Normal 4 6 2 2 7 2" xfId="6826"/>
    <cellStyle name="Normal 4 6 2 2 8" xfId="4761"/>
    <cellStyle name="Normal 4 6 2 3" xfId="399"/>
    <cellStyle name="Normal 4 6 2 3 2" xfId="874"/>
    <cellStyle name="Normal 4 6 2 3 2 2" xfId="3109"/>
    <cellStyle name="Normal 4 6 2 3 2 2 2" xfId="7321"/>
    <cellStyle name="Normal 4 6 2 3 2 3" xfId="5176"/>
    <cellStyle name="Normal 4 6 2 3 3" xfId="1292"/>
    <cellStyle name="Normal 4 6 2 3 3 2" xfId="3522"/>
    <cellStyle name="Normal 4 6 2 3 3 2 2" xfId="7734"/>
    <cellStyle name="Normal 4 6 2 3 3 3" xfId="5589"/>
    <cellStyle name="Normal 4 6 2 3 4" xfId="1705"/>
    <cellStyle name="Normal 4 6 2 3 4 2" xfId="3935"/>
    <cellStyle name="Normal 4 6 2 3 4 2 2" xfId="8147"/>
    <cellStyle name="Normal 4 6 2 3 4 3" xfId="6002"/>
    <cellStyle name="Normal 4 6 2 3 5" xfId="2119"/>
    <cellStyle name="Normal 4 6 2 3 5 2" xfId="4348"/>
    <cellStyle name="Normal 4 6 2 3 5 2 2" xfId="8560"/>
    <cellStyle name="Normal 4 6 2 3 5 3" xfId="6415"/>
    <cellStyle name="Normal 4 6 2 3 6" xfId="2555"/>
    <cellStyle name="Normal 4 6 2 3 6 2" xfId="6828"/>
    <cellStyle name="Normal 4 6 2 3 7" xfId="4763"/>
    <cellStyle name="Normal 4 6 2 4" xfId="871"/>
    <cellStyle name="Normal 4 6 2 4 2" xfId="3106"/>
    <cellStyle name="Normal 4 6 2 4 2 2" xfId="7318"/>
    <cellStyle name="Normal 4 6 2 4 3" xfId="5173"/>
    <cellStyle name="Normal 4 6 2 5" xfId="1289"/>
    <cellStyle name="Normal 4 6 2 5 2" xfId="3519"/>
    <cellStyle name="Normal 4 6 2 5 2 2" xfId="7731"/>
    <cellStyle name="Normal 4 6 2 5 3" xfId="5586"/>
    <cellStyle name="Normal 4 6 2 6" xfId="1702"/>
    <cellStyle name="Normal 4 6 2 6 2" xfId="3932"/>
    <cellStyle name="Normal 4 6 2 6 2 2" xfId="8144"/>
    <cellStyle name="Normal 4 6 2 6 3" xfId="5999"/>
    <cellStyle name="Normal 4 6 2 7" xfId="2116"/>
    <cellStyle name="Normal 4 6 2 7 2" xfId="4345"/>
    <cellStyle name="Normal 4 6 2 7 2 2" xfId="8557"/>
    <cellStyle name="Normal 4 6 2 7 3" xfId="6412"/>
    <cellStyle name="Normal 4 6 2 8" xfId="2552"/>
    <cellStyle name="Normal 4 6 2 8 2" xfId="6825"/>
    <cellStyle name="Normal 4 6 2 9" xfId="4760"/>
    <cellStyle name="Normal 4 6 3" xfId="400"/>
    <cellStyle name="Normal 4 6 3 2" xfId="401"/>
    <cellStyle name="Normal 4 6 3 2 2" xfId="876"/>
    <cellStyle name="Normal 4 6 3 2 2 2" xfId="3111"/>
    <cellStyle name="Normal 4 6 3 2 2 2 2" xfId="7323"/>
    <cellStyle name="Normal 4 6 3 2 2 3" xfId="5178"/>
    <cellStyle name="Normal 4 6 3 2 3" xfId="1294"/>
    <cellStyle name="Normal 4 6 3 2 3 2" xfId="3524"/>
    <cellStyle name="Normal 4 6 3 2 3 2 2" xfId="7736"/>
    <cellStyle name="Normal 4 6 3 2 3 3" xfId="5591"/>
    <cellStyle name="Normal 4 6 3 2 4" xfId="1707"/>
    <cellStyle name="Normal 4 6 3 2 4 2" xfId="3937"/>
    <cellStyle name="Normal 4 6 3 2 4 2 2" xfId="8149"/>
    <cellStyle name="Normal 4 6 3 2 4 3" xfId="6004"/>
    <cellStyle name="Normal 4 6 3 2 5" xfId="2121"/>
    <cellStyle name="Normal 4 6 3 2 5 2" xfId="4350"/>
    <cellStyle name="Normal 4 6 3 2 5 2 2" xfId="8562"/>
    <cellStyle name="Normal 4 6 3 2 5 3" xfId="6417"/>
    <cellStyle name="Normal 4 6 3 2 6" xfId="2557"/>
    <cellStyle name="Normal 4 6 3 2 6 2" xfId="6830"/>
    <cellStyle name="Normal 4 6 3 2 7" xfId="4765"/>
    <cellStyle name="Normal 4 6 3 3" xfId="875"/>
    <cellStyle name="Normal 4 6 3 3 2" xfId="3110"/>
    <cellStyle name="Normal 4 6 3 3 2 2" xfId="7322"/>
    <cellStyle name="Normal 4 6 3 3 3" xfId="5177"/>
    <cellStyle name="Normal 4 6 3 4" xfId="1293"/>
    <cellStyle name="Normal 4 6 3 4 2" xfId="3523"/>
    <cellStyle name="Normal 4 6 3 4 2 2" xfId="7735"/>
    <cellStyle name="Normal 4 6 3 4 3" xfId="5590"/>
    <cellStyle name="Normal 4 6 3 5" xfId="1706"/>
    <cellStyle name="Normal 4 6 3 5 2" xfId="3936"/>
    <cellStyle name="Normal 4 6 3 5 2 2" xfId="8148"/>
    <cellStyle name="Normal 4 6 3 5 3" xfId="6003"/>
    <cellStyle name="Normal 4 6 3 6" xfId="2120"/>
    <cellStyle name="Normal 4 6 3 6 2" xfId="4349"/>
    <cellStyle name="Normal 4 6 3 6 2 2" xfId="8561"/>
    <cellStyle name="Normal 4 6 3 6 3" xfId="6416"/>
    <cellStyle name="Normal 4 6 3 7" xfId="2556"/>
    <cellStyle name="Normal 4 6 3 7 2" xfId="6829"/>
    <cellStyle name="Normal 4 6 3 8" xfId="4764"/>
    <cellStyle name="Normal 4 6 4" xfId="402"/>
    <cellStyle name="Normal 4 6 4 2" xfId="877"/>
    <cellStyle name="Normal 4 6 4 2 2" xfId="3112"/>
    <cellStyle name="Normal 4 6 4 2 2 2" xfId="7324"/>
    <cellStyle name="Normal 4 6 4 2 3" xfId="5179"/>
    <cellStyle name="Normal 4 6 4 3" xfId="1295"/>
    <cellStyle name="Normal 4 6 4 3 2" xfId="3525"/>
    <cellStyle name="Normal 4 6 4 3 2 2" xfId="7737"/>
    <cellStyle name="Normal 4 6 4 3 3" xfId="5592"/>
    <cellStyle name="Normal 4 6 4 4" xfId="1708"/>
    <cellStyle name="Normal 4 6 4 4 2" xfId="3938"/>
    <cellStyle name="Normal 4 6 4 4 2 2" xfId="8150"/>
    <cellStyle name="Normal 4 6 4 4 3" xfId="6005"/>
    <cellStyle name="Normal 4 6 4 5" xfId="2122"/>
    <cellStyle name="Normal 4 6 4 5 2" xfId="4351"/>
    <cellStyle name="Normal 4 6 4 5 2 2" xfId="8563"/>
    <cellStyle name="Normal 4 6 4 5 3" xfId="6418"/>
    <cellStyle name="Normal 4 6 4 6" xfId="2558"/>
    <cellStyle name="Normal 4 6 4 6 2" xfId="6831"/>
    <cellStyle name="Normal 4 6 4 7" xfId="4766"/>
    <cellStyle name="Normal 4 6 5" xfId="870"/>
    <cellStyle name="Normal 4 6 5 2" xfId="3105"/>
    <cellStyle name="Normal 4 6 5 2 2" xfId="7317"/>
    <cellStyle name="Normal 4 6 5 3" xfId="5172"/>
    <cellStyle name="Normal 4 6 6" xfId="1288"/>
    <cellStyle name="Normal 4 6 6 2" xfId="3518"/>
    <cellStyle name="Normal 4 6 6 2 2" xfId="7730"/>
    <cellStyle name="Normal 4 6 6 3" xfId="5585"/>
    <cellStyle name="Normal 4 6 7" xfId="1701"/>
    <cellStyle name="Normal 4 6 7 2" xfId="3931"/>
    <cellStyle name="Normal 4 6 7 2 2" xfId="8143"/>
    <cellStyle name="Normal 4 6 7 3" xfId="5998"/>
    <cellStyle name="Normal 4 6 8" xfId="2115"/>
    <cellStyle name="Normal 4 6 8 2" xfId="4344"/>
    <cellStyle name="Normal 4 6 8 2 2" xfId="8556"/>
    <cellStyle name="Normal 4 6 8 3" xfId="6411"/>
    <cellStyle name="Normal 4 6 9" xfId="2551"/>
    <cellStyle name="Normal 4 6 9 2" xfId="6824"/>
    <cellStyle name="Normal 4 7" xfId="403"/>
    <cellStyle name="Normal 4 7 2" xfId="404"/>
    <cellStyle name="Normal 4 7 2 2" xfId="879"/>
    <cellStyle name="Normal 4 7 2 2 2" xfId="3114"/>
    <cellStyle name="Normal 4 7 2 2 2 2" xfId="7326"/>
    <cellStyle name="Normal 4 7 2 2 3" xfId="5181"/>
    <cellStyle name="Normal 4 7 2 3" xfId="1297"/>
    <cellStyle name="Normal 4 7 2 3 2" xfId="3527"/>
    <cellStyle name="Normal 4 7 2 3 2 2" xfId="7739"/>
    <cellStyle name="Normal 4 7 2 3 3" xfId="5594"/>
    <cellStyle name="Normal 4 7 2 4" xfId="1710"/>
    <cellStyle name="Normal 4 7 2 4 2" xfId="3940"/>
    <cellStyle name="Normal 4 7 2 4 2 2" xfId="8152"/>
    <cellStyle name="Normal 4 7 2 4 3" xfId="6007"/>
    <cellStyle name="Normal 4 7 2 5" xfId="2124"/>
    <cellStyle name="Normal 4 7 2 5 2" xfId="4353"/>
    <cellStyle name="Normal 4 7 2 5 2 2" xfId="8565"/>
    <cellStyle name="Normal 4 7 2 5 3" xfId="6420"/>
    <cellStyle name="Normal 4 7 2 6" xfId="2560"/>
    <cellStyle name="Normal 4 7 2 6 2" xfId="6833"/>
    <cellStyle name="Normal 4 7 2 7" xfId="4768"/>
    <cellStyle name="Normal 4 7 3" xfId="878"/>
    <cellStyle name="Normal 4 7 3 2" xfId="3113"/>
    <cellStyle name="Normal 4 7 3 2 2" xfId="7325"/>
    <cellStyle name="Normal 4 7 3 3" xfId="5180"/>
    <cellStyle name="Normal 4 7 4" xfId="1296"/>
    <cellStyle name="Normal 4 7 4 2" xfId="3526"/>
    <cellStyle name="Normal 4 7 4 2 2" xfId="7738"/>
    <cellStyle name="Normal 4 7 4 3" xfId="5593"/>
    <cellStyle name="Normal 4 7 5" xfId="1709"/>
    <cellStyle name="Normal 4 7 5 2" xfId="3939"/>
    <cellStyle name="Normal 4 7 5 2 2" xfId="8151"/>
    <cellStyle name="Normal 4 7 5 3" xfId="6006"/>
    <cellStyle name="Normal 4 7 6" xfId="2123"/>
    <cellStyle name="Normal 4 7 6 2" xfId="4352"/>
    <cellStyle name="Normal 4 7 6 2 2" xfId="8564"/>
    <cellStyle name="Normal 4 7 6 3" xfId="6419"/>
    <cellStyle name="Normal 4 7 7" xfId="2559"/>
    <cellStyle name="Normal 4 7 7 2" xfId="6832"/>
    <cellStyle name="Normal 4 7 8" xfId="4767"/>
    <cellStyle name="Normal 4 8" xfId="405"/>
    <cellStyle name="Normal 4 8 2" xfId="880"/>
    <cellStyle name="Normal 4 8 2 2" xfId="3115"/>
    <cellStyle name="Normal 4 8 2 2 2" xfId="7327"/>
    <cellStyle name="Normal 4 8 2 3" xfId="5182"/>
    <cellStyle name="Normal 4 8 3" xfId="1298"/>
    <cellStyle name="Normal 4 8 3 2" xfId="3528"/>
    <cellStyle name="Normal 4 8 3 2 2" xfId="7740"/>
    <cellStyle name="Normal 4 8 3 3" xfId="5595"/>
    <cellStyle name="Normal 4 8 4" xfId="1711"/>
    <cellStyle name="Normal 4 8 4 2" xfId="3941"/>
    <cellStyle name="Normal 4 8 4 2 2" xfId="8153"/>
    <cellStyle name="Normal 4 8 4 3" xfId="6008"/>
    <cellStyle name="Normal 4 8 5" xfId="2125"/>
    <cellStyle name="Normal 4 8 5 2" xfId="4354"/>
    <cellStyle name="Normal 4 8 5 2 2" xfId="8566"/>
    <cellStyle name="Normal 4 8 5 3" xfId="6421"/>
    <cellStyle name="Normal 4 8 6" xfId="2561"/>
    <cellStyle name="Normal 4 8 6 2" xfId="6834"/>
    <cellStyle name="Normal 4 8 7" xfId="4769"/>
    <cellStyle name="Normal 4 9" xfId="4706"/>
    <cellStyle name="Normal 5" xfId="406"/>
    <cellStyle name="Normal 5 10" xfId="1712"/>
    <cellStyle name="Normal 5 10 2" xfId="3942"/>
    <cellStyle name="Normal 5 10 2 2" xfId="8154"/>
    <cellStyle name="Normal 5 10 3" xfId="6009"/>
    <cellStyle name="Normal 5 11" xfId="2126"/>
    <cellStyle name="Normal 5 11 2" xfId="4355"/>
    <cellStyle name="Normal 5 11 2 2" xfId="8567"/>
    <cellStyle name="Normal 5 11 3" xfId="6422"/>
    <cellStyle name="Normal 5 12" xfId="2562"/>
    <cellStyle name="Normal 5 12 2" xfId="6835"/>
    <cellStyle name="Normal 5 13" xfId="4770"/>
    <cellStyle name="Normal 5 2" xfId="407"/>
    <cellStyle name="Normal 5 2 10" xfId="2127"/>
    <cellStyle name="Normal 5 2 10 2" xfId="4356"/>
    <cellStyle name="Normal 5 2 10 2 2" xfId="8568"/>
    <cellStyle name="Normal 5 2 10 3" xfId="6423"/>
    <cellStyle name="Normal 5 2 11" xfId="2563"/>
    <cellStyle name="Normal 5 2 11 2" xfId="6836"/>
    <cellStyle name="Normal 5 2 12" xfId="4771"/>
    <cellStyle name="Normal 5 2 2" xfId="408"/>
    <cellStyle name="Normal 5 2 2 10" xfId="2564"/>
    <cellStyle name="Normal 5 2 2 10 2" xfId="6837"/>
    <cellStyle name="Normal 5 2 2 11" xfId="4772"/>
    <cellStyle name="Normal 5 2 2 2" xfId="409"/>
    <cellStyle name="Normal 5 2 2 2 10" xfId="4773"/>
    <cellStyle name="Normal 5 2 2 2 2" xfId="410"/>
    <cellStyle name="Normal 5 2 2 2 2 2" xfId="411"/>
    <cellStyle name="Normal 5 2 2 2 2 2 2" xfId="412"/>
    <cellStyle name="Normal 5 2 2 2 2 2 2 2" xfId="887"/>
    <cellStyle name="Normal 5 2 2 2 2 2 2 2 2" xfId="3122"/>
    <cellStyle name="Normal 5 2 2 2 2 2 2 2 2 2" xfId="7334"/>
    <cellStyle name="Normal 5 2 2 2 2 2 2 2 3" xfId="5189"/>
    <cellStyle name="Normal 5 2 2 2 2 2 2 3" xfId="1305"/>
    <cellStyle name="Normal 5 2 2 2 2 2 2 3 2" xfId="3535"/>
    <cellStyle name="Normal 5 2 2 2 2 2 2 3 2 2" xfId="7747"/>
    <cellStyle name="Normal 5 2 2 2 2 2 2 3 3" xfId="5602"/>
    <cellStyle name="Normal 5 2 2 2 2 2 2 4" xfId="1718"/>
    <cellStyle name="Normal 5 2 2 2 2 2 2 4 2" xfId="3948"/>
    <cellStyle name="Normal 5 2 2 2 2 2 2 4 2 2" xfId="8160"/>
    <cellStyle name="Normal 5 2 2 2 2 2 2 4 3" xfId="6015"/>
    <cellStyle name="Normal 5 2 2 2 2 2 2 5" xfId="2132"/>
    <cellStyle name="Normal 5 2 2 2 2 2 2 5 2" xfId="4361"/>
    <cellStyle name="Normal 5 2 2 2 2 2 2 5 2 2" xfId="8573"/>
    <cellStyle name="Normal 5 2 2 2 2 2 2 5 3" xfId="6428"/>
    <cellStyle name="Normal 5 2 2 2 2 2 2 6" xfId="2568"/>
    <cellStyle name="Normal 5 2 2 2 2 2 2 6 2" xfId="6841"/>
    <cellStyle name="Normal 5 2 2 2 2 2 2 7" xfId="4776"/>
    <cellStyle name="Normal 5 2 2 2 2 2 3" xfId="886"/>
    <cellStyle name="Normal 5 2 2 2 2 2 3 2" xfId="3121"/>
    <cellStyle name="Normal 5 2 2 2 2 2 3 2 2" xfId="7333"/>
    <cellStyle name="Normal 5 2 2 2 2 2 3 3" xfId="5188"/>
    <cellStyle name="Normal 5 2 2 2 2 2 4" xfId="1304"/>
    <cellStyle name="Normal 5 2 2 2 2 2 4 2" xfId="3534"/>
    <cellStyle name="Normal 5 2 2 2 2 2 4 2 2" xfId="7746"/>
    <cellStyle name="Normal 5 2 2 2 2 2 4 3" xfId="5601"/>
    <cellStyle name="Normal 5 2 2 2 2 2 5" xfId="1717"/>
    <cellStyle name="Normal 5 2 2 2 2 2 5 2" xfId="3947"/>
    <cellStyle name="Normal 5 2 2 2 2 2 5 2 2" xfId="8159"/>
    <cellStyle name="Normal 5 2 2 2 2 2 5 3" xfId="6014"/>
    <cellStyle name="Normal 5 2 2 2 2 2 6" xfId="2131"/>
    <cellStyle name="Normal 5 2 2 2 2 2 6 2" xfId="4360"/>
    <cellStyle name="Normal 5 2 2 2 2 2 6 2 2" xfId="8572"/>
    <cellStyle name="Normal 5 2 2 2 2 2 6 3" xfId="6427"/>
    <cellStyle name="Normal 5 2 2 2 2 2 7" xfId="2567"/>
    <cellStyle name="Normal 5 2 2 2 2 2 7 2" xfId="6840"/>
    <cellStyle name="Normal 5 2 2 2 2 2 8" xfId="4775"/>
    <cellStyle name="Normal 5 2 2 2 2 3" xfId="413"/>
    <cellStyle name="Normal 5 2 2 2 2 3 2" xfId="888"/>
    <cellStyle name="Normal 5 2 2 2 2 3 2 2" xfId="3123"/>
    <cellStyle name="Normal 5 2 2 2 2 3 2 2 2" xfId="7335"/>
    <cellStyle name="Normal 5 2 2 2 2 3 2 3" xfId="5190"/>
    <cellStyle name="Normal 5 2 2 2 2 3 3" xfId="1306"/>
    <cellStyle name="Normal 5 2 2 2 2 3 3 2" xfId="3536"/>
    <cellStyle name="Normal 5 2 2 2 2 3 3 2 2" xfId="7748"/>
    <cellStyle name="Normal 5 2 2 2 2 3 3 3" xfId="5603"/>
    <cellStyle name="Normal 5 2 2 2 2 3 4" xfId="1719"/>
    <cellStyle name="Normal 5 2 2 2 2 3 4 2" xfId="3949"/>
    <cellStyle name="Normal 5 2 2 2 2 3 4 2 2" xfId="8161"/>
    <cellStyle name="Normal 5 2 2 2 2 3 4 3" xfId="6016"/>
    <cellStyle name="Normal 5 2 2 2 2 3 5" xfId="2133"/>
    <cellStyle name="Normal 5 2 2 2 2 3 5 2" xfId="4362"/>
    <cellStyle name="Normal 5 2 2 2 2 3 5 2 2" xfId="8574"/>
    <cellStyle name="Normal 5 2 2 2 2 3 5 3" xfId="6429"/>
    <cellStyle name="Normal 5 2 2 2 2 3 6" xfId="2569"/>
    <cellStyle name="Normal 5 2 2 2 2 3 6 2" xfId="6842"/>
    <cellStyle name="Normal 5 2 2 2 2 3 7" xfId="4777"/>
    <cellStyle name="Normal 5 2 2 2 2 4" xfId="885"/>
    <cellStyle name="Normal 5 2 2 2 2 4 2" xfId="3120"/>
    <cellStyle name="Normal 5 2 2 2 2 4 2 2" xfId="7332"/>
    <cellStyle name="Normal 5 2 2 2 2 4 3" xfId="5187"/>
    <cellStyle name="Normal 5 2 2 2 2 5" xfId="1303"/>
    <cellStyle name="Normal 5 2 2 2 2 5 2" xfId="3533"/>
    <cellStyle name="Normal 5 2 2 2 2 5 2 2" xfId="7745"/>
    <cellStyle name="Normal 5 2 2 2 2 5 3" xfId="5600"/>
    <cellStyle name="Normal 5 2 2 2 2 6" xfId="1716"/>
    <cellStyle name="Normal 5 2 2 2 2 6 2" xfId="3946"/>
    <cellStyle name="Normal 5 2 2 2 2 6 2 2" xfId="8158"/>
    <cellStyle name="Normal 5 2 2 2 2 6 3" xfId="6013"/>
    <cellStyle name="Normal 5 2 2 2 2 7" xfId="2130"/>
    <cellStyle name="Normal 5 2 2 2 2 7 2" xfId="4359"/>
    <cellStyle name="Normal 5 2 2 2 2 7 2 2" xfId="8571"/>
    <cellStyle name="Normal 5 2 2 2 2 7 3" xfId="6426"/>
    <cellStyle name="Normal 5 2 2 2 2 8" xfId="2566"/>
    <cellStyle name="Normal 5 2 2 2 2 8 2" xfId="6839"/>
    <cellStyle name="Normal 5 2 2 2 2 9" xfId="4774"/>
    <cellStyle name="Normal 5 2 2 2 3" xfId="414"/>
    <cellStyle name="Normal 5 2 2 2 3 2" xfId="415"/>
    <cellStyle name="Normal 5 2 2 2 3 2 2" xfId="890"/>
    <cellStyle name="Normal 5 2 2 2 3 2 2 2" xfId="3125"/>
    <cellStyle name="Normal 5 2 2 2 3 2 2 2 2" xfId="7337"/>
    <cellStyle name="Normal 5 2 2 2 3 2 2 3" xfId="5192"/>
    <cellStyle name="Normal 5 2 2 2 3 2 3" xfId="1308"/>
    <cellStyle name="Normal 5 2 2 2 3 2 3 2" xfId="3538"/>
    <cellStyle name="Normal 5 2 2 2 3 2 3 2 2" xfId="7750"/>
    <cellStyle name="Normal 5 2 2 2 3 2 3 3" xfId="5605"/>
    <cellStyle name="Normal 5 2 2 2 3 2 4" xfId="1721"/>
    <cellStyle name="Normal 5 2 2 2 3 2 4 2" xfId="3951"/>
    <cellStyle name="Normal 5 2 2 2 3 2 4 2 2" xfId="8163"/>
    <cellStyle name="Normal 5 2 2 2 3 2 4 3" xfId="6018"/>
    <cellStyle name="Normal 5 2 2 2 3 2 5" xfId="2135"/>
    <cellStyle name="Normal 5 2 2 2 3 2 5 2" xfId="4364"/>
    <cellStyle name="Normal 5 2 2 2 3 2 5 2 2" xfId="8576"/>
    <cellStyle name="Normal 5 2 2 2 3 2 5 3" xfId="6431"/>
    <cellStyle name="Normal 5 2 2 2 3 2 6" xfId="2571"/>
    <cellStyle name="Normal 5 2 2 2 3 2 6 2" xfId="6844"/>
    <cellStyle name="Normal 5 2 2 2 3 2 7" xfId="4779"/>
    <cellStyle name="Normal 5 2 2 2 3 3" xfId="889"/>
    <cellStyle name="Normal 5 2 2 2 3 3 2" xfId="3124"/>
    <cellStyle name="Normal 5 2 2 2 3 3 2 2" xfId="7336"/>
    <cellStyle name="Normal 5 2 2 2 3 3 3" xfId="5191"/>
    <cellStyle name="Normal 5 2 2 2 3 4" xfId="1307"/>
    <cellStyle name="Normal 5 2 2 2 3 4 2" xfId="3537"/>
    <cellStyle name="Normal 5 2 2 2 3 4 2 2" xfId="7749"/>
    <cellStyle name="Normal 5 2 2 2 3 4 3" xfId="5604"/>
    <cellStyle name="Normal 5 2 2 2 3 5" xfId="1720"/>
    <cellStyle name="Normal 5 2 2 2 3 5 2" xfId="3950"/>
    <cellStyle name="Normal 5 2 2 2 3 5 2 2" xfId="8162"/>
    <cellStyle name="Normal 5 2 2 2 3 5 3" xfId="6017"/>
    <cellStyle name="Normal 5 2 2 2 3 6" xfId="2134"/>
    <cellStyle name="Normal 5 2 2 2 3 6 2" xfId="4363"/>
    <cellStyle name="Normal 5 2 2 2 3 6 2 2" xfId="8575"/>
    <cellStyle name="Normal 5 2 2 2 3 6 3" xfId="6430"/>
    <cellStyle name="Normal 5 2 2 2 3 7" xfId="2570"/>
    <cellStyle name="Normal 5 2 2 2 3 7 2" xfId="6843"/>
    <cellStyle name="Normal 5 2 2 2 3 8" xfId="4778"/>
    <cellStyle name="Normal 5 2 2 2 4" xfId="416"/>
    <cellStyle name="Normal 5 2 2 2 4 2" xfId="891"/>
    <cellStyle name="Normal 5 2 2 2 4 2 2" xfId="3126"/>
    <cellStyle name="Normal 5 2 2 2 4 2 2 2" xfId="7338"/>
    <cellStyle name="Normal 5 2 2 2 4 2 3" xfId="5193"/>
    <cellStyle name="Normal 5 2 2 2 4 3" xfId="1309"/>
    <cellStyle name="Normal 5 2 2 2 4 3 2" xfId="3539"/>
    <cellStyle name="Normal 5 2 2 2 4 3 2 2" xfId="7751"/>
    <cellStyle name="Normal 5 2 2 2 4 3 3" xfId="5606"/>
    <cellStyle name="Normal 5 2 2 2 4 4" xfId="1722"/>
    <cellStyle name="Normal 5 2 2 2 4 4 2" xfId="3952"/>
    <cellStyle name="Normal 5 2 2 2 4 4 2 2" xfId="8164"/>
    <cellStyle name="Normal 5 2 2 2 4 4 3" xfId="6019"/>
    <cellStyle name="Normal 5 2 2 2 4 5" xfId="2136"/>
    <cellStyle name="Normal 5 2 2 2 4 5 2" xfId="4365"/>
    <cellStyle name="Normal 5 2 2 2 4 5 2 2" xfId="8577"/>
    <cellStyle name="Normal 5 2 2 2 4 5 3" xfId="6432"/>
    <cellStyle name="Normal 5 2 2 2 4 6" xfId="2572"/>
    <cellStyle name="Normal 5 2 2 2 4 6 2" xfId="6845"/>
    <cellStyle name="Normal 5 2 2 2 4 7" xfId="4780"/>
    <cellStyle name="Normal 5 2 2 2 5" xfId="884"/>
    <cellStyle name="Normal 5 2 2 2 5 2" xfId="3119"/>
    <cellStyle name="Normal 5 2 2 2 5 2 2" xfId="7331"/>
    <cellStyle name="Normal 5 2 2 2 5 3" xfId="5186"/>
    <cellStyle name="Normal 5 2 2 2 6" xfId="1302"/>
    <cellStyle name="Normal 5 2 2 2 6 2" xfId="3532"/>
    <cellStyle name="Normal 5 2 2 2 6 2 2" xfId="7744"/>
    <cellStyle name="Normal 5 2 2 2 6 3" xfId="5599"/>
    <cellStyle name="Normal 5 2 2 2 7" xfId="1715"/>
    <cellStyle name="Normal 5 2 2 2 7 2" xfId="3945"/>
    <cellStyle name="Normal 5 2 2 2 7 2 2" xfId="8157"/>
    <cellStyle name="Normal 5 2 2 2 7 3" xfId="6012"/>
    <cellStyle name="Normal 5 2 2 2 8" xfId="2129"/>
    <cellStyle name="Normal 5 2 2 2 8 2" xfId="4358"/>
    <cellStyle name="Normal 5 2 2 2 8 2 2" xfId="8570"/>
    <cellStyle name="Normal 5 2 2 2 8 3" xfId="6425"/>
    <cellStyle name="Normal 5 2 2 2 9" xfId="2565"/>
    <cellStyle name="Normal 5 2 2 2 9 2" xfId="6838"/>
    <cellStyle name="Normal 5 2 2 3" xfId="417"/>
    <cellStyle name="Normal 5 2 2 3 2" xfId="418"/>
    <cellStyle name="Normal 5 2 2 3 2 2" xfId="419"/>
    <cellStyle name="Normal 5 2 2 3 2 2 2" xfId="894"/>
    <cellStyle name="Normal 5 2 2 3 2 2 2 2" xfId="3129"/>
    <cellStyle name="Normal 5 2 2 3 2 2 2 2 2" xfId="7341"/>
    <cellStyle name="Normal 5 2 2 3 2 2 2 3" xfId="5196"/>
    <cellStyle name="Normal 5 2 2 3 2 2 3" xfId="1312"/>
    <cellStyle name="Normal 5 2 2 3 2 2 3 2" xfId="3542"/>
    <cellStyle name="Normal 5 2 2 3 2 2 3 2 2" xfId="7754"/>
    <cellStyle name="Normal 5 2 2 3 2 2 3 3" xfId="5609"/>
    <cellStyle name="Normal 5 2 2 3 2 2 4" xfId="1725"/>
    <cellStyle name="Normal 5 2 2 3 2 2 4 2" xfId="3955"/>
    <cellStyle name="Normal 5 2 2 3 2 2 4 2 2" xfId="8167"/>
    <cellStyle name="Normal 5 2 2 3 2 2 4 3" xfId="6022"/>
    <cellStyle name="Normal 5 2 2 3 2 2 5" xfId="2139"/>
    <cellStyle name="Normal 5 2 2 3 2 2 5 2" xfId="4368"/>
    <cellStyle name="Normal 5 2 2 3 2 2 5 2 2" xfId="8580"/>
    <cellStyle name="Normal 5 2 2 3 2 2 5 3" xfId="6435"/>
    <cellStyle name="Normal 5 2 2 3 2 2 6" xfId="2575"/>
    <cellStyle name="Normal 5 2 2 3 2 2 6 2" xfId="6848"/>
    <cellStyle name="Normal 5 2 2 3 2 2 7" xfId="4783"/>
    <cellStyle name="Normal 5 2 2 3 2 3" xfId="893"/>
    <cellStyle name="Normal 5 2 2 3 2 3 2" xfId="3128"/>
    <cellStyle name="Normal 5 2 2 3 2 3 2 2" xfId="7340"/>
    <cellStyle name="Normal 5 2 2 3 2 3 3" xfId="5195"/>
    <cellStyle name="Normal 5 2 2 3 2 4" xfId="1311"/>
    <cellStyle name="Normal 5 2 2 3 2 4 2" xfId="3541"/>
    <cellStyle name="Normal 5 2 2 3 2 4 2 2" xfId="7753"/>
    <cellStyle name="Normal 5 2 2 3 2 4 3" xfId="5608"/>
    <cellStyle name="Normal 5 2 2 3 2 5" xfId="1724"/>
    <cellStyle name="Normal 5 2 2 3 2 5 2" xfId="3954"/>
    <cellStyle name="Normal 5 2 2 3 2 5 2 2" xfId="8166"/>
    <cellStyle name="Normal 5 2 2 3 2 5 3" xfId="6021"/>
    <cellStyle name="Normal 5 2 2 3 2 6" xfId="2138"/>
    <cellStyle name="Normal 5 2 2 3 2 6 2" xfId="4367"/>
    <cellStyle name="Normal 5 2 2 3 2 6 2 2" xfId="8579"/>
    <cellStyle name="Normal 5 2 2 3 2 6 3" xfId="6434"/>
    <cellStyle name="Normal 5 2 2 3 2 7" xfId="2574"/>
    <cellStyle name="Normal 5 2 2 3 2 7 2" xfId="6847"/>
    <cellStyle name="Normal 5 2 2 3 2 8" xfId="4782"/>
    <cellStyle name="Normal 5 2 2 3 3" xfId="420"/>
    <cellStyle name="Normal 5 2 2 3 3 2" xfId="895"/>
    <cellStyle name="Normal 5 2 2 3 3 2 2" xfId="3130"/>
    <cellStyle name="Normal 5 2 2 3 3 2 2 2" xfId="7342"/>
    <cellStyle name="Normal 5 2 2 3 3 2 3" xfId="5197"/>
    <cellStyle name="Normal 5 2 2 3 3 3" xfId="1313"/>
    <cellStyle name="Normal 5 2 2 3 3 3 2" xfId="3543"/>
    <cellStyle name="Normal 5 2 2 3 3 3 2 2" xfId="7755"/>
    <cellStyle name="Normal 5 2 2 3 3 3 3" xfId="5610"/>
    <cellStyle name="Normal 5 2 2 3 3 4" xfId="1726"/>
    <cellStyle name="Normal 5 2 2 3 3 4 2" xfId="3956"/>
    <cellStyle name="Normal 5 2 2 3 3 4 2 2" xfId="8168"/>
    <cellStyle name="Normal 5 2 2 3 3 4 3" xfId="6023"/>
    <cellStyle name="Normal 5 2 2 3 3 5" xfId="2140"/>
    <cellStyle name="Normal 5 2 2 3 3 5 2" xfId="4369"/>
    <cellStyle name="Normal 5 2 2 3 3 5 2 2" xfId="8581"/>
    <cellStyle name="Normal 5 2 2 3 3 5 3" xfId="6436"/>
    <cellStyle name="Normal 5 2 2 3 3 6" xfId="2576"/>
    <cellStyle name="Normal 5 2 2 3 3 6 2" xfId="6849"/>
    <cellStyle name="Normal 5 2 2 3 3 7" xfId="4784"/>
    <cellStyle name="Normal 5 2 2 3 4" xfId="892"/>
    <cellStyle name="Normal 5 2 2 3 4 2" xfId="3127"/>
    <cellStyle name="Normal 5 2 2 3 4 2 2" xfId="7339"/>
    <cellStyle name="Normal 5 2 2 3 4 3" xfId="5194"/>
    <cellStyle name="Normal 5 2 2 3 5" xfId="1310"/>
    <cellStyle name="Normal 5 2 2 3 5 2" xfId="3540"/>
    <cellStyle name="Normal 5 2 2 3 5 2 2" xfId="7752"/>
    <cellStyle name="Normal 5 2 2 3 5 3" xfId="5607"/>
    <cellStyle name="Normal 5 2 2 3 6" xfId="1723"/>
    <cellStyle name="Normal 5 2 2 3 6 2" xfId="3953"/>
    <cellStyle name="Normal 5 2 2 3 6 2 2" xfId="8165"/>
    <cellStyle name="Normal 5 2 2 3 6 3" xfId="6020"/>
    <cellStyle name="Normal 5 2 2 3 7" xfId="2137"/>
    <cellStyle name="Normal 5 2 2 3 7 2" xfId="4366"/>
    <cellStyle name="Normal 5 2 2 3 7 2 2" xfId="8578"/>
    <cellStyle name="Normal 5 2 2 3 7 3" xfId="6433"/>
    <cellStyle name="Normal 5 2 2 3 8" xfId="2573"/>
    <cellStyle name="Normal 5 2 2 3 8 2" xfId="6846"/>
    <cellStyle name="Normal 5 2 2 3 9" xfId="4781"/>
    <cellStyle name="Normal 5 2 2 4" xfId="421"/>
    <cellStyle name="Normal 5 2 2 4 2" xfId="422"/>
    <cellStyle name="Normal 5 2 2 4 2 2" xfId="897"/>
    <cellStyle name="Normal 5 2 2 4 2 2 2" xfId="3132"/>
    <cellStyle name="Normal 5 2 2 4 2 2 2 2" xfId="7344"/>
    <cellStyle name="Normal 5 2 2 4 2 2 3" xfId="5199"/>
    <cellStyle name="Normal 5 2 2 4 2 3" xfId="1315"/>
    <cellStyle name="Normal 5 2 2 4 2 3 2" xfId="3545"/>
    <cellStyle name="Normal 5 2 2 4 2 3 2 2" xfId="7757"/>
    <cellStyle name="Normal 5 2 2 4 2 3 3" xfId="5612"/>
    <cellStyle name="Normal 5 2 2 4 2 4" xfId="1728"/>
    <cellStyle name="Normal 5 2 2 4 2 4 2" xfId="3958"/>
    <cellStyle name="Normal 5 2 2 4 2 4 2 2" xfId="8170"/>
    <cellStyle name="Normal 5 2 2 4 2 4 3" xfId="6025"/>
    <cellStyle name="Normal 5 2 2 4 2 5" xfId="2142"/>
    <cellStyle name="Normal 5 2 2 4 2 5 2" xfId="4371"/>
    <cellStyle name="Normal 5 2 2 4 2 5 2 2" xfId="8583"/>
    <cellStyle name="Normal 5 2 2 4 2 5 3" xfId="6438"/>
    <cellStyle name="Normal 5 2 2 4 2 6" xfId="2578"/>
    <cellStyle name="Normal 5 2 2 4 2 6 2" xfId="6851"/>
    <cellStyle name="Normal 5 2 2 4 2 7" xfId="4786"/>
    <cellStyle name="Normal 5 2 2 4 3" xfId="896"/>
    <cellStyle name="Normal 5 2 2 4 3 2" xfId="3131"/>
    <cellStyle name="Normal 5 2 2 4 3 2 2" xfId="7343"/>
    <cellStyle name="Normal 5 2 2 4 3 3" xfId="5198"/>
    <cellStyle name="Normal 5 2 2 4 4" xfId="1314"/>
    <cellStyle name="Normal 5 2 2 4 4 2" xfId="3544"/>
    <cellStyle name="Normal 5 2 2 4 4 2 2" xfId="7756"/>
    <cellStyle name="Normal 5 2 2 4 4 3" xfId="5611"/>
    <cellStyle name="Normal 5 2 2 4 5" xfId="1727"/>
    <cellStyle name="Normal 5 2 2 4 5 2" xfId="3957"/>
    <cellStyle name="Normal 5 2 2 4 5 2 2" xfId="8169"/>
    <cellStyle name="Normal 5 2 2 4 5 3" xfId="6024"/>
    <cellStyle name="Normal 5 2 2 4 6" xfId="2141"/>
    <cellStyle name="Normal 5 2 2 4 6 2" xfId="4370"/>
    <cellStyle name="Normal 5 2 2 4 6 2 2" xfId="8582"/>
    <cellStyle name="Normal 5 2 2 4 6 3" xfId="6437"/>
    <cellStyle name="Normal 5 2 2 4 7" xfId="2577"/>
    <cellStyle name="Normal 5 2 2 4 7 2" xfId="6850"/>
    <cellStyle name="Normal 5 2 2 4 8" xfId="4785"/>
    <cellStyle name="Normal 5 2 2 5" xfId="423"/>
    <cellStyle name="Normal 5 2 2 5 2" xfId="898"/>
    <cellStyle name="Normal 5 2 2 5 2 2" xfId="3133"/>
    <cellStyle name="Normal 5 2 2 5 2 2 2" xfId="7345"/>
    <cellStyle name="Normal 5 2 2 5 2 3" xfId="5200"/>
    <cellStyle name="Normal 5 2 2 5 3" xfId="1316"/>
    <cellStyle name="Normal 5 2 2 5 3 2" xfId="3546"/>
    <cellStyle name="Normal 5 2 2 5 3 2 2" xfId="7758"/>
    <cellStyle name="Normal 5 2 2 5 3 3" xfId="5613"/>
    <cellStyle name="Normal 5 2 2 5 4" xfId="1729"/>
    <cellStyle name="Normal 5 2 2 5 4 2" xfId="3959"/>
    <cellStyle name="Normal 5 2 2 5 4 2 2" xfId="8171"/>
    <cellStyle name="Normal 5 2 2 5 4 3" xfId="6026"/>
    <cellStyle name="Normal 5 2 2 5 5" xfId="2143"/>
    <cellStyle name="Normal 5 2 2 5 5 2" xfId="4372"/>
    <cellStyle name="Normal 5 2 2 5 5 2 2" xfId="8584"/>
    <cellStyle name="Normal 5 2 2 5 5 3" xfId="6439"/>
    <cellStyle name="Normal 5 2 2 5 6" xfId="2579"/>
    <cellStyle name="Normal 5 2 2 5 6 2" xfId="6852"/>
    <cellStyle name="Normal 5 2 2 5 7" xfId="4787"/>
    <cellStyle name="Normal 5 2 2 6" xfId="883"/>
    <cellStyle name="Normal 5 2 2 6 2" xfId="3118"/>
    <cellStyle name="Normal 5 2 2 6 2 2" xfId="7330"/>
    <cellStyle name="Normal 5 2 2 6 3" xfId="5185"/>
    <cellStyle name="Normal 5 2 2 7" xfId="1301"/>
    <cellStyle name="Normal 5 2 2 7 2" xfId="3531"/>
    <cellStyle name="Normal 5 2 2 7 2 2" xfId="7743"/>
    <cellStyle name="Normal 5 2 2 7 3" xfId="5598"/>
    <cellStyle name="Normal 5 2 2 8" xfId="1714"/>
    <cellStyle name="Normal 5 2 2 8 2" xfId="3944"/>
    <cellStyle name="Normal 5 2 2 8 2 2" xfId="8156"/>
    <cellStyle name="Normal 5 2 2 8 3" xfId="6011"/>
    <cellStyle name="Normal 5 2 2 9" xfId="2128"/>
    <cellStyle name="Normal 5 2 2 9 2" xfId="4357"/>
    <cellStyle name="Normal 5 2 2 9 2 2" xfId="8569"/>
    <cellStyle name="Normal 5 2 2 9 3" xfId="6424"/>
    <cellStyle name="Normal 5 2 3" xfId="424"/>
    <cellStyle name="Normal 5 2 3 10" xfId="4788"/>
    <cellStyle name="Normal 5 2 3 2" xfId="425"/>
    <cellStyle name="Normal 5 2 3 2 2" xfId="426"/>
    <cellStyle name="Normal 5 2 3 2 2 2" xfId="427"/>
    <cellStyle name="Normal 5 2 3 2 2 2 2" xfId="902"/>
    <cellStyle name="Normal 5 2 3 2 2 2 2 2" xfId="3137"/>
    <cellStyle name="Normal 5 2 3 2 2 2 2 2 2" xfId="7349"/>
    <cellStyle name="Normal 5 2 3 2 2 2 2 3" xfId="5204"/>
    <cellStyle name="Normal 5 2 3 2 2 2 3" xfId="1320"/>
    <cellStyle name="Normal 5 2 3 2 2 2 3 2" xfId="3550"/>
    <cellStyle name="Normal 5 2 3 2 2 2 3 2 2" xfId="7762"/>
    <cellStyle name="Normal 5 2 3 2 2 2 3 3" xfId="5617"/>
    <cellStyle name="Normal 5 2 3 2 2 2 4" xfId="1733"/>
    <cellStyle name="Normal 5 2 3 2 2 2 4 2" xfId="3963"/>
    <cellStyle name="Normal 5 2 3 2 2 2 4 2 2" xfId="8175"/>
    <cellStyle name="Normal 5 2 3 2 2 2 4 3" xfId="6030"/>
    <cellStyle name="Normal 5 2 3 2 2 2 5" xfId="2147"/>
    <cellStyle name="Normal 5 2 3 2 2 2 5 2" xfId="4376"/>
    <cellStyle name="Normal 5 2 3 2 2 2 5 2 2" xfId="8588"/>
    <cellStyle name="Normal 5 2 3 2 2 2 5 3" xfId="6443"/>
    <cellStyle name="Normal 5 2 3 2 2 2 6" xfId="2583"/>
    <cellStyle name="Normal 5 2 3 2 2 2 6 2" xfId="6856"/>
    <cellStyle name="Normal 5 2 3 2 2 2 7" xfId="4791"/>
    <cellStyle name="Normal 5 2 3 2 2 3" xfId="901"/>
    <cellStyle name="Normal 5 2 3 2 2 3 2" xfId="3136"/>
    <cellStyle name="Normal 5 2 3 2 2 3 2 2" xfId="7348"/>
    <cellStyle name="Normal 5 2 3 2 2 3 3" xfId="5203"/>
    <cellStyle name="Normal 5 2 3 2 2 4" xfId="1319"/>
    <cellStyle name="Normal 5 2 3 2 2 4 2" xfId="3549"/>
    <cellStyle name="Normal 5 2 3 2 2 4 2 2" xfId="7761"/>
    <cellStyle name="Normal 5 2 3 2 2 4 3" xfId="5616"/>
    <cellStyle name="Normal 5 2 3 2 2 5" xfId="1732"/>
    <cellStyle name="Normal 5 2 3 2 2 5 2" xfId="3962"/>
    <cellStyle name="Normal 5 2 3 2 2 5 2 2" xfId="8174"/>
    <cellStyle name="Normal 5 2 3 2 2 5 3" xfId="6029"/>
    <cellStyle name="Normal 5 2 3 2 2 6" xfId="2146"/>
    <cellStyle name="Normal 5 2 3 2 2 6 2" xfId="4375"/>
    <cellStyle name="Normal 5 2 3 2 2 6 2 2" xfId="8587"/>
    <cellStyle name="Normal 5 2 3 2 2 6 3" xfId="6442"/>
    <cellStyle name="Normal 5 2 3 2 2 7" xfId="2582"/>
    <cellStyle name="Normal 5 2 3 2 2 7 2" xfId="6855"/>
    <cellStyle name="Normal 5 2 3 2 2 8" xfId="4790"/>
    <cellStyle name="Normal 5 2 3 2 3" xfId="428"/>
    <cellStyle name="Normal 5 2 3 2 3 2" xfId="903"/>
    <cellStyle name="Normal 5 2 3 2 3 2 2" xfId="3138"/>
    <cellStyle name="Normal 5 2 3 2 3 2 2 2" xfId="7350"/>
    <cellStyle name="Normal 5 2 3 2 3 2 3" xfId="5205"/>
    <cellStyle name="Normal 5 2 3 2 3 3" xfId="1321"/>
    <cellStyle name="Normal 5 2 3 2 3 3 2" xfId="3551"/>
    <cellStyle name="Normal 5 2 3 2 3 3 2 2" xfId="7763"/>
    <cellStyle name="Normal 5 2 3 2 3 3 3" xfId="5618"/>
    <cellStyle name="Normal 5 2 3 2 3 4" xfId="1734"/>
    <cellStyle name="Normal 5 2 3 2 3 4 2" xfId="3964"/>
    <cellStyle name="Normal 5 2 3 2 3 4 2 2" xfId="8176"/>
    <cellStyle name="Normal 5 2 3 2 3 4 3" xfId="6031"/>
    <cellStyle name="Normal 5 2 3 2 3 5" xfId="2148"/>
    <cellStyle name="Normal 5 2 3 2 3 5 2" xfId="4377"/>
    <cellStyle name="Normal 5 2 3 2 3 5 2 2" xfId="8589"/>
    <cellStyle name="Normal 5 2 3 2 3 5 3" xfId="6444"/>
    <cellStyle name="Normal 5 2 3 2 3 6" xfId="2584"/>
    <cellStyle name="Normal 5 2 3 2 3 6 2" xfId="6857"/>
    <cellStyle name="Normal 5 2 3 2 3 7" xfId="4792"/>
    <cellStyle name="Normal 5 2 3 2 4" xfId="900"/>
    <cellStyle name="Normal 5 2 3 2 4 2" xfId="3135"/>
    <cellStyle name="Normal 5 2 3 2 4 2 2" xfId="7347"/>
    <cellStyle name="Normal 5 2 3 2 4 3" xfId="5202"/>
    <cellStyle name="Normal 5 2 3 2 5" xfId="1318"/>
    <cellStyle name="Normal 5 2 3 2 5 2" xfId="3548"/>
    <cellStyle name="Normal 5 2 3 2 5 2 2" xfId="7760"/>
    <cellStyle name="Normal 5 2 3 2 5 3" xfId="5615"/>
    <cellStyle name="Normal 5 2 3 2 6" xfId="1731"/>
    <cellStyle name="Normal 5 2 3 2 6 2" xfId="3961"/>
    <cellStyle name="Normal 5 2 3 2 6 2 2" xfId="8173"/>
    <cellStyle name="Normal 5 2 3 2 6 3" xfId="6028"/>
    <cellStyle name="Normal 5 2 3 2 7" xfId="2145"/>
    <cellStyle name="Normal 5 2 3 2 7 2" xfId="4374"/>
    <cellStyle name="Normal 5 2 3 2 7 2 2" xfId="8586"/>
    <cellStyle name="Normal 5 2 3 2 7 3" xfId="6441"/>
    <cellStyle name="Normal 5 2 3 2 8" xfId="2581"/>
    <cellStyle name="Normal 5 2 3 2 8 2" xfId="6854"/>
    <cellStyle name="Normal 5 2 3 2 9" xfId="4789"/>
    <cellStyle name="Normal 5 2 3 3" xfId="429"/>
    <cellStyle name="Normal 5 2 3 3 2" xfId="430"/>
    <cellStyle name="Normal 5 2 3 3 2 2" xfId="905"/>
    <cellStyle name="Normal 5 2 3 3 2 2 2" xfId="3140"/>
    <cellStyle name="Normal 5 2 3 3 2 2 2 2" xfId="7352"/>
    <cellStyle name="Normal 5 2 3 3 2 2 3" xfId="5207"/>
    <cellStyle name="Normal 5 2 3 3 2 3" xfId="1323"/>
    <cellStyle name="Normal 5 2 3 3 2 3 2" xfId="3553"/>
    <cellStyle name="Normal 5 2 3 3 2 3 2 2" xfId="7765"/>
    <cellStyle name="Normal 5 2 3 3 2 3 3" xfId="5620"/>
    <cellStyle name="Normal 5 2 3 3 2 4" xfId="1736"/>
    <cellStyle name="Normal 5 2 3 3 2 4 2" xfId="3966"/>
    <cellStyle name="Normal 5 2 3 3 2 4 2 2" xfId="8178"/>
    <cellStyle name="Normal 5 2 3 3 2 4 3" xfId="6033"/>
    <cellStyle name="Normal 5 2 3 3 2 5" xfId="2150"/>
    <cellStyle name="Normal 5 2 3 3 2 5 2" xfId="4379"/>
    <cellStyle name="Normal 5 2 3 3 2 5 2 2" xfId="8591"/>
    <cellStyle name="Normal 5 2 3 3 2 5 3" xfId="6446"/>
    <cellStyle name="Normal 5 2 3 3 2 6" xfId="2586"/>
    <cellStyle name="Normal 5 2 3 3 2 6 2" xfId="6859"/>
    <cellStyle name="Normal 5 2 3 3 2 7" xfId="4794"/>
    <cellStyle name="Normal 5 2 3 3 3" xfId="904"/>
    <cellStyle name="Normal 5 2 3 3 3 2" xfId="3139"/>
    <cellStyle name="Normal 5 2 3 3 3 2 2" xfId="7351"/>
    <cellStyle name="Normal 5 2 3 3 3 3" xfId="5206"/>
    <cellStyle name="Normal 5 2 3 3 4" xfId="1322"/>
    <cellStyle name="Normal 5 2 3 3 4 2" xfId="3552"/>
    <cellStyle name="Normal 5 2 3 3 4 2 2" xfId="7764"/>
    <cellStyle name="Normal 5 2 3 3 4 3" xfId="5619"/>
    <cellStyle name="Normal 5 2 3 3 5" xfId="1735"/>
    <cellStyle name="Normal 5 2 3 3 5 2" xfId="3965"/>
    <cellStyle name="Normal 5 2 3 3 5 2 2" xfId="8177"/>
    <cellStyle name="Normal 5 2 3 3 5 3" xfId="6032"/>
    <cellStyle name="Normal 5 2 3 3 6" xfId="2149"/>
    <cellStyle name="Normal 5 2 3 3 6 2" xfId="4378"/>
    <cellStyle name="Normal 5 2 3 3 6 2 2" xfId="8590"/>
    <cellStyle name="Normal 5 2 3 3 6 3" xfId="6445"/>
    <cellStyle name="Normal 5 2 3 3 7" xfId="2585"/>
    <cellStyle name="Normal 5 2 3 3 7 2" xfId="6858"/>
    <cellStyle name="Normal 5 2 3 3 8" xfId="4793"/>
    <cellStyle name="Normal 5 2 3 4" xfId="431"/>
    <cellStyle name="Normal 5 2 3 4 2" xfId="906"/>
    <cellStyle name="Normal 5 2 3 4 2 2" xfId="3141"/>
    <cellStyle name="Normal 5 2 3 4 2 2 2" xfId="7353"/>
    <cellStyle name="Normal 5 2 3 4 2 3" xfId="5208"/>
    <cellStyle name="Normal 5 2 3 4 3" xfId="1324"/>
    <cellStyle name="Normal 5 2 3 4 3 2" xfId="3554"/>
    <cellStyle name="Normal 5 2 3 4 3 2 2" xfId="7766"/>
    <cellStyle name="Normal 5 2 3 4 3 3" xfId="5621"/>
    <cellStyle name="Normal 5 2 3 4 4" xfId="1737"/>
    <cellStyle name="Normal 5 2 3 4 4 2" xfId="3967"/>
    <cellStyle name="Normal 5 2 3 4 4 2 2" xfId="8179"/>
    <cellStyle name="Normal 5 2 3 4 4 3" xfId="6034"/>
    <cellStyle name="Normal 5 2 3 4 5" xfId="2151"/>
    <cellStyle name="Normal 5 2 3 4 5 2" xfId="4380"/>
    <cellStyle name="Normal 5 2 3 4 5 2 2" xfId="8592"/>
    <cellStyle name="Normal 5 2 3 4 5 3" xfId="6447"/>
    <cellStyle name="Normal 5 2 3 4 6" xfId="2587"/>
    <cellStyle name="Normal 5 2 3 4 6 2" xfId="6860"/>
    <cellStyle name="Normal 5 2 3 4 7" xfId="4795"/>
    <cellStyle name="Normal 5 2 3 5" xfId="899"/>
    <cellStyle name="Normal 5 2 3 5 2" xfId="3134"/>
    <cellStyle name="Normal 5 2 3 5 2 2" xfId="7346"/>
    <cellStyle name="Normal 5 2 3 5 3" xfId="5201"/>
    <cellStyle name="Normal 5 2 3 6" xfId="1317"/>
    <cellStyle name="Normal 5 2 3 6 2" xfId="3547"/>
    <cellStyle name="Normal 5 2 3 6 2 2" xfId="7759"/>
    <cellStyle name="Normal 5 2 3 6 3" xfId="5614"/>
    <cellStyle name="Normal 5 2 3 7" xfId="1730"/>
    <cellStyle name="Normal 5 2 3 7 2" xfId="3960"/>
    <cellStyle name="Normal 5 2 3 7 2 2" xfId="8172"/>
    <cellStyle name="Normal 5 2 3 7 3" xfId="6027"/>
    <cellStyle name="Normal 5 2 3 8" xfId="2144"/>
    <cellStyle name="Normal 5 2 3 8 2" xfId="4373"/>
    <cellStyle name="Normal 5 2 3 8 2 2" xfId="8585"/>
    <cellStyle name="Normal 5 2 3 8 3" xfId="6440"/>
    <cellStyle name="Normal 5 2 3 9" xfId="2580"/>
    <cellStyle name="Normal 5 2 3 9 2" xfId="6853"/>
    <cellStyle name="Normal 5 2 4" xfId="432"/>
    <cellStyle name="Normal 5 2 4 2" xfId="433"/>
    <cellStyle name="Normal 5 2 4 2 2" xfId="434"/>
    <cellStyle name="Normal 5 2 4 2 2 2" xfId="909"/>
    <cellStyle name="Normal 5 2 4 2 2 2 2" xfId="3144"/>
    <cellStyle name="Normal 5 2 4 2 2 2 2 2" xfId="7356"/>
    <cellStyle name="Normal 5 2 4 2 2 2 3" xfId="5211"/>
    <cellStyle name="Normal 5 2 4 2 2 3" xfId="1327"/>
    <cellStyle name="Normal 5 2 4 2 2 3 2" xfId="3557"/>
    <cellStyle name="Normal 5 2 4 2 2 3 2 2" xfId="7769"/>
    <cellStyle name="Normal 5 2 4 2 2 3 3" xfId="5624"/>
    <cellStyle name="Normal 5 2 4 2 2 4" xfId="1740"/>
    <cellStyle name="Normal 5 2 4 2 2 4 2" xfId="3970"/>
    <cellStyle name="Normal 5 2 4 2 2 4 2 2" xfId="8182"/>
    <cellStyle name="Normal 5 2 4 2 2 4 3" xfId="6037"/>
    <cellStyle name="Normal 5 2 4 2 2 5" xfId="2154"/>
    <cellStyle name="Normal 5 2 4 2 2 5 2" xfId="4383"/>
    <cellStyle name="Normal 5 2 4 2 2 5 2 2" xfId="8595"/>
    <cellStyle name="Normal 5 2 4 2 2 5 3" xfId="6450"/>
    <cellStyle name="Normal 5 2 4 2 2 6" xfId="2590"/>
    <cellStyle name="Normal 5 2 4 2 2 6 2" xfId="6863"/>
    <cellStyle name="Normal 5 2 4 2 2 7" xfId="4798"/>
    <cellStyle name="Normal 5 2 4 2 3" xfId="908"/>
    <cellStyle name="Normal 5 2 4 2 3 2" xfId="3143"/>
    <cellStyle name="Normal 5 2 4 2 3 2 2" xfId="7355"/>
    <cellStyle name="Normal 5 2 4 2 3 3" xfId="5210"/>
    <cellStyle name="Normal 5 2 4 2 4" xfId="1326"/>
    <cellStyle name="Normal 5 2 4 2 4 2" xfId="3556"/>
    <cellStyle name="Normal 5 2 4 2 4 2 2" xfId="7768"/>
    <cellStyle name="Normal 5 2 4 2 4 3" xfId="5623"/>
    <cellStyle name="Normal 5 2 4 2 5" xfId="1739"/>
    <cellStyle name="Normal 5 2 4 2 5 2" xfId="3969"/>
    <cellStyle name="Normal 5 2 4 2 5 2 2" xfId="8181"/>
    <cellStyle name="Normal 5 2 4 2 5 3" xfId="6036"/>
    <cellStyle name="Normal 5 2 4 2 6" xfId="2153"/>
    <cellStyle name="Normal 5 2 4 2 6 2" xfId="4382"/>
    <cellStyle name="Normal 5 2 4 2 6 2 2" xfId="8594"/>
    <cellStyle name="Normal 5 2 4 2 6 3" xfId="6449"/>
    <cellStyle name="Normal 5 2 4 2 7" xfId="2589"/>
    <cellStyle name="Normal 5 2 4 2 7 2" xfId="6862"/>
    <cellStyle name="Normal 5 2 4 2 8" xfId="4797"/>
    <cellStyle name="Normal 5 2 4 3" xfId="435"/>
    <cellStyle name="Normal 5 2 4 3 2" xfId="910"/>
    <cellStyle name="Normal 5 2 4 3 2 2" xfId="3145"/>
    <cellStyle name="Normal 5 2 4 3 2 2 2" xfId="7357"/>
    <cellStyle name="Normal 5 2 4 3 2 3" xfId="5212"/>
    <cellStyle name="Normal 5 2 4 3 3" xfId="1328"/>
    <cellStyle name="Normal 5 2 4 3 3 2" xfId="3558"/>
    <cellStyle name="Normal 5 2 4 3 3 2 2" xfId="7770"/>
    <cellStyle name="Normal 5 2 4 3 3 3" xfId="5625"/>
    <cellStyle name="Normal 5 2 4 3 4" xfId="1741"/>
    <cellStyle name="Normal 5 2 4 3 4 2" xfId="3971"/>
    <cellStyle name="Normal 5 2 4 3 4 2 2" xfId="8183"/>
    <cellStyle name="Normal 5 2 4 3 4 3" xfId="6038"/>
    <cellStyle name="Normal 5 2 4 3 5" xfId="2155"/>
    <cellStyle name="Normal 5 2 4 3 5 2" xfId="4384"/>
    <cellStyle name="Normal 5 2 4 3 5 2 2" xfId="8596"/>
    <cellStyle name="Normal 5 2 4 3 5 3" xfId="6451"/>
    <cellStyle name="Normal 5 2 4 3 6" xfId="2591"/>
    <cellStyle name="Normal 5 2 4 3 6 2" xfId="6864"/>
    <cellStyle name="Normal 5 2 4 3 7" xfId="4799"/>
    <cellStyle name="Normal 5 2 4 4" xfId="907"/>
    <cellStyle name="Normal 5 2 4 4 2" xfId="3142"/>
    <cellStyle name="Normal 5 2 4 4 2 2" xfId="7354"/>
    <cellStyle name="Normal 5 2 4 4 3" xfId="5209"/>
    <cellStyle name="Normal 5 2 4 5" xfId="1325"/>
    <cellStyle name="Normal 5 2 4 5 2" xfId="3555"/>
    <cellStyle name="Normal 5 2 4 5 2 2" xfId="7767"/>
    <cellStyle name="Normal 5 2 4 5 3" xfId="5622"/>
    <cellStyle name="Normal 5 2 4 6" xfId="1738"/>
    <cellStyle name="Normal 5 2 4 6 2" xfId="3968"/>
    <cellStyle name="Normal 5 2 4 6 2 2" xfId="8180"/>
    <cellStyle name="Normal 5 2 4 6 3" xfId="6035"/>
    <cellStyle name="Normal 5 2 4 7" xfId="2152"/>
    <cellStyle name="Normal 5 2 4 7 2" xfId="4381"/>
    <cellStyle name="Normal 5 2 4 7 2 2" xfId="8593"/>
    <cellStyle name="Normal 5 2 4 7 3" xfId="6448"/>
    <cellStyle name="Normal 5 2 4 8" xfId="2588"/>
    <cellStyle name="Normal 5 2 4 8 2" xfId="6861"/>
    <cellStyle name="Normal 5 2 4 9" xfId="4796"/>
    <cellStyle name="Normal 5 2 5" xfId="436"/>
    <cellStyle name="Normal 5 2 5 2" xfId="437"/>
    <cellStyle name="Normal 5 2 5 2 2" xfId="912"/>
    <cellStyle name="Normal 5 2 5 2 2 2" xfId="3147"/>
    <cellStyle name="Normal 5 2 5 2 2 2 2" xfId="7359"/>
    <cellStyle name="Normal 5 2 5 2 2 3" xfId="5214"/>
    <cellStyle name="Normal 5 2 5 2 3" xfId="1330"/>
    <cellStyle name="Normal 5 2 5 2 3 2" xfId="3560"/>
    <cellStyle name="Normal 5 2 5 2 3 2 2" xfId="7772"/>
    <cellStyle name="Normal 5 2 5 2 3 3" xfId="5627"/>
    <cellStyle name="Normal 5 2 5 2 4" xfId="1743"/>
    <cellStyle name="Normal 5 2 5 2 4 2" xfId="3973"/>
    <cellStyle name="Normal 5 2 5 2 4 2 2" xfId="8185"/>
    <cellStyle name="Normal 5 2 5 2 4 3" xfId="6040"/>
    <cellStyle name="Normal 5 2 5 2 5" xfId="2157"/>
    <cellStyle name="Normal 5 2 5 2 5 2" xfId="4386"/>
    <cellStyle name="Normal 5 2 5 2 5 2 2" xfId="8598"/>
    <cellStyle name="Normal 5 2 5 2 5 3" xfId="6453"/>
    <cellStyle name="Normal 5 2 5 2 6" xfId="2593"/>
    <cellStyle name="Normal 5 2 5 2 6 2" xfId="6866"/>
    <cellStyle name="Normal 5 2 5 2 7" xfId="4801"/>
    <cellStyle name="Normal 5 2 5 3" xfId="911"/>
    <cellStyle name="Normal 5 2 5 3 2" xfId="3146"/>
    <cellStyle name="Normal 5 2 5 3 2 2" xfId="7358"/>
    <cellStyle name="Normal 5 2 5 3 3" xfId="5213"/>
    <cellStyle name="Normal 5 2 5 4" xfId="1329"/>
    <cellStyle name="Normal 5 2 5 4 2" xfId="3559"/>
    <cellStyle name="Normal 5 2 5 4 2 2" xfId="7771"/>
    <cellStyle name="Normal 5 2 5 4 3" xfId="5626"/>
    <cellStyle name="Normal 5 2 5 5" xfId="1742"/>
    <cellStyle name="Normal 5 2 5 5 2" xfId="3972"/>
    <cellStyle name="Normal 5 2 5 5 2 2" xfId="8184"/>
    <cellStyle name="Normal 5 2 5 5 3" xfId="6039"/>
    <cellStyle name="Normal 5 2 5 6" xfId="2156"/>
    <cellStyle name="Normal 5 2 5 6 2" xfId="4385"/>
    <cellStyle name="Normal 5 2 5 6 2 2" xfId="8597"/>
    <cellStyle name="Normal 5 2 5 6 3" xfId="6452"/>
    <cellStyle name="Normal 5 2 5 7" xfId="2592"/>
    <cellStyle name="Normal 5 2 5 7 2" xfId="6865"/>
    <cellStyle name="Normal 5 2 5 8" xfId="4800"/>
    <cellStyle name="Normal 5 2 6" xfId="438"/>
    <cellStyle name="Normal 5 2 6 2" xfId="913"/>
    <cellStyle name="Normal 5 2 6 2 2" xfId="3148"/>
    <cellStyle name="Normal 5 2 6 2 2 2" xfId="7360"/>
    <cellStyle name="Normal 5 2 6 2 3" xfId="5215"/>
    <cellStyle name="Normal 5 2 6 3" xfId="1331"/>
    <cellStyle name="Normal 5 2 6 3 2" xfId="3561"/>
    <cellStyle name="Normal 5 2 6 3 2 2" xfId="7773"/>
    <cellStyle name="Normal 5 2 6 3 3" xfId="5628"/>
    <cellStyle name="Normal 5 2 6 4" xfId="1744"/>
    <cellStyle name="Normal 5 2 6 4 2" xfId="3974"/>
    <cellStyle name="Normal 5 2 6 4 2 2" xfId="8186"/>
    <cellStyle name="Normal 5 2 6 4 3" xfId="6041"/>
    <cellStyle name="Normal 5 2 6 5" xfId="2158"/>
    <cellStyle name="Normal 5 2 6 5 2" xfId="4387"/>
    <cellStyle name="Normal 5 2 6 5 2 2" xfId="8599"/>
    <cellStyle name="Normal 5 2 6 5 3" xfId="6454"/>
    <cellStyle name="Normal 5 2 6 6" xfId="2594"/>
    <cellStyle name="Normal 5 2 6 6 2" xfId="6867"/>
    <cellStyle name="Normal 5 2 6 7" xfId="4802"/>
    <cellStyle name="Normal 5 2 7" xfId="882"/>
    <cellStyle name="Normal 5 2 7 2" xfId="3117"/>
    <cellStyle name="Normal 5 2 7 2 2" xfId="7329"/>
    <cellStyle name="Normal 5 2 7 3" xfId="5184"/>
    <cellStyle name="Normal 5 2 8" xfId="1300"/>
    <cellStyle name="Normal 5 2 8 2" xfId="3530"/>
    <cellStyle name="Normal 5 2 8 2 2" xfId="7742"/>
    <cellStyle name="Normal 5 2 8 3" xfId="5597"/>
    <cellStyle name="Normal 5 2 9" xfId="1713"/>
    <cellStyle name="Normal 5 2 9 2" xfId="3943"/>
    <cellStyle name="Normal 5 2 9 2 2" xfId="8155"/>
    <cellStyle name="Normal 5 2 9 3" xfId="6010"/>
    <cellStyle name="Normal 5 3" xfId="439"/>
    <cellStyle name="Normal 5 3 10" xfId="2159"/>
    <cellStyle name="Normal 5 3 10 2" xfId="4388"/>
    <cellStyle name="Normal 5 3 10 2 2" xfId="8600"/>
    <cellStyle name="Normal 5 3 10 3" xfId="6455"/>
    <cellStyle name="Normal 5 3 11" xfId="2595"/>
    <cellStyle name="Normal 5 3 11 2" xfId="6868"/>
    <cellStyle name="Normal 5 3 12" xfId="4803"/>
    <cellStyle name="Normal 5 3 2" xfId="440"/>
    <cellStyle name="Normal 5 3 2 2" xfId="915"/>
    <cellStyle name="Normal 5 3 3" xfId="441"/>
    <cellStyle name="Normal 5 3 3 10" xfId="4804"/>
    <cellStyle name="Normal 5 3 3 2" xfId="442"/>
    <cellStyle name="Normal 5 3 3 2 2" xfId="443"/>
    <cellStyle name="Normal 5 3 3 2 2 2" xfId="444"/>
    <cellStyle name="Normal 5 3 3 2 2 2 2" xfId="919"/>
    <cellStyle name="Normal 5 3 3 2 2 2 2 2" xfId="3153"/>
    <cellStyle name="Normal 5 3 3 2 2 2 2 2 2" xfId="7365"/>
    <cellStyle name="Normal 5 3 3 2 2 2 2 3" xfId="5220"/>
    <cellStyle name="Normal 5 3 3 2 2 2 3" xfId="1336"/>
    <cellStyle name="Normal 5 3 3 2 2 2 3 2" xfId="3566"/>
    <cellStyle name="Normal 5 3 3 2 2 2 3 2 2" xfId="7778"/>
    <cellStyle name="Normal 5 3 3 2 2 2 3 3" xfId="5633"/>
    <cellStyle name="Normal 5 3 3 2 2 2 4" xfId="1749"/>
    <cellStyle name="Normal 5 3 3 2 2 2 4 2" xfId="3979"/>
    <cellStyle name="Normal 5 3 3 2 2 2 4 2 2" xfId="8191"/>
    <cellStyle name="Normal 5 3 3 2 2 2 4 3" xfId="6046"/>
    <cellStyle name="Normal 5 3 3 2 2 2 5" xfId="2163"/>
    <cellStyle name="Normal 5 3 3 2 2 2 5 2" xfId="4392"/>
    <cellStyle name="Normal 5 3 3 2 2 2 5 2 2" xfId="8604"/>
    <cellStyle name="Normal 5 3 3 2 2 2 5 3" xfId="6459"/>
    <cellStyle name="Normal 5 3 3 2 2 2 6" xfId="2599"/>
    <cellStyle name="Normal 5 3 3 2 2 2 6 2" xfId="6872"/>
    <cellStyle name="Normal 5 3 3 2 2 2 7" xfId="4807"/>
    <cellStyle name="Normal 5 3 3 2 2 3" xfId="918"/>
    <cellStyle name="Normal 5 3 3 2 2 3 2" xfId="3152"/>
    <cellStyle name="Normal 5 3 3 2 2 3 2 2" xfId="7364"/>
    <cellStyle name="Normal 5 3 3 2 2 3 3" xfId="5219"/>
    <cellStyle name="Normal 5 3 3 2 2 4" xfId="1335"/>
    <cellStyle name="Normal 5 3 3 2 2 4 2" xfId="3565"/>
    <cellStyle name="Normal 5 3 3 2 2 4 2 2" xfId="7777"/>
    <cellStyle name="Normal 5 3 3 2 2 4 3" xfId="5632"/>
    <cellStyle name="Normal 5 3 3 2 2 5" xfId="1748"/>
    <cellStyle name="Normal 5 3 3 2 2 5 2" xfId="3978"/>
    <cellStyle name="Normal 5 3 3 2 2 5 2 2" xfId="8190"/>
    <cellStyle name="Normal 5 3 3 2 2 5 3" xfId="6045"/>
    <cellStyle name="Normal 5 3 3 2 2 6" xfId="2162"/>
    <cellStyle name="Normal 5 3 3 2 2 6 2" xfId="4391"/>
    <cellStyle name="Normal 5 3 3 2 2 6 2 2" xfId="8603"/>
    <cellStyle name="Normal 5 3 3 2 2 6 3" xfId="6458"/>
    <cellStyle name="Normal 5 3 3 2 2 7" xfId="2598"/>
    <cellStyle name="Normal 5 3 3 2 2 7 2" xfId="6871"/>
    <cellStyle name="Normal 5 3 3 2 2 8" xfId="4806"/>
    <cellStyle name="Normal 5 3 3 2 3" xfId="445"/>
    <cellStyle name="Normal 5 3 3 2 3 2" xfId="920"/>
    <cellStyle name="Normal 5 3 3 2 3 2 2" xfId="3154"/>
    <cellStyle name="Normal 5 3 3 2 3 2 2 2" xfId="7366"/>
    <cellStyle name="Normal 5 3 3 2 3 2 3" xfId="5221"/>
    <cellStyle name="Normal 5 3 3 2 3 3" xfId="1337"/>
    <cellStyle name="Normal 5 3 3 2 3 3 2" xfId="3567"/>
    <cellStyle name="Normal 5 3 3 2 3 3 2 2" xfId="7779"/>
    <cellStyle name="Normal 5 3 3 2 3 3 3" xfId="5634"/>
    <cellStyle name="Normal 5 3 3 2 3 4" xfId="1750"/>
    <cellStyle name="Normal 5 3 3 2 3 4 2" xfId="3980"/>
    <cellStyle name="Normal 5 3 3 2 3 4 2 2" xfId="8192"/>
    <cellStyle name="Normal 5 3 3 2 3 4 3" xfId="6047"/>
    <cellStyle name="Normal 5 3 3 2 3 5" xfId="2164"/>
    <cellStyle name="Normal 5 3 3 2 3 5 2" xfId="4393"/>
    <cellStyle name="Normal 5 3 3 2 3 5 2 2" xfId="8605"/>
    <cellStyle name="Normal 5 3 3 2 3 5 3" xfId="6460"/>
    <cellStyle name="Normal 5 3 3 2 3 6" xfId="2600"/>
    <cellStyle name="Normal 5 3 3 2 3 6 2" xfId="6873"/>
    <cellStyle name="Normal 5 3 3 2 3 7" xfId="4808"/>
    <cellStyle name="Normal 5 3 3 2 4" xfId="917"/>
    <cellStyle name="Normal 5 3 3 2 4 2" xfId="3151"/>
    <cellStyle name="Normal 5 3 3 2 4 2 2" xfId="7363"/>
    <cellStyle name="Normal 5 3 3 2 4 3" xfId="5218"/>
    <cellStyle name="Normal 5 3 3 2 5" xfId="1334"/>
    <cellStyle name="Normal 5 3 3 2 5 2" xfId="3564"/>
    <cellStyle name="Normal 5 3 3 2 5 2 2" xfId="7776"/>
    <cellStyle name="Normal 5 3 3 2 5 3" xfId="5631"/>
    <cellStyle name="Normal 5 3 3 2 6" xfId="1747"/>
    <cellStyle name="Normal 5 3 3 2 6 2" xfId="3977"/>
    <cellStyle name="Normal 5 3 3 2 6 2 2" xfId="8189"/>
    <cellStyle name="Normal 5 3 3 2 6 3" xfId="6044"/>
    <cellStyle name="Normal 5 3 3 2 7" xfId="2161"/>
    <cellStyle name="Normal 5 3 3 2 7 2" xfId="4390"/>
    <cellStyle name="Normal 5 3 3 2 7 2 2" xfId="8602"/>
    <cellStyle name="Normal 5 3 3 2 7 3" xfId="6457"/>
    <cellStyle name="Normal 5 3 3 2 8" xfId="2597"/>
    <cellStyle name="Normal 5 3 3 2 8 2" xfId="6870"/>
    <cellStyle name="Normal 5 3 3 2 9" xfId="4805"/>
    <cellStyle name="Normal 5 3 3 3" xfId="446"/>
    <cellStyle name="Normal 5 3 3 3 2" xfId="447"/>
    <cellStyle name="Normal 5 3 3 3 2 2" xfId="922"/>
    <cellStyle name="Normal 5 3 3 3 2 2 2" xfId="3156"/>
    <cellStyle name="Normal 5 3 3 3 2 2 2 2" xfId="7368"/>
    <cellStyle name="Normal 5 3 3 3 2 2 3" xfId="5223"/>
    <cellStyle name="Normal 5 3 3 3 2 3" xfId="1339"/>
    <cellStyle name="Normal 5 3 3 3 2 3 2" xfId="3569"/>
    <cellStyle name="Normal 5 3 3 3 2 3 2 2" xfId="7781"/>
    <cellStyle name="Normal 5 3 3 3 2 3 3" xfId="5636"/>
    <cellStyle name="Normal 5 3 3 3 2 4" xfId="1752"/>
    <cellStyle name="Normal 5 3 3 3 2 4 2" xfId="3982"/>
    <cellStyle name="Normal 5 3 3 3 2 4 2 2" xfId="8194"/>
    <cellStyle name="Normal 5 3 3 3 2 4 3" xfId="6049"/>
    <cellStyle name="Normal 5 3 3 3 2 5" xfId="2166"/>
    <cellStyle name="Normal 5 3 3 3 2 5 2" xfId="4395"/>
    <cellStyle name="Normal 5 3 3 3 2 5 2 2" xfId="8607"/>
    <cellStyle name="Normal 5 3 3 3 2 5 3" xfId="6462"/>
    <cellStyle name="Normal 5 3 3 3 2 6" xfId="2602"/>
    <cellStyle name="Normal 5 3 3 3 2 6 2" xfId="6875"/>
    <cellStyle name="Normal 5 3 3 3 2 7" xfId="4810"/>
    <cellStyle name="Normal 5 3 3 3 3" xfId="921"/>
    <cellStyle name="Normal 5 3 3 3 3 2" xfId="3155"/>
    <cellStyle name="Normal 5 3 3 3 3 2 2" xfId="7367"/>
    <cellStyle name="Normal 5 3 3 3 3 3" xfId="5222"/>
    <cellStyle name="Normal 5 3 3 3 4" xfId="1338"/>
    <cellStyle name="Normal 5 3 3 3 4 2" xfId="3568"/>
    <cellStyle name="Normal 5 3 3 3 4 2 2" xfId="7780"/>
    <cellStyle name="Normal 5 3 3 3 4 3" xfId="5635"/>
    <cellStyle name="Normal 5 3 3 3 5" xfId="1751"/>
    <cellStyle name="Normal 5 3 3 3 5 2" xfId="3981"/>
    <cellStyle name="Normal 5 3 3 3 5 2 2" xfId="8193"/>
    <cellStyle name="Normal 5 3 3 3 5 3" xfId="6048"/>
    <cellStyle name="Normal 5 3 3 3 6" xfId="2165"/>
    <cellStyle name="Normal 5 3 3 3 6 2" xfId="4394"/>
    <cellStyle name="Normal 5 3 3 3 6 2 2" xfId="8606"/>
    <cellStyle name="Normal 5 3 3 3 6 3" xfId="6461"/>
    <cellStyle name="Normal 5 3 3 3 7" xfId="2601"/>
    <cellStyle name="Normal 5 3 3 3 7 2" xfId="6874"/>
    <cellStyle name="Normal 5 3 3 3 8" xfId="4809"/>
    <cellStyle name="Normal 5 3 3 4" xfId="448"/>
    <cellStyle name="Normal 5 3 3 4 2" xfId="923"/>
    <cellStyle name="Normal 5 3 3 4 2 2" xfId="3157"/>
    <cellStyle name="Normal 5 3 3 4 2 2 2" xfId="7369"/>
    <cellStyle name="Normal 5 3 3 4 2 3" xfId="5224"/>
    <cellStyle name="Normal 5 3 3 4 3" xfId="1340"/>
    <cellStyle name="Normal 5 3 3 4 3 2" xfId="3570"/>
    <cellStyle name="Normal 5 3 3 4 3 2 2" xfId="7782"/>
    <cellStyle name="Normal 5 3 3 4 3 3" xfId="5637"/>
    <cellStyle name="Normal 5 3 3 4 4" xfId="1753"/>
    <cellStyle name="Normal 5 3 3 4 4 2" xfId="3983"/>
    <cellStyle name="Normal 5 3 3 4 4 2 2" xfId="8195"/>
    <cellStyle name="Normal 5 3 3 4 4 3" xfId="6050"/>
    <cellStyle name="Normal 5 3 3 4 5" xfId="2167"/>
    <cellStyle name="Normal 5 3 3 4 5 2" xfId="4396"/>
    <cellStyle name="Normal 5 3 3 4 5 2 2" xfId="8608"/>
    <cellStyle name="Normal 5 3 3 4 5 3" xfId="6463"/>
    <cellStyle name="Normal 5 3 3 4 6" xfId="2603"/>
    <cellStyle name="Normal 5 3 3 4 6 2" xfId="6876"/>
    <cellStyle name="Normal 5 3 3 4 7" xfId="4811"/>
    <cellStyle name="Normal 5 3 3 5" xfId="916"/>
    <cellStyle name="Normal 5 3 3 5 2" xfId="3150"/>
    <cellStyle name="Normal 5 3 3 5 2 2" xfId="7362"/>
    <cellStyle name="Normal 5 3 3 5 3" xfId="5217"/>
    <cellStyle name="Normal 5 3 3 6" xfId="1333"/>
    <cellStyle name="Normal 5 3 3 6 2" xfId="3563"/>
    <cellStyle name="Normal 5 3 3 6 2 2" xfId="7775"/>
    <cellStyle name="Normal 5 3 3 6 3" xfId="5630"/>
    <cellStyle name="Normal 5 3 3 7" xfId="1746"/>
    <cellStyle name="Normal 5 3 3 7 2" xfId="3976"/>
    <cellStyle name="Normal 5 3 3 7 2 2" xfId="8188"/>
    <cellStyle name="Normal 5 3 3 7 3" xfId="6043"/>
    <cellStyle name="Normal 5 3 3 8" xfId="2160"/>
    <cellStyle name="Normal 5 3 3 8 2" xfId="4389"/>
    <cellStyle name="Normal 5 3 3 8 2 2" xfId="8601"/>
    <cellStyle name="Normal 5 3 3 8 3" xfId="6456"/>
    <cellStyle name="Normal 5 3 3 9" xfId="2596"/>
    <cellStyle name="Normal 5 3 3 9 2" xfId="6869"/>
    <cellStyle name="Normal 5 3 4" xfId="449"/>
    <cellStyle name="Normal 5 3 4 2" xfId="450"/>
    <cellStyle name="Normal 5 3 4 2 2" xfId="451"/>
    <cellStyle name="Normal 5 3 4 2 2 2" xfId="926"/>
    <cellStyle name="Normal 5 3 4 2 2 2 2" xfId="3160"/>
    <cellStyle name="Normal 5 3 4 2 2 2 2 2" xfId="7372"/>
    <cellStyle name="Normal 5 3 4 2 2 2 3" xfId="5227"/>
    <cellStyle name="Normal 5 3 4 2 2 3" xfId="1343"/>
    <cellStyle name="Normal 5 3 4 2 2 3 2" xfId="3573"/>
    <cellStyle name="Normal 5 3 4 2 2 3 2 2" xfId="7785"/>
    <cellStyle name="Normal 5 3 4 2 2 3 3" xfId="5640"/>
    <cellStyle name="Normal 5 3 4 2 2 4" xfId="1756"/>
    <cellStyle name="Normal 5 3 4 2 2 4 2" xfId="3986"/>
    <cellStyle name="Normal 5 3 4 2 2 4 2 2" xfId="8198"/>
    <cellStyle name="Normal 5 3 4 2 2 4 3" xfId="6053"/>
    <cellStyle name="Normal 5 3 4 2 2 5" xfId="2170"/>
    <cellStyle name="Normal 5 3 4 2 2 5 2" xfId="4399"/>
    <cellStyle name="Normal 5 3 4 2 2 5 2 2" xfId="8611"/>
    <cellStyle name="Normal 5 3 4 2 2 5 3" xfId="6466"/>
    <cellStyle name="Normal 5 3 4 2 2 6" xfId="2606"/>
    <cellStyle name="Normal 5 3 4 2 2 6 2" xfId="6879"/>
    <cellStyle name="Normal 5 3 4 2 2 7" xfId="4814"/>
    <cellStyle name="Normal 5 3 4 2 3" xfId="925"/>
    <cellStyle name="Normal 5 3 4 2 3 2" xfId="3159"/>
    <cellStyle name="Normal 5 3 4 2 3 2 2" xfId="7371"/>
    <cellStyle name="Normal 5 3 4 2 3 3" xfId="5226"/>
    <cellStyle name="Normal 5 3 4 2 4" xfId="1342"/>
    <cellStyle name="Normal 5 3 4 2 4 2" xfId="3572"/>
    <cellStyle name="Normal 5 3 4 2 4 2 2" xfId="7784"/>
    <cellStyle name="Normal 5 3 4 2 4 3" xfId="5639"/>
    <cellStyle name="Normal 5 3 4 2 5" xfId="1755"/>
    <cellStyle name="Normal 5 3 4 2 5 2" xfId="3985"/>
    <cellStyle name="Normal 5 3 4 2 5 2 2" xfId="8197"/>
    <cellStyle name="Normal 5 3 4 2 5 3" xfId="6052"/>
    <cellStyle name="Normal 5 3 4 2 6" xfId="2169"/>
    <cellStyle name="Normal 5 3 4 2 6 2" xfId="4398"/>
    <cellStyle name="Normal 5 3 4 2 6 2 2" xfId="8610"/>
    <cellStyle name="Normal 5 3 4 2 6 3" xfId="6465"/>
    <cellStyle name="Normal 5 3 4 2 7" xfId="2605"/>
    <cellStyle name="Normal 5 3 4 2 7 2" xfId="6878"/>
    <cellStyle name="Normal 5 3 4 2 8" xfId="4813"/>
    <cellStyle name="Normal 5 3 4 3" xfId="452"/>
    <cellStyle name="Normal 5 3 4 3 2" xfId="927"/>
    <cellStyle name="Normal 5 3 4 3 2 2" xfId="3161"/>
    <cellStyle name="Normal 5 3 4 3 2 2 2" xfId="7373"/>
    <cellStyle name="Normal 5 3 4 3 2 3" xfId="5228"/>
    <cellStyle name="Normal 5 3 4 3 3" xfId="1344"/>
    <cellStyle name="Normal 5 3 4 3 3 2" xfId="3574"/>
    <cellStyle name="Normal 5 3 4 3 3 2 2" xfId="7786"/>
    <cellStyle name="Normal 5 3 4 3 3 3" xfId="5641"/>
    <cellStyle name="Normal 5 3 4 3 4" xfId="1757"/>
    <cellStyle name="Normal 5 3 4 3 4 2" xfId="3987"/>
    <cellStyle name="Normal 5 3 4 3 4 2 2" xfId="8199"/>
    <cellStyle name="Normal 5 3 4 3 4 3" xfId="6054"/>
    <cellStyle name="Normal 5 3 4 3 5" xfId="2171"/>
    <cellStyle name="Normal 5 3 4 3 5 2" xfId="4400"/>
    <cellStyle name="Normal 5 3 4 3 5 2 2" xfId="8612"/>
    <cellStyle name="Normal 5 3 4 3 5 3" xfId="6467"/>
    <cellStyle name="Normal 5 3 4 3 6" xfId="2607"/>
    <cellStyle name="Normal 5 3 4 3 6 2" xfId="6880"/>
    <cellStyle name="Normal 5 3 4 3 7" xfId="4815"/>
    <cellStyle name="Normal 5 3 4 4" xfId="924"/>
    <cellStyle name="Normal 5 3 4 4 2" xfId="3158"/>
    <cellStyle name="Normal 5 3 4 4 2 2" xfId="7370"/>
    <cellStyle name="Normal 5 3 4 4 3" xfId="5225"/>
    <cellStyle name="Normal 5 3 4 5" xfId="1341"/>
    <cellStyle name="Normal 5 3 4 5 2" xfId="3571"/>
    <cellStyle name="Normal 5 3 4 5 2 2" xfId="7783"/>
    <cellStyle name="Normal 5 3 4 5 3" xfId="5638"/>
    <cellStyle name="Normal 5 3 4 6" xfId="1754"/>
    <cellStyle name="Normal 5 3 4 6 2" xfId="3984"/>
    <cellStyle name="Normal 5 3 4 6 2 2" xfId="8196"/>
    <cellStyle name="Normal 5 3 4 6 3" xfId="6051"/>
    <cellStyle name="Normal 5 3 4 7" xfId="2168"/>
    <cellStyle name="Normal 5 3 4 7 2" xfId="4397"/>
    <cellStyle name="Normal 5 3 4 7 2 2" xfId="8609"/>
    <cellStyle name="Normal 5 3 4 7 3" xfId="6464"/>
    <cellStyle name="Normal 5 3 4 8" xfId="2604"/>
    <cellStyle name="Normal 5 3 4 8 2" xfId="6877"/>
    <cellStyle name="Normal 5 3 4 9" xfId="4812"/>
    <cellStyle name="Normal 5 3 5" xfId="453"/>
    <cellStyle name="Normal 5 3 5 2" xfId="454"/>
    <cellStyle name="Normal 5 3 5 2 2" xfId="929"/>
    <cellStyle name="Normal 5 3 5 2 2 2" xfId="3163"/>
    <cellStyle name="Normal 5 3 5 2 2 2 2" xfId="7375"/>
    <cellStyle name="Normal 5 3 5 2 2 3" xfId="5230"/>
    <cellStyle name="Normal 5 3 5 2 3" xfId="1346"/>
    <cellStyle name="Normal 5 3 5 2 3 2" xfId="3576"/>
    <cellStyle name="Normal 5 3 5 2 3 2 2" xfId="7788"/>
    <cellStyle name="Normal 5 3 5 2 3 3" xfId="5643"/>
    <cellStyle name="Normal 5 3 5 2 4" xfId="1759"/>
    <cellStyle name="Normal 5 3 5 2 4 2" xfId="3989"/>
    <cellStyle name="Normal 5 3 5 2 4 2 2" xfId="8201"/>
    <cellStyle name="Normal 5 3 5 2 4 3" xfId="6056"/>
    <cellStyle name="Normal 5 3 5 2 5" xfId="2173"/>
    <cellStyle name="Normal 5 3 5 2 5 2" xfId="4402"/>
    <cellStyle name="Normal 5 3 5 2 5 2 2" xfId="8614"/>
    <cellStyle name="Normal 5 3 5 2 5 3" xfId="6469"/>
    <cellStyle name="Normal 5 3 5 2 6" xfId="2609"/>
    <cellStyle name="Normal 5 3 5 2 6 2" xfId="6882"/>
    <cellStyle name="Normal 5 3 5 2 7" xfId="4817"/>
    <cellStyle name="Normal 5 3 5 3" xfId="928"/>
    <cellStyle name="Normal 5 3 5 3 2" xfId="3162"/>
    <cellStyle name="Normal 5 3 5 3 2 2" xfId="7374"/>
    <cellStyle name="Normal 5 3 5 3 3" xfId="5229"/>
    <cellStyle name="Normal 5 3 5 4" xfId="1345"/>
    <cellStyle name="Normal 5 3 5 4 2" xfId="3575"/>
    <cellStyle name="Normal 5 3 5 4 2 2" xfId="7787"/>
    <cellStyle name="Normal 5 3 5 4 3" xfId="5642"/>
    <cellStyle name="Normal 5 3 5 5" xfId="1758"/>
    <cellStyle name="Normal 5 3 5 5 2" xfId="3988"/>
    <cellStyle name="Normal 5 3 5 5 2 2" xfId="8200"/>
    <cellStyle name="Normal 5 3 5 5 3" xfId="6055"/>
    <cellStyle name="Normal 5 3 5 6" xfId="2172"/>
    <cellStyle name="Normal 5 3 5 6 2" xfId="4401"/>
    <cellStyle name="Normal 5 3 5 6 2 2" xfId="8613"/>
    <cellStyle name="Normal 5 3 5 6 3" xfId="6468"/>
    <cellStyle name="Normal 5 3 5 7" xfId="2608"/>
    <cellStyle name="Normal 5 3 5 7 2" xfId="6881"/>
    <cellStyle name="Normal 5 3 5 8" xfId="4816"/>
    <cellStyle name="Normal 5 3 6" xfId="455"/>
    <cellStyle name="Normal 5 3 6 2" xfId="930"/>
    <cellStyle name="Normal 5 3 6 2 2" xfId="3164"/>
    <cellStyle name="Normal 5 3 6 2 2 2" xfId="7376"/>
    <cellStyle name="Normal 5 3 6 2 3" xfId="5231"/>
    <cellStyle name="Normal 5 3 6 3" xfId="1347"/>
    <cellStyle name="Normal 5 3 6 3 2" xfId="3577"/>
    <cellStyle name="Normal 5 3 6 3 2 2" xfId="7789"/>
    <cellStyle name="Normal 5 3 6 3 3" xfId="5644"/>
    <cellStyle name="Normal 5 3 6 4" xfId="1760"/>
    <cellStyle name="Normal 5 3 6 4 2" xfId="3990"/>
    <cellStyle name="Normal 5 3 6 4 2 2" xfId="8202"/>
    <cellStyle name="Normal 5 3 6 4 3" xfId="6057"/>
    <cellStyle name="Normal 5 3 6 5" xfId="2174"/>
    <cellStyle name="Normal 5 3 6 5 2" xfId="4403"/>
    <cellStyle name="Normal 5 3 6 5 2 2" xfId="8615"/>
    <cellStyle name="Normal 5 3 6 5 3" xfId="6470"/>
    <cellStyle name="Normal 5 3 6 6" xfId="2610"/>
    <cellStyle name="Normal 5 3 6 6 2" xfId="6883"/>
    <cellStyle name="Normal 5 3 6 7" xfId="4818"/>
    <cellStyle name="Normal 5 3 7" xfId="914"/>
    <cellStyle name="Normal 5 3 7 2" xfId="3149"/>
    <cellStyle name="Normal 5 3 7 2 2" xfId="7361"/>
    <cellStyle name="Normal 5 3 7 3" xfId="5216"/>
    <cellStyle name="Normal 5 3 8" xfId="1332"/>
    <cellStyle name="Normal 5 3 8 2" xfId="3562"/>
    <cellStyle name="Normal 5 3 8 2 2" xfId="7774"/>
    <cellStyle name="Normal 5 3 8 3" xfId="5629"/>
    <cellStyle name="Normal 5 3 9" xfId="1745"/>
    <cellStyle name="Normal 5 3 9 2" xfId="3975"/>
    <cellStyle name="Normal 5 3 9 2 2" xfId="8187"/>
    <cellStyle name="Normal 5 3 9 3" xfId="6042"/>
    <cellStyle name="Normal 5 4" xfId="456"/>
    <cellStyle name="Normal 5 4 10" xfId="4819"/>
    <cellStyle name="Normal 5 4 2" xfId="457"/>
    <cellStyle name="Normal 5 4 2 2" xfId="458"/>
    <cellStyle name="Normal 5 4 2 2 2" xfId="459"/>
    <cellStyle name="Normal 5 4 2 2 2 2" xfId="934"/>
    <cellStyle name="Normal 5 4 2 2 2 2 2" xfId="3168"/>
    <cellStyle name="Normal 5 4 2 2 2 2 2 2" xfId="7380"/>
    <cellStyle name="Normal 5 4 2 2 2 2 3" xfId="5235"/>
    <cellStyle name="Normal 5 4 2 2 2 3" xfId="1351"/>
    <cellStyle name="Normal 5 4 2 2 2 3 2" xfId="3581"/>
    <cellStyle name="Normal 5 4 2 2 2 3 2 2" xfId="7793"/>
    <cellStyle name="Normal 5 4 2 2 2 3 3" xfId="5648"/>
    <cellStyle name="Normal 5 4 2 2 2 4" xfId="1764"/>
    <cellStyle name="Normal 5 4 2 2 2 4 2" xfId="3994"/>
    <cellStyle name="Normal 5 4 2 2 2 4 2 2" xfId="8206"/>
    <cellStyle name="Normal 5 4 2 2 2 4 3" xfId="6061"/>
    <cellStyle name="Normal 5 4 2 2 2 5" xfId="2178"/>
    <cellStyle name="Normal 5 4 2 2 2 5 2" xfId="4407"/>
    <cellStyle name="Normal 5 4 2 2 2 5 2 2" xfId="8619"/>
    <cellStyle name="Normal 5 4 2 2 2 5 3" xfId="6474"/>
    <cellStyle name="Normal 5 4 2 2 2 6" xfId="2614"/>
    <cellStyle name="Normal 5 4 2 2 2 6 2" xfId="6887"/>
    <cellStyle name="Normal 5 4 2 2 2 7" xfId="4822"/>
    <cellStyle name="Normal 5 4 2 2 3" xfId="933"/>
    <cellStyle name="Normal 5 4 2 2 3 2" xfId="3167"/>
    <cellStyle name="Normal 5 4 2 2 3 2 2" xfId="7379"/>
    <cellStyle name="Normal 5 4 2 2 3 3" xfId="5234"/>
    <cellStyle name="Normal 5 4 2 2 4" xfId="1350"/>
    <cellStyle name="Normal 5 4 2 2 4 2" xfId="3580"/>
    <cellStyle name="Normal 5 4 2 2 4 2 2" xfId="7792"/>
    <cellStyle name="Normal 5 4 2 2 4 3" xfId="5647"/>
    <cellStyle name="Normal 5 4 2 2 5" xfId="1763"/>
    <cellStyle name="Normal 5 4 2 2 5 2" xfId="3993"/>
    <cellStyle name="Normal 5 4 2 2 5 2 2" xfId="8205"/>
    <cellStyle name="Normal 5 4 2 2 5 3" xfId="6060"/>
    <cellStyle name="Normal 5 4 2 2 6" xfId="2177"/>
    <cellStyle name="Normal 5 4 2 2 6 2" xfId="4406"/>
    <cellStyle name="Normal 5 4 2 2 6 2 2" xfId="8618"/>
    <cellStyle name="Normal 5 4 2 2 6 3" xfId="6473"/>
    <cellStyle name="Normal 5 4 2 2 7" xfId="2613"/>
    <cellStyle name="Normal 5 4 2 2 7 2" xfId="6886"/>
    <cellStyle name="Normal 5 4 2 2 8" xfId="4821"/>
    <cellStyle name="Normal 5 4 2 3" xfId="460"/>
    <cellStyle name="Normal 5 4 2 3 2" xfId="935"/>
    <cellStyle name="Normal 5 4 2 3 2 2" xfId="3169"/>
    <cellStyle name="Normal 5 4 2 3 2 2 2" xfId="7381"/>
    <cellStyle name="Normal 5 4 2 3 2 3" xfId="5236"/>
    <cellStyle name="Normal 5 4 2 3 3" xfId="1352"/>
    <cellStyle name="Normal 5 4 2 3 3 2" xfId="3582"/>
    <cellStyle name="Normal 5 4 2 3 3 2 2" xfId="7794"/>
    <cellStyle name="Normal 5 4 2 3 3 3" xfId="5649"/>
    <cellStyle name="Normal 5 4 2 3 4" xfId="1765"/>
    <cellStyle name="Normal 5 4 2 3 4 2" xfId="3995"/>
    <cellStyle name="Normal 5 4 2 3 4 2 2" xfId="8207"/>
    <cellStyle name="Normal 5 4 2 3 4 3" xfId="6062"/>
    <cellStyle name="Normal 5 4 2 3 5" xfId="2179"/>
    <cellStyle name="Normal 5 4 2 3 5 2" xfId="4408"/>
    <cellStyle name="Normal 5 4 2 3 5 2 2" xfId="8620"/>
    <cellStyle name="Normal 5 4 2 3 5 3" xfId="6475"/>
    <cellStyle name="Normal 5 4 2 3 6" xfId="2615"/>
    <cellStyle name="Normal 5 4 2 3 6 2" xfId="6888"/>
    <cellStyle name="Normal 5 4 2 3 7" xfId="4823"/>
    <cellStyle name="Normal 5 4 2 4" xfId="932"/>
    <cellStyle name="Normal 5 4 2 4 2" xfId="3166"/>
    <cellStyle name="Normal 5 4 2 4 2 2" xfId="7378"/>
    <cellStyle name="Normal 5 4 2 4 3" xfId="5233"/>
    <cellStyle name="Normal 5 4 2 5" xfId="1349"/>
    <cellStyle name="Normal 5 4 2 5 2" xfId="3579"/>
    <cellStyle name="Normal 5 4 2 5 2 2" xfId="7791"/>
    <cellStyle name="Normal 5 4 2 5 3" xfId="5646"/>
    <cellStyle name="Normal 5 4 2 6" xfId="1762"/>
    <cellStyle name="Normal 5 4 2 6 2" xfId="3992"/>
    <cellStyle name="Normal 5 4 2 6 2 2" xfId="8204"/>
    <cellStyle name="Normal 5 4 2 6 3" xfId="6059"/>
    <cellStyle name="Normal 5 4 2 7" xfId="2176"/>
    <cellStyle name="Normal 5 4 2 7 2" xfId="4405"/>
    <cellStyle name="Normal 5 4 2 7 2 2" xfId="8617"/>
    <cellStyle name="Normal 5 4 2 7 3" xfId="6472"/>
    <cellStyle name="Normal 5 4 2 8" xfId="2612"/>
    <cellStyle name="Normal 5 4 2 8 2" xfId="6885"/>
    <cellStyle name="Normal 5 4 2 9" xfId="4820"/>
    <cellStyle name="Normal 5 4 3" xfId="461"/>
    <cellStyle name="Normal 5 4 3 2" xfId="462"/>
    <cellStyle name="Normal 5 4 3 2 2" xfId="937"/>
    <cellStyle name="Normal 5 4 3 2 2 2" xfId="3171"/>
    <cellStyle name="Normal 5 4 3 2 2 2 2" xfId="7383"/>
    <cellStyle name="Normal 5 4 3 2 2 3" xfId="5238"/>
    <cellStyle name="Normal 5 4 3 2 3" xfId="1354"/>
    <cellStyle name="Normal 5 4 3 2 3 2" xfId="3584"/>
    <cellStyle name="Normal 5 4 3 2 3 2 2" xfId="7796"/>
    <cellStyle name="Normal 5 4 3 2 3 3" xfId="5651"/>
    <cellStyle name="Normal 5 4 3 2 4" xfId="1767"/>
    <cellStyle name="Normal 5 4 3 2 4 2" xfId="3997"/>
    <cellStyle name="Normal 5 4 3 2 4 2 2" xfId="8209"/>
    <cellStyle name="Normal 5 4 3 2 4 3" xfId="6064"/>
    <cellStyle name="Normal 5 4 3 2 5" xfId="2181"/>
    <cellStyle name="Normal 5 4 3 2 5 2" xfId="4410"/>
    <cellStyle name="Normal 5 4 3 2 5 2 2" xfId="8622"/>
    <cellStyle name="Normal 5 4 3 2 5 3" xfId="6477"/>
    <cellStyle name="Normal 5 4 3 2 6" xfId="2617"/>
    <cellStyle name="Normal 5 4 3 2 6 2" xfId="6890"/>
    <cellStyle name="Normal 5 4 3 2 7" xfId="4825"/>
    <cellStyle name="Normal 5 4 3 3" xfId="936"/>
    <cellStyle name="Normal 5 4 3 3 2" xfId="3170"/>
    <cellStyle name="Normal 5 4 3 3 2 2" xfId="7382"/>
    <cellStyle name="Normal 5 4 3 3 3" xfId="5237"/>
    <cellStyle name="Normal 5 4 3 4" xfId="1353"/>
    <cellStyle name="Normal 5 4 3 4 2" xfId="3583"/>
    <cellStyle name="Normal 5 4 3 4 2 2" xfId="7795"/>
    <cellStyle name="Normal 5 4 3 4 3" xfId="5650"/>
    <cellStyle name="Normal 5 4 3 5" xfId="1766"/>
    <cellStyle name="Normal 5 4 3 5 2" xfId="3996"/>
    <cellStyle name="Normal 5 4 3 5 2 2" xfId="8208"/>
    <cellStyle name="Normal 5 4 3 5 3" xfId="6063"/>
    <cellStyle name="Normal 5 4 3 6" xfId="2180"/>
    <cellStyle name="Normal 5 4 3 6 2" xfId="4409"/>
    <cellStyle name="Normal 5 4 3 6 2 2" xfId="8621"/>
    <cellStyle name="Normal 5 4 3 6 3" xfId="6476"/>
    <cellStyle name="Normal 5 4 3 7" xfId="2616"/>
    <cellStyle name="Normal 5 4 3 7 2" xfId="6889"/>
    <cellStyle name="Normal 5 4 3 8" xfId="4824"/>
    <cellStyle name="Normal 5 4 4" xfId="463"/>
    <cellStyle name="Normal 5 4 4 2" xfId="938"/>
    <cellStyle name="Normal 5 4 4 2 2" xfId="3172"/>
    <cellStyle name="Normal 5 4 4 2 2 2" xfId="7384"/>
    <cellStyle name="Normal 5 4 4 2 3" xfId="5239"/>
    <cellStyle name="Normal 5 4 4 3" xfId="1355"/>
    <cellStyle name="Normal 5 4 4 3 2" xfId="3585"/>
    <cellStyle name="Normal 5 4 4 3 2 2" xfId="7797"/>
    <cellStyle name="Normal 5 4 4 3 3" xfId="5652"/>
    <cellStyle name="Normal 5 4 4 4" xfId="1768"/>
    <cellStyle name="Normal 5 4 4 4 2" xfId="3998"/>
    <cellStyle name="Normal 5 4 4 4 2 2" xfId="8210"/>
    <cellStyle name="Normal 5 4 4 4 3" xfId="6065"/>
    <cellStyle name="Normal 5 4 4 5" xfId="2182"/>
    <cellStyle name="Normal 5 4 4 5 2" xfId="4411"/>
    <cellStyle name="Normal 5 4 4 5 2 2" xfId="8623"/>
    <cellStyle name="Normal 5 4 4 5 3" xfId="6478"/>
    <cellStyle name="Normal 5 4 4 6" xfId="2618"/>
    <cellStyle name="Normal 5 4 4 6 2" xfId="6891"/>
    <cellStyle name="Normal 5 4 4 7" xfId="4826"/>
    <cellStyle name="Normal 5 4 5" xfId="931"/>
    <cellStyle name="Normal 5 4 5 2" xfId="3165"/>
    <cellStyle name="Normal 5 4 5 2 2" xfId="7377"/>
    <cellStyle name="Normal 5 4 5 3" xfId="5232"/>
    <cellStyle name="Normal 5 4 6" xfId="1348"/>
    <cellStyle name="Normal 5 4 6 2" xfId="3578"/>
    <cellStyle name="Normal 5 4 6 2 2" xfId="7790"/>
    <cellStyle name="Normal 5 4 6 3" xfId="5645"/>
    <cellStyle name="Normal 5 4 7" xfId="1761"/>
    <cellStyle name="Normal 5 4 7 2" xfId="3991"/>
    <cellStyle name="Normal 5 4 7 2 2" xfId="8203"/>
    <cellStyle name="Normal 5 4 7 3" xfId="6058"/>
    <cellStyle name="Normal 5 4 8" xfId="2175"/>
    <cellStyle name="Normal 5 4 8 2" xfId="4404"/>
    <cellStyle name="Normal 5 4 8 2 2" xfId="8616"/>
    <cellStyle name="Normal 5 4 8 3" xfId="6471"/>
    <cellStyle name="Normal 5 4 9" xfId="2611"/>
    <cellStyle name="Normal 5 4 9 2" xfId="6884"/>
    <cellStyle name="Normal 5 5" xfId="464"/>
    <cellStyle name="Normal 5 5 2" xfId="465"/>
    <cellStyle name="Normal 5 5 2 2" xfId="466"/>
    <cellStyle name="Normal 5 5 2 2 2" xfId="941"/>
    <cellStyle name="Normal 5 5 2 2 2 2" xfId="3175"/>
    <cellStyle name="Normal 5 5 2 2 2 2 2" xfId="7387"/>
    <cellStyle name="Normal 5 5 2 2 2 3" xfId="5242"/>
    <cellStyle name="Normal 5 5 2 2 3" xfId="1358"/>
    <cellStyle name="Normal 5 5 2 2 3 2" xfId="3588"/>
    <cellStyle name="Normal 5 5 2 2 3 2 2" xfId="7800"/>
    <cellStyle name="Normal 5 5 2 2 3 3" xfId="5655"/>
    <cellStyle name="Normal 5 5 2 2 4" xfId="1771"/>
    <cellStyle name="Normal 5 5 2 2 4 2" xfId="4001"/>
    <cellStyle name="Normal 5 5 2 2 4 2 2" xfId="8213"/>
    <cellStyle name="Normal 5 5 2 2 4 3" xfId="6068"/>
    <cellStyle name="Normal 5 5 2 2 5" xfId="2185"/>
    <cellStyle name="Normal 5 5 2 2 5 2" xfId="4414"/>
    <cellStyle name="Normal 5 5 2 2 5 2 2" xfId="8626"/>
    <cellStyle name="Normal 5 5 2 2 5 3" xfId="6481"/>
    <cellStyle name="Normal 5 5 2 2 6" xfId="2621"/>
    <cellStyle name="Normal 5 5 2 2 6 2" xfId="6894"/>
    <cellStyle name="Normal 5 5 2 2 7" xfId="4829"/>
    <cellStyle name="Normal 5 5 2 3" xfId="940"/>
    <cellStyle name="Normal 5 5 2 3 2" xfId="3174"/>
    <cellStyle name="Normal 5 5 2 3 2 2" xfId="7386"/>
    <cellStyle name="Normal 5 5 2 3 3" xfId="5241"/>
    <cellStyle name="Normal 5 5 2 4" xfId="1357"/>
    <cellStyle name="Normal 5 5 2 4 2" xfId="3587"/>
    <cellStyle name="Normal 5 5 2 4 2 2" xfId="7799"/>
    <cellStyle name="Normal 5 5 2 4 3" xfId="5654"/>
    <cellStyle name="Normal 5 5 2 5" xfId="1770"/>
    <cellStyle name="Normal 5 5 2 5 2" xfId="4000"/>
    <cellStyle name="Normal 5 5 2 5 2 2" xfId="8212"/>
    <cellStyle name="Normal 5 5 2 5 3" xfId="6067"/>
    <cellStyle name="Normal 5 5 2 6" xfId="2184"/>
    <cellStyle name="Normal 5 5 2 6 2" xfId="4413"/>
    <cellStyle name="Normal 5 5 2 6 2 2" xfId="8625"/>
    <cellStyle name="Normal 5 5 2 6 3" xfId="6480"/>
    <cellStyle name="Normal 5 5 2 7" xfId="2620"/>
    <cellStyle name="Normal 5 5 2 7 2" xfId="6893"/>
    <cellStyle name="Normal 5 5 2 8" xfId="4828"/>
    <cellStyle name="Normal 5 5 3" xfId="467"/>
    <cellStyle name="Normal 5 5 3 2" xfId="942"/>
    <cellStyle name="Normal 5 5 3 2 2" xfId="3176"/>
    <cellStyle name="Normal 5 5 3 2 2 2" xfId="7388"/>
    <cellStyle name="Normal 5 5 3 2 3" xfId="5243"/>
    <cellStyle name="Normal 5 5 3 3" xfId="1359"/>
    <cellStyle name="Normal 5 5 3 3 2" xfId="3589"/>
    <cellStyle name="Normal 5 5 3 3 2 2" xfId="7801"/>
    <cellStyle name="Normal 5 5 3 3 3" xfId="5656"/>
    <cellStyle name="Normal 5 5 3 4" xfId="1772"/>
    <cellStyle name="Normal 5 5 3 4 2" xfId="4002"/>
    <cellStyle name="Normal 5 5 3 4 2 2" xfId="8214"/>
    <cellStyle name="Normal 5 5 3 4 3" xfId="6069"/>
    <cellStyle name="Normal 5 5 3 5" xfId="2186"/>
    <cellStyle name="Normal 5 5 3 5 2" xfId="4415"/>
    <cellStyle name="Normal 5 5 3 5 2 2" xfId="8627"/>
    <cellStyle name="Normal 5 5 3 5 3" xfId="6482"/>
    <cellStyle name="Normal 5 5 3 6" xfId="2622"/>
    <cellStyle name="Normal 5 5 3 6 2" xfId="6895"/>
    <cellStyle name="Normal 5 5 3 7" xfId="4830"/>
    <cellStyle name="Normal 5 5 4" xfId="939"/>
    <cellStyle name="Normal 5 5 4 2" xfId="3173"/>
    <cellStyle name="Normal 5 5 4 2 2" xfId="7385"/>
    <cellStyle name="Normal 5 5 4 3" xfId="5240"/>
    <cellStyle name="Normal 5 5 5" xfId="1356"/>
    <cellStyle name="Normal 5 5 5 2" xfId="3586"/>
    <cellStyle name="Normal 5 5 5 2 2" xfId="7798"/>
    <cellStyle name="Normal 5 5 5 3" xfId="5653"/>
    <cellStyle name="Normal 5 5 6" xfId="1769"/>
    <cellStyle name="Normal 5 5 6 2" xfId="3999"/>
    <cellStyle name="Normal 5 5 6 2 2" xfId="8211"/>
    <cellStyle name="Normal 5 5 6 3" xfId="6066"/>
    <cellStyle name="Normal 5 5 7" xfId="2183"/>
    <cellStyle name="Normal 5 5 7 2" xfId="4412"/>
    <cellStyle name="Normal 5 5 7 2 2" xfId="8624"/>
    <cellStyle name="Normal 5 5 7 3" xfId="6479"/>
    <cellStyle name="Normal 5 5 8" xfId="2619"/>
    <cellStyle name="Normal 5 5 8 2" xfId="6892"/>
    <cellStyle name="Normal 5 5 9" xfId="4827"/>
    <cellStyle name="Normal 5 6" xfId="468"/>
    <cellStyle name="Normal 5 6 2" xfId="469"/>
    <cellStyle name="Normal 5 6 2 2" xfId="944"/>
    <cellStyle name="Normal 5 6 2 2 2" xfId="3178"/>
    <cellStyle name="Normal 5 6 2 2 2 2" xfId="7390"/>
    <cellStyle name="Normal 5 6 2 2 3" xfId="5245"/>
    <cellStyle name="Normal 5 6 2 3" xfId="1361"/>
    <cellStyle name="Normal 5 6 2 3 2" xfId="3591"/>
    <cellStyle name="Normal 5 6 2 3 2 2" xfId="7803"/>
    <cellStyle name="Normal 5 6 2 3 3" xfId="5658"/>
    <cellStyle name="Normal 5 6 2 4" xfId="1774"/>
    <cellStyle name="Normal 5 6 2 4 2" xfId="4004"/>
    <cellStyle name="Normal 5 6 2 4 2 2" xfId="8216"/>
    <cellStyle name="Normal 5 6 2 4 3" xfId="6071"/>
    <cellStyle name="Normal 5 6 2 5" xfId="2188"/>
    <cellStyle name="Normal 5 6 2 5 2" xfId="4417"/>
    <cellStyle name="Normal 5 6 2 5 2 2" xfId="8629"/>
    <cellStyle name="Normal 5 6 2 5 3" xfId="6484"/>
    <cellStyle name="Normal 5 6 2 6" xfId="2624"/>
    <cellStyle name="Normal 5 6 2 6 2" xfId="6897"/>
    <cellStyle name="Normal 5 6 2 7" xfId="4832"/>
    <cellStyle name="Normal 5 6 3" xfId="943"/>
    <cellStyle name="Normal 5 6 3 2" xfId="3177"/>
    <cellStyle name="Normal 5 6 3 2 2" xfId="7389"/>
    <cellStyle name="Normal 5 6 3 3" xfId="5244"/>
    <cellStyle name="Normal 5 6 4" xfId="1360"/>
    <cellStyle name="Normal 5 6 4 2" xfId="3590"/>
    <cellStyle name="Normal 5 6 4 2 2" xfId="7802"/>
    <cellStyle name="Normal 5 6 4 3" xfId="5657"/>
    <cellStyle name="Normal 5 6 5" xfId="1773"/>
    <cellStyle name="Normal 5 6 5 2" xfId="4003"/>
    <cellStyle name="Normal 5 6 5 2 2" xfId="8215"/>
    <cellStyle name="Normal 5 6 5 3" xfId="6070"/>
    <cellStyle name="Normal 5 6 6" xfId="2187"/>
    <cellStyle name="Normal 5 6 6 2" xfId="4416"/>
    <cellStyle name="Normal 5 6 6 2 2" xfId="8628"/>
    <cellStyle name="Normal 5 6 6 3" xfId="6483"/>
    <cellStyle name="Normal 5 6 7" xfId="2623"/>
    <cellStyle name="Normal 5 6 7 2" xfId="6896"/>
    <cellStyle name="Normal 5 6 8" xfId="4831"/>
    <cellStyle name="Normal 5 7" xfId="470"/>
    <cellStyle name="Normal 5 7 2" xfId="945"/>
    <cellStyle name="Normal 5 7 2 2" xfId="3179"/>
    <cellStyle name="Normal 5 7 2 2 2" xfId="7391"/>
    <cellStyle name="Normal 5 7 2 3" xfId="5246"/>
    <cellStyle name="Normal 5 7 3" xfId="1362"/>
    <cellStyle name="Normal 5 7 3 2" xfId="3592"/>
    <cellStyle name="Normal 5 7 3 2 2" xfId="7804"/>
    <cellStyle name="Normal 5 7 3 3" xfId="5659"/>
    <cellStyle name="Normal 5 7 4" xfId="1775"/>
    <cellStyle name="Normal 5 7 4 2" xfId="4005"/>
    <cellStyle name="Normal 5 7 4 2 2" xfId="8217"/>
    <cellStyle name="Normal 5 7 4 3" xfId="6072"/>
    <cellStyle name="Normal 5 7 5" xfId="2189"/>
    <cellStyle name="Normal 5 7 5 2" xfId="4418"/>
    <cellStyle name="Normal 5 7 5 2 2" xfId="8630"/>
    <cellStyle name="Normal 5 7 5 3" xfId="6485"/>
    <cellStyle name="Normal 5 7 6" xfId="2625"/>
    <cellStyle name="Normal 5 7 6 2" xfId="6898"/>
    <cellStyle name="Normal 5 7 7" xfId="4833"/>
    <cellStyle name="Normal 5 8" xfId="881"/>
    <cellStyle name="Normal 5 8 2" xfId="3116"/>
    <cellStyle name="Normal 5 8 2 2" xfId="7328"/>
    <cellStyle name="Normal 5 8 3" xfId="5183"/>
    <cellStyle name="Normal 5 9" xfId="1299"/>
    <cellStyle name="Normal 5 9 2" xfId="3529"/>
    <cellStyle name="Normal 5 9 2 2" xfId="7741"/>
    <cellStyle name="Normal 5 9 3"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31"/>
    <cellStyle name="Normal 8 10 3" xfId="6486"/>
    <cellStyle name="Normal 8 11" xfId="2626"/>
    <cellStyle name="Normal 8 11 2" xfId="6899"/>
    <cellStyle name="Normal 8 12" xfId="4834"/>
    <cellStyle name="Normal 8 2" xfId="479"/>
    <cellStyle name="Normal 8 2 10" xfId="2627"/>
    <cellStyle name="Normal 8 2 10 2" xfId="6900"/>
    <cellStyle name="Normal 8 2 11" xfId="4835"/>
    <cellStyle name="Normal 8 2 2" xfId="480"/>
    <cellStyle name="Normal 8 2 2 10" xfId="4836"/>
    <cellStyle name="Normal 8 2 2 2" xfId="481"/>
    <cellStyle name="Normal 8 2 2 2 2" xfId="482"/>
    <cellStyle name="Normal 8 2 2 2 2 2" xfId="483"/>
    <cellStyle name="Normal 8 2 2 2 2 2 2" xfId="951"/>
    <cellStyle name="Normal 8 2 2 2 2 2 2 2" xfId="3185"/>
    <cellStyle name="Normal 8 2 2 2 2 2 2 2 2" xfId="7397"/>
    <cellStyle name="Normal 8 2 2 2 2 2 2 3" xfId="5252"/>
    <cellStyle name="Normal 8 2 2 2 2 2 3" xfId="1368"/>
    <cellStyle name="Normal 8 2 2 2 2 2 3 2" xfId="3598"/>
    <cellStyle name="Normal 8 2 2 2 2 2 3 2 2" xfId="7810"/>
    <cellStyle name="Normal 8 2 2 2 2 2 3 3" xfId="5665"/>
    <cellStyle name="Normal 8 2 2 2 2 2 4" xfId="1781"/>
    <cellStyle name="Normal 8 2 2 2 2 2 4 2" xfId="4011"/>
    <cellStyle name="Normal 8 2 2 2 2 2 4 2 2" xfId="8223"/>
    <cellStyle name="Normal 8 2 2 2 2 2 4 3" xfId="6078"/>
    <cellStyle name="Normal 8 2 2 2 2 2 5" xfId="2195"/>
    <cellStyle name="Normal 8 2 2 2 2 2 5 2" xfId="4424"/>
    <cellStyle name="Normal 8 2 2 2 2 2 5 2 2" xfId="8636"/>
    <cellStyle name="Normal 8 2 2 2 2 2 5 3" xfId="6491"/>
    <cellStyle name="Normal 8 2 2 2 2 2 6" xfId="2631"/>
    <cellStyle name="Normal 8 2 2 2 2 2 6 2" xfId="6904"/>
    <cellStyle name="Normal 8 2 2 2 2 2 7" xfId="4839"/>
    <cellStyle name="Normal 8 2 2 2 2 3" xfId="950"/>
    <cellStyle name="Normal 8 2 2 2 2 3 2" xfId="3184"/>
    <cellStyle name="Normal 8 2 2 2 2 3 2 2" xfId="7396"/>
    <cellStyle name="Normal 8 2 2 2 2 3 3" xfId="5251"/>
    <cellStyle name="Normal 8 2 2 2 2 4" xfId="1367"/>
    <cellStyle name="Normal 8 2 2 2 2 4 2" xfId="3597"/>
    <cellStyle name="Normal 8 2 2 2 2 4 2 2" xfId="7809"/>
    <cellStyle name="Normal 8 2 2 2 2 4 3" xfId="5664"/>
    <cellStyle name="Normal 8 2 2 2 2 5" xfId="1780"/>
    <cellStyle name="Normal 8 2 2 2 2 5 2" xfId="4010"/>
    <cellStyle name="Normal 8 2 2 2 2 5 2 2" xfId="8222"/>
    <cellStyle name="Normal 8 2 2 2 2 5 3" xfId="6077"/>
    <cellStyle name="Normal 8 2 2 2 2 6" xfId="2194"/>
    <cellStyle name="Normal 8 2 2 2 2 6 2" xfId="4423"/>
    <cellStyle name="Normal 8 2 2 2 2 6 2 2" xfId="8635"/>
    <cellStyle name="Normal 8 2 2 2 2 6 3" xfId="6490"/>
    <cellStyle name="Normal 8 2 2 2 2 7" xfId="2630"/>
    <cellStyle name="Normal 8 2 2 2 2 7 2" xfId="6903"/>
    <cellStyle name="Normal 8 2 2 2 2 8" xfId="4838"/>
    <cellStyle name="Normal 8 2 2 2 3" xfId="484"/>
    <cellStyle name="Normal 8 2 2 2 3 2" xfId="952"/>
    <cellStyle name="Normal 8 2 2 2 3 2 2" xfId="3186"/>
    <cellStyle name="Normal 8 2 2 2 3 2 2 2" xfId="7398"/>
    <cellStyle name="Normal 8 2 2 2 3 2 3" xfId="5253"/>
    <cellStyle name="Normal 8 2 2 2 3 3" xfId="1369"/>
    <cellStyle name="Normal 8 2 2 2 3 3 2" xfId="3599"/>
    <cellStyle name="Normal 8 2 2 2 3 3 2 2" xfId="7811"/>
    <cellStyle name="Normal 8 2 2 2 3 3 3" xfId="5666"/>
    <cellStyle name="Normal 8 2 2 2 3 4" xfId="1782"/>
    <cellStyle name="Normal 8 2 2 2 3 4 2" xfId="4012"/>
    <cellStyle name="Normal 8 2 2 2 3 4 2 2" xfId="8224"/>
    <cellStyle name="Normal 8 2 2 2 3 4 3" xfId="6079"/>
    <cellStyle name="Normal 8 2 2 2 3 5" xfId="2196"/>
    <cellStyle name="Normal 8 2 2 2 3 5 2" xfId="4425"/>
    <cellStyle name="Normal 8 2 2 2 3 5 2 2" xfId="8637"/>
    <cellStyle name="Normal 8 2 2 2 3 5 3" xfId="6492"/>
    <cellStyle name="Normal 8 2 2 2 3 6" xfId="2632"/>
    <cellStyle name="Normal 8 2 2 2 3 6 2" xfId="6905"/>
    <cellStyle name="Normal 8 2 2 2 3 7" xfId="4840"/>
    <cellStyle name="Normal 8 2 2 2 4" xfId="949"/>
    <cellStyle name="Normal 8 2 2 2 4 2" xfId="3183"/>
    <cellStyle name="Normal 8 2 2 2 4 2 2" xfId="7395"/>
    <cellStyle name="Normal 8 2 2 2 4 3" xfId="5250"/>
    <cellStyle name="Normal 8 2 2 2 5" xfId="1366"/>
    <cellStyle name="Normal 8 2 2 2 5 2" xfId="3596"/>
    <cellStyle name="Normal 8 2 2 2 5 2 2" xfId="7808"/>
    <cellStyle name="Normal 8 2 2 2 5 3" xfId="5663"/>
    <cellStyle name="Normal 8 2 2 2 6" xfId="1779"/>
    <cellStyle name="Normal 8 2 2 2 6 2" xfId="4009"/>
    <cellStyle name="Normal 8 2 2 2 6 2 2" xfId="8221"/>
    <cellStyle name="Normal 8 2 2 2 6 3" xfId="6076"/>
    <cellStyle name="Normal 8 2 2 2 7" xfId="2193"/>
    <cellStyle name="Normal 8 2 2 2 7 2" xfId="4422"/>
    <cellStyle name="Normal 8 2 2 2 7 2 2" xfId="8634"/>
    <cellStyle name="Normal 8 2 2 2 7 3" xfId="6489"/>
    <cellStyle name="Normal 8 2 2 2 8" xfId="2629"/>
    <cellStyle name="Normal 8 2 2 2 8 2" xfId="6902"/>
    <cellStyle name="Normal 8 2 2 2 9" xfId="4837"/>
    <cellStyle name="Normal 8 2 2 3" xfId="485"/>
    <cellStyle name="Normal 8 2 2 3 2" xfId="486"/>
    <cellStyle name="Normal 8 2 2 3 2 2" xfId="954"/>
    <cellStyle name="Normal 8 2 2 3 2 2 2" xfId="3188"/>
    <cellStyle name="Normal 8 2 2 3 2 2 2 2" xfId="7400"/>
    <cellStyle name="Normal 8 2 2 3 2 2 3" xfId="5255"/>
    <cellStyle name="Normal 8 2 2 3 2 3" xfId="1371"/>
    <cellStyle name="Normal 8 2 2 3 2 3 2" xfId="3601"/>
    <cellStyle name="Normal 8 2 2 3 2 3 2 2" xfId="7813"/>
    <cellStyle name="Normal 8 2 2 3 2 3 3" xfId="5668"/>
    <cellStyle name="Normal 8 2 2 3 2 4" xfId="1784"/>
    <cellStyle name="Normal 8 2 2 3 2 4 2" xfId="4014"/>
    <cellStyle name="Normal 8 2 2 3 2 4 2 2" xfId="8226"/>
    <cellStyle name="Normal 8 2 2 3 2 4 3" xfId="6081"/>
    <cellStyle name="Normal 8 2 2 3 2 5" xfId="2198"/>
    <cellStyle name="Normal 8 2 2 3 2 5 2" xfId="4427"/>
    <cellStyle name="Normal 8 2 2 3 2 5 2 2" xfId="8639"/>
    <cellStyle name="Normal 8 2 2 3 2 5 3" xfId="6494"/>
    <cellStyle name="Normal 8 2 2 3 2 6" xfId="2634"/>
    <cellStyle name="Normal 8 2 2 3 2 6 2" xfId="6907"/>
    <cellStyle name="Normal 8 2 2 3 2 7" xfId="4842"/>
    <cellStyle name="Normal 8 2 2 3 3" xfId="953"/>
    <cellStyle name="Normal 8 2 2 3 3 2" xfId="3187"/>
    <cellStyle name="Normal 8 2 2 3 3 2 2" xfId="7399"/>
    <cellStyle name="Normal 8 2 2 3 3 3" xfId="5254"/>
    <cellStyle name="Normal 8 2 2 3 4" xfId="1370"/>
    <cellStyle name="Normal 8 2 2 3 4 2" xfId="3600"/>
    <cellStyle name="Normal 8 2 2 3 4 2 2" xfId="7812"/>
    <cellStyle name="Normal 8 2 2 3 4 3" xfId="5667"/>
    <cellStyle name="Normal 8 2 2 3 5" xfId="1783"/>
    <cellStyle name="Normal 8 2 2 3 5 2" xfId="4013"/>
    <cellStyle name="Normal 8 2 2 3 5 2 2" xfId="8225"/>
    <cellStyle name="Normal 8 2 2 3 5 3" xfId="6080"/>
    <cellStyle name="Normal 8 2 2 3 6" xfId="2197"/>
    <cellStyle name="Normal 8 2 2 3 6 2" xfId="4426"/>
    <cellStyle name="Normal 8 2 2 3 6 2 2" xfId="8638"/>
    <cellStyle name="Normal 8 2 2 3 6 3" xfId="6493"/>
    <cellStyle name="Normal 8 2 2 3 7" xfId="2633"/>
    <cellStyle name="Normal 8 2 2 3 7 2" xfId="6906"/>
    <cellStyle name="Normal 8 2 2 3 8" xfId="4841"/>
    <cellStyle name="Normal 8 2 2 4" xfId="487"/>
    <cellStyle name="Normal 8 2 2 4 2" xfId="955"/>
    <cellStyle name="Normal 8 2 2 4 2 2" xfId="3189"/>
    <cellStyle name="Normal 8 2 2 4 2 2 2" xfId="7401"/>
    <cellStyle name="Normal 8 2 2 4 2 3" xfId="5256"/>
    <cellStyle name="Normal 8 2 2 4 3" xfId="1372"/>
    <cellStyle name="Normal 8 2 2 4 3 2" xfId="3602"/>
    <cellStyle name="Normal 8 2 2 4 3 2 2" xfId="7814"/>
    <cellStyle name="Normal 8 2 2 4 3 3" xfId="5669"/>
    <cellStyle name="Normal 8 2 2 4 4" xfId="1785"/>
    <cellStyle name="Normal 8 2 2 4 4 2" xfId="4015"/>
    <cellStyle name="Normal 8 2 2 4 4 2 2" xfId="8227"/>
    <cellStyle name="Normal 8 2 2 4 4 3" xfId="6082"/>
    <cellStyle name="Normal 8 2 2 4 5" xfId="2199"/>
    <cellStyle name="Normal 8 2 2 4 5 2" xfId="4428"/>
    <cellStyle name="Normal 8 2 2 4 5 2 2" xfId="8640"/>
    <cellStyle name="Normal 8 2 2 4 5 3" xfId="6495"/>
    <cellStyle name="Normal 8 2 2 4 6" xfId="2635"/>
    <cellStyle name="Normal 8 2 2 4 6 2" xfId="6908"/>
    <cellStyle name="Normal 8 2 2 4 7" xfId="4843"/>
    <cellStyle name="Normal 8 2 2 5" xfId="948"/>
    <cellStyle name="Normal 8 2 2 5 2" xfId="3182"/>
    <cellStyle name="Normal 8 2 2 5 2 2" xfId="7394"/>
    <cellStyle name="Normal 8 2 2 5 3" xfId="5249"/>
    <cellStyle name="Normal 8 2 2 6" xfId="1365"/>
    <cellStyle name="Normal 8 2 2 6 2" xfId="3595"/>
    <cellStyle name="Normal 8 2 2 6 2 2" xfId="7807"/>
    <cellStyle name="Normal 8 2 2 6 3" xfId="5662"/>
    <cellStyle name="Normal 8 2 2 7" xfId="1778"/>
    <cellStyle name="Normal 8 2 2 7 2" xfId="4008"/>
    <cellStyle name="Normal 8 2 2 7 2 2" xfId="8220"/>
    <cellStyle name="Normal 8 2 2 7 3" xfId="6075"/>
    <cellStyle name="Normal 8 2 2 8" xfId="2192"/>
    <cellStyle name="Normal 8 2 2 8 2" xfId="4421"/>
    <cellStyle name="Normal 8 2 2 8 2 2" xfId="8633"/>
    <cellStyle name="Normal 8 2 2 8 3" xfId="6488"/>
    <cellStyle name="Normal 8 2 2 9" xfId="2628"/>
    <cellStyle name="Normal 8 2 2 9 2" xfId="6901"/>
    <cellStyle name="Normal 8 2 3" xfId="488"/>
    <cellStyle name="Normal 8 2 3 2" xfId="489"/>
    <cellStyle name="Normal 8 2 3 2 2" xfId="490"/>
    <cellStyle name="Normal 8 2 3 2 2 2" xfId="958"/>
    <cellStyle name="Normal 8 2 3 2 2 2 2" xfId="3192"/>
    <cellStyle name="Normal 8 2 3 2 2 2 2 2" xfId="7404"/>
    <cellStyle name="Normal 8 2 3 2 2 2 3" xfId="5259"/>
    <cellStyle name="Normal 8 2 3 2 2 3" xfId="1375"/>
    <cellStyle name="Normal 8 2 3 2 2 3 2" xfId="3605"/>
    <cellStyle name="Normal 8 2 3 2 2 3 2 2" xfId="7817"/>
    <cellStyle name="Normal 8 2 3 2 2 3 3" xfId="5672"/>
    <cellStyle name="Normal 8 2 3 2 2 4" xfId="1788"/>
    <cellStyle name="Normal 8 2 3 2 2 4 2" xfId="4018"/>
    <cellStyle name="Normal 8 2 3 2 2 4 2 2" xfId="8230"/>
    <cellStyle name="Normal 8 2 3 2 2 4 3" xfId="6085"/>
    <cellStyle name="Normal 8 2 3 2 2 5" xfId="2202"/>
    <cellStyle name="Normal 8 2 3 2 2 5 2" xfId="4431"/>
    <cellStyle name="Normal 8 2 3 2 2 5 2 2" xfId="8643"/>
    <cellStyle name="Normal 8 2 3 2 2 5 3" xfId="6498"/>
    <cellStyle name="Normal 8 2 3 2 2 6" xfId="2638"/>
    <cellStyle name="Normal 8 2 3 2 2 6 2" xfId="6911"/>
    <cellStyle name="Normal 8 2 3 2 2 7" xfId="4846"/>
    <cellStyle name="Normal 8 2 3 2 3" xfId="957"/>
    <cellStyle name="Normal 8 2 3 2 3 2" xfId="3191"/>
    <cellStyle name="Normal 8 2 3 2 3 2 2" xfId="7403"/>
    <cellStyle name="Normal 8 2 3 2 3 3" xfId="5258"/>
    <cellStyle name="Normal 8 2 3 2 4" xfId="1374"/>
    <cellStyle name="Normal 8 2 3 2 4 2" xfId="3604"/>
    <cellStyle name="Normal 8 2 3 2 4 2 2" xfId="7816"/>
    <cellStyle name="Normal 8 2 3 2 4 3" xfId="5671"/>
    <cellStyle name="Normal 8 2 3 2 5" xfId="1787"/>
    <cellStyle name="Normal 8 2 3 2 5 2" xfId="4017"/>
    <cellStyle name="Normal 8 2 3 2 5 2 2" xfId="8229"/>
    <cellStyle name="Normal 8 2 3 2 5 3" xfId="6084"/>
    <cellStyle name="Normal 8 2 3 2 6" xfId="2201"/>
    <cellStyle name="Normal 8 2 3 2 6 2" xfId="4430"/>
    <cellStyle name="Normal 8 2 3 2 6 2 2" xfId="8642"/>
    <cellStyle name="Normal 8 2 3 2 6 3" xfId="6497"/>
    <cellStyle name="Normal 8 2 3 2 7" xfId="2637"/>
    <cellStyle name="Normal 8 2 3 2 7 2" xfId="6910"/>
    <cellStyle name="Normal 8 2 3 2 8" xfId="4845"/>
    <cellStyle name="Normal 8 2 3 3" xfId="491"/>
    <cellStyle name="Normal 8 2 3 3 2" xfId="959"/>
    <cellStyle name="Normal 8 2 3 3 2 2" xfId="3193"/>
    <cellStyle name="Normal 8 2 3 3 2 2 2" xfId="7405"/>
    <cellStyle name="Normal 8 2 3 3 2 3" xfId="5260"/>
    <cellStyle name="Normal 8 2 3 3 3" xfId="1376"/>
    <cellStyle name="Normal 8 2 3 3 3 2" xfId="3606"/>
    <cellStyle name="Normal 8 2 3 3 3 2 2" xfId="7818"/>
    <cellStyle name="Normal 8 2 3 3 3 3" xfId="5673"/>
    <cellStyle name="Normal 8 2 3 3 4" xfId="1789"/>
    <cellStyle name="Normal 8 2 3 3 4 2" xfId="4019"/>
    <cellStyle name="Normal 8 2 3 3 4 2 2" xfId="8231"/>
    <cellStyle name="Normal 8 2 3 3 4 3" xfId="6086"/>
    <cellStyle name="Normal 8 2 3 3 5" xfId="2203"/>
    <cellStyle name="Normal 8 2 3 3 5 2" xfId="4432"/>
    <cellStyle name="Normal 8 2 3 3 5 2 2" xfId="8644"/>
    <cellStyle name="Normal 8 2 3 3 5 3" xfId="6499"/>
    <cellStyle name="Normal 8 2 3 3 6" xfId="2639"/>
    <cellStyle name="Normal 8 2 3 3 6 2" xfId="6912"/>
    <cellStyle name="Normal 8 2 3 3 7" xfId="4847"/>
    <cellStyle name="Normal 8 2 3 4" xfId="956"/>
    <cellStyle name="Normal 8 2 3 4 2" xfId="3190"/>
    <cellStyle name="Normal 8 2 3 4 2 2" xfId="7402"/>
    <cellStyle name="Normal 8 2 3 4 3" xfId="5257"/>
    <cellStyle name="Normal 8 2 3 5" xfId="1373"/>
    <cellStyle name="Normal 8 2 3 5 2" xfId="3603"/>
    <cellStyle name="Normal 8 2 3 5 2 2" xfId="7815"/>
    <cellStyle name="Normal 8 2 3 5 3" xfId="5670"/>
    <cellStyle name="Normal 8 2 3 6" xfId="1786"/>
    <cellStyle name="Normal 8 2 3 6 2" xfId="4016"/>
    <cellStyle name="Normal 8 2 3 6 2 2" xfId="8228"/>
    <cellStyle name="Normal 8 2 3 6 3" xfId="6083"/>
    <cellStyle name="Normal 8 2 3 7" xfId="2200"/>
    <cellStyle name="Normal 8 2 3 7 2" xfId="4429"/>
    <cellStyle name="Normal 8 2 3 7 2 2" xfId="8641"/>
    <cellStyle name="Normal 8 2 3 7 3" xfId="6496"/>
    <cellStyle name="Normal 8 2 3 8" xfId="2636"/>
    <cellStyle name="Normal 8 2 3 8 2" xfId="6909"/>
    <cellStyle name="Normal 8 2 3 9" xfId="4844"/>
    <cellStyle name="Normal 8 2 4" xfId="492"/>
    <cellStyle name="Normal 8 2 4 2" xfId="493"/>
    <cellStyle name="Normal 8 2 4 2 2" xfId="961"/>
    <cellStyle name="Normal 8 2 4 2 2 2" xfId="3195"/>
    <cellStyle name="Normal 8 2 4 2 2 2 2" xfId="7407"/>
    <cellStyle name="Normal 8 2 4 2 2 3" xfId="5262"/>
    <cellStyle name="Normal 8 2 4 2 3" xfId="1378"/>
    <cellStyle name="Normal 8 2 4 2 3 2" xfId="3608"/>
    <cellStyle name="Normal 8 2 4 2 3 2 2" xfId="7820"/>
    <cellStyle name="Normal 8 2 4 2 3 3" xfId="5675"/>
    <cellStyle name="Normal 8 2 4 2 4" xfId="1791"/>
    <cellStyle name="Normal 8 2 4 2 4 2" xfId="4021"/>
    <cellStyle name="Normal 8 2 4 2 4 2 2" xfId="8233"/>
    <cellStyle name="Normal 8 2 4 2 4 3" xfId="6088"/>
    <cellStyle name="Normal 8 2 4 2 5" xfId="2205"/>
    <cellStyle name="Normal 8 2 4 2 5 2" xfId="4434"/>
    <cellStyle name="Normal 8 2 4 2 5 2 2" xfId="8646"/>
    <cellStyle name="Normal 8 2 4 2 5 3" xfId="6501"/>
    <cellStyle name="Normal 8 2 4 2 6" xfId="2641"/>
    <cellStyle name="Normal 8 2 4 2 6 2" xfId="6914"/>
    <cellStyle name="Normal 8 2 4 2 7" xfId="4849"/>
    <cellStyle name="Normal 8 2 4 3" xfId="960"/>
    <cellStyle name="Normal 8 2 4 3 2" xfId="3194"/>
    <cellStyle name="Normal 8 2 4 3 2 2" xfId="7406"/>
    <cellStyle name="Normal 8 2 4 3 3" xfId="5261"/>
    <cellStyle name="Normal 8 2 4 4" xfId="1377"/>
    <cellStyle name="Normal 8 2 4 4 2" xfId="3607"/>
    <cellStyle name="Normal 8 2 4 4 2 2" xfId="7819"/>
    <cellStyle name="Normal 8 2 4 4 3" xfId="5674"/>
    <cellStyle name="Normal 8 2 4 5" xfId="1790"/>
    <cellStyle name="Normal 8 2 4 5 2" xfId="4020"/>
    <cellStyle name="Normal 8 2 4 5 2 2" xfId="8232"/>
    <cellStyle name="Normal 8 2 4 5 3" xfId="6087"/>
    <cellStyle name="Normal 8 2 4 6" xfId="2204"/>
    <cellStyle name="Normal 8 2 4 6 2" xfId="4433"/>
    <cellStyle name="Normal 8 2 4 6 2 2" xfId="8645"/>
    <cellStyle name="Normal 8 2 4 6 3" xfId="6500"/>
    <cellStyle name="Normal 8 2 4 7" xfId="2640"/>
    <cellStyle name="Normal 8 2 4 7 2" xfId="6913"/>
    <cellStyle name="Normal 8 2 4 8" xfId="4848"/>
    <cellStyle name="Normal 8 2 5" xfId="494"/>
    <cellStyle name="Normal 8 2 5 2" xfId="962"/>
    <cellStyle name="Normal 8 2 5 2 2" xfId="3196"/>
    <cellStyle name="Normal 8 2 5 2 2 2" xfId="7408"/>
    <cellStyle name="Normal 8 2 5 2 3" xfId="5263"/>
    <cellStyle name="Normal 8 2 5 3" xfId="1379"/>
    <cellStyle name="Normal 8 2 5 3 2" xfId="3609"/>
    <cellStyle name="Normal 8 2 5 3 2 2" xfId="7821"/>
    <cellStyle name="Normal 8 2 5 3 3" xfId="5676"/>
    <cellStyle name="Normal 8 2 5 4" xfId="1792"/>
    <cellStyle name="Normal 8 2 5 4 2" xfId="4022"/>
    <cellStyle name="Normal 8 2 5 4 2 2" xfId="8234"/>
    <cellStyle name="Normal 8 2 5 4 3" xfId="6089"/>
    <cellStyle name="Normal 8 2 5 5" xfId="2206"/>
    <cellStyle name="Normal 8 2 5 5 2" xfId="4435"/>
    <cellStyle name="Normal 8 2 5 5 2 2" xfId="8647"/>
    <cellStyle name="Normal 8 2 5 5 3" xfId="6502"/>
    <cellStyle name="Normal 8 2 5 6" xfId="2642"/>
    <cellStyle name="Normal 8 2 5 6 2" xfId="6915"/>
    <cellStyle name="Normal 8 2 5 7" xfId="4850"/>
    <cellStyle name="Normal 8 2 6" xfId="947"/>
    <cellStyle name="Normal 8 2 6 2" xfId="3181"/>
    <cellStyle name="Normal 8 2 6 2 2" xfId="7393"/>
    <cellStyle name="Normal 8 2 6 3" xfId="5248"/>
    <cellStyle name="Normal 8 2 7" xfId="1364"/>
    <cellStyle name="Normal 8 2 7 2" xfId="3594"/>
    <cellStyle name="Normal 8 2 7 2 2" xfId="7806"/>
    <cellStyle name="Normal 8 2 7 3" xfId="5661"/>
    <cellStyle name="Normal 8 2 8" xfId="1777"/>
    <cellStyle name="Normal 8 2 8 2" xfId="4007"/>
    <cellStyle name="Normal 8 2 8 2 2" xfId="8219"/>
    <cellStyle name="Normal 8 2 8 3" xfId="6074"/>
    <cellStyle name="Normal 8 2 9" xfId="2191"/>
    <cellStyle name="Normal 8 2 9 2" xfId="4420"/>
    <cellStyle name="Normal 8 2 9 2 2" xfId="8632"/>
    <cellStyle name="Normal 8 2 9 3" xfId="6487"/>
    <cellStyle name="Normal 8 3" xfId="495"/>
    <cellStyle name="Normal 8 3 10" xfId="4851"/>
    <cellStyle name="Normal 8 3 2" xfId="496"/>
    <cellStyle name="Normal 8 3 2 2" xfId="497"/>
    <cellStyle name="Normal 8 3 2 2 2" xfId="498"/>
    <cellStyle name="Normal 8 3 2 2 2 2" xfId="966"/>
    <cellStyle name="Normal 8 3 2 2 2 2 2" xfId="3200"/>
    <cellStyle name="Normal 8 3 2 2 2 2 2 2" xfId="7412"/>
    <cellStyle name="Normal 8 3 2 2 2 2 3" xfId="5267"/>
    <cellStyle name="Normal 8 3 2 2 2 3" xfId="1383"/>
    <cellStyle name="Normal 8 3 2 2 2 3 2" xfId="3613"/>
    <cellStyle name="Normal 8 3 2 2 2 3 2 2" xfId="7825"/>
    <cellStyle name="Normal 8 3 2 2 2 3 3" xfId="5680"/>
    <cellStyle name="Normal 8 3 2 2 2 4" xfId="1796"/>
    <cellStyle name="Normal 8 3 2 2 2 4 2" xfId="4026"/>
    <cellStyle name="Normal 8 3 2 2 2 4 2 2" xfId="8238"/>
    <cellStyle name="Normal 8 3 2 2 2 4 3" xfId="6093"/>
    <cellStyle name="Normal 8 3 2 2 2 5" xfId="2210"/>
    <cellStyle name="Normal 8 3 2 2 2 5 2" xfId="4439"/>
    <cellStyle name="Normal 8 3 2 2 2 5 2 2" xfId="8651"/>
    <cellStyle name="Normal 8 3 2 2 2 5 3" xfId="6506"/>
    <cellStyle name="Normal 8 3 2 2 2 6" xfId="2646"/>
    <cellStyle name="Normal 8 3 2 2 2 6 2" xfId="6919"/>
    <cellStyle name="Normal 8 3 2 2 2 7" xfId="4854"/>
    <cellStyle name="Normal 8 3 2 2 3" xfId="965"/>
    <cellStyle name="Normal 8 3 2 2 3 2" xfId="3199"/>
    <cellStyle name="Normal 8 3 2 2 3 2 2" xfId="7411"/>
    <cellStyle name="Normal 8 3 2 2 3 3" xfId="5266"/>
    <cellStyle name="Normal 8 3 2 2 4" xfId="1382"/>
    <cellStyle name="Normal 8 3 2 2 4 2" xfId="3612"/>
    <cellStyle name="Normal 8 3 2 2 4 2 2" xfId="7824"/>
    <cellStyle name="Normal 8 3 2 2 4 3" xfId="5679"/>
    <cellStyle name="Normal 8 3 2 2 5" xfId="1795"/>
    <cellStyle name="Normal 8 3 2 2 5 2" xfId="4025"/>
    <cellStyle name="Normal 8 3 2 2 5 2 2" xfId="8237"/>
    <cellStyle name="Normal 8 3 2 2 5 3" xfId="6092"/>
    <cellStyle name="Normal 8 3 2 2 6" xfId="2209"/>
    <cellStyle name="Normal 8 3 2 2 6 2" xfId="4438"/>
    <cellStyle name="Normal 8 3 2 2 6 2 2" xfId="8650"/>
    <cellStyle name="Normal 8 3 2 2 6 3" xfId="6505"/>
    <cellStyle name="Normal 8 3 2 2 7" xfId="2645"/>
    <cellStyle name="Normal 8 3 2 2 7 2" xfId="6918"/>
    <cellStyle name="Normal 8 3 2 2 8" xfId="4853"/>
    <cellStyle name="Normal 8 3 2 3" xfId="499"/>
    <cellStyle name="Normal 8 3 2 3 2" xfId="967"/>
    <cellStyle name="Normal 8 3 2 3 2 2" xfId="3201"/>
    <cellStyle name="Normal 8 3 2 3 2 2 2" xfId="7413"/>
    <cellStyle name="Normal 8 3 2 3 2 3" xfId="5268"/>
    <cellStyle name="Normal 8 3 2 3 3" xfId="1384"/>
    <cellStyle name="Normal 8 3 2 3 3 2" xfId="3614"/>
    <cellStyle name="Normal 8 3 2 3 3 2 2" xfId="7826"/>
    <cellStyle name="Normal 8 3 2 3 3 3" xfId="5681"/>
    <cellStyle name="Normal 8 3 2 3 4" xfId="1797"/>
    <cellStyle name="Normal 8 3 2 3 4 2" xfId="4027"/>
    <cellStyle name="Normal 8 3 2 3 4 2 2" xfId="8239"/>
    <cellStyle name="Normal 8 3 2 3 4 3" xfId="6094"/>
    <cellStyle name="Normal 8 3 2 3 5" xfId="2211"/>
    <cellStyle name="Normal 8 3 2 3 5 2" xfId="4440"/>
    <cellStyle name="Normal 8 3 2 3 5 2 2" xfId="8652"/>
    <cellStyle name="Normal 8 3 2 3 5 3" xfId="6507"/>
    <cellStyle name="Normal 8 3 2 3 6" xfId="2647"/>
    <cellStyle name="Normal 8 3 2 3 6 2" xfId="6920"/>
    <cellStyle name="Normal 8 3 2 3 7" xfId="4855"/>
    <cellStyle name="Normal 8 3 2 4" xfId="964"/>
    <cellStyle name="Normal 8 3 2 4 2" xfId="3198"/>
    <cellStyle name="Normal 8 3 2 4 2 2" xfId="7410"/>
    <cellStyle name="Normal 8 3 2 4 3" xfId="5265"/>
    <cellStyle name="Normal 8 3 2 5" xfId="1381"/>
    <cellStyle name="Normal 8 3 2 5 2" xfId="3611"/>
    <cellStyle name="Normal 8 3 2 5 2 2" xfId="7823"/>
    <cellStyle name="Normal 8 3 2 5 3" xfId="5678"/>
    <cellStyle name="Normal 8 3 2 6" xfId="1794"/>
    <cellStyle name="Normal 8 3 2 6 2" xfId="4024"/>
    <cellStyle name="Normal 8 3 2 6 2 2" xfId="8236"/>
    <cellStyle name="Normal 8 3 2 6 3" xfId="6091"/>
    <cellStyle name="Normal 8 3 2 7" xfId="2208"/>
    <cellStyle name="Normal 8 3 2 7 2" xfId="4437"/>
    <cellStyle name="Normal 8 3 2 7 2 2" xfId="8649"/>
    <cellStyle name="Normal 8 3 2 7 3" xfId="6504"/>
    <cellStyle name="Normal 8 3 2 8" xfId="2644"/>
    <cellStyle name="Normal 8 3 2 8 2" xfId="6917"/>
    <cellStyle name="Normal 8 3 2 9" xfId="4852"/>
    <cellStyle name="Normal 8 3 3" xfId="500"/>
    <cellStyle name="Normal 8 3 3 2" xfId="501"/>
    <cellStyle name="Normal 8 3 3 2 2" xfId="969"/>
    <cellStyle name="Normal 8 3 3 2 2 2" xfId="3203"/>
    <cellStyle name="Normal 8 3 3 2 2 2 2" xfId="7415"/>
    <cellStyle name="Normal 8 3 3 2 2 3" xfId="5270"/>
    <cellStyle name="Normal 8 3 3 2 3" xfId="1386"/>
    <cellStyle name="Normal 8 3 3 2 3 2" xfId="3616"/>
    <cellStyle name="Normal 8 3 3 2 3 2 2" xfId="7828"/>
    <cellStyle name="Normal 8 3 3 2 3 3" xfId="5683"/>
    <cellStyle name="Normal 8 3 3 2 4" xfId="1799"/>
    <cellStyle name="Normal 8 3 3 2 4 2" xfId="4029"/>
    <cellStyle name="Normal 8 3 3 2 4 2 2" xfId="8241"/>
    <cellStyle name="Normal 8 3 3 2 4 3" xfId="6096"/>
    <cellStyle name="Normal 8 3 3 2 5" xfId="2213"/>
    <cellStyle name="Normal 8 3 3 2 5 2" xfId="4442"/>
    <cellStyle name="Normal 8 3 3 2 5 2 2" xfId="8654"/>
    <cellStyle name="Normal 8 3 3 2 5 3" xfId="6509"/>
    <cellStyle name="Normal 8 3 3 2 6" xfId="2649"/>
    <cellStyle name="Normal 8 3 3 2 6 2" xfId="6922"/>
    <cellStyle name="Normal 8 3 3 2 7" xfId="4857"/>
    <cellStyle name="Normal 8 3 3 3" xfId="968"/>
    <cellStyle name="Normal 8 3 3 3 2" xfId="3202"/>
    <cellStyle name="Normal 8 3 3 3 2 2" xfId="7414"/>
    <cellStyle name="Normal 8 3 3 3 3" xfId="5269"/>
    <cellStyle name="Normal 8 3 3 4" xfId="1385"/>
    <cellStyle name="Normal 8 3 3 4 2" xfId="3615"/>
    <cellStyle name="Normal 8 3 3 4 2 2" xfId="7827"/>
    <cellStyle name="Normal 8 3 3 4 3" xfId="5682"/>
    <cellStyle name="Normal 8 3 3 5" xfId="1798"/>
    <cellStyle name="Normal 8 3 3 5 2" xfId="4028"/>
    <cellStyle name="Normal 8 3 3 5 2 2" xfId="8240"/>
    <cellStyle name="Normal 8 3 3 5 3" xfId="6095"/>
    <cellStyle name="Normal 8 3 3 6" xfId="2212"/>
    <cellStyle name="Normal 8 3 3 6 2" xfId="4441"/>
    <cellStyle name="Normal 8 3 3 6 2 2" xfId="8653"/>
    <cellStyle name="Normal 8 3 3 6 3" xfId="6508"/>
    <cellStyle name="Normal 8 3 3 7" xfId="2648"/>
    <cellStyle name="Normal 8 3 3 7 2" xfId="6921"/>
    <cellStyle name="Normal 8 3 3 8" xfId="4856"/>
    <cellStyle name="Normal 8 3 4" xfId="502"/>
    <cellStyle name="Normal 8 3 4 2" xfId="970"/>
    <cellStyle name="Normal 8 3 4 2 2" xfId="3204"/>
    <cellStyle name="Normal 8 3 4 2 2 2" xfId="7416"/>
    <cellStyle name="Normal 8 3 4 2 3" xfId="5271"/>
    <cellStyle name="Normal 8 3 4 3" xfId="1387"/>
    <cellStyle name="Normal 8 3 4 3 2" xfId="3617"/>
    <cellStyle name="Normal 8 3 4 3 2 2" xfId="7829"/>
    <cellStyle name="Normal 8 3 4 3 3" xfId="5684"/>
    <cellStyle name="Normal 8 3 4 4" xfId="1800"/>
    <cellStyle name="Normal 8 3 4 4 2" xfId="4030"/>
    <cellStyle name="Normal 8 3 4 4 2 2" xfId="8242"/>
    <cellStyle name="Normal 8 3 4 4 3" xfId="6097"/>
    <cellStyle name="Normal 8 3 4 5" xfId="2214"/>
    <cellStyle name="Normal 8 3 4 5 2" xfId="4443"/>
    <cellStyle name="Normal 8 3 4 5 2 2" xfId="8655"/>
    <cellStyle name="Normal 8 3 4 5 3" xfId="6510"/>
    <cellStyle name="Normal 8 3 4 6" xfId="2650"/>
    <cellStyle name="Normal 8 3 4 6 2" xfId="6923"/>
    <cellStyle name="Normal 8 3 4 7" xfId="4858"/>
    <cellStyle name="Normal 8 3 5" xfId="963"/>
    <cellStyle name="Normal 8 3 5 2" xfId="3197"/>
    <cellStyle name="Normal 8 3 5 2 2" xfId="7409"/>
    <cellStyle name="Normal 8 3 5 3" xfId="5264"/>
    <cellStyle name="Normal 8 3 6" xfId="1380"/>
    <cellStyle name="Normal 8 3 6 2" xfId="3610"/>
    <cellStyle name="Normal 8 3 6 2 2" xfId="7822"/>
    <cellStyle name="Normal 8 3 6 3" xfId="5677"/>
    <cellStyle name="Normal 8 3 7" xfId="1793"/>
    <cellStyle name="Normal 8 3 7 2" xfId="4023"/>
    <cellStyle name="Normal 8 3 7 2 2" xfId="8235"/>
    <cellStyle name="Normal 8 3 7 3" xfId="6090"/>
    <cellStyle name="Normal 8 3 8" xfId="2207"/>
    <cellStyle name="Normal 8 3 8 2" xfId="4436"/>
    <cellStyle name="Normal 8 3 8 2 2" xfId="8648"/>
    <cellStyle name="Normal 8 3 8 3" xfId="6503"/>
    <cellStyle name="Normal 8 3 9" xfId="2643"/>
    <cellStyle name="Normal 8 3 9 2" xfId="6916"/>
    <cellStyle name="Normal 8 4" xfId="503"/>
    <cellStyle name="Normal 8 4 2" xfId="504"/>
    <cellStyle name="Normal 8 4 2 2" xfId="505"/>
    <cellStyle name="Normal 8 4 2 2 2" xfId="973"/>
    <cellStyle name="Normal 8 4 2 2 2 2" xfId="3207"/>
    <cellStyle name="Normal 8 4 2 2 2 2 2" xfId="7419"/>
    <cellStyle name="Normal 8 4 2 2 2 3" xfId="5274"/>
    <cellStyle name="Normal 8 4 2 2 3" xfId="1390"/>
    <cellStyle name="Normal 8 4 2 2 3 2" xfId="3620"/>
    <cellStyle name="Normal 8 4 2 2 3 2 2" xfId="7832"/>
    <cellStyle name="Normal 8 4 2 2 3 3" xfId="5687"/>
    <cellStyle name="Normal 8 4 2 2 4" xfId="1803"/>
    <cellStyle name="Normal 8 4 2 2 4 2" xfId="4033"/>
    <cellStyle name="Normal 8 4 2 2 4 2 2" xfId="8245"/>
    <cellStyle name="Normal 8 4 2 2 4 3" xfId="6100"/>
    <cellStyle name="Normal 8 4 2 2 5" xfId="2217"/>
    <cellStyle name="Normal 8 4 2 2 5 2" xfId="4446"/>
    <cellStyle name="Normal 8 4 2 2 5 2 2" xfId="8658"/>
    <cellStyle name="Normal 8 4 2 2 5 3" xfId="6513"/>
    <cellStyle name="Normal 8 4 2 2 6" xfId="2653"/>
    <cellStyle name="Normal 8 4 2 2 6 2" xfId="6926"/>
    <cellStyle name="Normal 8 4 2 2 7" xfId="4861"/>
    <cellStyle name="Normal 8 4 2 3" xfId="972"/>
    <cellStyle name="Normal 8 4 2 3 2" xfId="3206"/>
    <cellStyle name="Normal 8 4 2 3 2 2" xfId="7418"/>
    <cellStyle name="Normal 8 4 2 3 3" xfId="5273"/>
    <cellStyle name="Normal 8 4 2 4" xfId="1389"/>
    <cellStyle name="Normal 8 4 2 4 2" xfId="3619"/>
    <cellStyle name="Normal 8 4 2 4 2 2" xfId="7831"/>
    <cellStyle name="Normal 8 4 2 4 3" xfId="5686"/>
    <cellStyle name="Normal 8 4 2 5" xfId="1802"/>
    <cellStyle name="Normal 8 4 2 5 2" xfId="4032"/>
    <cellStyle name="Normal 8 4 2 5 2 2" xfId="8244"/>
    <cellStyle name="Normal 8 4 2 5 3" xfId="6099"/>
    <cellStyle name="Normal 8 4 2 6" xfId="2216"/>
    <cellStyle name="Normal 8 4 2 6 2" xfId="4445"/>
    <cellStyle name="Normal 8 4 2 6 2 2" xfId="8657"/>
    <cellStyle name="Normal 8 4 2 6 3" xfId="6512"/>
    <cellStyle name="Normal 8 4 2 7" xfId="2652"/>
    <cellStyle name="Normal 8 4 2 7 2" xfId="6925"/>
    <cellStyle name="Normal 8 4 2 8" xfId="4860"/>
    <cellStyle name="Normal 8 4 3" xfId="506"/>
    <cellStyle name="Normal 8 4 3 2" xfId="974"/>
    <cellStyle name="Normal 8 4 3 2 2" xfId="3208"/>
    <cellStyle name="Normal 8 4 3 2 2 2" xfId="7420"/>
    <cellStyle name="Normal 8 4 3 2 3" xfId="5275"/>
    <cellStyle name="Normal 8 4 3 3" xfId="1391"/>
    <cellStyle name="Normal 8 4 3 3 2" xfId="3621"/>
    <cellStyle name="Normal 8 4 3 3 2 2" xfId="7833"/>
    <cellStyle name="Normal 8 4 3 3 3" xfId="5688"/>
    <cellStyle name="Normal 8 4 3 4" xfId="1804"/>
    <cellStyle name="Normal 8 4 3 4 2" xfId="4034"/>
    <cellStyle name="Normal 8 4 3 4 2 2" xfId="8246"/>
    <cellStyle name="Normal 8 4 3 4 3" xfId="6101"/>
    <cellStyle name="Normal 8 4 3 5" xfId="2218"/>
    <cellStyle name="Normal 8 4 3 5 2" xfId="4447"/>
    <cellStyle name="Normal 8 4 3 5 2 2" xfId="8659"/>
    <cellStyle name="Normal 8 4 3 5 3" xfId="6514"/>
    <cellStyle name="Normal 8 4 3 6" xfId="2654"/>
    <cellStyle name="Normal 8 4 3 6 2" xfId="6927"/>
    <cellStyle name="Normal 8 4 3 7" xfId="4862"/>
    <cellStyle name="Normal 8 4 4" xfId="971"/>
    <cellStyle name="Normal 8 4 4 2" xfId="3205"/>
    <cellStyle name="Normal 8 4 4 2 2" xfId="7417"/>
    <cellStyle name="Normal 8 4 4 3" xfId="5272"/>
    <cellStyle name="Normal 8 4 5" xfId="1388"/>
    <cellStyle name="Normal 8 4 5 2" xfId="3618"/>
    <cellStyle name="Normal 8 4 5 2 2" xfId="7830"/>
    <cellStyle name="Normal 8 4 5 3" xfId="5685"/>
    <cellStyle name="Normal 8 4 6" xfId="1801"/>
    <cellStyle name="Normal 8 4 6 2" xfId="4031"/>
    <cellStyle name="Normal 8 4 6 2 2" xfId="8243"/>
    <cellStyle name="Normal 8 4 6 3" xfId="6098"/>
    <cellStyle name="Normal 8 4 7" xfId="2215"/>
    <cellStyle name="Normal 8 4 7 2" xfId="4444"/>
    <cellStyle name="Normal 8 4 7 2 2" xfId="8656"/>
    <cellStyle name="Normal 8 4 7 3" xfId="6511"/>
    <cellStyle name="Normal 8 4 8" xfId="2651"/>
    <cellStyle name="Normal 8 4 8 2" xfId="6924"/>
    <cellStyle name="Normal 8 4 9" xfId="4859"/>
    <cellStyle name="Normal 8 5" xfId="507"/>
    <cellStyle name="Normal 8 5 2" xfId="508"/>
    <cellStyle name="Normal 8 5 2 2" xfId="976"/>
    <cellStyle name="Normal 8 5 2 2 2" xfId="3210"/>
    <cellStyle name="Normal 8 5 2 2 2 2" xfId="7422"/>
    <cellStyle name="Normal 8 5 2 2 3" xfId="5277"/>
    <cellStyle name="Normal 8 5 2 3" xfId="1393"/>
    <cellStyle name="Normal 8 5 2 3 2" xfId="3623"/>
    <cellStyle name="Normal 8 5 2 3 2 2" xfId="7835"/>
    <cellStyle name="Normal 8 5 2 3 3" xfId="5690"/>
    <cellStyle name="Normal 8 5 2 4" xfId="1806"/>
    <cellStyle name="Normal 8 5 2 4 2" xfId="4036"/>
    <cellStyle name="Normal 8 5 2 4 2 2" xfId="8248"/>
    <cellStyle name="Normal 8 5 2 4 3" xfId="6103"/>
    <cellStyle name="Normal 8 5 2 5" xfId="2220"/>
    <cellStyle name="Normal 8 5 2 5 2" xfId="4449"/>
    <cellStyle name="Normal 8 5 2 5 2 2" xfId="8661"/>
    <cellStyle name="Normal 8 5 2 5 3" xfId="6516"/>
    <cellStyle name="Normal 8 5 2 6" xfId="2656"/>
    <cellStyle name="Normal 8 5 2 6 2" xfId="6929"/>
    <cellStyle name="Normal 8 5 2 7" xfId="4864"/>
    <cellStyle name="Normal 8 5 3" xfId="975"/>
    <cellStyle name="Normal 8 5 3 2" xfId="3209"/>
    <cellStyle name="Normal 8 5 3 2 2" xfId="7421"/>
    <cellStyle name="Normal 8 5 3 3" xfId="5276"/>
    <cellStyle name="Normal 8 5 4" xfId="1392"/>
    <cellStyle name="Normal 8 5 4 2" xfId="3622"/>
    <cellStyle name="Normal 8 5 4 2 2" xfId="7834"/>
    <cellStyle name="Normal 8 5 4 3" xfId="5689"/>
    <cellStyle name="Normal 8 5 5" xfId="1805"/>
    <cellStyle name="Normal 8 5 5 2" xfId="4035"/>
    <cellStyle name="Normal 8 5 5 2 2" xfId="8247"/>
    <cellStyle name="Normal 8 5 5 3" xfId="6102"/>
    <cellStyle name="Normal 8 5 6" xfId="2219"/>
    <cellStyle name="Normal 8 5 6 2" xfId="4448"/>
    <cellStyle name="Normal 8 5 6 2 2" xfId="8660"/>
    <cellStyle name="Normal 8 5 6 3" xfId="6515"/>
    <cellStyle name="Normal 8 5 7" xfId="2655"/>
    <cellStyle name="Normal 8 5 7 2" xfId="6928"/>
    <cellStyle name="Normal 8 5 8" xfId="4863"/>
    <cellStyle name="Normal 8 6" xfId="509"/>
    <cellStyle name="Normal 8 6 2" xfId="977"/>
    <cellStyle name="Normal 8 6 2 2" xfId="3211"/>
    <cellStyle name="Normal 8 6 2 2 2" xfId="7423"/>
    <cellStyle name="Normal 8 6 2 3" xfId="5278"/>
    <cellStyle name="Normal 8 6 3" xfId="1394"/>
    <cellStyle name="Normal 8 6 3 2" xfId="3624"/>
    <cellStyle name="Normal 8 6 3 2 2" xfId="7836"/>
    <cellStyle name="Normal 8 6 3 3" xfId="5691"/>
    <cellStyle name="Normal 8 6 4" xfId="1807"/>
    <cellStyle name="Normal 8 6 4 2" xfId="4037"/>
    <cellStyle name="Normal 8 6 4 2 2" xfId="8249"/>
    <cellStyle name="Normal 8 6 4 3" xfId="6104"/>
    <cellStyle name="Normal 8 6 5" xfId="2221"/>
    <cellStyle name="Normal 8 6 5 2" xfId="4450"/>
    <cellStyle name="Normal 8 6 5 2 2" xfId="8662"/>
    <cellStyle name="Normal 8 6 5 3" xfId="6517"/>
    <cellStyle name="Normal 8 6 6" xfId="2657"/>
    <cellStyle name="Normal 8 6 6 2" xfId="6930"/>
    <cellStyle name="Normal 8 6 7" xfId="4865"/>
    <cellStyle name="Normal 8 7" xfId="946"/>
    <cellStyle name="Normal 8 7 2" xfId="3180"/>
    <cellStyle name="Normal 8 7 2 2" xfId="7392"/>
    <cellStyle name="Normal 8 7 3" xfId="5247"/>
    <cellStyle name="Normal 8 8" xfId="1363"/>
    <cellStyle name="Normal 8 8 2" xfId="3593"/>
    <cellStyle name="Normal 8 8 2 2" xfId="7805"/>
    <cellStyle name="Normal 8 8 3" xfId="5660"/>
    <cellStyle name="Normal 8 9" xfId="1776"/>
    <cellStyle name="Normal 8 9 2" xfId="4006"/>
    <cellStyle name="Normal 8 9 2 2" xfId="8218"/>
    <cellStyle name="Normal 8 9 3" xfId="6073"/>
    <cellStyle name="Normal 9" xfId="510"/>
    <cellStyle name="Normal 9 2" xfId="511"/>
    <cellStyle name="Normal 9 2 10" xfId="2658"/>
    <cellStyle name="Normal 9 2 10 2" xfId="6931"/>
    <cellStyle name="Normal 9 2 11" xfId="4866"/>
    <cellStyle name="Normal 9 2 2" xfId="512"/>
    <cellStyle name="Normal 9 2 2 10" xfId="4867"/>
    <cellStyle name="Normal 9 2 2 2" xfId="513"/>
    <cellStyle name="Normal 9 2 2 2 2" xfId="514"/>
    <cellStyle name="Normal 9 2 2 2 2 2" xfId="515"/>
    <cellStyle name="Normal 9 2 2 2 2 2 2" xfId="983"/>
    <cellStyle name="Normal 9 2 2 2 2 2 2 2" xfId="3216"/>
    <cellStyle name="Normal 9 2 2 2 2 2 2 2 2" xfId="7428"/>
    <cellStyle name="Normal 9 2 2 2 2 2 2 3" xfId="5283"/>
    <cellStyle name="Normal 9 2 2 2 2 2 3" xfId="1399"/>
    <cellStyle name="Normal 9 2 2 2 2 2 3 2" xfId="3629"/>
    <cellStyle name="Normal 9 2 2 2 2 2 3 2 2" xfId="7841"/>
    <cellStyle name="Normal 9 2 2 2 2 2 3 3" xfId="5696"/>
    <cellStyle name="Normal 9 2 2 2 2 2 4" xfId="1812"/>
    <cellStyle name="Normal 9 2 2 2 2 2 4 2" xfId="4042"/>
    <cellStyle name="Normal 9 2 2 2 2 2 4 2 2" xfId="8254"/>
    <cellStyle name="Normal 9 2 2 2 2 2 4 3" xfId="6109"/>
    <cellStyle name="Normal 9 2 2 2 2 2 5" xfId="2226"/>
    <cellStyle name="Normal 9 2 2 2 2 2 5 2" xfId="4455"/>
    <cellStyle name="Normal 9 2 2 2 2 2 5 2 2" xfId="8667"/>
    <cellStyle name="Normal 9 2 2 2 2 2 5 3" xfId="6522"/>
    <cellStyle name="Normal 9 2 2 2 2 2 6" xfId="2662"/>
    <cellStyle name="Normal 9 2 2 2 2 2 6 2" xfId="6935"/>
    <cellStyle name="Normal 9 2 2 2 2 2 7" xfId="4870"/>
    <cellStyle name="Normal 9 2 2 2 2 3" xfId="982"/>
    <cellStyle name="Normal 9 2 2 2 2 3 2" xfId="3215"/>
    <cellStyle name="Normal 9 2 2 2 2 3 2 2" xfId="7427"/>
    <cellStyle name="Normal 9 2 2 2 2 3 3" xfId="5282"/>
    <cellStyle name="Normal 9 2 2 2 2 4" xfId="1398"/>
    <cellStyle name="Normal 9 2 2 2 2 4 2" xfId="3628"/>
    <cellStyle name="Normal 9 2 2 2 2 4 2 2" xfId="7840"/>
    <cellStyle name="Normal 9 2 2 2 2 4 3" xfId="5695"/>
    <cellStyle name="Normal 9 2 2 2 2 5" xfId="1811"/>
    <cellStyle name="Normal 9 2 2 2 2 5 2" xfId="4041"/>
    <cellStyle name="Normal 9 2 2 2 2 5 2 2" xfId="8253"/>
    <cellStyle name="Normal 9 2 2 2 2 5 3" xfId="6108"/>
    <cellStyle name="Normal 9 2 2 2 2 6" xfId="2225"/>
    <cellStyle name="Normal 9 2 2 2 2 6 2" xfId="4454"/>
    <cellStyle name="Normal 9 2 2 2 2 6 2 2" xfId="8666"/>
    <cellStyle name="Normal 9 2 2 2 2 6 3" xfId="6521"/>
    <cellStyle name="Normal 9 2 2 2 2 7" xfId="2661"/>
    <cellStyle name="Normal 9 2 2 2 2 7 2" xfId="6934"/>
    <cellStyle name="Normal 9 2 2 2 2 8" xfId="4869"/>
    <cellStyle name="Normal 9 2 2 2 3" xfId="516"/>
    <cellStyle name="Normal 9 2 2 2 3 2" xfId="984"/>
    <cellStyle name="Normal 9 2 2 2 3 2 2" xfId="3217"/>
    <cellStyle name="Normal 9 2 2 2 3 2 2 2" xfId="7429"/>
    <cellStyle name="Normal 9 2 2 2 3 2 3" xfId="5284"/>
    <cellStyle name="Normal 9 2 2 2 3 3" xfId="1400"/>
    <cellStyle name="Normal 9 2 2 2 3 3 2" xfId="3630"/>
    <cellStyle name="Normal 9 2 2 2 3 3 2 2" xfId="7842"/>
    <cellStyle name="Normal 9 2 2 2 3 3 3" xfId="5697"/>
    <cellStyle name="Normal 9 2 2 2 3 4" xfId="1813"/>
    <cellStyle name="Normal 9 2 2 2 3 4 2" xfId="4043"/>
    <cellStyle name="Normal 9 2 2 2 3 4 2 2" xfId="8255"/>
    <cellStyle name="Normal 9 2 2 2 3 4 3" xfId="6110"/>
    <cellStyle name="Normal 9 2 2 2 3 5" xfId="2227"/>
    <cellStyle name="Normal 9 2 2 2 3 5 2" xfId="4456"/>
    <cellStyle name="Normal 9 2 2 2 3 5 2 2" xfId="8668"/>
    <cellStyle name="Normal 9 2 2 2 3 5 3" xfId="6523"/>
    <cellStyle name="Normal 9 2 2 2 3 6" xfId="2663"/>
    <cellStyle name="Normal 9 2 2 2 3 6 2" xfId="6936"/>
    <cellStyle name="Normal 9 2 2 2 3 7" xfId="4871"/>
    <cellStyle name="Normal 9 2 2 2 4" xfId="981"/>
    <cellStyle name="Normal 9 2 2 2 4 2" xfId="3214"/>
    <cellStyle name="Normal 9 2 2 2 4 2 2" xfId="7426"/>
    <cellStyle name="Normal 9 2 2 2 4 3" xfId="5281"/>
    <cellStyle name="Normal 9 2 2 2 5" xfId="1397"/>
    <cellStyle name="Normal 9 2 2 2 5 2" xfId="3627"/>
    <cellStyle name="Normal 9 2 2 2 5 2 2" xfId="7839"/>
    <cellStyle name="Normal 9 2 2 2 5 3" xfId="5694"/>
    <cellStyle name="Normal 9 2 2 2 6" xfId="1810"/>
    <cellStyle name="Normal 9 2 2 2 6 2" xfId="4040"/>
    <cellStyle name="Normal 9 2 2 2 6 2 2" xfId="8252"/>
    <cellStyle name="Normal 9 2 2 2 6 3" xfId="6107"/>
    <cellStyle name="Normal 9 2 2 2 7" xfId="2224"/>
    <cellStyle name="Normal 9 2 2 2 7 2" xfId="4453"/>
    <cellStyle name="Normal 9 2 2 2 7 2 2" xfId="8665"/>
    <cellStyle name="Normal 9 2 2 2 7 3" xfId="6520"/>
    <cellStyle name="Normal 9 2 2 2 8" xfId="2660"/>
    <cellStyle name="Normal 9 2 2 2 8 2" xfId="6933"/>
    <cellStyle name="Normal 9 2 2 2 9" xfId="4868"/>
    <cellStyle name="Normal 9 2 2 3" xfId="517"/>
    <cellStyle name="Normal 9 2 2 3 2" xfId="518"/>
    <cellStyle name="Normal 9 2 2 3 2 2" xfId="986"/>
    <cellStyle name="Normal 9 2 2 3 2 2 2" xfId="3219"/>
    <cellStyle name="Normal 9 2 2 3 2 2 2 2" xfId="7431"/>
    <cellStyle name="Normal 9 2 2 3 2 2 3" xfId="5286"/>
    <cellStyle name="Normal 9 2 2 3 2 3" xfId="1402"/>
    <cellStyle name="Normal 9 2 2 3 2 3 2" xfId="3632"/>
    <cellStyle name="Normal 9 2 2 3 2 3 2 2" xfId="7844"/>
    <cellStyle name="Normal 9 2 2 3 2 3 3" xfId="5699"/>
    <cellStyle name="Normal 9 2 2 3 2 4" xfId="1815"/>
    <cellStyle name="Normal 9 2 2 3 2 4 2" xfId="4045"/>
    <cellStyle name="Normal 9 2 2 3 2 4 2 2" xfId="8257"/>
    <cellStyle name="Normal 9 2 2 3 2 4 3" xfId="6112"/>
    <cellStyle name="Normal 9 2 2 3 2 5" xfId="2229"/>
    <cellStyle name="Normal 9 2 2 3 2 5 2" xfId="4458"/>
    <cellStyle name="Normal 9 2 2 3 2 5 2 2" xfId="8670"/>
    <cellStyle name="Normal 9 2 2 3 2 5 3" xfId="6525"/>
    <cellStyle name="Normal 9 2 2 3 2 6" xfId="2665"/>
    <cellStyle name="Normal 9 2 2 3 2 6 2" xfId="6938"/>
    <cellStyle name="Normal 9 2 2 3 2 7" xfId="4873"/>
    <cellStyle name="Normal 9 2 2 3 3" xfId="985"/>
    <cellStyle name="Normal 9 2 2 3 3 2" xfId="3218"/>
    <cellStyle name="Normal 9 2 2 3 3 2 2" xfId="7430"/>
    <cellStyle name="Normal 9 2 2 3 3 3" xfId="5285"/>
    <cellStyle name="Normal 9 2 2 3 4" xfId="1401"/>
    <cellStyle name="Normal 9 2 2 3 4 2" xfId="3631"/>
    <cellStyle name="Normal 9 2 2 3 4 2 2" xfId="7843"/>
    <cellStyle name="Normal 9 2 2 3 4 3" xfId="5698"/>
    <cellStyle name="Normal 9 2 2 3 5" xfId="1814"/>
    <cellStyle name="Normal 9 2 2 3 5 2" xfId="4044"/>
    <cellStyle name="Normal 9 2 2 3 5 2 2" xfId="8256"/>
    <cellStyle name="Normal 9 2 2 3 5 3" xfId="6111"/>
    <cellStyle name="Normal 9 2 2 3 6" xfId="2228"/>
    <cellStyle name="Normal 9 2 2 3 6 2" xfId="4457"/>
    <cellStyle name="Normal 9 2 2 3 6 2 2" xfId="8669"/>
    <cellStyle name="Normal 9 2 2 3 6 3" xfId="6524"/>
    <cellStyle name="Normal 9 2 2 3 7" xfId="2664"/>
    <cellStyle name="Normal 9 2 2 3 7 2" xfId="6937"/>
    <cellStyle name="Normal 9 2 2 3 8" xfId="4872"/>
    <cellStyle name="Normal 9 2 2 4" xfId="519"/>
    <cellStyle name="Normal 9 2 2 4 2" xfId="987"/>
    <cellStyle name="Normal 9 2 2 4 2 2" xfId="3220"/>
    <cellStyle name="Normal 9 2 2 4 2 2 2" xfId="7432"/>
    <cellStyle name="Normal 9 2 2 4 2 3" xfId="5287"/>
    <cellStyle name="Normal 9 2 2 4 3" xfId="1403"/>
    <cellStyle name="Normal 9 2 2 4 3 2" xfId="3633"/>
    <cellStyle name="Normal 9 2 2 4 3 2 2" xfId="7845"/>
    <cellStyle name="Normal 9 2 2 4 3 3" xfId="5700"/>
    <cellStyle name="Normal 9 2 2 4 4" xfId="1816"/>
    <cellStyle name="Normal 9 2 2 4 4 2" xfId="4046"/>
    <cellStyle name="Normal 9 2 2 4 4 2 2" xfId="8258"/>
    <cellStyle name="Normal 9 2 2 4 4 3" xfId="6113"/>
    <cellStyle name="Normal 9 2 2 4 5" xfId="2230"/>
    <cellStyle name="Normal 9 2 2 4 5 2" xfId="4459"/>
    <cellStyle name="Normal 9 2 2 4 5 2 2" xfId="8671"/>
    <cellStyle name="Normal 9 2 2 4 5 3" xfId="6526"/>
    <cellStyle name="Normal 9 2 2 4 6" xfId="2666"/>
    <cellStyle name="Normal 9 2 2 4 6 2" xfId="6939"/>
    <cellStyle name="Normal 9 2 2 4 7" xfId="4874"/>
    <cellStyle name="Normal 9 2 2 5" xfId="980"/>
    <cellStyle name="Normal 9 2 2 5 2" xfId="3213"/>
    <cellStyle name="Normal 9 2 2 5 2 2" xfId="7425"/>
    <cellStyle name="Normal 9 2 2 5 3" xfId="5280"/>
    <cellStyle name="Normal 9 2 2 6" xfId="1396"/>
    <cellStyle name="Normal 9 2 2 6 2" xfId="3626"/>
    <cellStyle name="Normal 9 2 2 6 2 2" xfId="7838"/>
    <cellStyle name="Normal 9 2 2 6 3" xfId="5693"/>
    <cellStyle name="Normal 9 2 2 7" xfId="1809"/>
    <cellStyle name="Normal 9 2 2 7 2" xfId="4039"/>
    <cellStyle name="Normal 9 2 2 7 2 2" xfId="8251"/>
    <cellStyle name="Normal 9 2 2 7 3" xfId="6106"/>
    <cellStyle name="Normal 9 2 2 8" xfId="2223"/>
    <cellStyle name="Normal 9 2 2 8 2" xfId="4452"/>
    <cellStyle name="Normal 9 2 2 8 2 2" xfId="8664"/>
    <cellStyle name="Normal 9 2 2 8 3" xfId="6519"/>
    <cellStyle name="Normal 9 2 2 9" xfId="2659"/>
    <cellStyle name="Normal 9 2 2 9 2" xfId="6932"/>
    <cellStyle name="Normal 9 2 3" xfId="520"/>
    <cellStyle name="Normal 9 2 3 2" xfId="521"/>
    <cellStyle name="Normal 9 2 3 2 2" xfId="522"/>
    <cellStyle name="Normal 9 2 3 2 2 2" xfId="990"/>
    <cellStyle name="Normal 9 2 3 2 2 2 2" xfId="3223"/>
    <cellStyle name="Normal 9 2 3 2 2 2 2 2" xfId="7435"/>
    <cellStyle name="Normal 9 2 3 2 2 2 3" xfId="5290"/>
    <cellStyle name="Normal 9 2 3 2 2 3" xfId="1406"/>
    <cellStyle name="Normal 9 2 3 2 2 3 2" xfId="3636"/>
    <cellStyle name="Normal 9 2 3 2 2 3 2 2" xfId="7848"/>
    <cellStyle name="Normal 9 2 3 2 2 3 3" xfId="5703"/>
    <cellStyle name="Normal 9 2 3 2 2 4" xfId="1819"/>
    <cellStyle name="Normal 9 2 3 2 2 4 2" xfId="4049"/>
    <cellStyle name="Normal 9 2 3 2 2 4 2 2" xfId="8261"/>
    <cellStyle name="Normal 9 2 3 2 2 4 3" xfId="6116"/>
    <cellStyle name="Normal 9 2 3 2 2 5" xfId="2233"/>
    <cellStyle name="Normal 9 2 3 2 2 5 2" xfId="4462"/>
    <cellStyle name="Normal 9 2 3 2 2 5 2 2" xfId="8674"/>
    <cellStyle name="Normal 9 2 3 2 2 5 3" xfId="6529"/>
    <cellStyle name="Normal 9 2 3 2 2 6" xfId="2669"/>
    <cellStyle name="Normal 9 2 3 2 2 6 2" xfId="6942"/>
    <cellStyle name="Normal 9 2 3 2 2 7" xfId="4877"/>
    <cellStyle name="Normal 9 2 3 2 3" xfId="989"/>
    <cellStyle name="Normal 9 2 3 2 3 2" xfId="3222"/>
    <cellStyle name="Normal 9 2 3 2 3 2 2" xfId="7434"/>
    <cellStyle name="Normal 9 2 3 2 3 3" xfId="5289"/>
    <cellStyle name="Normal 9 2 3 2 4" xfId="1405"/>
    <cellStyle name="Normal 9 2 3 2 4 2" xfId="3635"/>
    <cellStyle name="Normal 9 2 3 2 4 2 2" xfId="7847"/>
    <cellStyle name="Normal 9 2 3 2 4 3" xfId="5702"/>
    <cellStyle name="Normal 9 2 3 2 5" xfId="1818"/>
    <cellStyle name="Normal 9 2 3 2 5 2" xfId="4048"/>
    <cellStyle name="Normal 9 2 3 2 5 2 2" xfId="8260"/>
    <cellStyle name="Normal 9 2 3 2 5 3" xfId="6115"/>
    <cellStyle name="Normal 9 2 3 2 6" xfId="2232"/>
    <cellStyle name="Normal 9 2 3 2 6 2" xfId="4461"/>
    <cellStyle name="Normal 9 2 3 2 6 2 2" xfId="8673"/>
    <cellStyle name="Normal 9 2 3 2 6 3" xfId="6528"/>
    <cellStyle name="Normal 9 2 3 2 7" xfId="2668"/>
    <cellStyle name="Normal 9 2 3 2 7 2" xfId="6941"/>
    <cellStyle name="Normal 9 2 3 2 8" xfId="4876"/>
    <cellStyle name="Normal 9 2 3 3" xfId="523"/>
    <cellStyle name="Normal 9 2 3 3 2" xfId="991"/>
    <cellStyle name="Normal 9 2 3 3 2 2" xfId="3224"/>
    <cellStyle name="Normal 9 2 3 3 2 2 2" xfId="7436"/>
    <cellStyle name="Normal 9 2 3 3 2 3" xfId="5291"/>
    <cellStyle name="Normal 9 2 3 3 3" xfId="1407"/>
    <cellStyle name="Normal 9 2 3 3 3 2" xfId="3637"/>
    <cellStyle name="Normal 9 2 3 3 3 2 2" xfId="7849"/>
    <cellStyle name="Normal 9 2 3 3 3 3" xfId="5704"/>
    <cellStyle name="Normal 9 2 3 3 4" xfId="1820"/>
    <cellStyle name="Normal 9 2 3 3 4 2" xfId="4050"/>
    <cellStyle name="Normal 9 2 3 3 4 2 2" xfId="8262"/>
    <cellStyle name="Normal 9 2 3 3 4 3" xfId="6117"/>
    <cellStyle name="Normal 9 2 3 3 5" xfId="2234"/>
    <cellStyle name="Normal 9 2 3 3 5 2" xfId="4463"/>
    <cellStyle name="Normal 9 2 3 3 5 2 2" xfId="8675"/>
    <cellStyle name="Normal 9 2 3 3 5 3" xfId="6530"/>
    <cellStyle name="Normal 9 2 3 3 6" xfId="2670"/>
    <cellStyle name="Normal 9 2 3 3 6 2" xfId="6943"/>
    <cellStyle name="Normal 9 2 3 3 7" xfId="4878"/>
    <cellStyle name="Normal 9 2 3 4" xfId="988"/>
    <cellStyle name="Normal 9 2 3 4 2" xfId="3221"/>
    <cellStyle name="Normal 9 2 3 4 2 2" xfId="7433"/>
    <cellStyle name="Normal 9 2 3 4 3" xfId="5288"/>
    <cellStyle name="Normal 9 2 3 5" xfId="1404"/>
    <cellStyle name="Normal 9 2 3 5 2" xfId="3634"/>
    <cellStyle name="Normal 9 2 3 5 2 2" xfId="7846"/>
    <cellStyle name="Normal 9 2 3 5 3" xfId="5701"/>
    <cellStyle name="Normal 9 2 3 6" xfId="1817"/>
    <cellStyle name="Normal 9 2 3 6 2" xfId="4047"/>
    <cellStyle name="Normal 9 2 3 6 2 2" xfId="8259"/>
    <cellStyle name="Normal 9 2 3 6 3" xfId="6114"/>
    <cellStyle name="Normal 9 2 3 7" xfId="2231"/>
    <cellStyle name="Normal 9 2 3 7 2" xfId="4460"/>
    <cellStyle name="Normal 9 2 3 7 2 2" xfId="8672"/>
    <cellStyle name="Normal 9 2 3 7 3" xfId="6527"/>
    <cellStyle name="Normal 9 2 3 8" xfId="2667"/>
    <cellStyle name="Normal 9 2 3 8 2" xfId="6940"/>
    <cellStyle name="Normal 9 2 3 9" xfId="4875"/>
    <cellStyle name="Normal 9 2 4" xfId="524"/>
    <cellStyle name="Normal 9 2 4 2" xfId="525"/>
    <cellStyle name="Normal 9 2 4 2 2" xfId="993"/>
    <cellStyle name="Normal 9 2 4 2 2 2" xfId="3226"/>
    <cellStyle name="Normal 9 2 4 2 2 2 2" xfId="7438"/>
    <cellStyle name="Normal 9 2 4 2 2 3" xfId="5293"/>
    <cellStyle name="Normal 9 2 4 2 3" xfId="1409"/>
    <cellStyle name="Normal 9 2 4 2 3 2" xfId="3639"/>
    <cellStyle name="Normal 9 2 4 2 3 2 2" xfId="7851"/>
    <cellStyle name="Normal 9 2 4 2 3 3" xfId="5706"/>
    <cellStyle name="Normal 9 2 4 2 4" xfId="1822"/>
    <cellStyle name="Normal 9 2 4 2 4 2" xfId="4052"/>
    <cellStyle name="Normal 9 2 4 2 4 2 2" xfId="8264"/>
    <cellStyle name="Normal 9 2 4 2 4 3" xfId="6119"/>
    <cellStyle name="Normal 9 2 4 2 5" xfId="2236"/>
    <cellStyle name="Normal 9 2 4 2 5 2" xfId="4465"/>
    <cellStyle name="Normal 9 2 4 2 5 2 2" xfId="8677"/>
    <cellStyle name="Normal 9 2 4 2 5 3" xfId="6532"/>
    <cellStyle name="Normal 9 2 4 2 6" xfId="2672"/>
    <cellStyle name="Normal 9 2 4 2 6 2" xfId="6945"/>
    <cellStyle name="Normal 9 2 4 2 7" xfId="4880"/>
    <cellStyle name="Normal 9 2 4 3" xfId="992"/>
    <cellStyle name="Normal 9 2 4 3 2" xfId="3225"/>
    <cellStyle name="Normal 9 2 4 3 2 2" xfId="7437"/>
    <cellStyle name="Normal 9 2 4 3 3" xfId="5292"/>
    <cellStyle name="Normal 9 2 4 4" xfId="1408"/>
    <cellStyle name="Normal 9 2 4 4 2" xfId="3638"/>
    <cellStyle name="Normal 9 2 4 4 2 2" xfId="7850"/>
    <cellStyle name="Normal 9 2 4 4 3" xfId="5705"/>
    <cellStyle name="Normal 9 2 4 5" xfId="1821"/>
    <cellStyle name="Normal 9 2 4 5 2" xfId="4051"/>
    <cellStyle name="Normal 9 2 4 5 2 2" xfId="8263"/>
    <cellStyle name="Normal 9 2 4 5 3" xfId="6118"/>
    <cellStyle name="Normal 9 2 4 6" xfId="2235"/>
    <cellStyle name="Normal 9 2 4 6 2" xfId="4464"/>
    <cellStyle name="Normal 9 2 4 6 2 2" xfId="8676"/>
    <cellStyle name="Normal 9 2 4 6 3" xfId="6531"/>
    <cellStyle name="Normal 9 2 4 7" xfId="2671"/>
    <cellStyle name="Normal 9 2 4 7 2" xfId="6944"/>
    <cellStyle name="Normal 9 2 4 8" xfId="4879"/>
    <cellStyle name="Normal 9 2 5" xfId="526"/>
    <cellStyle name="Normal 9 2 5 2" xfId="994"/>
    <cellStyle name="Normal 9 2 5 2 2" xfId="3227"/>
    <cellStyle name="Normal 9 2 5 2 2 2" xfId="7439"/>
    <cellStyle name="Normal 9 2 5 2 3" xfId="5294"/>
    <cellStyle name="Normal 9 2 5 3" xfId="1410"/>
    <cellStyle name="Normal 9 2 5 3 2" xfId="3640"/>
    <cellStyle name="Normal 9 2 5 3 2 2" xfId="7852"/>
    <cellStyle name="Normal 9 2 5 3 3" xfId="5707"/>
    <cellStyle name="Normal 9 2 5 4" xfId="1823"/>
    <cellStyle name="Normal 9 2 5 4 2" xfId="4053"/>
    <cellStyle name="Normal 9 2 5 4 2 2" xfId="8265"/>
    <cellStyle name="Normal 9 2 5 4 3" xfId="6120"/>
    <cellStyle name="Normal 9 2 5 5" xfId="2237"/>
    <cellStyle name="Normal 9 2 5 5 2" xfId="4466"/>
    <cellStyle name="Normal 9 2 5 5 2 2" xfId="8678"/>
    <cellStyle name="Normal 9 2 5 5 3" xfId="6533"/>
    <cellStyle name="Normal 9 2 5 6" xfId="2673"/>
    <cellStyle name="Normal 9 2 5 6 2" xfId="6946"/>
    <cellStyle name="Normal 9 2 5 7" xfId="4881"/>
    <cellStyle name="Normal 9 2 6" xfId="979"/>
    <cellStyle name="Normal 9 2 6 2" xfId="3212"/>
    <cellStyle name="Normal 9 2 6 2 2" xfId="7424"/>
    <cellStyle name="Normal 9 2 6 3" xfId="5279"/>
    <cellStyle name="Normal 9 2 7" xfId="1395"/>
    <cellStyle name="Normal 9 2 7 2" xfId="3625"/>
    <cellStyle name="Normal 9 2 7 2 2" xfId="7837"/>
    <cellStyle name="Normal 9 2 7 3" xfId="5692"/>
    <cellStyle name="Normal 9 2 8" xfId="1808"/>
    <cellStyle name="Normal 9 2 8 2" xfId="4038"/>
    <cellStyle name="Normal 9 2 8 2 2" xfId="8250"/>
    <cellStyle name="Normal 9 2 8 3" xfId="6105"/>
    <cellStyle name="Normal 9 2 9" xfId="2222"/>
    <cellStyle name="Normal 9 2 9 2" xfId="4451"/>
    <cellStyle name="Normal 9 2 9 2 2" xfId="8663"/>
    <cellStyle name="Normal 9 2 9 3" xfId="6518"/>
    <cellStyle name="Normal 9 3" xfId="527"/>
    <cellStyle name="Normal 9 3 10" xfId="4882"/>
    <cellStyle name="Normal 9 3 2" xfId="528"/>
    <cellStyle name="Normal 9 3 2 2" xfId="529"/>
    <cellStyle name="Normal 9 3 2 2 2" xfId="530"/>
    <cellStyle name="Normal 9 3 2 2 2 2" xfId="998"/>
    <cellStyle name="Normal 9 3 2 2 2 2 2" xfId="3231"/>
    <cellStyle name="Normal 9 3 2 2 2 2 2 2" xfId="7443"/>
    <cellStyle name="Normal 9 3 2 2 2 2 3" xfId="5298"/>
    <cellStyle name="Normal 9 3 2 2 2 3" xfId="1414"/>
    <cellStyle name="Normal 9 3 2 2 2 3 2" xfId="3644"/>
    <cellStyle name="Normal 9 3 2 2 2 3 2 2" xfId="7856"/>
    <cellStyle name="Normal 9 3 2 2 2 3 3" xfId="5711"/>
    <cellStyle name="Normal 9 3 2 2 2 4" xfId="1827"/>
    <cellStyle name="Normal 9 3 2 2 2 4 2" xfId="4057"/>
    <cellStyle name="Normal 9 3 2 2 2 4 2 2" xfId="8269"/>
    <cellStyle name="Normal 9 3 2 2 2 4 3" xfId="6124"/>
    <cellStyle name="Normal 9 3 2 2 2 5" xfId="2241"/>
    <cellStyle name="Normal 9 3 2 2 2 5 2" xfId="4470"/>
    <cellStyle name="Normal 9 3 2 2 2 5 2 2" xfId="8682"/>
    <cellStyle name="Normal 9 3 2 2 2 5 3" xfId="6537"/>
    <cellStyle name="Normal 9 3 2 2 2 6" xfId="2677"/>
    <cellStyle name="Normal 9 3 2 2 2 6 2" xfId="6950"/>
    <cellStyle name="Normal 9 3 2 2 2 7" xfId="4885"/>
    <cellStyle name="Normal 9 3 2 2 3" xfId="997"/>
    <cellStyle name="Normal 9 3 2 2 3 2" xfId="3230"/>
    <cellStyle name="Normal 9 3 2 2 3 2 2" xfId="7442"/>
    <cellStyle name="Normal 9 3 2 2 3 3" xfId="5297"/>
    <cellStyle name="Normal 9 3 2 2 4" xfId="1413"/>
    <cellStyle name="Normal 9 3 2 2 4 2" xfId="3643"/>
    <cellStyle name="Normal 9 3 2 2 4 2 2" xfId="7855"/>
    <cellStyle name="Normal 9 3 2 2 4 3" xfId="5710"/>
    <cellStyle name="Normal 9 3 2 2 5" xfId="1826"/>
    <cellStyle name="Normal 9 3 2 2 5 2" xfId="4056"/>
    <cellStyle name="Normal 9 3 2 2 5 2 2" xfId="8268"/>
    <cellStyle name="Normal 9 3 2 2 5 3" xfId="6123"/>
    <cellStyle name="Normal 9 3 2 2 6" xfId="2240"/>
    <cellStyle name="Normal 9 3 2 2 6 2" xfId="4469"/>
    <cellStyle name="Normal 9 3 2 2 6 2 2" xfId="8681"/>
    <cellStyle name="Normal 9 3 2 2 6 3" xfId="6536"/>
    <cellStyle name="Normal 9 3 2 2 7" xfId="2676"/>
    <cellStyle name="Normal 9 3 2 2 7 2" xfId="6949"/>
    <cellStyle name="Normal 9 3 2 2 8" xfId="4884"/>
    <cellStyle name="Normal 9 3 2 3" xfId="531"/>
    <cellStyle name="Normal 9 3 2 3 2" xfId="999"/>
    <cellStyle name="Normal 9 3 2 3 2 2" xfId="3232"/>
    <cellStyle name="Normal 9 3 2 3 2 2 2" xfId="7444"/>
    <cellStyle name="Normal 9 3 2 3 2 3" xfId="5299"/>
    <cellStyle name="Normal 9 3 2 3 3" xfId="1415"/>
    <cellStyle name="Normal 9 3 2 3 3 2" xfId="3645"/>
    <cellStyle name="Normal 9 3 2 3 3 2 2" xfId="7857"/>
    <cellStyle name="Normal 9 3 2 3 3 3" xfId="5712"/>
    <cellStyle name="Normal 9 3 2 3 4" xfId="1828"/>
    <cellStyle name="Normal 9 3 2 3 4 2" xfId="4058"/>
    <cellStyle name="Normal 9 3 2 3 4 2 2" xfId="8270"/>
    <cellStyle name="Normal 9 3 2 3 4 3" xfId="6125"/>
    <cellStyle name="Normal 9 3 2 3 5" xfId="2242"/>
    <cellStyle name="Normal 9 3 2 3 5 2" xfId="4471"/>
    <cellStyle name="Normal 9 3 2 3 5 2 2" xfId="8683"/>
    <cellStyle name="Normal 9 3 2 3 5 3" xfId="6538"/>
    <cellStyle name="Normal 9 3 2 3 6" xfId="2678"/>
    <cellStyle name="Normal 9 3 2 3 6 2" xfId="6951"/>
    <cellStyle name="Normal 9 3 2 3 7" xfId="4886"/>
    <cellStyle name="Normal 9 3 2 4" xfId="996"/>
    <cellStyle name="Normal 9 3 2 4 2" xfId="3229"/>
    <cellStyle name="Normal 9 3 2 4 2 2" xfId="7441"/>
    <cellStyle name="Normal 9 3 2 4 3" xfId="5296"/>
    <cellStyle name="Normal 9 3 2 5" xfId="1412"/>
    <cellStyle name="Normal 9 3 2 5 2" xfId="3642"/>
    <cellStyle name="Normal 9 3 2 5 2 2" xfId="7854"/>
    <cellStyle name="Normal 9 3 2 5 3" xfId="5709"/>
    <cellStyle name="Normal 9 3 2 6" xfId="1825"/>
    <cellStyle name="Normal 9 3 2 6 2" xfId="4055"/>
    <cellStyle name="Normal 9 3 2 6 2 2" xfId="8267"/>
    <cellStyle name="Normal 9 3 2 6 3" xfId="6122"/>
    <cellStyle name="Normal 9 3 2 7" xfId="2239"/>
    <cellStyle name="Normal 9 3 2 7 2" xfId="4468"/>
    <cellStyle name="Normal 9 3 2 7 2 2" xfId="8680"/>
    <cellStyle name="Normal 9 3 2 7 3" xfId="6535"/>
    <cellStyle name="Normal 9 3 2 8" xfId="2675"/>
    <cellStyle name="Normal 9 3 2 8 2" xfId="6948"/>
    <cellStyle name="Normal 9 3 2 9" xfId="4883"/>
    <cellStyle name="Normal 9 3 3" xfId="532"/>
    <cellStyle name="Normal 9 3 3 2" xfId="533"/>
    <cellStyle name="Normal 9 3 3 2 2" xfId="1001"/>
    <cellStyle name="Normal 9 3 3 2 2 2" xfId="3234"/>
    <cellStyle name="Normal 9 3 3 2 2 2 2" xfId="7446"/>
    <cellStyle name="Normal 9 3 3 2 2 3" xfId="5301"/>
    <cellStyle name="Normal 9 3 3 2 3" xfId="1417"/>
    <cellStyle name="Normal 9 3 3 2 3 2" xfId="3647"/>
    <cellStyle name="Normal 9 3 3 2 3 2 2" xfId="7859"/>
    <cellStyle name="Normal 9 3 3 2 3 3" xfId="5714"/>
    <cellStyle name="Normal 9 3 3 2 4" xfId="1830"/>
    <cellStyle name="Normal 9 3 3 2 4 2" xfId="4060"/>
    <cellStyle name="Normal 9 3 3 2 4 2 2" xfId="8272"/>
    <cellStyle name="Normal 9 3 3 2 4 3" xfId="6127"/>
    <cellStyle name="Normal 9 3 3 2 5" xfId="2244"/>
    <cellStyle name="Normal 9 3 3 2 5 2" xfId="4473"/>
    <cellStyle name="Normal 9 3 3 2 5 2 2" xfId="8685"/>
    <cellStyle name="Normal 9 3 3 2 5 3" xfId="6540"/>
    <cellStyle name="Normal 9 3 3 2 6" xfId="2680"/>
    <cellStyle name="Normal 9 3 3 2 6 2" xfId="6953"/>
    <cellStyle name="Normal 9 3 3 2 7" xfId="4888"/>
    <cellStyle name="Normal 9 3 3 3" xfId="1000"/>
    <cellStyle name="Normal 9 3 3 3 2" xfId="3233"/>
    <cellStyle name="Normal 9 3 3 3 2 2" xfId="7445"/>
    <cellStyle name="Normal 9 3 3 3 3" xfId="5300"/>
    <cellStyle name="Normal 9 3 3 4" xfId="1416"/>
    <cellStyle name="Normal 9 3 3 4 2" xfId="3646"/>
    <cellStyle name="Normal 9 3 3 4 2 2" xfId="7858"/>
    <cellStyle name="Normal 9 3 3 4 3" xfId="5713"/>
    <cellStyle name="Normal 9 3 3 5" xfId="1829"/>
    <cellStyle name="Normal 9 3 3 5 2" xfId="4059"/>
    <cellStyle name="Normal 9 3 3 5 2 2" xfId="8271"/>
    <cellStyle name="Normal 9 3 3 5 3" xfId="6126"/>
    <cellStyle name="Normal 9 3 3 6" xfId="2243"/>
    <cellStyle name="Normal 9 3 3 6 2" xfId="4472"/>
    <cellStyle name="Normal 9 3 3 6 2 2" xfId="8684"/>
    <cellStyle name="Normal 9 3 3 6 3" xfId="6539"/>
    <cellStyle name="Normal 9 3 3 7" xfId="2679"/>
    <cellStyle name="Normal 9 3 3 7 2" xfId="6952"/>
    <cellStyle name="Normal 9 3 3 8" xfId="4887"/>
    <cellStyle name="Normal 9 3 4" xfId="534"/>
    <cellStyle name="Normal 9 3 4 2" xfId="1002"/>
    <cellStyle name="Normal 9 3 4 2 2" xfId="3235"/>
    <cellStyle name="Normal 9 3 4 2 2 2" xfId="7447"/>
    <cellStyle name="Normal 9 3 4 2 3" xfId="5302"/>
    <cellStyle name="Normal 9 3 4 3" xfId="1418"/>
    <cellStyle name="Normal 9 3 4 3 2" xfId="3648"/>
    <cellStyle name="Normal 9 3 4 3 2 2" xfId="7860"/>
    <cellStyle name="Normal 9 3 4 3 3" xfId="5715"/>
    <cellStyle name="Normal 9 3 4 4" xfId="1831"/>
    <cellStyle name="Normal 9 3 4 4 2" xfId="4061"/>
    <cellStyle name="Normal 9 3 4 4 2 2" xfId="8273"/>
    <cellStyle name="Normal 9 3 4 4 3" xfId="6128"/>
    <cellStyle name="Normal 9 3 4 5" xfId="2245"/>
    <cellStyle name="Normal 9 3 4 5 2" xfId="4474"/>
    <cellStyle name="Normal 9 3 4 5 2 2" xfId="8686"/>
    <cellStyle name="Normal 9 3 4 5 3" xfId="6541"/>
    <cellStyle name="Normal 9 3 4 6" xfId="2681"/>
    <cellStyle name="Normal 9 3 4 6 2" xfId="6954"/>
    <cellStyle name="Normal 9 3 4 7" xfId="4889"/>
    <cellStyle name="Normal 9 3 5" xfId="995"/>
    <cellStyle name="Normal 9 3 5 2" xfId="3228"/>
    <cellStyle name="Normal 9 3 5 2 2" xfId="7440"/>
    <cellStyle name="Normal 9 3 5 3" xfId="5295"/>
    <cellStyle name="Normal 9 3 6" xfId="1411"/>
    <cellStyle name="Normal 9 3 6 2" xfId="3641"/>
    <cellStyle name="Normal 9 3 6 2 2" xfId="7853"/>
    <cellStyle name="Normal 9 3 6 3" xfId="5708"/>
    <cellStyle name="Normal 9 3 7" xfId="1824"/>
    <cellStyle name="Normal 9 3 7 2" xfId="4054"/>
    <cellStyle name="Normal 9 3 7 2 2" xfId="8266"/>
    <cellStyle name="Normal 9 3 7 3" xfId="6121"/>
    <cellStyle name="Normal 9 3 8" xfId="2238"/>
    <cellStyle name="Normal 9 3 8 2" xfId="4467"/>
    <cellStyle name="Normal 9 3 8 2 2" xfId="8679"/>
    <cellStyle name="Normal 9 3 8 3" xfId="6534"/>
    <cellStyle name="Normal 9 3 9" xfId="2674"/>
    <cellStyle name="Normal 9 3 9 2" xfId="6947"/>
    <cellStyle name="Normal 9 4" xfId="535"/>
    <cellStyle name="Normal 9 4 2" xfId="1003"/>
    <cellStyle name="Normal 9 5" xfId="536"/>
    <cellStyle name="Normal 9 5 2" xfId="537"/>
    <cellStyle name="Normal 9 5 2 2" xfId="1005"/>
    <cellStyle name="Normal 9 5 2 2 2" xfId="3237"/>
    <cellStyle name="Normal 9 5 2 2 2 2" xfId="7449"/>
    <cellStyle name="Normal 9 5 2 2 3" xfId="5304"/>
    <cellStyle name="Normal 9 5 2 3" xfId="1420"/>
    <cellStyle name="Normal 9 5 2 3 2" xfId="3650"/>
    <cellStyle name="Normal 9 5 2 3 2 2" xfId="7862"/>
    <cellStyle name="Normal 9 5 2 3 3" xfId="5717"/>
    <cellStyle name="Normal 9 5 2 4" xfId="1833"/>
    <cellStyle name="Normal 9 5 2 4 2" xfId="4063"/>
    <cellStyle name="Normal 9 5 2 4 2 2" xfId="8275"/>
    <cellStyle name="Normal 9 5 2 4 3" xfId="6130"/>
    <cellStyle name="Normal 9 5 2 5" xfId="2247"/>
    <cellStyle name="Normal 9 5 2 5 2" xfId="4476"/>
    <cellStyle name="Normal 9 5 2 5 2 2" xfId="8688"/>
    <cellStyle name="Normal 9 5 2 5 3" xfId="6543"/>
    <cellStyle name="Normal 9 5 2 6" xfId="2683"/>
    <cellStyle name="Normal 9 5 2 6 2" xfId="6956"/>
    <cellStyle name="Normal 9 5 2 7" xfId="4891"/>
    <cellStyle name="Normal 9 5 3" xfId="1004"/>
    <cellStyle name="Normal 9 5 3 2" xfId="3236"/>
    <cellStyle name="Normal 9 5 3 2 2" xfId="7448"/>
    <cellStyle name="Normal 9 5 3 3" xfId="5303"/>
    <cellStyle name="Normal 9 5 4" xfId="1419"/>
    <cellStyle name="Normal 9 5 4 2" xfId="3649"/>
    <cellStyle name="Normal 9 5 4 2 2" xfId="7861"/>
    <cellStyle name="Normal 9 5 4 3" xfId="5716"/>
    <cellStyle name="Normal 9 5 5" xfId="1832"/>
    <cellStyle name="Normal 9 5 5 2" xfId="4062"/>
    <cellStyle name="Normal 9 5 5 2 2" xfId="8274"/>
    <cellStyle name="Normal 9 5 5 3" xfId="6129"/>
    <cellStyle name="Normal 9 5 6" xfId="2246"/>
    <cellStyle name="Normal 9 5 6 2" xfId="4475"/>
    <cellStyle name="Normal 9 5 6 2 2" xfId="8687"/>
    <cellStyle name="Normal 9 5 6 3" xfId="6542"/>
    <cellStyle name="Normal 9 5 7" xfId="2682"/>
    <cellStyle name="Normal 9 5 7 2" xfId="6955"/>
    <cellStyle name="Normal 9 5 8" xfId="4890"/>
    <cellStyle name="Normal 9 6" xfId="538"/>
    <cellStyle name="Normal 9 6 2" xfId="1006"/>
    <cellStyle name="Normal 9 6 2 2" xfId="3238"/>
    <cellStyle name="Normal 9 6 2 2 2" xfId="7450"/>
    <cellStyle name="Normal 9 6 2 3" xfId="5305"/>
    <cellStyle name="Normal 9 6 3" xfId="1421"/>
    <cellStyle name="Normal 9 6 3 2" xfId="3651"/>
    <cellStyle name="Normal 9 6 3 2 2" xfId="7863"/>
    <cellStyle name="Normal 9 6 3 3" xfId="5718"/>
    <cellStyle name="Normal 9 6 4" xfId="1834"/>
    <cellStyle name="Normal 9 6 4 2" xfId="4064"/>
    <cellStyle name="Normal 9 6 4 2 2" xfId="8276"/>
    <cellStyle name="Normal 9 6 4 3" xfId="6131"/>
    <cellStyle name="Normal 9 6 5" xfId="2248"/>
    <cellStyle name="Normal 9 6 5 2" xfId="4477"/>
    <cellStyle name="Normal 9 6 5 2 2" xfId="8689"/>
    <cellStyle name="Normal 9 6 5 3" xfId="6544"/>
    <cellStyle name="Normal 9 6 6" xfId="2684"/>
    <cellStyle name="Normal 9 6 6 2" xfId="6957"/>
    <cellStyle name="Normal 9 6 7"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7038"/>
    <cellStyle name="Note 2 2 11" xfId="4893"/>
    <cellStyle name="Note 2 2 2" xfId="547"/>
    <cellStyle name="Note 2 2 2 10" xfId="4894"/>
    <cellStyle name="Note 2 2 2 2" xfId="548"/>
    <cellStyle name="Note 2 2 2 2 2" xfId="1009"/>
    <cellStyle name="Note 2 2 2 2 2 2" xfId="3241"/>
    <cellStyle name="Note 2 2 2 2 2 2 2" xfId="7453"/>
    <cellStyle name="Note 2 2 2 2 2 3" xfId="5308"/>
    <cellStyle name="Note 2 2 2 2 3" xfId="1424"/>
    <cellStyle name="Note 2 2 2 2 3 2" xfId="3654"/>
    <cellStyle name="Note 2 2 2 2 3 2 2" xfId="7866"/>
    <cellStyle name="Note 2 2 2 2 3 3" xfId="5721"/>
    <cellStyle name="Note 2 2 2 2 4" xfId="1838"/>
    <cellStyle name="Note 2 2 2 2 4 2" xfId="4067"/>
    <cellStyle name="Note 2 2 2 2 4 2 2" xfId="8279"/>
    <cellStyle name="Note 2 2 2 2 4 3" xfId="6134"/>
    <cellStyle name="Note 2 2 2 2 5" xfId="2251"/>
    <cellStyle name="Note 2 2 2 2 5 2" xfId="4480"/>
    <cellStyle name="Note 2 2 2 2 5 2 2" xfId="8692"/>
    <cellStyle name="Note 2 2 2 2 5 3" xfId="6547"/>
    <cellStyle name="Note 2 2 2 2 6" xfId="2687"/>
    <cellStyle name="Note 2 2 2 2 6 2" xfId="6960"/>
    <cellStyle name="Note 2 2 2 2 7" xfId="2746"/>
    <cellStyle name="Note 2 2 2 2 8" xfId="2827"/>
    <cellStyle name="Note 2 2 2 2 8 2" xfId="7040"/>
    <cellStyle name="Note 2 2 2 2 9" xfId="4895"/>
    <cellStyle name="Note 2 2 2 3" xfId="1008"/>
    <cellStyle name="Note 2 2 2 3 2" xfId="3240"/>
    <cellStyle name="Note 2 2 2 3 2 2" xfId="7452"/>
    <cellStyle name="Note 2 2 2 3 3" xfId="5307"/>
    <cellStyle name="Note 2 2 2 4" xfId="1423"/>
    <cellStyle name="Note 2 2 2 4 2" xfId="3653"/>
    <cellStyle name="Note 2 2 2 4 2 2" xfId="7865"/>
    <cellStyle name="Note 2 2 2 4 3" xfId="5720"/>
    <cellStyle name="Note 2 2 2 5" xfId="1837"/>
    <cellStyle name="Note 2 2 2 5 2" xfId="4066"/>
    <cellStyle name="Note 2 2 2 5 2 2" xfId="8278"/>
    <cellStyle name="Note 2 2 2 5 3" xfId="6133"/>
    <cellStyle name="Note 2 2 2 6" xfId="2250"/>
    <cellStyle name="Note 2 2 2 6 2" xfId="4479"/>
    <cellStyle name="Note 2 2 2 6 2 2" xfId="8691"/>
    <cellStyle name="Note 2 2 2 6 3" xfId="6546"/>
    <cellStyle name="Note 2 2 2 7" xfId="2686"/>
    <cellStyle name="Note 2 2 2 7 2" xfId="6959"/>
    <cellStyle name="Note 2 2 2 8" xfId="2745"/>
    <cellStyle name="Note 2 2 2 9" xfId="2826"/>
    <cellStyle name="Note 2 2 2 9 2" xfId="7039"/>
    <cellStyle name="Note 2 2 3" xfId="549"/>
    <cellStyle name="Note 2 2 3 2" xfId="1010"/>
    <cellStyle name="Note 2 2 3 2 2" xfId="3242"/>
    <cellStyle name="Note 2 2 3 2 2 2" xfId="7454"/>
    <cellStyle name="Note 2 2 3 2 3" xfId="5309"/>
    <cellStyle name="Note 2 2 3 3" xfId="1425"/>
    <cellStyle name="Note 2 2 3 3 2" xfId="3655"/>
    <cellStyle name="Note 2 2 3 3 2 2" xfId="7867"/>
    <cellStyle name="Note 2 2 3 3 3" xfId="5722"/>
    <cellStyle name="Note 2 2 3 4" xfId="1839"/>
    <cellStyle name="Note 2 2 3 4 2" xfId="4068"/>
    <cellStyle name="Note 2 2 3 4 2 2" xfId="8280"/>
    <cellStyle name="Note 2 2 3 4 3" xfId="6135"/>
    <cellStyle name="Note 2 2 3 5" xfId="2252"/>
    <cellStyle name="Note 2 2 3 5 2" xfId="4481"/>
    <cellStyle name="Note 2 2 3 5 2 2" xfId="8693"/>
    <cellStyle name="Note 2 2 3 5 3" xfId="6548"/>
    <cellStyle name="Note 2 2 3 6" xfId="2688"/>
    <cellStyle name="Note 2 2 3 6 2" xfId="6961"/>
    <cellStyle name="Note 2 2 3 7" xfId="2747"/>
    <cellStyle name="Note 2 2 3 8" xfId="2828"/>
    <cellStyle name="Note 2 2 3 8 2" xfId="7041"/>
    <cellStyle name="Note 2 2 3 9" xfId="4896"/>
    <cellStyle name="Note 2 2 4" xfId="1007"/>
    <cellStyle name="Note 2 2 4 2" xfId="3239"/>
    <cellStyle name="Note 2 2 4 2 2" xfId="7451"/>
    <cellStyle name="Note 2 2 4 3" xfId="5306"/>
    <cellStyle name="Note 2 2 5" xfId="1422"/>
    <cellStyle name="Note 2 2 5 2" xfId="3652"/>
    <cellStyle name="Note 2 2 5 2 2" xfId="7864"/>
    <cellStyle name="Note 2 2 5 3" xfId="5719"/>
    <cellStyle name="Note 2 2 6" xfId="1836"/>
    <cellStyle name="Note 2 2 6 2" xfId="4065"/>
    <cellStyle name="Note 2 2 6 2 2" xfId="8277"/>
    <cellStyle name="Note 2 2 6 3" xfId="6132"/>
    <cellStyle name="Note 2 2 7" xfId="2249"/>
    <cellStyle name="Note 2 2 7 2" xfId="4478"/>
    <cellStyle name="Note 2 2 7 2 2" xfId="8690"/>
    <cellStyle name="Note 2 2 7 3" xfId="6545"/>
    <cellStyle name="Note 2 2 8" xfId="2685"/>
    <cellStyle name="Note 2 2 8 2" xfId="6958"/>
    <cellStyle name="Note 2 2 9" xfId="2744"/>
    <cellStyle name="Note 2 3" xfId="550"/>
    <cellStyle name="Note 2 3 10" xfId="4897"/>
    <cellStyle name="Note 2 3 2" xfId="551"/>
    <cellStyle name="Note 2 3 2 2" xfId="1012"/>
    <cellStyle name="Note 2 3 2 2 2" xfId="3244"/>
    <cellStyle name="Note 2 3 2 2 2 2" xfId="7456"/>
    <cellStyle name="Note 2 3 2 2 3" xfId="5311"/>
    <cellStyle name="Note 2 3 2 3" xfId="1427"/>
    <cellStyle name="Note 2 3 2 3 2" xfId="3657"/>
    <cellStyle name="Note 2 3 2 3 2 2" xfId="7869"/>
    <cellStyle name="Note 2 3 2 3 3" xfId="5724"/>
    <cellStyle name="Note 2 3 2 4" xfId="1841"/>
    <cellStyle name="Note 2 3 2 4 2" xfId="4070"/>
    <cellStyle name="Note 2 3 2 4 2 2" xfId="8282"/>
    <cellStyle name="Note 2 3 2 4 3" xfId="6137"/>
    <cellStyle name="Note 2 3 2 5" xfId="2254"/>
    <cellStyle name="Note 2 3 2 5 2" xfId="4483"/>
    <cellStyle name="Note 2 3 2 5 2 2" xfId="8695"/>
    <cellStyle name="Note 2 3 2 5 3" xfId="6550"/>
    <cellStyle name="Note 2 3 2 6" xfId="2690"/>
    <cellStyle name="Note 2 3 2 6 2" xfId="6963"/>
    <cellStyle name="Note 2 3 2 7" xfId="2749"/>
    <cellStyle name="Note 2 3 2 8" xfId="2830"/>
    <cellStyle name="Note 2 3 2 8 2" xfId="7043"/>
    <cellStyle name="Note 2 3 2 9" xfId="4898"/>
    <cellStyle name="Note 2 3 3" xfId="1011"/>
    <cellStyle name="Note 2 3 3 2" xfId="3243"/>
    <cellStyle name="Note 2 3 3 2 2" xfId="7455"/>
    <cellStyle name="Note 2 3 3 3" xfId="5310"/>
    <cellStyle name="Note 2 3 4" xfId="1426"/>
    <cellStyle name="Note 2 3 4 2" xfId="3656"/>
    <cellStyle name="Note 2 3 4 2 2" xfId="7868"/>
    <cellStyle name="Note 2 3 4 3" xfId="5723"/>
    <cellStyle name="Note 2 3 5" xfId="1840"/>
    <cellStyle name="Note 2 3 5 2" xfId="4069"/>
    <cellStyle name="Note 2 3 5 2 2" xfId="8281"/>
    <cellStyle name="Note 2 3 5 3" xfId="6136"/>
    <cellStyle name="Note 2 3 6" xfId="2253"/>
    <cellStyle name="Note 2 3 6 2" xfId="4482"/>
    <cellStyle name="Note 2 3 6 2 2" xfId="8694"/>
    <cellStyle name="Note 2 3 6 3" xfId="6549"/>
    <cellStyle name="Note 2 3 7" xfId="2689"/>
    <cellStyle name="Note 2 3 7 2" xfId="6962"/>
    <cellStyle name="Note 2 3 8" xfId="2748"/>
    <cellStyle name="Note 2 3 9" xfId="2829"/>
    <cellStyle name="Note 2 3 9 2" xfId="7042"/>
    <cellStyle name="Note 2 4" xfId="552"/>
    <cellStyle name="Note 2 4 2" xfId="1013"/>
    <cellStyle name="Note 2 4 2 2" xfId="3245"/>
    <cellStyle name="Note 2 4 2 2 2" xfId="7457"/>
    <cellStyle name="Note 2 4 2 3" xfId="5312"/>
    <cellStyle name="Note 2 4 3" xfId="1428"/>
    <cellStyle name="Note 2 4 3 2" xfId="3658"/>
    <cellStyle name="Note 2 4 3 2 2" xfId="7870"/>
    <cellStyle name="Note 2 4 3 3" xfId="5725"/>
    <cellStyle name="Note 2 4 4" xfId="1842"/>
    <cellStyle name="Note 2 4 4 2" xfId="4071"/>
    <cellStyle name="Note 2 4 4 2 2" xfId="8283"/>
    <cellStyle name="Note 2 4 4 3" xfId="6138"/>
    <cellStyle name="Note 2 4 5" xfId="2255"/>
    <cellStyle name="Note 2 4 5 2" xfId="4484"/>
    <cellStyle name="Note 2 4 5 2 2" xfId="8696"/>
    <cellStyle name="Note 2 4 5 3" xfId="6551"/>
    <cellStyle name="Note 2 4 6" xfId="2691"/>
    <cellStyle name="Note 2 4 6 2" xfId="6964"/>
    <cellStyle name="Note 2 4 7" xfId="2750"/>
    <cellStyle name="Note 2 4 8" xfId="2831"/>
    <cellStyle name="Note 2 4 8 2" xfId="7044"/>
    <cellStyle name="Note 2 4 9" xfId="4899"/>
    <cellStyle name="Note 2 5" xfId="553"/>
    <cellStyle name="Note 2 5 2" xfId="1014"/>
    <cellStyle name="Note 2 5 2 2" xfId="3246"/>
    <cellStyle name="Note 2 5 2 2 2" xfId="7458"/>
    <cellStyle name="Note 2 5 2 3" xfId="5313"/>
    <cellStyle name="Note 2 5 3" xfId="1429"/>
    <cellStyle name="Note 2 5 3 2" xfId="3659"/>
    <cellStyle name="Note 2 5 3 2 2" xfId="7871"/>
    <cellStyle name="Note 2 5 3 3" xfId="5726"/>
    <cellStyle name="Note 2 5 4" xfId="1843"/>
    <cellStyle name="Note 2 5 4 2" xfId="4072"/>
    <cellStyle name="Note 2 5 4 2 2" xfId="8284"/>
    <cellStyle name="Note 2 5 4 3" xfId="6139"/>
    <cellStyle name="Note 2 5 5" xfId="2256"/>
    <cellStyle name="Note 2 5 5 2" xfId="4485"/>
    <cellStyle name="Note 2 5 5 2 2" xfId="8697"/>
    <cellStyle name="Note 2 5 5 3" xfId="6552"/>
    <cellStyle name="Note 2 5 6" xfId="2692"/>
    <cellStyle name="Note 2 5 6 2" xfId="6965"/>
    <cellStyle name="Note 2 5 7" xfId="2751"/>
    <cellStyle name="Note 2 5 8" xfId="2832"/>
    <cellStyle name="Note 2 5 8 2" xfId="7045"/>
    <cellStyle name="Note 2 5 9" xfId="4900"/>
    <cellStyle name="Note 3" xfId="554"/>
    <cellStyle name="Note 3 2" xfId="555"/>
    <cellStyle name="Note 3 2 10" xfId="2833"/>
    <cellStyle name="Note 3 2 10 2" xfId="7046"/>
    <cellStyle name="Note 3 2 11" xfId="4901"/>
    <cellStyle name="Note 3 2 2" xfId="556"/>
    <cellStyle name="Note 3 2 2 10" xfId="4902"/>
    <cellStyle name="Note 3 2 2 2" xfId="557"/>
    <cellStyle name="Note 3 2 2 2 2" xfId="1017"/>
    <cellStyle name="Note 3 2 2 2 2 2" xfId="3249"/>
    <cellStyle name="Note 3 2 2 2 2 2 2" xfId="7461"/>
    <cellStyle name="Note 3 2 2 2 2 3" xfId="5316"/>
    <cellStyle name="Note 3 2 2 2 3" xfId="1432"/>
    <cellStyle name="Note 3 2 2 2 3 2" xfId="3662"/>
    <cellStyle name="Note 3 2 2 2 3 2 2" xfId="7874"/>
    <cellStyle name="Note 3 2 2 2 3 3" xfId="5729"/>
    <cellStyle name="Note 3 2 2 2 4" xfId="1846"/>
    <cellStyle name="Note 3 2 2 2 4 2" xfId="4075"/>
    <cellStyle name="Note 3 2 2 2 4 2 2" xfId="8287"/>
    <cellStyle name="Note 3 2 2 2 4 3" xfId="6142"/>
    <cellStyle name="Note 3 2 2 2 5" xfId="2259"/>
    <cellStyle name="Note 3 2 2 2 5 2" xfId="4488"/>
    <cellStyle name="Note 3 2 2 2 5 2 2" xfId="8700"/>
    <cellStyle name="Note 3 2 2 2 5 3" xfId="6555"/>
    <cellStyle name="Note 3 2 2 2 6" xfId="2695"/>
    <cellStyle name="Note 3 2 2 2 6 2" xfId="6968"/>
    <cellStyle name="Note 3 2 2 2 7" xfId="2754"/>
    <cellStyle name="Note 3 2 2 2 8" xfId="2835"/>
    <cellStyle name="Note 3 2 2 2 8 2" xfId="7048"/>
    <cellStyle name="Note 3 2 2 2 9" xfId="4903"/>
    <cellStyle name="Note 3 2 2 3" xfId="1016"/>
    <cellStyle name="Note 3 2 2 3 2" xfId="3248"/>
    <cellStyle name="Note 3 2 2 3 2 2" xfId="7460"/>
    <cellStyle name="Note 3 2 2 3 3" xfId="5315"/>
    <cellStyle name="Note 3 2 2 4" xfId="1431"/>
    <cellStyle name="Note 3 2 2 4 2" xfId="3661"/>
    <cellStyle name="Note 3 2 2 4 2 2" xfId="7873"/>
    <cellStyle name="Note 3 2 2 4 3" xfId="5728"/>
    <cellStyle name="Note 3 2 2 5" xfId="1845"/>
    <cellStyle name="Note 3 2 2 5 2" xfId="4074"/>
    <cellStyle name="Note 3 2 2 5 2 2" xfId="8286"/>
    <cellStyle name="Note 3 2 2 5 3" xfId="6141"/>
    <cellStyle name="Note 3 2 2 6" xfId="2258"/>
    <cellStyle name="Note 3 2 2 6 2" xfId="4487"/>
    <cellStyle name="Note 3 2 2 6 2 2" xfId="8699"/>
    <cellStyle name="Note 3 2 2 6 3" xfId="6554"/>
    <cellStyle name="Note 3 2 2 7" xfId="2694"/>
    <cellStyle name="Note 3 2 2 7 2" xfId="6967"/>
    <cellStyle name="Note 3 2 2 8" xfId="2753"/>
    <cellStyle name="Note 3 2 2 9" xfId="2834"/>
    <cellStyle name="Note 3 2 2 9 2" xfId="7047"/>
    <cellStyle name="Note 3 2 3" xfId="558"/>
    <cellStyle name="Note 3 2 3 2" xfId="1018"/>
    <cellStyle name="Note 3 2 3 2 2" xfId="3250"/>
    <cellStyle name="Note 3 2 3 2 2 2" xfId="7462"/>
    <cellStyle name="Note 3 2 3 2 3" xfId="5317"/>
    <cellStyle name="Note 3 2 3 3" xfId="1433"/>
    <cellStyle name="Note 3 2 3 3 2" xfId="3663"/>
    <cellStyle name="Note 3 2 3 3 2 2" xfId="7875"/>
    <cellStyle name="Note 3 2 3 3 3" xfId="5730"/>
    <cellStyle name="Note 3 2 3 4" xfId="1847"/>
    <cellStyle name="Note 3 2 3 4 2" xfId="4076"/>
    <cellStyle name="Note 3 2 3 4 2 2" xfId="8288"/>
    <cellStyle name="Note 3 2 3 4 3" xfId="6143"/>
    <cellStyle name="Note 3 2 3 5" xfId="2260"/>
    <cellStyle name="Note 3 2 3 5 2" xfId="4489"/>
    <cellStyle name="Note 3 2 3 5 2 2" xfId="8701"/>
    <cellStyle name="Note 3 2 3 5 3" xfId="6556"/>
    <cellStyle name="Note 3 2 3 6" xfId="2696"/>
    <cellStyle name="Note 3 2 3 6 2" xfId="6969"/>
    <cellStyle name="Note 3 2 3 7" xfId="2755"/>
    <cellStyle name="Note 3 2 3 8" xfId="2836"/>
    <cellStyle name="Note 3 2 3 8 2" xfId="7049"/>
    <cellStyle name="Note 3 2 3 9" xfId="4904"/>
    <cellStyle name="Note 3 2 4" xfId="1015"/>
    <cellStyle name="Note 3 2 4 2" xfId="3247"/>
    <cellStyle name="Note 3 2 4 2 2" xfId="7459"/>
    <cellStyle name="Note 3 2 4 3" xfId="5314"/>
    <cellStyle name="Note 3 2 5" xfId="1430"/>
    <cellStyle name="Note 3 2 5 2" xfId="3660"/>
    <cellStyle name="Note 3 2 5 2 2" xfId="7872"/>
    <cellStyle name="Note 3 2 5 3" xfId="5727"/>
    <cellStyle name="Note 3 2 6" xfId="1844"/>
    <cellStyle name="Note 3 2 6 2" xfId="4073"/>
    <cellStyle name="Note 3 2 6 2 2" xfId="8285"/>
    <cellStyle name="Note 3 2 6 3" xfId="6140"/>
    <cellStyle name="Note 3 2 7" xfId="2257"/>
    <cellStyle name="Note 3 2 7 2" xfId="4486"/>
    <cellStyle name="Note 3 2 7 2 2" xfId="8698"/>
    <cellStyle name="Note 3 2 7 3" xfId="6553"/>
    <cellStyle name="Note 3 2 8" xfId="2693"/>
    <cellStyle name="Note 3 2 8 2" xfId="6966"/>
    <cellStyle name="Note 3 2 9" xfId="2752"/>
    <cellStyle name="Note 3 3" xfId="559"/>
    <cellStyle name="Note 3 3 10" xfId="4905"/>
    <cellStyle name="Note 3 3 2" xfId="560"/>
    <cellStyle name="Note 3 3 2 2" xfId="1020"/>
    <cellStyle name="Note 3 3 2 2 2" xfId="3252"/>
    <cellStyle name="Note 3 3 2 2 2 2" xfId="7464"/>
    <cellStyle name="Note 3 3 2 2 3" xfId="5319"/>
    <cellStyle name="Note 3 3 2 3" xfId="1435"/>
    <cellStyle name="Note 3 3 2 3 2" xfId="3665"/>
    <cellStyle name="Note 3 3 2 3 2 2" xfId="7877"/>
    <cellStyle name="Note 3 3 2 3 3" xfId="5732"/>
    <cellStyle name="Note 3 3 2 4" xfId="1849"/>
    <cellStyle name="Note 3 3 2 4 2" xfId="4078"/>
    <cellStyle name="Note 3 3 2 4 2 2" xfId="8290"/>
    <cellStyle name="Note 3 3 2 4 3" xfId="6145"/>
    <cellStyle name="Note 3 3 2 5" xfId="2262"/>
    <cellStyle name="Note 3 3 2 5 2" xfId="4491"/>
    <cellStyle name="Note 3 3 2 5 2 2" xfId="8703"/>
    <cellStyle name="Note 3 3 2 5 3" xfId="6558"/>
    <cellStyle name="Note 3 3 2 6" xfId="2698"/>
    <cellStyle name="Note 3 3 2 6 2" xfId="6971"/>
    <cellStyle name="Note 3 3 2 7" xfId="2757"/>
    <cellStyle name="Note 3 3 2 8" xfId="2838"/>
    <cellStyle name="Note 3 3 2 8 2" xfId="7051"/>
    <cellStyle name="Note 3 3 2 9" xfId="4906"/>
    <cellStyle name="Note 3 3 3" xfId="1019"/>
    <cellStyle name="Note 3 3 3 2" xfId="3251"/>
    <cellStyle name="Note 3 3 3 2 2" xfId="7463"/>
    <cellStyle name="Note 3 3 3 3" xfId="5318"/>
    <cellStyle name="Note 3 3 4" xfId="1434"/>
    <cellStyle name="Note 3 3 4 2" xfId="3664"/>
    <cellStyle name="Note 3 3 4 2 2" xfId="7876"/>
    <cellStyle name="Note 3 3 4 3" xfId="5731"/>
    <cellStyle name="Note 3 3 5" xfId="1848"/>
    <cellStyle name="Note 3 3 5 2" xfId="4077"/>
    <cellStyle name="Note 3 3 5 2 2" xfId="8289"/>
    <cellStyle name="Note 3 3 5 3" xfId="6144"/>
    <cellStyle name="Note 3 3 6" xfId="2261"/>
    <cellStyle name="Note 3 3 6 2" xfId="4490"/>
    <cellStyle name="Note 3 3 6 2 2" xfId="8702"/>
    <cellStyle name="Note 3 3 6 3" xfId="6557"/>
    <cellStyle name="Note 3 3 7" xfId="2697"/>
    <cellStyle name="Note 3 3 7 2" xfId="6970"/>
    <cellStyle name="Note 3 3 8" xfId="2756"/>
    <cellStyle name="Note 3 3 9" xfId="2837"/>
    <cellStyle name="Note 3 3 9 2" xfId="7050"/>
    <cellStyle name="Note 3 4" xfId="561"/>
    <cellStyle name="Note 3 4 2" xfId="1021"/>
    <cellStyle name="Note 3 4 2 2" xfId="3253"/>
    <cellStyle name="Note 3 4 2 2 2" xfId="7465"/>
    <cellStyle name="Note 3 4 2 3" xfId="5320"/>
    <cellStyle name="Note 3 4 3" xfId="1436"/>
    <cellStyle name="Note 3 4 3 2" xfId="3666"/>
    <cellStyle name="Note 3 4 3 2 2" xfId="7878"/>
    <cellStyle name="Note 3 4 3 3" xfId="5733"/>
    <cellStyle name="Note 3 4 4" xfId="1850"/>
    <cellStyle name="Note 3 4 4 2" xfId="4079"/>
    <cellStyle name="Note 3 4 4 2 2" xfId="8291"/>
    <cellStyle name="Note 3 4 4 3" xfId="6146"/>
    <cellStyle name="Note 3 4 5" xfId="2263"/>
    <cellStyle name="Note 3 4 5 2" xfId="4492"/>
    <cellStyle name="Note 3 4 5 2 2" xfId="8704"/>
    <cellStyle name="Note 3 4 5 3" xfId="6559"/>
    <cellStyle name="Note 3 4 6" xfId="2699"/>
    <cellStyle name="Note 3 4 6 2" xfId="6972"/>
    <cellStyle name="Note 3 4 7" xfId="2758"/>
    <cellStyle name="Note 3 4 8" xfId="2839"/>
    <cellStyle name="Note 3 4 8 2" xfId="7052"/>
    <cellStyle name="Note 3 4 9" xfId="4907"/>
    <cellStyle name="Note 3 5" xfId="562"/>
    <cellStyle name="Note 3 5 2" xfId="1022"/>
    <cellStyle name="Note 3 5 2 2" xfId="3254"/>
    <cellStyle name="Note 3 5 2 2 2" xfId="7466"/>
    <cellStyle name="Note 3 5 2 3" xfId="5321"/>
    <cellStyle name="Note 3 5 3" xfId="1437"/>
    <cellStyle name="Note 3 5 3 2" xfId="3667"/>
    <cellStyle name="Note 3 5 3 2 2" xfId="7879"/>
    <cellStyle name="Note 3 5 3 3" xfId="5734"/>
    <cellStyle name="Note 3 5 4" xfId="1851"/>
    <cellStyle name="Note 3 5 4 2" xfId="4080"/>
    <cellStyle name="Note 3 5 4 2 2" xfId="8292"/>
    <cellStyle name="Note 3 5 4 3" xfId="6147"/>
    <cellStyle name="Note 3 5 5" xfId="2264"/>
    <cellStyle name="Note 3 5 5 2" xfId="4493"/>
    <cellStyle name="Note 3 5 5 2 2" xfId="8705"/>
    <cellStyle name="Note 3 5 5 3" xfId="6560"/>
    <cellStyle name="Note 3 5 6" xfId="2700"/>
    <cellStyle name="Note 3 5 6 2" xfId="6973"/>
    <cellStyle name="Note 3 5 7" xfId="2759"/>
    <cellStyle name="Note 3 5 8" xfId="2840"/>
    <cellStyle name="Note 3 5 8 2" xfId="7053"/>
    <cellStyle name="Note 3 5 9" xfId="4908"/>
    <cellStyle name="Output" xfId="563" builtinId="21" customBuiltin="1"/>
    <cellStyle name="Output 2" xfId="564"/>
    <cellStyle name="Percent" xfId="8706"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T:\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T:\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T:\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T:\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T:\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T:\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3" t="s">
        <v>597</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row>
    <row r="2" spans="1:38" ht="13.5" thickBot="1">
      <c r="A2" s="964"/>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5" t="s">
        <v>1431</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770"/>
    </row>
    <row r="8" spans="1:38">
      <c r="A8" s="337"/>
      <c r="B8" s="335"/>
      <c r="C8" s="336"/>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770"/>
    </row>
    <row r="9" spans="1:38">
      <c r="A9" s="337"/>
      <c r="B9" s="335"/>
      <c r="C9" s="336"/>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5" t="s">
        <v>1439</v>
      </c>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c r="AL11" s="770"/>
    </row>
    <row r="12" spans="1:38">
      <c r="A12" s="337"/>
      <c r="B12" s="335"/>
      <c r="C12" s="336"/>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770"/>
    </row>
    <row r="13" spans="1:38" s="741" customFormat="1">
      <c r="A13" s="337"/>
      <c r="B13" s="335"/>
      <c r="C13" s="336"/>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770"/>
    </row>
    <row r="14" spans="1:38" s="741" customFormat="1" ht="13.35" customHeight="1">
      <c r="A14" s="337"/>
      <c r="B14" s="335"/>
      <c r="C14" s="336"/>
      <c r="E14" s="967" t="s">
        <v>1432</v>
      </c>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770"/>
    </row>
    <row r="15" spans="1:38" s="741" customFormat="1">
      <c r="A15" s="337"/>
      <c r="B15" s="335"/>
      <c r="C15" s="336"/>
      <c r="D15" s="770"/>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7" t="s">
        <v>1596</v>
      </c>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335"/>
    </row>
    <row r="18" spans="1:38">
      <c r="A18" s="337"/>
      <c r="B18" s="335"/>
      <c r="C18" s="336"/>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335"/>
    </row>
    <row r="19" spans="1:38" s="741" customFormat="1">
      <c r="A19" s="337"/>
      <c r="B19" s="335"/>
      <c r="C19" s="336"/>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335"/>
    </row>
    <row r="20" spans="1:38" s="741" customFormat="1" ht="13.35" customHeight="1">
      <c r="A20" s="337"/>
      <c r="B20" s="335"/>
      <c r="C20" s="336"/>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335"/>
    </row>
    <row r="21" spans="1:38" s="741" customFormat="1">
      <c r="A21" s="337"/>
      <c r="B21" s="335"/>
      <c r="C21" s="336"/>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335"/>
    </row>
    <row r="22" spans="1:38" s="741" customFormat="1">
      <c r="A22" s="337"/>
      <c r="B22" s="335"/>
      <c r="C22" s="336"/>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335"/>
    </row>
    <row r="23" spans="1:38">
      <c r="A23" s="337"/>
      <c r="B23" s="335"/>
      <c r="C23" s="336"/>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335"/>
    </row>
    <row r="24" spans="1:38" s="741" customFormat="1">
      <c r="A24" s="337"/>
      <c r="B24" s="335"/>
      <c r="C24" s="336"/>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335"/>
    </row>
    <row r="25" spans="1:38" s="741" customFormat="1">
      <c r="A25" s="337"/>
      <c r="B25" s="335"/>
      <c r="C25" s="336"/>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335"/>
    </row>
    <row r="26" spans="1:38" s="741" customFormat="1" ht="11.85" customHeight="1">
      <c r="A26" s="337"/>
      <c r="B26" s="335"/>
      <c r="C26" s="336"/>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335"/>
    </row>
    <row r="27" spans="1:38" s="741" customFormat="1" ht="13.35" customHeight="1">
      <c r="A27" s="337"/>
      <c r="B27" s="335"/>
      <c r="C27" s="336"/>
      <c r="E27" s="967" t="s">
        <v>1440</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335"/>
    </row>
    <row r="28" spans="1:38" s="741" customFormat="1">
      <c r="A28" s="337"/>
      <c r="B28" s="335"/>
      <c r="C28" s="336"/>
      <c r="D28" s="770"/>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8" t="s">
        <v>1441</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c r="A31" s="337"/>
      <c r="B31" s="335"/>
      <c r="C31" s="336"/>
      <c r="D31" s="770"/>
      <c r="E31" s="974" t="s">
        <v>1505</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335"/>
    </row>
    <row r="32" spans="1:38">
      <c r="A32" s="152"/>
      <c r="C32" s="5"/>
    </row>
    <row r="33" spans="1:38">
      <c r="A33" s="152"/>
      <c r="D33" s="966" t="s">
        <v>1426</v>
      </c>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row>
    <row r="34" spans="1:38">
      <c r="A34" s="152"/>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row>
    <row r="35" spans="1:38">
      <c r="A35" s="152"/>
      <c r="D35" s="259"/>
      <c r="E35" s="973" t="s">
        <v>1132</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1438</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7" customFormat="1" ht="13.35" customHeight="1">
      <c r="A40" s="152"/>
      <c r="B40"/>
      <c r="C40" s="5"/>
      <c r="D40" s="152"/>
      <c r="E40" s="152" t="s">
        <v>707</v>
      </c>
      <c r="F40" s="967" t="s">
        <v>1400</v>
      </c>
    </row>
    <row r="41" spans="1:38" s="967"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8" t="s">
        <v>1528</v>
      </c>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row>
    <row r="44" spans="1:38" s="794" customFormat="1">
      <c r="A44" s="152"/>
      <c r="B44" s="741"/>
      <c r="C44" s="5"/>
      <c r="D44" s="152"/>
      <c r="E44" s="152"/>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row>
    <row r="45" spans="1:38" s="794" customFormat="1" ht="13.35" customHeight="1">
      <c r="A45" s="152"/>
      <c r="B45" s="741"/>
      <c r="C45" s="5"/>
      <c r="D45" s="152"/>
      <c r="E45" s="152"/>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7" t="s">
        <v>1529</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row>
    <row r="49" spans="1:38">
      <c r="A49" s="152"/>
      <c r="C49" s="5"/>
      <c r="D49" s="152"/>
      <c r="E49" s="152"/>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row>
    <row r="50" spans="1:38">
      <c r="A50" s="152"/>
      <c r="C50" s="5"/>
      <c r="D50" s="152"/>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9" t="s">
        <v>1442</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7" t="s">
        <v>1530</v>
      </c>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row>
    <row r="58" spans="1:38" s="2" customFormat="1">
      <c r="A58" s="337"/>
      <c r="B58" s="335"/>
      <c r="C58" s="336"/>
      <c r="D58" s="336"/>
      <c r="E58" s="337"/>
      <c r="F58" s="341"/>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7" t="s">
        <v>1402</v>
      </c>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row>
    <row r="65" spans="1:37">
      <c r="A65" s="152"/>
      <c r="C65" s="5"/>
      <c r="D65" s="152"/>
      <c r="E65" s="152"/>
      <c r="F65" s="9"/>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152"/>
      <c r="C66" s="5"/>
      <c r="D66" s="152"/>
      <c r="E66" s="152"/>
      <c r="F66" s="9"/>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35" customHeight="1">
      <c r="A67" s="152"/>
      <c r="C67" s="5"/>
      <c r="D67" s="152"/>
      <c r="E67" s="152"/>
      <c r="F67" s="9" t="s">
        <v>556</v>
      </c>
      <c r="G67" s="967" t="s">
        <v>1403</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152"/>
      <c r="C68" s="5"/>
      <c r="D68" s="152"/>
      <c r="E68" s="152"/>
      <c r="F68" s="396"/>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7" t="s">
        <v>1404</v>
      </c>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row>
    <row r="71" spans="1:37">
      <c r="A71" s="152"/>
      <c r="C71" s="5"/>
      <c r="D71" s="152"/>
      <c r="E71" s="152"/>
      <c r="F71" s="258"/>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row>
    <row r="72" spans="1:37">
      <c r="A72" s="152"/>
      <c r="C72" s="5"/>
      <c r="D72" s="152"/>
      <c r="E72" s="152"/>
      <c r="F72" s="258" t="s">
        <v>556</v>
      </c>
      <c r="G72" s="967" t="s">
        <v>1405</v>
      </c>
      <c r="H72" s="967"/>
      <c r="I72" s="967"/>
      <c r="J72" s="967"/>
      <c r="K72" s="967"/>
      <c r="L72" s="967"/>
      <c r="M72" s="967"/>
      <c r="N72" s="967"/>
      <c r="O72" s="967"/>
      <c r="P72" s="967"/>
      <c r="Q72" s="967"/>
      <c r="R72" s="967"/>
      <c r="S72" s="967"/>
      <c r="T72" s="967"/>
      <c r="U72" s="967"/>
      <c r="V72" s="967"/>
      <c r="W72" s="967"/>
      <c r="X72" s="967"/>
      <c r="Y72" s="967"/>
      <c r="Z72" s="967"/>
      <c r="AA72" s="967"/>
      <c r="AB72" s="967"/>
      <c r="AC72" s="967"/>
      <c r="AD72" s="967"/>
      <c r="AE72" s="967"/>
      <c r="AF72" s="967"/>
      <c r="AG72" s="967"/>
      <c r="AH72" s="967"/>
      <c r="AI72" s="967"/>
      <c r="AJ72" s="967"/>
      <c r="AK72" s="967"/>
    </row>
    <row r="73" spans="1:37">
      <c r="A73" s="152"/>
      <c r="C73" s="5"/>
      <c r="D73" s="152"/>
      <c r="E73" s="152"/>
      <c r="F73" s="258"/>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7" t="s">
        <v>1406</v>
      </c>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152"/>
      <c r="C81" s="5"/>
      <c r="D81" s="152"/>
      <c r="E81" s="152"/>
      <c r="F81" s="152"/>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s="741" customFormat="1">
      <c r="A82" s="152"/>
      <c r="C82" s="5"/>
      <c r="D82" s="152"/>
      <c r="E82" s="152"/>
      <c r="F82" s="152"/>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7" t="s">
        <v>1407</v>
      </c>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152"/>
      <c r="C85" s="5"/>
      <c r="D85" s="152"/>
      <c r="E85" s="152"/>
      <c r="F85" s="152"/>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row>
    <row r="86" spans="1:38">
      <c r="A86" s="152"/>
      <c r="C86" s="5"/>
      <c r="D86" s="152"/>
      <c r="E86" s="152"/>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5" t="s">
        <v>1408</v>
      </c>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row>
    <row r="89" spans="1:38" s="741" customFormat="1">
      <c r="A89" s="152"/>
      <c r="C89" s="5"/>
      <c r="D89" s="152"/>
      <c r="E89" s="152"/>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152"/>
      <c r="C90" s="5"/>
      <c r="D90" s="152"/>
      <c r="E90" s="152"/>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7" t="s">
        <v>1409</v>
      </c>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152"/>
      <c r="C93" s="5"/>
      <c r="D93" s="152"/>
      <c r="E93" s="152"/>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7" t="s">
        <v>1410</v>
      </c>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row>
    <row r="96" spans="1:38">
      <c r="A96" s="152"/>
      <c r="C96" s="188"/>
      <c r="D96" s="187"/>
      <c r="E96" s="187"/>
      <c r="F96" s="2"/>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2"/>
    </row>
    <row r="97" spans="1:38">
      <c r="A97" s="152"/>
      <c r="C97" s="188"/>
      <c r="D97" s="187"/>
      <c r="E97" s="187"/>
      <c r="F97" s="2"/>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2"/>
    </row>
    <row r="98" spans="1:38">
      <c r="A98" s="152"/>
      <c r="C98" s="2"/>
      <c r="D98" s="508"/>
      <c r="E98" s="976" t="s">
        <v>1411</v>
      </c>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2"/>
    </row>
    <row r="99" spans="1:38">
      <c r="A99" s="152"/>
      <c r="D99" s="15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1429</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1471</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7" t="s">
        <v>1412</v>
      </c>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c r="AD205" s="967"/>
      <c r="AE205" s="967"/>
      <c r="AF205" s="967"/>
      <c r="AG205" s="967"/>
      <c r="AH205" s="967"/>
      <c r="AI205" s="967"/>
      <c r="AJ205" s="967"/>
      <c r="AK205" s="967"/>
    </row>
    <row r="206" spans="2:37">
      <c r="B206" s="152"/>
      <c r="C206" s="152"/>
      <c r="D206" s="5"/>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c r="AD206" s="967"/>
      <c r="AE206" s="967"/>
      <c r="AF206" s="967"/>
      <c r="AG206" s="967"/>
      <c r="AH206" s="967"/>
      <c r="AI206" s="967"/>
      <c r="AJ206" s="967"/>
      <c r="AK206" s="96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7" t="s">
        <v>1387</v>
      </c>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J336" s="967"/>
      <c r="AK336" s="967"/>
    </row>
    <row r="337" spans="2:37">
      <c r="B337" s="5"/>
      <c r="E337" s="152"/>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J337" s="967"/>
      <c r="AK337" s="967"/>
    </row>
    <row r="338" spans="2:37">
      <c r="B338" s="5"/>
      <c r="E338" s="152"/>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c r="AD338" s="967"/>
      <c r="AE338" s="967"/>
      <c r="AF338" s="967"/>
      <c r="AG338" s="967"/>
      <c r="AH338" s="967"/>
      <c r="AI338" s="967"/>
      <c r="AJ338" s="967"/>
      <c r="AK338" s="96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35" customHeight="1">
      <c r="B341" s="5"/>
      <c r="E341" s="969" t="s">
        <v>1501</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7" t="s">
        <v>1503</v>
      </c>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c r="AD346" s="967"/>
      <c r="AE346" s="967"/>
      <c r="AF346" s="967"/>
      <c r="AG346" s="967"/>
      <c r="AH346" s="967"/>
      <c r="AI346" s="967"/>
      <c r="AJ346" s="967"/>
      <c r="AK346" s="967"/>
    </row>
    <row r="347" spans="2:37" s="741" customFormat="1">
      <c r="B347" s="5"/>
      <c r="E347" s="6"/>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c r="AD347" s="967"/>
      <c r="AE347" s="967"/>
      <c r="AF347" s="967"/>
      <c r="AG347" s="967"/>
      <c r="AH347" s="967"/>
      <c r="AI347" s="967"/>
      <c r="AJ347" s="967"/>
      <c r="AK347" s="967"/>
    </row>
    <row r="348" spans="2:37" s="741" customFormat="1">
      <c r="B348" s="5"/>
      <c r="E348" s="6"/>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c r="AD348" s="967"/>
      <c r="AE348" s="967"/>
      <c r="AF348" s="967"/>
      <c r="AG348" s="967"/>
      <c r="AH348" s="967"/>
      <c r="AI348" s="967"/>
      <c r="AJ348" s="967"/>
      <c r="AK348" s="967"/>
    </row>
    <row r="349" spans="2:37" s="741" customFormat="1">
      <c r="B349" s="5"/>
      <c r="E349" s="6"/>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c r="AD349" s="967"/>
      <c r="AE349" s="967"/>
      <c r="AF349" s="967"/>
      <c r="AG349" s="967"/>
      <c r="AH349" s="967"/>
      <c r="AI349" s="967"/>
      <c r="AJ349" s="967"/>
      <c r="AK349" s="967"/>
    </row>
    <row r="350" spans="2:37" s="741" customFormat="1">
      <c r="B350" s="5"/>
      <c r="E350" s="6" t="s">
        <v>120</v>
      </c>
      <c r="F350" s="967" t="s">
        <v>1502</v>
      </c>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7"/>
      <c r="AJ350" s="967"/>
      <c r="AK350" s="967"/>
    </row>
    <row r="351" spans="2:37" s="741" customFormat="1">
      <c r="B351" s="5"/>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c r="AD351" s="967"/>
      <c r="AE351" s="967"/>
      <c r="AF351" s="967"/>
      <c r="AG351" s="967"/>
      <c r="AH351" s="967"/>
      <c r="AI351" s="967"/>
      <c r="AJ351" s="967"/>
      <c r="AK351" s="967"/>
    </row>
    <row r="352" spans="2:37" s="741" customFormat="1">
      <c r="B352" s="5"/>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c r="AD352" s="967"/>
      <c r="AE352" s="967"/>
      <c r="AF352" s="967"/>
      <c r="AG352" s="967"/>
      <c r="AH352" s="967"/>
      <c r="AI352" s="967"/>
      <c r="AJ352" s="967"/>
      <c r="AK352" s="96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0" t="s">
        <v>1492</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1545</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8" t="s">
        <v>1560</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1" t="s">
        <v>1010</v>
      </c>
      <c r="B1" s="1711"/>
      <c r="C1" s="1711"/>
      <c r="D1" s="1711"/>
      <c r="E1" s="1711"/>
      <c r="F1" s="1711"/>
      <c r="G1" s="1711"/>
      <c r="H1" s="1711"/>
      <c r="I1" s="1711"/>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11</v>
      </c>
      <c r="C4" s="682">
        <f>Application!K709</f>
        <v>729</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5</v>
      </c>
      <c r="C5" s="682">
        <f>Application!K710</f>
        <v>767</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2</v>
      </c>
      <c r="C6" s="682">
        <f>Application!K711</f>
        <v>916</v>
      </c>
      <c r="D6" s="683"/>
      <c r="E6" s="493"/>
      <c r="F6" s="684">
        <f t="shared" si="0"/>
        <v>0</v>
      </c>
      <c r="G6" s="685"/>
      <c r="H6" s="682" t="str">
        <f t="shared" si="1"/>
        <v xml:space="preserve"> </v>
      </c>
      <c r="I6" s="684" t="str">
        <f t="shared" si="2"/>
        <v xml:space="preserve"> </v>
      </c>
      <c r="J6" s="335"/>
      <c r="K6" s="490"/>
    </row>
    <row r="7" spans="1:11">
      <c r="A7" s="682" t="str">
        <f>Application!B712</f>
        <v>SRO/Studio</v>
      </c>
      <c r="B7" s="691">
        <f>Application!G712</f>
        <v>5</v>
      </c>
      <c r="C7" s="682">
        <f>Application!K712</f>
        <v>1242</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29</v>
      </c>
      <c r="C8" s="682">
        <f>Application!K713</f>
        <v>1316</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4</v>
      </c>
      <c r="C9" s="682">
        <f>Application!K714</f>
        <v>1575</v>
      </c>
      <c r="D9" s="683"/>
      <c r="E9" s="493"/>
      <c r="F9" s="684">
        <f t="shared" si="0"/>
        <v>0</v>
      </c>
      <c r="G9" s="685"/>
      <c r="H9" s="682" t="str">
        <f t="shared" si="1"/>
        <v xml:space="preserve"> </v>
      </c>
      <c r="I9" s="684" t="str">
        <f t="shared" si="2"/>
        <v xml:space="preserve"> </v>
      </c>
      <c r="J9" s="335"/>
      <c r="K9" s="490"/>
    </row>
    <row r="10" spans="1:11">
      <c r="A10" s="682" t="str">
        <f>Application!B715</f>
        <v>SRO/Studio</v>
      </c>
      <c r="B10" s="691">
        <f>Application!G715</f>
        <v>3</v>
      </c>
      <c r="C10" s="682">
        <f>Application!K715</f>
        <v>1498</v>
      </c>
      <c r="D10" s="683"/>
      <c r="E10" s="493"/>
      <c r="F10" s="684">
        <f t="shared" si="0"/>
        <v>0</v>
      </c>
      <c r="G10" s="685"/>
      <c r="H10" s="682" t="str">
        <f t="shared" si="1"/>
        <v xml:space="preserve"> </v>
      </c>
      <c r="I10" s="684" t="str">
        <f t="shared" si="2"/>
        <v xml:space="preserve"> </v>
      </c>
      <c r="J10" s="335"/>
      <c r="K10" s="490"/>
    </row>
    <row r="11" spans="1:11">
      <c r="A11" s="682" t="str">
        <f>Application!B716</f>
        <v>1 Bedroom</v>
      </c>
      <c r="B11" s="691">
        <f>Application!G716</f>
        <v>20</v>
      </c>
      <c r="C11" s="682">
        <f>Application!K716</f>
        <v>1591</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7</v>
      </c>
      <c r="C12" s="682">
        <f>Application!K717</f>
        <v>1904</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114002</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4550000</v>
      </c>
      <c r="C5" s="438">
        <f>'Sources and Uses Budget'!$C4</f>
        <v>4550000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5000</v>
      </c>
      <c r="C7" s="438">
        <f>'Sources and Uses Budget'!$C6</f>
        <v>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4555000</v>
      </c>
      <c r="C9" s="442">
        <f>SUM(C5:C8)</f>
        <v>4555000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4555000</v>
      </c>
      <c r="C13" s="442">
        <f>SUM(C9+C12)</f>
        <v>4555000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39099136</v>
      </c>
      <c r="C30" s="438">
        <f>'Sources and Uses Budget'!$C29</f>
        <v>39099136</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1506787</v>
      </c>
      <c r="C31" s="438">
        <f>'Sources and Uses Budget'!$C30</f>
        <v>1506787</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2811732</v>
      </c>
      <c r="C32" s="438">
        <f>'Sources and Uses Budget'!$C31</f>
        <v>2811732</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524235</v>
      </c>
      <c r="C35" s="438">
        <f>'Sources and Uses Budget'!$C34</f>
        <v>524235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360385</v>
      </c>
      <c r="C36" s="438">
        <f>'Sources and Uses Budget'!$C35</f>
        <v>360385</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44302275</v>
      </c>
      <c r="C37" s="442">
        <f>SUM(C29:C36)</f>
        <v>44302275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1599863</v>
      </c>
      <c r="C39" s="438">
        <f>'Sources and Uses Budget'!$C38</f>
        <v>1599863</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1599863</v>
      </c>
      <c r="C41" s="442">
        <f>SUM(C39:C40)</f>
        <v>1599863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648825</v>
      </c>
      <c r="C42" s="438">
        <f>'Sources and Uses Budget'!$C41</f>
        <v>648825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2280562</v>
      </c>
      <c r="C44" s="438">
        <f>'Sources and Uses Budget'!$C43</f>
        <v>2280562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345538</v>
      </c>
      <c r="C45" s="438">
        <f>'Sources and Uses Budget'!$C44</f>
        <v>345538</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492898</v>
      </c>
      <c r="C48" s="438">
        <f>'Sources and Uses Budget'!$C47</f>
        <v>492898</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412713</v>
      </c>
      <c r="C50" s="438">
        <f>'Sources and Uses Budget'!$C49</f>
        <v>412713</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100000</v>
      </c>
      <c r="C51" s="438">
        <f>'Sources and Uses Budget'!$C50</f>
        <v>100000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356510</v>
      </c>
      <c r="C52" s="438">
        <f>'Sources and Uses Budget'!$C51</f>
        <v>356510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220785</v>
      </c>
      <c r="C53" s="438">
        <f>'Sources and Uses Budget'!$C52</f>
        <v>220785</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4254006</v>
      </c>
      <c r="C54" s="445">
        <f>SUM(C44:C53)</f>
        <v>4254006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63349</v>
      </c>
      <c r="C56" s="438">
        <f>'Sources and Uses Budget'!$C55</f>
        <v>63349</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73349</v>
      </c>
      <c r="C63" s="442">
        <f>SUM(C56:C62)</f>
        <v>73349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55433318</v>
      </c>
      <c r="C64" s="442">
        <f>SUM(C9+C12+C14+C15+C17+C26+C27+C37+C41+C42+C54+C63)</f>
        <v>55433318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45000</v>
      </c>
      <c r="C66" s="438">
        <f>'Sources and Uses Budget'!$C65</f>
        <v>45000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45000</v>
      </c>
      <c r="C68" s="442">
        <f>SUM(C66:C67)</f>
        <v>45000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312510</v>
      </c>
      <c r="C73" s="438">
        <f>'Sources and Uses Budget'!$C72</f>
        <v>312510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312510</v>
      </c>
      <c r="C75" s="442">
        <f>SUM(C70:C74)</f>
        <v>312510</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3075932</v>
      </c>
      <c r="C77" s="438">
        <f>'Sources and Uses Budget'!$C76</f>
        <v>3075932</v>
      </c>
      <c r="D77" s="442">
        <f t="shared" si="1"/>
        <v>0</v>
      </c>
      <c r="E77" s="440"/>
      <c r="F77" s="439"/>
      <c r="G77" s="577"/>
    </row>
    <row r="78" spans="1:253" s="571" customFormat="1">
      <c r="A78" s="893" t="s">
        <v>63</v>
      </c>
      <c r="B78" s="438">
        <f>'Sources and Uses Budget'!$C77</f>
        <v>266765</v>
      </c>
      <c r="C78" s="438">
        <f>'Sources and Uses Budget'!$C77</f>
        <v>266765</v>
      </c>
      <c r="D78" s="442">
        <f t="shared" ref="D78" si="2">C78-B78</f>
        <v>0</v>
      </c>
      <c r="E78" s="440"/>
      <c r="F78" s="439"/>
      <c r="G78" s="577"/>
    </row>
    <row r="79" spans="1:253" s="571" customFormat="1">
      <c r="A79" s="443" t="s">
        <v>1467</v>
      </c>
      <c r="B79" s="442">
        <f>SUM(B77:B78)</f>
        <v>3342697</v>
      </c>
      <c r="C79" s="442">
        <f>SUM(C77:C78)</f>
        <v>3342697</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61798</v>
      </c>
      <c r="C81" s="438">
        <f>'Sources and Uses Budget'!$C80</f>
        <v>61798</v>
      </c>
      <c r="D81" s="442">
        <f t="shared" si="1"/>
        <v>0</v>
      </c>
      <c r="E81" s="440"/>
      <c r="F81" s="439"/>
      <c r="G81" s="577"/>
    </row>
    <row r="82" spans="1:7" s="571" customFormat="1">
      <c r="A82" s="441" t="s">
        <v>846</v>
      </c>
      <c r="B82" s="438">
        <f>'Sources and Uses Budget'!$C81</f>
        <v>135538</v>
      </c>
      <c r="C82" s="438">
        <f>'Sources and Uses Budget'!$C81</f>
        <v>135538</v>
      </c>
      <c r="D82" s="442">
        <f t="shared" si="1"/>
        <v>0</v>
      </c>
      <c r="E82" s="440"/>
      <c r="F82" s="439"/>
      <c r="G82" s="577"/>
    </row>
    <row r="83" spans="1:7" s="571" customFormat="1">
      <c r="A83" s="441" t="s">
        <v>847</v>
      </c>
      <c r="B83" s="438">
        <f>'Sources and Uses Budget'!$C82</f>
        <v>1459621</v>
      </c>
      <c r="C83" s="438">
        <f>'Sources and Uses Budget'!$C82</f>
        <v>1459621</v>
      </c>
      <c r="D83" s="442">
        <f t="shared" si="1"/>
        <v>0</v>
      </c>
      <c r="E83" s="440"/>
      <c r="F83" s="439"/>
      <c r="G83" s="577"/>
    </row>
    <row r="84" spans="1:7" s="571" customFormat="1">
      <c r="A84" s="441" t="s">
        <v>848</v>
      </c>
      <c r="B84" s="438">
        <f>'Sources and Uses Budget'!$C83</f>
        <v>243761</v>
      </c>
      <c r="C84" s="438">
        <f>'Sources and Uses Budget'!$C83</f>
        <v>243761</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101307</v>
      </c>
      <c r="C86" s="438">
        <f>'Sources and Uses Budget'!$C85</f>
        <v>101307</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13000</v>
      </c>
      <c r="C88" s="438">
        <f>'Sources and Uses Budget'!$C87</f>
        <v>13000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1469</v>
      </c>
      <c r="B90" s="438">
        <f>'Sources and Uses Budget'!$C89</f>
        <v>11000</v>
      </c>
      <c r="C90" s="438">
        <f>'Sources and Uses Budget'!$C89</f>
        <v>11000</v>
      </c>
      <c r="D90" s="442">
        <f t="shared" si="1"/>
        <v>0</v>
      </c>
      <c r="E90" s="440"/>
      <c r="F90" s="439"/>
      <c r="G90" s="577"/>
    </row>
    <row r="91" spans="1:7" s="571" customFormat="1">
      <c r="A91" s="444" t="s">
        <v>37</v>
      </c>
      <c r="B91" s="438">
        <f>'Sources and Uses Budget'!$C90</f>
        <v>15000</v>
      </c>
      <c r="C91" s="438">
        <f>'Sources and Uses Budget'!$C90</f>
        <v>15000</v>
      </c>
      <c r="D91" s="442">
        <f t="shared" si="1"/>
        <v>0</v>
      </c>
      <c r="E91" s="440"/>
      <c r="F91" s="439"/>
      <c r="G91" s="577"/>
    </row>
    <row r="92" spans="1:7" s="571" customFormat="1">
      <c r="A92" s="444" t="s">
        <v>37</v>
      </c>
      <c r="B92" s="438">
        <f>'Sources and Uses Budget'!$C91</f>
        <v>175200</v>
      </c>
      <c r="C92" s="438">
        <f>'Sources and Uses Budget'!$C91</f>
        <v>175200</v>
      </c>
      <c r="D92" s="442">
        <f t="shared" si="1"/>
        <v>0</v>
      </c>
      <c r="E92" s="440"/>
      <c r="F92" s="439"/>
      <c r="G92" s="577"/>
    </row>
    <row r="93" spans="1:7" s="571" customFormat="1">
      <c r="A93" s="444" t="s">
        <v>37</v>
      </c>
      <c r="B93" s="438">
        <f>'Sources and Uses Budget'!$C92</f>
        <v>80000</v>
      </c>
      <c r="C93" s="438">
        <f>'Sources and Uses Budget'!$C92</f>
        <v>80000</v>
      </c>
      <c r="D93" s="442">
        <f t="shared" si="1"/>
        <v>0</v>
      </c>
      <c r="E93" s="440"/>
      <c r="F93" s="439"/>
      <c r="G93" s="577"/>
    </row>
    <row r="94" spans="1:7" s="571" customFormat="1">
      <c r="A94" s="444" t="s">
        <v>37</v>
      </c>
      <c r="B94" s="438">
        <f>'Sources and Uses Budget'!$C93</f>
        <v>162000</v>
      </c>
      <c r="C94" s="438">
        <f>'Sources and Uses Budget'!$C93</f>
        <v>162000</v>
      </c>
      <c r="D94" s="442">
        <f t="shared" si="1"/>
        <v>0</v>
      </c>
      <c r="E94" s="440"/>
      <c r="F94" s="439"/>
      <c r="G94" s="577"/>
    </row>
    <row r="95" spans="1:7" s="571" customFormat="1">
      <c r="A95" s="444" t="s">
        <v>37</v>
      </c>
      <c r="B95" s="438">
        <f>'Sources and Uses Budget'!$C94</f>
        <v>110600</v>
      </c>
      <c r="C95" s="438">
        <f>'Sources and Uses Budget'!$C94</f>
        <v>110600</v>
      </c>
      <c r="D95" s="442">
        <f t="shared" si="1"/>
        <v>0</v>
      </c>
      <c r="E95" s="440"/>
      <c r="F95" s="439"/>
      <c r="G95" s="577"/>
    </row>
    <row r="96" spans="1:7" s="571" customFormat="1">
      <c r="A96" s="443" t="s">
        <v>853</v>
      </c>
      <c r="B96" s="442">
        <f>SUM(B81:B95)</f>
        <v>2668825</v>
      </c>
      <c r="C96" s="442">
        <f>SUM(C81:C95)</f>
        <v>2668825</v>
      </c>
      <c r="D96" s="442">
        <f t="shared" si="1"/>
        <v>0</v>
      </c>
      <c r="E96" s="440"/>
      <c r="F96" s="439"/>
      <c r="G96" s="577"/>
    </row>
    <row r="97" spans="1:7" s="571" customFormat="1">
      <c r="A97" s="443" t="s">
        <v>854</v>
      </c>
      <c r="B97" s="442">
        <f>SUM(B64+B68+B75+B79+B96)</f>
        <v>61802350</v>
      </c>
      <c r="C97" s="442">
        <f>SUM(C64+C68+C75+C79+C96)</f>
        <v>61802350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3500000</v>
      </c>
      <c r="C99" s="438">
        <f>'Sources and Uses Budget'!$C98</f>
        <v>3500000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3500000</v>
      </c>
      <c r="C105" s="442">
        <f>SUM(C99:C104)</f>
        <v>3500000</v>
      </c>
      <c r="D105" s="442">
        <f t="shared" si="1"/>
        <v>0</v>
      </c>
      <c r="E105" s="440"/>
      <c r="F105" s="439"/>
      <c r="G105" s="575"/>
    </row>
    <row r="106" spans="1:7" s="570" customFormat="1">
      <c r="A106" s="443" t="s">
        <v>862</v>
      </c>
      <c r="B106" s="445">
        <f>SUM(B97+B105)</f>
        <v>65302350</v>
      </c>
      <c r="C106" s="445">
        <f>SUM(C97+C105)</f>
        <v>65302350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7" t="s">
        <v>1198</v>
      </c>
      <c r="B2" s="1017"/>
      <c r="C2" s="1018"/>
      <c r="D2" s="1018"/>
      <c r="E2" s="1018"/>
      <c r="F2" s="1018"/>
      <c r="G2" s="1018"/>
    </row>
    <row r="3" spans="1:9" s="265" customFormat="1">
      <c r="A3" s="1017" t="s">
        <v>1125</v>
      </c>
      <c r="B3" s="1017"/>
      <c r="C3" s="1018"/>
      <c r="D3" s="1018"/>
      <c r="E3" s="1018"/>
      <c r="F3" s="1018"/>
      <c r="G3" s="1018"/>
      <c r="I3" s="701" t="s">
        <v>329</v>
      </c>
    </row>
    <row r="4" spans="1:9">
      <c r="I4" s="702" t="s">
        <v>1199</v>
      </c>
    </row>
    <row r="5" spans="1:9" s="39" customFormat="1">
      <c r="A5" s="1021" t="s">
        <v>1126</v>
      </c>
      <c r="B5" s="1021"/>
      <c r="C5" s="1022"/>
      <c r="D5" s="1022"/>
      <c r="E5" s="1022"/>
      <c r="F5" s="1022"/>
      <c r="G5" s="1022"/>
      <c r="I5" s="702" t="s">
        <v>1200</v>
      </c>
    </row>
    <row r="6" spans="1:9" s="39" customFormat="1">
      <c r="A6" s="1021" t="s">
        <v>904</v>
      </c>
      <c r="B6" s="1021"/>
      <c r="C6" s="1022"/>
      <c r="D6" s="1022"/>
      <c r="E6" s="1022"/>
      <c r="F6" s="1022"/>
      <c r="G6" s="1022"/>
      <c r="I6" s="701" t="s">
        <v>642</v>
      </c>
    </row>
    <row r="7" spans="1:9" ht="11.85" customHeight="1"/>
    <row r="8" spans="1:9" s="39" customFormat="1">
      <c r="A8" s="1019" t="s">
        <v>1295</v>
      </c>
      <c r="B8" s="1019"/>
      <c r="C8" s="1020"/>
      <c r="D8" s="1020"/>
      <c r="E8" s="1020"/>
      <c r="F8" s="1020"/>
      <c r="G8" s="1020"/>
    </row>
    <row r="9" spans="1:9" s="39" customFormat="1">
      <c r="A9" s="1019" t="s">
        <v>1296</v>
      </c>
      <c r="B9" s="1019"/>
      <c r="C9" s="1020"/>
      <c r="D9" s="1020"/>
      <c r="E9" s="1020"/>
      <c r="F9" s="1020"/>
      <c r="G9" s="1020"/>
    </row>
    <row r="10" spans="1:9">
      <c r="A10" s="267"/>
      <c r="B10" s="267"/>
      <c r="C10" s="264"/>
      <c r="D10" s="264"/>
      <c r="E10" s="264"/>
      <c r="F10" s="264"/>
    </row>
    <row r="11" spans="1:9">
      <c r="A11" s="1023" t="s">
        <v>1298</v>
      </c>
      <c r="B11" s="1023"/>
      <c r="C11" s="1023"/>
      <c r="D11" s="1023"/>
      <c r="E11" s="1023"/>
      <c r="F11" s="1023"/>
      <c r="G11" s="1023"/>
    </row>
    <row r="12" spans="1:9">
      <c r="A12" s="264"/>
      <c r="B12" s="697"/>
      <c r="E12" s="50"/>
    </row>
    <row r="13" spans="1:9" ht="13.35" customHeight="1">
      <c r="C13" s="264"/>
      <c r="D13" s="1041" t="s">
        <v>1297</v>
      </c>
      <c r="E13" s="1041"/>
      <c r="F13" s="1041"/>
    </row>
    <row r="14" spans="1:9">
      <c r="C14" s="264"/>
      <c r="D14" s="1041"/>
      <c r="E14" s="1041"/>
      <c r="F14" s="1041"/>
    </row>
    <row r="15" spans="1:9">
      <c r="A15" s="269"/>
      <c r="B15" s="269"/>
      <c r="C15" s="269"/>
      <c r="D15" s="980" t="s">
        <v>1280</v>
      </c>
      <c r="E15" s="980"/>
      <c r="F15" s="980"/>
    </row>
    <row r="16" spans="1:9">
      <c r="A16" s="269"/>
      <c r="B16" s="269"/>
      <c r="C16" s="269"/>
      <c r="D16" s="337"/>
    </row>
    <row r="17" spans="1:7" ht="14.25">
      <c r="A17" s="270"/>
      <c r="B17" s="703" t="s">
        <v>329</v>
      </c>
      <c r="C17" s="323"/>
      <c r="D17" s="967" t="s">
        <v>1281</v>
      </c>
      <c r="E17" s="967"/>
      <c r="F17" s="967"/>
    </row>
    <row r="18" spans="1:7">
      <c r="A18" s="269"/>
      <c r="B18" s="269"/>
      <c r="C18" s="323"/>
      <c r="D18" s="967"/>
      <c r="E18" s="967"/>
      <c r="F18" s="967"/>
    </row>
    <row r="19" spans="1:7">
      <c r="A19" s="269"/>
      <c r="B19" s="269"/>
      <c r="C19" s="323"/>
      <c r="D19" s="967"/>
      <c r="E19" s="967"/>
      <c r="F19" s="967"/>
    </row>
    <row r="20" spans="1:7">
      <c r="A20" s="269"/>
      <c r="B20" s="269"/>
      <c r="C20" s="269"/>
    </row>
    <row r="21" spans="1:7" ht="14.25">
      <c r="A21" s="270"/>
      <c r="B21" s="703" t="s">
        <v>329</v>
      </c>
      <c r="D21" s="1033" t="s">
        <v>1282</v>
      </c>
      <c r="E21" s="1033"/>
      <c r="F21" s="1033"/>
    </row>
    <row r="22" spans="1:7" ht="14.25">
      <c r="A22" s="270"/>
      <c r="B22" s="270"/>
      <c r="D22" s="138"/>
    </row>
    <row r="23" spans="1:7" ht="14.25">
      <c r="A23" s="270"/>
      <c r="B23" s="703" t="s">
        <v>329</v>
      </c>
      <c r="D23" s="967" t="s">
        <v>1283</v>
      </c>
      <c r="E23" s="967"/>
      <c r="F23" s="967"/>
    </row>
    <row r="24" spans="1:7" ht="14.25">
      <c r="A24" s="270"/>
      <c r="B24" s="270"/>
      <c r="D24" s="967"/>
      <c r="E24" s="967"/>
      <c r="F24" s="967"/>
    </row>
    <row r="25" spans="1:7"/>
    <row r="26" spans="1:7" ht="14.25">
      <c r="A26" s="270"/>
      <c r="B26" s="703" t="s">
        <v>329</v>
      </c>
      <c r="D26" s="1002" t="s">
        <v>1284</v>
      </c>
      <c r="E26" s="1002"/>
      <c r="F26" s="1002"/>
    </row>
    <row r="27" spans="1:7">
      <c r="D27" s="1002"/>
      <c r="E27" s="1002"/>
      <c r="F27" s="1002"/>
    </row>
    <row r="28" spans="1:7">
      <c r="D28" s="1002"/>
      <c r="E28" s="1002"/>
      <c r="F28" s="1002"/>
    </row>
    <row r="29" spans="1:7">
      <c r="A29" s="582"/>
      <c r="C29" s="582"/>
      <c r="D29" s="1002"/>
      <c r="E29" s="1002"/>
      <c r="F29" s="1002"/>
    </row>
    <row r="30" spans="1:7">
      <c r="A30" s="582"/>
      <c r="C30" s="582"/>
      <c r="D30" s="1002"/>
      <c r="E30" s="1002"/>
      <c r="F30" s="1002"/>
    </row>
    <row r="31" spans="1:7" s="39" customFormat="1">
      <c r="A31" s="282"/>
      <c r="B31" s="282"/>
      <c r="C31" s="282"/>
      <c r="D31" s="460"/>
      <c r="E31" s="133"/>
      <c r="F31" s="133"/>
      <c r="G31" s="133"/>
    </row>
    <row r="32" spans="1:7" s="39" customFormat="1">
      <c r="A32" s="282"/>
      <c r="B32" s="703" t="s">
        <v>329</v>
      </c>
      <c r="C32" s="282"/>
      <c r="D32" s="968" t="s">
        <v>1285</v>
      </c>
      <c r="E32" s="968"/>
      <c r="F32" s="968"/>
      <c r="G32" s="133"/>
    </row>
    <row r="33" spans="1:7" s="39" customFormat="1">
      <c r="A33" s="282"/>
      <c r="B33" s="282"/>
      <c r="C33" s="282"/>
      <c r="D33" s="968"/>
      <c r="E33" s="968"/>
      <c r="F33" s="968"/>
      <c r="G33" s="133"/>
    </row>
    <row r="34" spans="1:7" ht="14.25">
      <c r="A34" s="270"/>
      <c r="B34" s="270"/>
      <c r="D34" s="421"/>
    </row>
    <row r="35" spans="1:7" ht="14.45" customHeight="1">
      <c r="A35" s="270"/>
      <c r="B35" s="703" t="s">
        <v>329</v>
      </c>
      <c r="C35" s="578"/>
      <c r="D35" s="968" t="s">
        <v>1286</v>
      </c>
      <c r="E35" s="968"/>
      <c r="F35" s="968"/>
    </row>
    <row r="36" spans="1:7" ht="14.25">
      <c r="A36" s="270"/>
      <c r="B36" s="270"/>
      <c r="C36" s="578"/>
      <c r="D36" s="968"/>
      <c r="E36" s="968"/>
      <c r="F36" s="968"/>
    </row>
    <row r="37" spans="1:7" ht="14.25">
      <c r="A37" s="270"/>
      <c r="B37" s="270"/>
      <c r="C37" s="578"/>
      <c r="D37" s="968"/>
      <c r="E37" s="968"/>
      <c r="F37" s="968"/>
    </row>
    <row r="38" spans="1:7" ht="14.25">
      <c r="A38" s="270"/>
      <c r="B38" s="270"/>
      <c r="C38" s="578"/>
      <c r="D38" s="12"/>
    </row>
    <row r="39" spans="1:7" s="706" customFormat="1" ht="14.25">
      <c r="A39" s="270"/>
      <c r="B39" s="703" t="s">
        <v>329</v>
      </c>
      <c r="C39" s="723"/>
      <c r="D39" s="968" t="s">
        <v>1287</v>
      </c>
      <c r="E39" s="968"/>
      <c r="F39" s="968"/>
      <c r="G39" s="7"/>
    </row>
    <row r="40" spans="1:7" s="706" customFormat="1" ht="14.25">
      <c r="A40" s="270"/>
      <c r="B40" s="270"/>
      <c r="C40" s="723"/>
      <c r="D40" s="968"/>
      <c r="E40" s="968"/>
      <c r="F40" s="968"/>
      <c r="G40" s="7"/>
    </row>
    <row r="41" spans="1:7" s="706" customFormat="1" ht="14.25">
      <c r="A41" s="270"/>
      <c r="B41" s="270"/>
      <c r="C41" s="723"/>
      <c r="D41" s="968"/>
      <c r="E41" s="968"/>
      <c r="F41" s="968"/>
      <c r="G41" s="7"/>
    </row>
    <row r="42" spans="1:7" s="706" customFormat="1" ht="14.25">
      <c r="A42" s="270"/>
      <c r="B42" s="270"/>
      <c r="C42" s="723"/>
      <c r="D42" s="968"/>
      <c r="E42" s="968"/>
      <c r="F42" s="968"/>
      <c r="G42" s="7"/>
    </row>
    <row r="43" spans="1:7" s="706" customFormat="1" ht="14.25">
      <c r="A43" s="270"/>
      <c r="B43" s="270"/>
      <c r="C43" s="723"/>
      <c r="D43" s="968"/>
      <c r="E43" s="968"/>
      <c r="F43" s="968"/>
      <c r="G43" s="7"/>
    </row>
    <row r="44" spans="1:7" s="706" customFormat="1" ht="14.25">
      <c r="A44" s="270"/>
      <c r="B44" s="270"/>
      <c r="C44" s="723"/>
      <c r="D44" s="722"/>
      <c r="E44" s="722"/>
      <c r="F44" s="722"/>
      <c r="G44" s="7"/>
    </row>
    <row r="45" spans="1:7" ht="14.25">
      <c r="A45" s="270"/>
      <c r="B45" s="703" t="s">
        <v>329</v>
      </c>
      <c r="C45" s="578"/>
      <c r="D45" s="968" t="s">
        <v>1288</v>
      </c>
      <c r="E45" s="968"/>
      <c r="F45" s="968"/>
    </row>
    <row r="46" spans="1:7" ht="14.25">
      <c r="A46" s="270"/>
      <c r="B46" s="270"/>
      <c r="C46" s="578"/>
      <c r="D46" s="968"/>
      <c r="E46" s="968"/>
      <c r="F46" s="968"/>
    </row>
    <row r="47" spans="1:7" ht="14.25">
      <c r="A47" s="270"/>
      <c r="B47" s="270"/>
      <c r="C47" s="578"/>
      <c r="D47" s="968"/>
      <c r="E47" s="968"/>
      <c r="F47" s="968"/>
    </row>
    <row r="48" spans="1:7" ht="23.25" customHeight="1">
      <c r="A48" s="270"/>
      <c r="B48" s="270"/>
      <c r="C48" s="578"/>
      <c r="D48" s="968"/>
      <c r="E48" s="968"/>
      <c r="F48" s="968"/>
    </row>
    <row r="49" spans="1:7" ht="14.25">
      <c r="A49" s="270"/>
      <c r="B49" s="270"/>
      <c r="D49" s="154"/>
    </row>
    <row r="50" spans="1:7" ht="14.45" customHeight="1">
      <c r="A50" s="270"/>
      <c r="B50" s="703" t="s">
        <v>329</v>
      </c>
      <c r="D50" s="968" t="s">
        <v>1289</v>
      </c>
      <c r="E50" s="968"/>
      <c r="F50" s="968"/>
    </row>
    <row r="51" spans="1:7" ht="14.25">
      <c r="A51" s="270"/>
      <c r="B51" s="270"/>
      <c r="D51" s="968"/>
      <c r="E51" s="968"/>
      <c r="F51" s="968"/>
    </row>
    <row r="52" spans="1:7" ht="14.25">
      <c r="A52" s="270"/>
      <c r="B52" s="270"/>
      <c r="D52" s="968"/>
      <c r="E52" s="968"/>
      <c r="F52" s="968"/>
    </row>
    <row r="53" spans="1:7" s="2" customFormat="1" ht="14.25">
      <c r="A53" s="270"/>
      <c r="B53" s="270"/>
      <c r="C53" s="580"/>
      <c r="D53" s="247"/>
      <c r="E53" s="22"/>
      <c r="F53" s="22"/>
      <c r="G53" s="22"/>
    </row>
    <row r="54" spans="1:7" s="2" customFormat="1" ht="14.25">
      <c r="A54" s="420"/>
      <c r="B54" s="703" t="s">
        <v>329</v>
      </c>
      <c r="C54" s="581"/>
      <c r="D54" s="968" t="s">
        <v>1290</v>
      </c>
      <c r="E54" s="968"/>
      <c r="F54" s="968"/>
      <c r="G54" s="22"/>
    </row>
    <row r="55" spans="1:7" s="2" customFormat="1" ht="14.25">
      <c r="A55" s="420"/>
      <c r="B55" s="420"/>
      <c r="C55" s="581"/>
      <c r="D55" s="968"/>
      <c r="E55" s="968"/>
      <c r="F55" s="968"/>
      <c r="G55" s="22"/>
    </row>
    <row r="56" spans="1:7" s="39" customFormat="1">
      <c r="A56" s="282"/>
      <c r="B56" s="282"/>
      <c r="C56" s="282"/>
      <c r="D56" s="460"/>
      <c r="E56" s="133"/>
      <c r="F56" s="133"/>
      <c r="G56" s="133"/>
    </row>
    <row r="57" spans="1:7" ht="14.25">
      <c r="A57" s="270"/>
      <c r="B57" s="703" t="s">
        <v>329</v>
      </c>
      <c r="D57" s="968" t="s">
        <v>1291</v>
      </c>
      <c r="E57" s="968"/>
      <c r="F57" s="968"/>
    </row>
    <row r="58" spans="1:7">
      <c r="D58" s="968"/>
      <c r="E58" s="968"/>
      <c r="F58" s="968"/>
    </row>
    <row r="59" spans="1:7">
      <c r="D59" s="968"/>
      <c r="E59" s="968"/>
      <c r="F59" s="968"/>
    </row>
    <row r="60" spans="1:7" s="706" customFormat="1">
      <c r="A60" s="723"/>
      <c r="B60" s="723"/>
      <c r="C60" s="723"/>
      <c r="D60" s="702"/>
      <c r="E60" s="7"/>
      <c r="F60" s="7"/>
      <c r="G60" s="7"/>
    </row>
    <row r="61" spans="1:7" ht="14.25">
      <c r="A61" s="270"/>
      <c r="B61" s="703" t="s">
        <v>329</v>
      </c>
      <c r="D61" s="968" t="s">
        <v>1292</v>
      </c>
      <c r="E61" s="968"/>
      <c r="F61" s="968"/>
    </row>
    <row r="62" spans="1:7">
      <c r="D62" s="968"/>
      <c r="E62" s="968"/>
      <c r="F62" s="968"/>
    </row>
    <row r="63" spans="1:7"/>
    <row r="64" spans="1:7" ht="14.25">
      <c r="A64" s="270"/>
      <c r="B64" s="703" t="s">
        <v>329</v>
      </c>
      <c r="D64" s="968" t="s">
        <v>1293</v>
      </c>
      <c r="E64" s="968"/>
      <c r="F64" s="968"/>
    </row>
    <row r="65" spans="1:7">
      <c r="D65" s="968"/>
      <c r="E65" s="968"/>
      <c r="F65" s="968"/>
    </row>
    <row r="66" spans="1:7">
      <c r="A66" s="579"/>
      <c r="C66" s="579"/>
      <c r="D66" s="968"/>
      <c r="E66" s="968"/>
      <c r="F66" s="968"/>
    </row>
    <row r="67" spans="1:7">
      <c r="D67" s="12"/>
    </row>
    <row r="68" spans="1:7" ht="14.25">
      <c r="A68" s="270"/>
      <c r="B68" s="703" t="s">
        <v>329</v>
      </c>
      <c r="D68" s="967" t="s">
        <v>1294</v>
      </c>
      <c r="E68" s="967"/>
      <c r="F68" s="967"/>
    </row>
    <row r="69" spans="1:7">
      <c r="D69" s="967"/>
      <c r="E69" s="967"/>
      <c r="F69" s="967"/>
    </row>
    <row r="70" spans="1:7" ht="14.25">
      <c r="A70" s="270"/>
      <c r="B70" s="270"/>
      <c r="D70" s="138"/>
    </row>
    <row r="71" spans="1:7">
      <c r="A71" s="987" t="s">
        <v>1201</v>
      </c>
      <c r="B71" s="987"/>
      <c r="C71" s="987"/>
      <c r="D71" s="987"/>
      <c r="E71" s="987"/>
      <c r="F71" s="987"/>
      <c r="G71" s="987"/>
    </row>
    <row r="72" spans="1:7"/>
    <row r="73" spans="1:7">
      <c r="C73" s="271"/>
      <c r="D73" s="1016" t="s">
        <v>1299</v>
      </c>
      <c r="E73" s="1016"/>
      <c r="F73" s="1016"/>
    </row>
    <row r="74" spans="1:7">
      <c r="A74" s="138"/>
      <c r="B74" s="138"/>
      <c r="D74" s="967" t="s">
        <v>1326</v>
      </c>
      <c r="E74" s="967"/>
      <c r="F74" s="967"/>
    </row>
    <row r="75" spans="1:7">
      <c r="A75" s="138"/>
      <c r="B75" s="138"/>
    </row>
    <row r="76" spans="1:7" ht="14.25">
      <c r="A76" s="270"/>
      <c r="B76" s="703" t="s">
        <v>329</v>
      </c>
      <c r="D76" s="967" t="s">
        <v>1300</v>
      </c>
      <c r="E76" s="967"/>
      <c r="F76" s="967"/>
    </row>
    <row r="77" spans="1:7" ht="14.25">
      <c r="A77" s="270"/>
      <c r="B77" s="270"/>
      <c r="D77" s="967"/>
      <c r="E77" s="967"/>
      <c r="F77" s="967"/>
    </row>
    <row r="78" spans="1:7" ht="14.25">
      <c r="A78" s="270"/>
      <c r="B78" s="270"/>
      <c r="D78" s="967"/>
      <c r="E78" s="967"/>
      <c r="F78" s="967"/>
    </row>
    <row r="79" spans="1:7" ht="14.25">
      <c r="A79" s="270"/>
      <c r="B79" s="270"/>
      <c r="D79" s="967"/>
      <c r="E79" s="967"/>
      <c r="F79" s="967"/>
    </row>
    <row r="80" spans="1:7" ht="14.25">
      <c r="A80" s="270"/>
      <c r="B80" s="270"/>
      <c r="D80" s="967"/>
      <c r="E80" s="967"/>
      <c r="F80" s="967"/>
    </row>
    <row r="81" spans="1:7" ht="14.25">
      <c r="A81" s="270"/>
      <c r="B81" s="270"/>
      <c r="D81" s="967"/>
      <c r="E81" s="967"/>
      <c r="F81" s="967"/>
    </row>
    <row r="82" spans="1:7" s="730" customFormat="1" ht="14.25">
      <c r="A82" s="731"/>
      <c r="B82" s="731"/>
      <c r="C82" s="729"/>
      <c r="D82" s="733"/>
      <c r="E82" s="733"/>
      <c r="F82" s="733"/>
      <c r="G82" s="7"/>
    </row>
    <row r="83" spans="1:7" s="730" customFormat="1" ht="14.45" customHeight="1">
      <c r="A83" s="731"/>
      <c r="B83" s="736" t="s">
        <v>329</v>
      </c>
      <c r="C83" s="729"/>
      <c r="D83" s="996" t="s">
        <v>1399</v>
      </c>
      <c r="E83" s="996"/>
      <c r="F83" s="996"/>
      <c r="G83" s="7"/>
    </row>
    <row r="84" spans="1:7" s="730" customFormat="1" ht="14.25">
      <c r="A84" s="731"/>
      <c r="B84" s="731"/>
      <c r="C84" s="729"/>
      <c r="D84" s="996"/>
      <c r="E84" s="996"/>
      <c r="F84" s="996"/>
      <c r="G84" s="7"/>
    </row>
    <row r="85" spans="1:7" s="730" customFormat="1" ht="14.25">
      <c r="A85" s="731"/>
      <c r="B85" s="731"/>
      <c r="C85" s="729"/>
      <c r="D85" s="996"/>
      <c r="E85" s="996"/>
      <c r="F85" s="996"/>
      <c r="G85" s="7"/>
    </row>
    <row r="86" spans="1:7" s="730" customFormat="1" ht="14.25">
      <c r="A86" s="731"/>
      <c r="B86" s="731"/>
      <c r="C86" s="729"/>
      <c r="D86" s="996"/>
      <c r="E86" s="996"/>
      <c r="F86" s="996"/>
      <c r="G86" s="7"/>
    </row>
    <row r="87" spans="1:7" s="730" customFormat="1" ht="14.25">
      <c r="A87" s="731"/>
      <c r="B87" s="731"/>
      <c r="C87" s="729"/>
      <c r="D87" s="996"/>
      <c r="E87" s="996"/>
      <c r="F87" s="996"/>
      <c r="G87" s="7"/>
    </row>
    <row r="88" spans="1:7" s="743" customFormat="1" ht="14.25">
      <c r="A88" s="738"/>
      <c r="B88" s="738"/>
      <c r="C88" s="769"/>
      <c r="D88" s="996"/>
      <c r="E88" s="996"/>
      <c r="F88" s="996"/>
      <c r="G88" s="7"/>
    </row>
    <row r="89" spans="1:7" s="743" customFormat="1" ht="14.25">
      <c r="A89" s="738"/>
      <c r="B89" s="738"/>
      <c r="C89" s="769"/>
      <c r="D89" s="996"/>
      <c r="E89" s="996"/>
      <c r="F89" s="996"/>
      <c r="G89" s="7"/>
    </row>
    <row r="90" spans="1:7" s="743" customFormat="1" ht="14.25">
      <c r="A90" s="738"/>
      <c r="B90" s="738"/>
      <c r="C90" s="769"/>
      <c r="D90" s="996"/>
      <c r="E90" s="996"/>
      <c r="F90" s="996"/>
      <c r="G90" s="7"/>
    </row>
    <row r="91" spans="1:7" ht="14.25">
      <c r="A91" s="270"/>
      <c r="B91" s="270"/>
      <c r="D91" s="996"/>
      <c r="E91" s="996"/>
      <c r="F91" s="996"/>
    </row>
    <row r="92" spans="1:7" ht="14.25">
      <c r="A92" s="270"/>
      <c r="B92" s="270"/>
      <c r="D92" s="996"/>
      <c r="E92" s="996"/>
      <c r="F92" s="996"/>
    </row>
    <row r="93" spans="1:7" ht="14.25">
      <c r="A93" s="270"/>
      <c r="B93" s="270"/>
      <c r="D93" s="996"/>
      <c r="E93" s="996"/>
      <c r="F93" s="996"/>
    </row>
    <row r="94" spans="1:7" ht="14.25">
      <c r="A94" s="270"/>
      <c r="B94" s="270"/>
      <c r="D94" s="996"/>
      <c r="E94" s="996"/>
      <c r="F94" s="996"/>
    </row>
    <row r="95" spans="1:7" ht="14.25">
      <c r="A95" s="270"/>
      <c r="B95" s="270"/>
      <c r="D95" s="996"/>
      <c r="E95" s="996"/>
      <c r="F95" s="996"/>
    </row>
    <row r="96" spans="1:7" ht="14.25">
      <c r="A96" s="270"/>
      <c r="B96" s="270"/>
      <c r="D96" s="996"/>
      <c r="E96" s="996"/>
      <c r="F96" s="996"/>
    </row>
    <row r="97" spans="1:11" s="734" customFormat="1" ht="14.25">
      <c r="A97" s="735"/>
      <c r="B97" s="739" t="s">
        <v>329</v>
      </c>
      <c r="C97" s="729"/>
      <c r="D97" s="967" t="s">
        <v>1301</v>
      </c>
      <c r="E97" s="967"/>
      <c r="F97" s="967"/>
      <c r="G97" s="7"/>
    </row>
    <row r="98" spans="1:11" s="734" customFormat="1" ht="14.25">
      <c r="A98" s="735"/>
      <c r="B98" s="735"/>
      <c r="C98" s="729"/>
      <c r="D98" s="967"/>
      <c r="E98" s="967"/>
      <c r="F98" s="967"/>
      <c r="G98" s="7"/>
    </row>
    <row r="99" spans="1:11" s="734" customFormat="1" ht="14.25">
      <c r="A99" s="735"/>
      <c r="B99" s="735"/>
      <c r="C99" s="729"/>
      <c r="D99" s="967"/>
      <c r="E99" s="967"/>
      <c r="F99" s="967"/>
      <c r="G99" s="7"/>
    </row>
    <row r="100" spans="1:11" s="734" customFormat="1" ht="14.25">
      <c r="A100" s="735"/>
      <c r="B100" s="735"/>
      <c r="C100" s="729"/>
      <c r="D100" s="967"/>
      <c r="E100" s="967"/>
      <c r="F100" s="967"/>
      <c r="G100" s="7"/>
    </row>
    <row r="101" spans="1:11" s="734" customFormat="1" ht="14.25">
      <c r="A101" s="735"/>
      <c r="B101" s="735"/>
      <c r="C101" s="729"/>
      <c r="D101" s="967"/>
      <c r="E101" s="967"/>
      <c r="F101" s="967"/>
      <c r="G101" s="7"/>
    </row>
    <row r="102" spans="1:11" s="734" customFormat="1" ht="14.25">
      <c r="A102" s="735"/>
      <c r="B102" s="735"/>
      <c r="C102" s="729"/>
      <c r="D102" s="967"/>
      <c r="E102" s="967"/>
      <c r="F102" s="967"/>
      <c r="G102" s="7"/>
    </row>
    <row r="103" spans="1:11" s="734" customFormat="1" ht="14.25">
      <c r="A103" s="735"/>
      <c r="B103" s="735"/>
      <c r="C103" s="729"/>
      <c r="D103" s="967"/>
      <c r="E103" s="967"/>
      <c r="F103" s="967"/>
      <c r="G103" s="7"/>
    </row>
    <row r="104" spans="1:11" s="734" customFormat="1" ht="14.25">
      <c r="A104" s="735"/>
      <c r="B104" s="735"/>
      <c r="C104" s="729"/>
      <c r="D104" s="967"/>
      <c r="E104" s="967"/>
      <c r="F104" s="967"/>
      <c r="G104" s="7"/>
    </row>
    <row r="105" spans="1:11" s="737" customFormat="1" ht="14.25">
      <c r="A105" s="738"/>
      <c r="B105" s="738"/>
      <c r="C105" s="729"/>
      <c r="D105" s="740"/>
      <c r="E105" s="740"/>
      <c r="F105" s="740"/>
      <c r="G105" s="7"/>
    </row>
    <row r="106" spans="1:11" ht="14.25">
      <c r="A106" s="420"/>
      <c r="B106" s="732" t="s">
        <v>329</v>
      </c>
      <c r="C106" s="486"/>
      <c r="D106" s="1024" t="s">
        <v>1302</v>
      </c>
      <c r="E106" s="1024"/>
      <c r="F106" s="1024"/>
      <c r="G106" s="487"/>
      <c r="H106" s="485"/>
      <c r="I106" s="485"/>
      <c r="J106" s="485"/>
      <c r="K106" s="485"/>
    </row>
    <row r="107" spans="1:11" ht="14.25">
      <c r="A107" s="270"/>
      <c r="B107" s="270"/>
      <c r="C107" s="325"/>
      <c r="D107" s="1024"/>
      <c r="E107" s="1024"/>
      <c r="F107" s="1024"/>
      <c r="G107" s="487"/>
      <c r="H107" s="485"/>
      <c r="I107" s="485"/>
      <c r="J107" s="485"/>
      <c r="K107" s="485"/>
    </row>
    <row r="108" spans="1:11" ht="14.25">
      <c r="A108" s="270"/>
      <c r="B108" s="270"/>
      <c r="C108" s="325"/>
      <c r="D108" s="1024"/>
      <c r="E108" s="1024"/>
      <c r="F108" s="1024"/>
      <c r="G108" s="487"/>
      <c r="H108" s="485"/>
      <c r="I108" s="485"/>
      <c r="J108" s="485"/>
      <c r="K108" s="485"/>
    </row>
    <row r="109" spans="1:11" ht="14.25">
      <c r="A109" s="270"/>
      <c r="B109" s="270"/>
      <c r="C109" s="325"/>
      <c r="D109" s="1024"/>
      <c r="E109" s="1024"/>
      <c r="F109" s="1024"/>
      <c r="G109" s="487"/>
      <c r="H109" s="485"/>
      <c r="I109" s="485"/>
      <c r="J109" s="485"/>
      <c r="K109" s="485"/>
    </row>
    <row r="110" spans="1:11" ht="14.25">
      <c r="A110" s="270"/>
      <c r="B110" s="270"/>
      <c r="C110" s="325"/>
      <c r="D110" s="1024"/>
      <c r="E110" s="1024"/>
      <c r="F110" s="1024"/>
      <c r="G110" s="487"/>
      <c r="H110" s="485"/>
      <c r="I110" s="485"/>
      <c r="J110" s="485"/>
      <c r="K110" s="485"/>
    </row>
    <row r="111" spans="1:11">
      <c r="C111"/>
      <c r="D111" s="1024"/>
      <c r="E111" s="1024"/>
      <c r="F111" s="1024"/>
      <c r="G111"/>
      <c r="H111"/>
      <c r="I111"/>
      <c r="J111"/>
      <c r="K111"/>
    </row>
    <row r="112" spans="1:11">
      <c r="C112"/>
      <c r="D112" s="1024"/>
      <c r="E112" s="1024"/>
      <c r="F112" s="1024"/>
      <c r="G112"/>
      <c r="H112"/>
      <c r="I112"/>
      <c r="J112"/>
      <c r="K112"/>
    </row>
    <row r="113" spans="1:11">
      <c r="C113"/>
      <c r="D113" s="494"/>
      <c r="E113"/>
      <c r="F113"/>
      <c r="G113"/>
      <c r="H113"/>
      <c r="I113"/>
      <c r="J113"/>
      <c r="K113"/>
    </row>
    <row r="114" spans="1:11" ht="14.25">
      <c r="A114" s="270"/>
      <c r="B114" s="703" t="s">
        <v>329</v>
      </c>
      <c r="C114"/>
      <c r="D114" s="1025" t="s">
        <v>1303</v>
      </c>
      <c r="E114" s="1025"/>
      <c r="F114" s="1025"/>
      <c r="G114"/>
      <c r="H114"/>
      <c r="I114"/>
      <c r="J114"/>
      <c r="K114"/>
    </row>
    <row r="115" spans="1:11" ht="14.25">
      <c r="A115" s="270"/>
      <c r="B115" s="270"/>
      <c r="C115"/>
      <c r="D115" s="1025"/>
      <c r="E115" s="1025"/>
      <c r="F115" s="1025"/>
      <c r="G115"/>
      <c r="H115"/>
      <c r="I115"/>
      <c r="J115"/>
      <c r="K115"/>
    </row>
    <row r="116" spans="1:11"/>
    <row r="117" spans="1:11" ht="14.25">
      <c r="A117" s="270"/>
      <c r="B117" s="703" t="s">
        <v>329</v>
      </c>
      <c r="C117" s="10"/>
      <c r="D117" s="967" t="s">
        <v>1304</v>
      </c>
      <c r="E117" s="967"/>
      <c r="F117" s="967"/>
    </row>
    <row r="118" spans="1:11">
      <c r="C118" s="10"/>
      <c r="D118" s="967"/>
      <c r="E118" s="967"/>
      <c r="F118" s="967"/>
    </row>
    <row r="119" spans="1:11">
      <c r="C119" s="10"/>
      <c r="D119" s="967"/>
      <c r="E119" s="967"/>
      <c r="F119" s="967"/>
    </row>
    <row r="120" spans="1:11">
      <c r="C120" s="10"/>
      <c r="D120" s="967"/>
      <c r="E120" s="967"/>
      <c r="F120" s="967"/>
    </row>
    <row r="121" spans="1:11">
      <c r="C121" s="10"/>
      <c r="D121" s="967"/>
      <c r="E121" s="967"/>
      <c r="F121" s="967"/>
    </row>
    <row r="122" spans="1:11">
      <c r="C122" s="10"/>
      <c r="D122" s="152"/>
      <c r="E122" s="152"/>
      <c r="F122" s="152"/>
    </row>
    <row r="123" spans="1:11" customFormat="1" ht="14.25">
      <c r="A123" s="270"/>
      <c r="B123" s="703" t="s">
        <v>329</v>
      </c>
      <c r="C123" s="10"/>
      <c r="D123" s="968" t="s">
        <v>1305</v>
      </c>
      <c r="E123" s="968"/>
      <c r="F123" s="968"/>
      <c r="G123" s="152"/>
    </row>
    <row r="124" spans="1:11" s="306" customFormat="1" ht="13.7" customHeight="1">
      <c r="A124" s="303"/>
      <c r="B124" s="303"/>
      <c r="C124" s="304"/>
      <c r="D124" s="968"/>
      <c r="E124" s="968"/>
      <c r="F124" s="968"/>
      <c r="G124" s="305"/>
    </row>
    <row r="125" spans="1:11" customFormat="1" ht="13.7" customHeight="1">
      <c r="A125" s="135"/>
      <c r="B125" s="700"/>
      <c r="C125" s="10"/>
      <c r="D125" s="968"/>
      <c r="E125" s="968"/>
      <c r="F125" s="968"/>
      <c r="G125" s="152"/>
    </row>
    <row r="126" spans="1:11" customFormat="1" ht="13.7" customHeight="1">
      <c r="A126" s="135"/>
      <c r="B126" s="700"/>
      <c r="C126" s="10"/>
      <c r="D126" s="968"/>
      <c r="E126" s="968"/>
      <c r="F126" s="968"/>
      <c r="G126" s="152"/>
    </row>
    <row r="127" spans="1:11" customFormat="1" ht="13.7" customHeight="1">
      <c r="A127" s="135"/>
      <c r="B127" s="700"/>
      <c r="C127" s="10"/>
      <c r="D127" s="968"/>
      <c r="E127" s="968"/>
      <c r="F127" s="968"/>
      <c r="G127" s="152"/>
    </row>
    <row r="128" spans="1:11" customFormat="1" ht="13.7" customHeight="1">
      <c r="A128" s="395"/>
      <c r="B128" s="395"/>
      <c r="C128" s="10"/>
      <c r="D128" s="968"/>
      <c r="E128" s="968"/>
      <c r="F128" s="968"/>
      <c r="G128" s="152"/>
    </row>
    <row r="129" spans="1:7" s="2" customFormat="1" ht="13.7" customHeight="1">
      <c r="A129" s="282"/>
      <c r="B129" s="282"/>
      <c r="C129" s="459"/>
      <c r="D129" s="968"/>
      <c r="E129" s="968"/>
      <c r="F129" s="968"/>
      <c r="G129" s="187"/>
    </row>
    <row r="130" spans="1:7" s="2" customFormat="1" ht="13.7" customHeight="1">
      <c r="A130" s="282"/>
      <c r="B130" s="282"/>
      <c r="C130" s="459"/>
      <c r="D130" s="968"/>
      <c r="E130" s="968"/>
      <c r="F130" s="968"/>
      <c r="G130" s="187"/>
    </row>
    <row r="131" spans="1:7" customFormat="1" ht="13.7" customHeight="1">
      <c r="A131" s="135"/>
      <c r="B131" s="700"/>
      <c r="C131" s="10"/>
      <c r="D131" s="968"/>
      <c r="E131" s="968"/>
      <c r="F131" s="968"/>
      <c r="G131" s="152"/>
    </row>
    <row r="132" spans="1:7" customFormat="1" ht="13.7" customHeight="1">
      <c r="A132" s="135"/>
      <c r="B132" s="700"/>
      <c r="C132" s="10"/>
      <c r="D132" s="968"/>
      <c r="E132" s="968"/>
      <c r="F132" s="968"/>
      <c r="G132" s="152"/>
    </row>
    <row r="133" spans="1:7" customFormat="1" ht="13.7" customHeight="1">
      <c r="A133" s="135"/>
      <c r="B133" s="700"/>
      <c r="C133" s="10"/>
      <c r="D133" s="968"/>
      <c r="E133" s="968"/>
      <c r="F133" s="968"/>
      <c r="G133" s="152"/>
    </row>
    <row r="134" spans="1:7" customFormat="1" ht="13.7" customHeight="1">
      <c r="A134" s="135"/>
      <c r="B134" s="700"/>
      <c r="C134" s="10"/>
      <c r="D134" s="968"/>
      <c r="E134" s="968"/>
      <c r="F134" s="968"/>
      <c r="G134" s="152"/>
    </row>
    <row r="135" spans="1:7" customFormat="1" ht="13.7" customHeight="1">
      <c r="A135" s="135"/>
      <c r="B135" s="700"/>
      <c r="C135" s="10"/>
      <c r="D135" s="337"/>
      <c r="E135" s="154"/>
      <c r="F135" s="154"/>
      <c r="G135" s="152"/>
    </row>
    <row r="136" spans="1:7" s="741" customFormat="1" ht="13.7" customHeight="1">
      <c r="A136" s="729"/>
      <c r="B136" s="742" t="s">
        <v>329</v>
      </c>
      <c r="C136" s="10"/>
      <c r="D136" s="967" t="s">
        <v>1413</v>
      </c>
      <c r="E136" s="967"/>
      <c r="F136" s="967"/>
      <c r="G136" s="152"/>
    </row>
    <row r="137" spans="1:7" s="741" customFormat="1" ht="13.7" customHeight="1">
      <c r="A137" s="729"/>
      <c r="B137" s="729"/>
      <c r="C137" s="10"/>
      <c r="D137" s="967"/>
      <c r="E137" s="967"/>
      <c r="F137" s="967"/>
      <c r="G137" s="152"/>
    </row>
    <row r="138" spans="1:7" s="741" customFormat="1" ht="13.7" customHeight="1">
      <c r="A138" s="729"/>
      <c r="B138" s="729"/>
      <c r="C138" s="10"/>
      <c r="D138" s="967"/>
      <c r="E138" s="967"/>
      <c r="F138" s="967"/>
      <c r="G138" s="152"/>
    </row>
    <row r="139" spans="1:7" s="741" customFormat="1" ht="13.7" customHeight="1">
      <c r="A139" s="729"/>
      <c r="B139" s="729"/>
      <c r="C139" s="10"/>
      <c r="D139" s="967"/>
      <c r="E139" s="967"/>
      <c r="F139" s="967"/>
      <c r="G139" s="152"/>
    </row>
    <row r="140" spans="1:7" s="741" customFormat="1" ht="13.7" customHeight="1">
      <c r="A140" s="729"/>
      <c r="B140" s="729"/>
      <c r="C140" s="10"/>
      <c r="D140" s="967"/>
      <c r="E140" s="967"/>
      <c r="F140" s="967"/>
      <c r="G140" s="152"/>
    </row>
    <row r="141" spans="1:7" s="741" customFormat="1" ht="13.7" customHeight="1">
      <c r="A141" s="729"/>
      <c r="B141" s="729"/>
      <c r="C141" s="10"/>
      <c r="D141" s="967"/>
      <c r="E141" s="967"/>
      <c r="F141" s="967"/>
      <c r="G141" s="152"/>
    </row>
    <row r="142" spans="1:7" s="741" customFormat="1" ht="13.7" customHeight="1">
      <c r="A142" s="729"/>
      <c r="B142" s="729"/>
      <c r="C142" s="10"/>
      <c r="D142" s="967"/>
      <c r="E142" s="967"/>
      <c r="F142" s="967"/>
      <c r="G142" s="152"/>
    </row>
    <row r="143" spans="1:7" s="741" customFormat="1" ht="13.7" customHeight="1">
      <c r="A143" s="729"/>
      <c r="B143" s="729"/>
      <c r="C143" s="10"/>
      <c r="D143" s="967"/>
      <c r="E143" s="967"/>
      <c r="F143" s="967"/>
      <c r="G143" s="152"/>
    </row>
    <row r="144" spans="1:7" s="741" customFormat="1" ht="13.7" customHeight="1">
      <c r="A144" s="729"/>
      <c r="B144" s="729"/>
      <c r="C144" s="10"/>
      <c r="D144" s="967"/>
      <c r="E144" s="967"/>
      <c r="F144" s="967"/>
      <c r="G144" s="152"/>
    </row>
    <row r="145" spans="1:7" s="741" customFormat="1" ht="13.7" customHeight="1">
      <c r="A145" s="729"/>
      <c r="B145" s="729"/>
      <c r="C145" s="10"/>
      <c r="D145" s="967"/>
      <c r="E145" s="967"/>
      <c r="F145" s="967"/>
      <c r="G145" s="152"/>
    </row>
    <row r="146" spans="1:7" s="741" customFormat="1" ht="13.7" customHeight="1">
      <c r="A146" s="771"/>
      <c r="B146" s="771"/>
      <c r="C146" s="10"/>
      <c r="D146" s="967"/>
      <c r="E146" s="967"/>
      <c r="F146" s="967"/>
      <c r="G146" s="152"/>
    </row>
    <row r="147" spans="1:7" s="741" customFormat="1" ht="13.7" customHeight="1">
      <c r="A147" s="771"/>
      <c r="B147" s="771"/>
      <c r="C147" s="10"/>
      <c r="D147" s="967"/>
      <c r="E147" s="967"/>
      <c r="F147" s="967"/>
      <c r="G147" s="152"/>
    </row>
    <row r="148" spans="1:7" s="741" customFormat="1" ht="13.7" customHeight="1">
      <c r="A148" s="729"/>
      <c r="B148" s="729"/>
      <c r="C148" s="10"/>
      <c r="D148" s="967"/>
      <c r="E148" s="967"/>
      <c r="F148" s="967"/>
      <c r="G148" s="152"/>
    </row>
    <row r="149" spans="1:7" s="741" customFormat="1" ht="13.7" customHeight="1">
      <c r="A149" s="729"/>
      <c r="B149" s="729"/>
      <c r="C149" s="10"/>
      <c r="D149" s="967"/>
      <c r="E149" s="967"/>
      <c r="F149" s="967"/>
      <c r="G149" s="152"/>
    </row>
    <row r="150" spans="1:7" s="741" customFormat="1" ht="13.7" customHeight="1">
      <c r="A150" s="729"/>
      <c r="B150" s="729"/>
      <c r="C150" s="10"/>
      <c r="D150" s="967"/>
      <c r="E150" s="967"/>
      <c r="F150" s="967"/>
      <c r="G150" s="152"/>
    </row>
    <row r="151" spans="1:7" s="741" customFormat="1" ht="13.7" customHeight="1">
      <c r="A151" s="729"/>
      <c r="B151" s="729"/>
      <c r="C151" s="10"/>
      <c r="D151" s="967"/>
      <c r="E151" s="967"/>
      <c r="F151" s="967"/>
      <c r="G151" s="152"/>
    </row>
    <row r="152" spans="1:7" s="741" customFormat="1" ht="13.7" customHeight="1">
      <c r="A152" s="729"/>
      <c r="B152" s="729"/>
      <c r="C152" s="10"/>
      <c r="D152" s="967"/>
      <c r="E152" s="967"/>
      <c r="F152" s="967"/>
      <c r="G152" s="152"/>
    </row>
    <row r="153" spans="1:7" s="741" customFormat="1" ht="13.7" customHeight="1">
      <c r="A153" s="729"/>
      <c r="B153" s="729"/>
      <c r="C153" s="10"/>
      <c r="D153" s="967"/>
      <c r="E153" s="967"/>
      <c r="F153" s="967"/>
      <c r="G153" s="152"/>
    </row>
    <row r="154" spans="1:7" s="741" customFormat="1" ht="13.7" customHeight="1">
      <c r="A154" s="729"/>
      <c r="B154" s="729"/>
      <c r="C154" s="10"/>
      <c r="D154" s="967"/>
      <c r="E154" s="967"/>
      <c r="F154" s="967"/>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9" t="s">
        <v>1306</v>
      </c>
      <c r="E156" s="979"/>
      <c r="F156" s="979"/>
      <c r="G156" s="461"/>
    </row>
    <row r="157" spans="1:7" customFormat="1" ht="13.7" customHeight="1">
      <c r="A157" s="395"/>
      <c r="B157" s="395"/>
      <c r="C157" s="335"/>
      <c r="D157" s="979"/>
      <c r="E157" s="979"/>
      <c r="F157" s="979"/>
      <c r="G157" s="461"/>
    </row>
    <row r="158" spans="1:7" customFormat="1" ht="13.7" customHeight="1">
      <c r="A158" s="395"/>
      <c r="B158" s="395"/>
      <c r="C158" s="335"/>
      <c r="D158" s="337"/>
      <c r="E158" s="335"/>
      <c r="F158" s="335"/>
      <c r="G158" s="461"/>
    </row>
    <row r="159" spans="1:7" customFormat="1" ht="13.7" customHeight="1">
      <c r="A159" s="395"/>
      <c r="B159" s="703" t="s">
        <v>329</v>
      </c>
      <c r="C159" s="335"/>
      <c r="D159" s="975" t="s">
        <v>1307</v>
      </c>
      <c r="E159" s="975"/>
      <c r="F159" s="975"/>
      <c r="G159" s="461"/>
    </row>
    <row r="160" spans="1:7" customFormat="1" ht="13.7" customHeight="1">
      <c r="A160" s="395"/>
      <c r="B160" s="395"/>
      <c r="C160" s="335"/>
      <c r="D160" s="975"/>
      <c r="E160" s="975"/>
      <c r="F160" s="975"/>
      <c r="G160" s="461"/>
    </row>
    <row r="161" spans="1:7" customFormat="1" ht="13.7" customHeight="1">
      <c r="A161" s="395"/>
      <c r="B161" s="395"/>
      <c r="C161" s="335"/>
      <c r="D161" s="975"/>
      <c r="E161" s="975"/>
      <c r="F161" s="975"/>
      <c r="G161" s="461"/>
    </row>
    <row r="162" spans="1:7" customFormat="1" ht="13.7" customHeight="1">
      <c r="A162" s="395"/>
      <c r="B162" s="395"/>
      <c r="C162" s="335"/>
      <c r="D162" s="975"/>
      <c r="E162" s="975"/>
      <c r="F162" s="975"/>
      <c r="G162" s="461"/>
    </row>
    <row r="163" spans="1:7" customFormat="1" ht="13.7" customHeight="1">
      <c r="A163" s="135"/>
      <c r="B163" s="700"/>
      <c r="C163" s="10"/>
      <c r="D163" s="154"/>
      <c r="E163" s="154"/>
      <c r="F163" s="154"/>
      <c r="G163" s="152"/>
    </row>
    <row r="164" spans="1:7" customFormat="1" ht="13.7" customHeight="1">
      <c r="A164" s="135"/>
      <c r="B164" s="703" t="s">
        <v>329</v>
      </c>
      <c r="C164" s="10"/>
      <c r="D164" s="1010" t="s">
        <v>1308</v>
      </c>
      <c r="E164" s="1010"/>
      <c r="F164" s="1010"/>
      <c r="G164" s="152"/>
    </row>
    <row r="165" spans="1:7" customFormat="1" ht="13.7" customHeight="1">
      <c r="A165" s="135"/>
      <c r="B165" s="700"/>
      <c r="C165" s="10"/>
      <c r="D165" s="1010"/>
      <c r="E165" s="1010"/>
      <c r="F165" s="1010"/>
      <c r="G165" s="152"/>
    </row>
    <row r="166" spans="1:7" customFormat="1" ht="13.7" customHeight="1">
      <c r="A166" s="135"/>
      <c r="B166" s="700"/>
      <c r="C166" s="10"/>
      <c r="D166" s="1010"/>
      <c r="E166" s="1010"/>
      <c r="F166" s="1010"/>
      <c r="G166" s="152"/>
    </row>
    <row r="167" spans="1:7" customFormat="1" ht="13.7" customHeight="1">
      <c r="A167" s="23"/>
      <c r="B167" s="699"/>
      <c r="C167" s="10"/>
      <c r="D167" s="7"/>
      <c r="E167" s="154"/>
      <c r="F167" s="154"/>
      <c r="G167" s="152"/>
    </row>
    <row r="168" spans="1:7">
      <c r="A168" s="987" t="s">
        <v>1202</v>
      </c>
      <c r="B168" s="987"/>
      <c r="C168" s="987"/>
      <c r="D168" s="987"/>
      <c r="E168" s="987"/>
      <c r="F168" s="987"/>
      <c r="G168" s="987"/>
    </row>
    <row r="169" spans="1:7" ht="12" customHeight="1">
      <c r="D169" s="138"/>
      <c r="E169" s="138"/>
      <c r="F169" s="138"/>
    </row>
    <row r="170" spans="1:7">
      <c r="B170" s="1015" t="s">
        <v>484</v>
      </c>
      <c r="C170" s="1015"/>
      <c r="D170" s="1015"/>
      <c r="E170" s="1015"/>
      <c r="F170" s="1015"/>
    </row>
    <row r="171" spans="1:7" ht="12" customHeight="1">
      <c r="A171" s="264"/>
      <c r="B171" s="697"/>
      <c r="C171" s="264"/>
    </row>
    <row r="172" spans="1:7">
      <c r="A172" s="987" t="s">
        <v>1203</v>
      </c>
      <c r="B172" s="987"/>
      <c r="C172" s="987"/>
      <c r="D172" s="987"/>
      <c r="E172" s="987"/>
      <c r="F172" s="987"/>
      <c r="G172" s="987"/>
    </row>
    <row r="173" spans="1:7" ht="12" customHeight="1">
      <c r="A173" s="273"/>
      <c r="B173" s="273"/>
      <c r="C173" s="274"/>
      <c r="D173" s="57"/>
      <c r="E173" s="49"/>
      <c r="F173" s="57"/>
      <c r="G173" s="57"/>
    </row>
    <row r="174" spans="1:7" ht="13.35" customHeight="1">
      <c r="A174" s="273"/>
      <c r="B174" s="273"/>
      <c r="C174" s="274"/>
      <c r="D174" s="1011" t="s">
        <v>1311</v>
      </c>
      <c r="E174" s="1011"/>
      <c r="F174" s="1011"/>
      <c r="G174" s="57"/>
    </row>
    <row r="175" spans="1:7">
      <c r="A175" s="273"/>
      <c r="B175" s="273"/>
      <c r="C175" s="274"/>
      <c r="D175" s="1011"/>
      <c r="E175" s="1011"/>
      <c r="F175" s="1011"/>
      <c r="G175" s="57"/>
    </row>
    <row r="176" spans="1:7" s="743" customFormat="1">
      <c r="A176" s="745"/>
      <c r="B176" s="745"/>
      <c r="C176" s="274"/>
      <c r="D176" s="1012" t="s">
        <v>1312</v>
      </c>
      <c r="E176" s="1012"/>
      <c r="F176" s="1012"/>
      <c r="G176" s="57"/>
    </row>
    <row r="177" spans="1:7" ht="12" customHeight="1">
      <c r="A177" s="273"/>
      <c r="B177" s="273"/>
      <c r="C177" s="274"/>
      <c r="D177" s="57"/>
      <c r="E177" s="49"/>
      <c r="F177" s="57"/>
      <c r="G177" s="57"/>
    </row>
    <row r="178" spans="1:7" ht="14.25">
      <c r="A178" s="270"/>
      <c r="B178" s="703" t="s">
        <v>329</v>
      </c>
      <c r="C178" s="274"/>
      <c r="D178" s="1005" t="s">
        <v>1310</v>
      </c>
      <c r="E178" s="1005"/>
      <c r="F178" s="1005"/>
      <c r="G178" s="57"/>
    </row>
    <row r="179" spans="1:7" ht="14.25">
      <c r="A179" s="270"/>
      <c r="B179" s="270"/>
      <c r="C179" s="274"/>
      <c r="D179" s="1005"/>
      <c r="E179" s="1005"/>
      <c r="F179" s="1005"/>
      <c r="G179" s="57"/>
    </row>
    <row r="180" spans="1:7" ht="14.25">
      <c r="A180" s="270"/>
      <c r="B180" s="270"/>
      <c r="C180" s="274"/>
      <c r="D180" s="1005"/>
      <c r="E180" s="1005"/>
      <c r="F180" s="1005"/>
      <c r="G180" s="57"/>
    </row>
    <row r="181" spans="1:7">
      <c r="A181" s="274"/>
      <c r="B181" s="274"/>
      <c r="C181" s="274"/>
      <c r="D181" s="1005"/>
      <c r="E181" s="1005"/>
      <c r="F181" s="1005"/>
    </row>
    <row r="182" spans="1:7">
      <c r="A182" s="274"/>
      <c r="B182" s="274"/>
      <c r="C182" s="274"/>
      <c r="D182" s="421"/>
      <c r="E182" s="57"/>
      <c r="F182" s="57"/>
    </row>
    <row r="183" spans="1:7">
      <c r="A183" s="274"/>
      <c r="B183" s="274"/>
      <c r="C183" s="274"/>
      <c r="D183" s="1014" t="s">
        <v>1219</v>
      </c>
      <c r="E183" s="1014"/>
      <c r="F183" s="1014"/>
    </row>
    <row r="184" spans="1:7">
      <c r="A184" s="274"/>
      <c r="B184" s="274"/>
      <c r="C184" s="274"/>
      <c r="D184" s="1014"/>
      <c r="E184" s="1014"/>
      <c r="F184" s="1014"/>
    </row>
    <row r="185" spans="1:7" s="706" customFormat="1">
      <c r="A185" s="274"/>
      <c r="B185" s="274"/>
      <c r="C185" s="274"/>
      <c r="D185" s="720"/>
      <c r="E185" s="720"/>
      <c r="F185" s="720"/>
      <c r="G185" s="7"/>
    </row>
    <row r="186" spans="1:7" s="701" customFormat="1" ht="14.25">
      <c r="A186" s="270"/>
      <c r="B186" s="703" t="s">
        <v>329</v>
      </c>
      <c r="C186" s="581"/>
      <c r="D186" s="967" t="s">
        <v>1309</v>
      </c>
      <c r="E186" s="967"/>
      <c r="F186" s="967"/>
      <c r="G186" s="702"/>
    </row>
    <row r="187" spans="1:7" s="701" customFormat="1" ht="14.45" customHeight="1">
      <c r="A187" s="270"/>
      <c r="C187" s="581"/>
      <c r="D187" s="967"/>
      <c r="E187" s="967"/>
      <c r="F187" s="967"/>
      <c r="G187" s="702"/>
    </row>
    <row r="188" spans="1:7" s="701" customFormat="1" ht="14.25">
      <c r="A188" s="270"/>
      <c r="B188" s="721"/>
      <c r="C188" s="581"/>
      <c r="D188" s="967"/>
      <c r="E188" s="967"/>
      <c r="F188" s="967"/>
      <c r="G188" s="702"/>
    </row>
    <row r="189" spans="1:7" s="701" customFormat="1" ht="14.25">
      <c r="A189" s="270"/>
      <c r="B189" s="721"/>
      <c r="C189" s="581"/>
      <c r="D189" s="967"/>
      <c r="E189" s="967"/>
      <c r="F189" s="967"/>
      <c r="G189" s="702"/>
    </row>
    <row r="190" spans="1:7" s="706" customFormat="1">
      <c r="A190" s="274"/>
      <c r="B190" s="274"/>
      <c r="C190" s="274"/>
      <c r="D190" s="720"/>
      <c r="E190" s="720"/>
      <c r="F190" s="720"/>
      <c r="G190" s="7"/>
    </row>
    <row r="191" spans="1:7">
      <c r="A191" s="987" t="s">
        <v>1204</v>
      </c>
      <c r="B191" s="987"/>
      <c r="C191" s="987"/>
      <c r="D191" s="987"/>
      <c r="E191" s="987"/>
      <c r="F191" s="987"/>
      <c r="G191" s="987"/>
    </row>
    <row r="192" spans="1:7" ht="12" customHeight="1">
      <c r="D192" s="138"/>
      <c r="E192" s="138"/>
      <c r="F192" s="138"/>
    </row>
    <row r="193" spans="1:6">
      <c r="C193" s="271"/>
      <c r="D193" s="1013" t="s">
        <v>222</v>
      </c>
      <c r="E193" s="1013"/>
      <c r="F193" s="1013"/>
    </row>
    <row r="194" spans="1:6">
      <c r="A194" s="264"/>
      <c r="B194" s="697"/>
      <c r="C194" s="264"/>
      <c r="D194" s="982" t="s">
        <v>1333</v>
      </c>
      <c r="E194" s="992"/>
      <c r="F194" s="992"/>
    </row>
    <row r="195" spans="1:6" ht="12" customHeight="1">
      <c r="A195" s="23"/>
      <c r="B195" s="699"/>
      <c r="C195" s="23"/>
    </row>
    <row r="196" spans="1:6" ht="13.35" customHeight="1">
      <c r="A196" s="23"/>
      <c r="C196" s="23"/>
      <c r="D196" s="990" t="s">
        <v>593</v>
      </c>
      <c r="E196" s="990"/>
      <c r="F196" s="990"/>
    </row>
    <row r="197" spans="1:6" ht="14.25">
      <c r="A197" s="270"/>
      <c r="B197" s="703" t="s">
        <v>329</v>
      </c>
      <c r="D197" s="967" t="s">
        <v>1327</v>
      </c>
      <c r="E197" s="967"/>
      <c r="F197" s="967"/>
    </row>
    <row r="198" spans="1:6" ht="14.25">
      <c r="A198" s="270"/>
      <c r="B198" s="270"/>
      <c r="D198" s="967"/>
      <c r="E198" s="967"/>
      <c r="F198" s="967"/>
    </row>
    <row r="199" spans="1:6"/>
    <row r="200" spans="1:6" ht="14.25">
      <c r="A200" s="270"/>
      <c r="B200" s="703" t="s">
        <v>329</v>
      </c>
      <c r="D200" s="967" t="s">
        <v>1328</v>
      </c>
      <c r="E200" s="967"/>
      <c r="F200" s="967"/>
    </row>
    <row r="201" spans="1:6" ht="14.25">
      <c r="A201" s="270"/>
      <c r="B201" s="270"/>
      <c r="D201" s="967"/>
      <c r="E201" s="967"/>
      <c r="F201" s="967"/>
    </row>
    <row r="202" spans="1:6" ht="14.25">
      <c r="A202" s="270"/>
      <c r="B202" s="270"/>
      <c r="D202" s="967"/>
      <c r="E202" s="967"/>
      <c r="F202" s="967"/>
    </row>
    <row r="203" spans="1:6" ht="5.0999999999999996" customHeight="1">
      <c r="A203" s="270"/>
      <c r="B203" s="270"/>
      <c r="D203" s="154"/>
      <c r="E203" s="138"/>
      <c r="F203" s="138"/>
    </row>
    <row r="204" spans="1:6" ht="14.25">
      <c r="A204" s="270"/>
      <c r="B204" s="270"/>
      <c r="D204" s="967" t="s">
        <v>1329</v>
      </c>
      <c r="E204" s="967"/>
      <c r="F204" s="967"/>
    </row>
    <row r="205" spans="1:6" ht="14.25">
      <c r="A205" s="270"/>
      <c r="B205" s="270"/>
      <c r="D205" s="967"/>
      <c r="E205" s="967"/>
      <c r="F205" s="967"/>
    </row>
    <row r="206" spans="1:6" ht="14.25">
      <c r="A206" s="270"/>
      <c r="B206" s="270"/>
      <c r="D206" s="967"/>
      <c r="E206" s="967"/>
      <c r="F206" s="967"/>
    </row>
    <row r="207" spans="1:6" ht="14.25">
      <c r="A207" s="270"/>
      <c r="B207" s="270"/>
      <c r="D207" s="967"/>
      <c r="E207" s="967"/>
      <c r="F207" s="967"/>
    </row>
    <row r="208" spans="1:6" ht="14.25">
      <c r="A208" s="270"/>
      <c r="B208" s="270"/>
      <c r="D208" s="967"/>
      <c r="E208" s="967"/>
      <c r="F208" s="967"/>
    </row>
    <row r="209" spans="1:7" ht="14.25">
      <c r="A209" s="270"/>
      <c r="B209" s="270"/>
      <c r="D209" s="138"/>
      <c r="E209" s="138"/>
      <c r="F209" s="138"/>
    </row>
    <row r="210" spans="1:7" ht="14.25">
      <c r="A210" s="270"/>
      <c r="B210" s="703" t="s">
        <v>329</v>
      </c>
      <c r="D210" s="981" t="s">
        <v>1330</v>
      </c>
      <c r="E210" s="981"/>
      <c r="F210" s="981"/>
    </row>
    <row r="211" spans="1:7" ht="14.25">
      <c r="A211" s="270"/>
      <c r="B211" s="270"/>
      <c r="D211" s="981"/>
      <c r="E211" s="981"/>
      <c r="F211" s="981"/>
    </row>
    <row r="212" spans="1:7" ht="14.25">
      <c r="A212" s="270"/>
      <c r="B212" s="270"/>
      <c r="D212" s="1015" t="s">
        <v>993</v>
      </c>
      <c r="E212" s="1015"/>
      <c r="F212" s="1015"/>
    </row>
    <row r="213" spans="1:7" ht="14.25">
      <c r="A213" s="270"/>
      <c r="B213" s="270"/>
      <c r="D213" s="138"/>
      <c r="E213" s="138"/>
      <c r="F213" s="138"/>
    </row>
    <row r="214" spans="1:7" ht="14.45" customHeight="1">
      <c r="A214" s="270"/>
      <c r="B214" s="703" t="s">
        <v>329</v>
      </c>
      <c r="D214" s="981" t="s">
        <v>1332</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3" t="s">
        <v>329</v>
      </c>
      <c r="D220" s="967" t="s">
        <v>1331</v>
      </c>
      <c r="E220" s="967"/>
      <c r="F220" s="967"/>
    </row>
    <row r="221" spans="1:7" ht="14.25">
      <c r="A221" s="270"/>
      <c r="B221" s="270"/>
      <c r="D221" s="967"/>
      <c r="E221" s="967"/>
      <c r="F221" s="967"/>
    </row>
    <row r="222" spans="1:7">
      <c r="D222" s="29"/>
    </row>
    <row r="223" spans="1:7">
      <c r="A223" s="987" t="s">
        <v>1205</v>
      </c>
      <c r="B223" s="987"/>
      <c r="C223" s="987"/>
      <c r="D223" s="987"/>
      <c r="E223" s="987"/>
      <c r="F223" s="987"/>
      <c r="G223" s="987"/>
    </row>
    <row r="224" spans="1:7">
      <c r="D224" s="29"/>
    </row>
    <row r="225" spans="1:6">
      <c r="C225" s="271"/>
      <c r="D225" s="990" t="s">
        <v>1334</v>
      </c>
      <c r="E225" s="990"/>
      <c r="F225" s="990"/>
    </row>
    <row r="226" spans="1:6">
      <c r="A226" s="264"/>
      <c r="B226" s="697"/>
      <c r="C226" s="264"/>
      <c r="D226" s="138"/>
      <c r="E226" s="138"/>
      <c r="F226" s="138"/>
    </row>
    <row r="227" spans="1:6">
      <c r="A227" s="269"/>
      <c r="B227" s="269"/>
      <c r="C227" s="269"/>
      <c r="D227" s="990" t="s">
        <v>285</v>
      </c>
      <c r="E227" s="990"/>
      <c r="F227" s="990"/>
    </row>
    <row r="228" spans="1:6" ht="14.25">
      <c r="A228" s="270"/>
      <c r="B228" s="703" t="s">
        <v>329</v>
      </c>
      <c r="D228" s="991" t="s">
        <v>1335</v>
      </c>
      <c r="E228" s="991"/>
      <c r="F228" s="991"/>
    </row>
    <row r="229" spans="1:6" ht="14.25">
      <c r="A229" s="270"/>
      <c r="B229" s="270"/>
      <c r="D229" s="991"/>
      <c r="E229" s="991"/>
      <c r="F229" s="991"/>
    </row>
    <row r="230" spans="1:6">
      <c r="D230" s="138"/>
      <c r="E230" s="138"/>
      <c r="F230" s="138"/>
    </row>
    <row r="231" spans="1:6" ht="14.45" customHeight="1">
      <c r="A231" s="270"/>
      <c r="B231" s="703" t="s">
        <v>329</v>
      </c>
      <c r="D231" s="981" t="s">
        <v>1336</v>
      </c>
      <c r="E231" s="981"/>
      <c r="F231" s="981"/>
    </row>
    <row r="232" spans="1:6">
      <c r="D232" s="981"/>
      <c r="E232" s="981"/>
      <c r="F232" s="981"/>
    </row>
    <row r="233" spans="1:6">
      <c r="D233" s="992" t="s">
        <v>984</v>
      </c>
      <c r="E233" s="992"/>
      <c r="F233" s="992"/>
    </row>
    <row r="234" spans="1:6">
      <c r="D234" s="138"/>
      <c r="E234" s="138"/>
      <c r="F234" s="138"/>
    </row>
    <row r="235" spans="1:6" ht="14.45" customHeight="1">
      <c r="A235" s="270"/>
      <c r="B235" s="703" t="s">
        <v>329</v>
      </c>
      <c r="D235" s="981" t="s">
        <v>1338</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3" t="s">
        <v>329</v>
      </c>
      <c r="D241" s="967" t="s">
        <v>1337</v>
      </c>
      <c r="E241" s="967"/>
      <c r="F241" s="967"/>
    </row>
    <row r="242" spans="1:7">
      <c r="D242" s="967"/>
      <c r="E242" s="967"/>
      <c r="F242" s="967"/>
    </row>
    <row r="243" spans="1:7">
      <c r="D243" s="967"/>
      <c r="E243" s="967"/>
      <c r="F243" s="967"/>
    </row>
    <row r="244" spans="1:7">
      <c r="D244" s="272"/>
      <c r="E244" s="138"/>
      <c r="F244" s="138"/>
    </row>
    <row r="245" spans="1:7">
      <c r="A245" s="987" t="s">
        <v>1206</v>
      </c>
      <c r="B245" s="987"/>
      <c r="C245" s="987"/>
      <c r="D245" s="987"/>
      <c r="E245" s="987"/>
      <c r="F245" s="987"/>
      <c r="G245" s="987"/>
    </row>
    <row r="246" spans="1:7">
      <c r="D246" s="272"/>
      <c r="E246" s="138"/>
      <c r="F246" s="138"/>
    </row>
    <row r="247" spans="1:7">
      <c r="C247" s="264"/>
      <c r="D247" s="1016" t="s">
        <v>1339</v>
      </c>
      <c r="E247" s="1016"/>
      <c r="F247" s="1016"/>
    </row>
    <row r="248" spans="1:7">
      <c r="C248" s="264"/>
      <c r="D248" s="1016"/>
      <c r="E248" s="1016"/>
      <c r="F248" s="1016"/>
    </row>
    <row r="249" spans="1:7">
      <c r="A249" s="269"/>
      <c r="B249" s="269"/>
      <c r="C249" s="269"/>
      <c r="D249" s="5"/>
      <c r="E249" s="6"/>
      <c r="F249" s="6"/>
    </row>
    <row r="250" spans="1:7">
      <c r="C250" s="269"/>
      <c r="D250" s="990" t="s">
        <v>223</v>
      </c>
      <c r="E250" s="990"/>
      <c r="F250" s="990"/>
    </row>
    <row r="251" spans="1:7" ht="15.75" customHeight="1">
      <c r="A251" s="270"/>
      <c r="B251" s="270"/>
      <c r="D251" s="998" t="s">
        <v>1340</v>
      </c>
      <c r="E251" s="998"/>
      <c r="F251" s="998"/>
    </row>
    <row r="252" spans="1:7">
      <c r="E252" s="138"/>
      <c r="F252" s="138"/>
    </row>
    <row r="253" spans="1:7" ht="14.25">
      <c r="A253" s="270"/>
      <c r="B253" s="703" t="s">
        <v>329</v>
      </c>
      <c r="D253" s="967" t="s">
        <v>1341</v>
      </c>
      <c r="E253" s="967"/>
      <c r="F253" s="967"/>
    </row>
    <row r="254" spans="1:7" ht="14.25">
      <c r="A254" s="270"/>
      <c r="B254" s="270"/>
      <c r="D254" s="967"/>
      <c r="E254" s="967"/>
      <c r="F254" s="967"/>
    </row>
    <row r="255" spans="1:7">
      <c r="D255" s="138"/>
      <c r="E255" s="138"/>
      <c r="F255" s="138"/>
    </row>
    <row r="256" spans="1:7" ht="14.25">
      <c r="A256" s="270"/>
      <c r="B256" s="703" t="s">
        <v>329</v>
      </c>
      <c r="D256" s="981" t="s">
        <v>1342</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3" t="s">
        <v>329</v>
      </c>
      <c r="D260" s="967" t="s">
        <v>1343</v>
      </c>
      <c r="E260" s="967"/>
      <c r="F260" s="967"/>
    </row>
    <row r="261" spans="1:7" ht="14.25">
      <c r="A261" s="270"/>
      <c r="B261" s="270"/>
      <c r="D261" s="967"/>
      <c r="E261" s="967"/>
      <c r="F261" s="967"/>
    </row>
    <row r="262" spans="1:7">
      <c r="A262" s="23"/>
      <c r="B262" s="699"/>
      <c r="E262" s="138"/>
      <c r="F262" s="138"/>
    </row>
    <row r="263" spans="1:7">
      <c r="A263" s="987" t="s">
        <v>1207</v>
      </c>
      <c r="B263" s="987"/>
      <c r="C263" s="987"/>
      <c r="D263" s="987"/>
      <c r="E263" s="987"/>
      <c r="F263" s="987"/>
      <c r="G263" s="987"/>
    </row>
    <row r="264" spans="1:7">
      <c r="A264" s="23"/>
      <c r="B264" s="699"/>
      <c r="D264" s="138"/>
      <c r="E264" s="138"/>
      <c r="F264" s="138"/>
    </row>
    <row r="265" spans="1:7">
      <c r="C265" s="23"/>
      <c r="D265" s="990" t="s">
        <v>736</v>
      </c>
      <c r="E265" s="990"/>
      <c r="F265" s="990"/>
    </row>
    <row r="266" spans="1:7">
      <c r="C266" s="23"/>
      <c r="D266" s="980" t="s">
        <v>1344</v>
      </c>
      <c r="E266" s="980"/>
      <c r="F266" s="980"/>
    </row>
    <row r="267" spans="1:7">
      <c r="C267" s="23"/>
      <c r="D267" s="268"/>
    </row>
    <row r="268" spans="1:7">
      <c r="A268" s="282"/>
      <c r="B268" s="703" t="s">
        <v>329</v>
      </c>
      <c r="D268" s="980" t="s">
        <v>1345</v>
      </c>
      <c r="E268" s="980"/>
      <c r="F268" s="980"/>
    </row>
    <row r="269" spans="1:7" s="39" customFormat="1" ht="14.25">
      <c r="A269" s="420"/>
      <c r="B269" s="420"/>
      <c r="C269" s="282"/>
      <c r="D269" s="514"/>
      <c r="E269" s="515"/>
      <c r="F269" s="515"/>
      <c r="G269" s="133"/>
    </row>
    <row r="270" spans="1:7" s="39" customFormat="1" ht="13.35" customHeight="1">
      <c r="A270" s="282"/>
      <c r="B270" s="703" t="s">
        <v>329</v>
      </c>
      <c r="C270" s="282"/>
      <c r="D270" s="993" t="s">
        <v>1346</v>
      </c>
      <c r="E270" s="993"/>
      <c r="F270" s="993"/>
      <c r="G270" s="133"/>
    </row>
    <row r="271" spans="1:7" s="39" customFormat="1" ht="14.25">
      <c r="A271" s="420"/>
      <c r="B271" s="420"/>
      <c r="C271" s="282"/>
      <c r="D271" s="993"/>
      <c r="E271" s="993"/>
      <c r="F271" s="993"/>
      <c r="G271" s="133"/>
    </row>
    <row r="272" spans="1:7" s="39" customFormat="1" ht="14.25">
      <c r="A272" s="420"/>
      <c r="B272" s="420"/>
      <c r="C272" s="282"/>
      <c r="D272" s="993"/>
      <c r="E272" s="993"/>
      <c r="F272" s="993"/>
      <c r="G272" s="133"/>
    </row>
    <row r="273" spans="1:7" s="39" customFormat="1" ht="14.25">
      <c r="A273" s="420"/>
      <c r="B273" s="420"/>
      <c r="C273" s="282"/>
      <c r="D273" s="993"/>
      <c r="E273" s="993"/>
      <c r="F273" s="993"/>
      <c r="G273" s="133"/>
    </row>
    <row r="274" spans="1:7" s="39" customFormat="1" ht="14.25">
      <c r="A274" s="420"/>
      <c r="B274" s="420"/>
      <c r="C274" s="282"/>
      <c r="D274" s="993"/>
      <c r="E274" s="993"/>
      <c r="F274" s="993"/>
      <c r="G274" s="133"/>
    </row>
    <row r="275" spans="1:7" s="39" customFormat="1" ht="14.25">
      <c r="A275" s="420"/>
      <c r="B275" s="420"/>
      <c r="C275" s="282"/>
      <c r="D275" s="514"/>
      <c r="E275" s="515"/>
      <c r="F275" s="515"/>
      <c r="G275" s="133"/>
    </row>
    <row r="276" spans="1:7" s="39" customFormat="1" ht="13.35" customHeight="1">
      <c r="A276" s="282"/>
      <c r="B276" s="703" t="s">
        <v>329</v>
      </c>
      <c r="C276" s="282"/>
      <c r="D276" s="993" t="s">
        <v>1347</v>
      </c>
      <c r="E276" s="993"/>
      <c r="F276" s="993"/>
      <c r="G276" s="133"/>
    </row>
    <row r="277" spans="1:7" s="39" customFormat="1">
      <c r="A277" s="282"/>
      <c r="B277" s="282"/>
      <c r="C277" s="282"/>
      <c r="D277" s="993"/>
      <c r="E277" s="993"/>
      <c r="F277" s="993"/>
      <c r="G277" s="133"/>
    </row>
    <row r="278" spans="1:7" s="39" customFormat="1" ht="14.25">
      <c r="A278" s="420"/>
      <c r="B278" s="420"/>
      <c r="C278" s="282"/>
      <c r="D278" s="514"/>
      <c r="E278" s="515"/>
      <c r="F278" s="515"/>
      <c r="G278" s="133"/>
    </row>
    <row r="279" spans="1:7">
      <c r="A279" s="282"/>
      <c r="B279" s="703" t="s">
        <v>329</v>
      </c>
      <c r="D279" s="980" t="s">
        <v>1348</v>
      </c>
      <c r="E279" s="980"/>
      <c r="F279" s="980"/>
    </row>
    <row r="280" spans="1:7">
      <c r="E280" s="138"/>
      <c r="F280" s="138"/>
    </row>
    <row r="281" spans="1:7" ht="14.25">
      <c r="A281" s="270"/>
      <c r="B281" s="703" t="s">
        <v>329</v>
      </c>
      <c r="D281" s="981" t="s">
        <v>1349</v>
      </c>
      <c r="E281" s="981"/>
      <c r="F281" s="981"/>
    </row>
    <row r="282" spans="1:7" ht="14.25">
      <c r="A282" s="270"/>
      <c r="B282" s="270"/>
      <c r="D282" s="981"/>
      <c r="E282" s="981"/>
      <c r="F282" s="981"/>
    </row>
    <row r="283" spans="1:7" s="743" customFormat="1" ht="14.25">
      <c r="A283" s="738"/>
      <c r="B283" s="738"/>
      <c r="C283" s="755"/>
      <c r="D283" s="981"/>
      <c r="E283" s="981"/>
      <c r="F283" s="981"/>
      <c r="G283" s="7"/>
    </row>
    <row r="284" spans="1:7" s="743" customFormat="1" ht="14.25">
      <c r="A284" s="738"/>
      <c r="B284" s="738"/>
      <c r="C284" s="755"/>
      <c r="D284" s="981"/>
      <c r="E284" s="981"/>
      <c r="F284" s="981"/>
      <c r="G284" s="7"/>
    </row>
    <row r="285" spans="1:7" s="743" customFormat="1" ht="14.25">
      <c r="A285" s="738"/>
      <c r="B285" s="738"/>
      <c r="C285" s="755"/>
      <c r="D285" s="981"/>
      <c r="E285" s="981"/>
      <c r="F285" s="981"/>
      <c r="G285" s="7"/>
    </row>
    <row r="286" spans="1:7" s="743" customFormat="1" ht="14.25">
      <c r="A286" s="738"/>
      <c r="B286" s="738"/>
      <c r="C286" s="755"/>
      <c r="D286" s="981"/>
      <c r="E286" s="981"/>
      <c r="F286" s="981"/>
      <c r="G286" s="7"/>
    </row>
    <row r="287" spans="1:7" s="743" customFormat="1" ht="14.25">
      <c r="A287" s="738"/>
      <c r="B287" s="738"/>
      <c r="C287" s="755"/>
      <c r="D287" s="981"/>
      <c r="E287" s="981"/>
      <c r="F287" s="981"/>
      <c r="G287" s="7"/>
    </row>
    <row r="288" spans="1:7" s="743" customFormat="1" ht="14.25">
      <c r="A288" s="738"/>
      <c r="B288" s="738"/>
      <c r="C288" s="755"/>
      <c r="D288" s="981"/>
      <c r="E288" s="981"/>
      <c r="F288" s="981"/>
      <c r="G288" s="7"/>
    </row>
    <row r="289" spans="1:7" s="743" customFormat="1" ht="14.25">
      <c r="A289" s="738"/>
      <c r="B289" s="738"/>
      <c r="C289" s="755"/>
      <c r="D289" s="981"/>
      <c r="E289" s="981"/>
      <c r="F289" s="981"/>
      <c r="G289" s="7"/>
    </row>
    <row r="290" spans="1:7" s="743" customFormat="1" ht="14.25">
      <c r="A290" s="738"/>
      <c r="B290" s="738"/>
      <c r="C290" s="755"/>
      <c r="D290" s="981"/>
      <c r="E290" s="981"/>
      <c r="F290" s="981"/>
      <c r="G290" s="7"/>
    </row>
    <row r="291" spans="1:7" s="743" customFormat="1" ht="14.25">
      <c r="A291" s="738"/>
      <c r="B291" s="738"/>
      <c r="C291" s="755"/>
      <c r="D291" s="981"/>
      <c r="E291" s="981"/>
      <c r="F291" s="981"/>
      <c r="G291" s="7"/>
    </row>
    <row r="292" spans="1:7" s="743" customFormat="1" ht="14.25">
      <c r="A292" s="738"/>
      <c r="B292" s="738"/>
      <c r="C292" s="755"/>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3" t="s">
        <v>329</v>
      </c>
      <c r="D297" s="981" t="s">
        <v>1350</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3" t="s">
        <v>329</v>
      </c>
      <c r="D307" s="967" t="s">
        <v>1351</v>
      </c>
      <c r="E307" s="967"/>
      <c r="F307" s="967"/>
    </row>
    <row r="308" spans="1:7">
      <c r="D308" s="967"/>
      <c r="E308" s="967"/>
      <c r="F308" s="967"/>
      <c r="G308" s="12"/>
    </row>
    <row r="309" spans="1:7">
      <c r="D309" s="967"/>
      <c r="E309" s="967"/>
      <c r="F309" s="967"/>
      <c r="G309" s="12"/>
    </row>
    <row r="310" spans="1:7">
      <c r="D310" s="967"/>
      <c r="E310" s="967"/>
      <c r="F310" s="967"/>
      <c r="G310" s="12"/>
    </row>
    <row r="311" spans="1:7">
      <c r="D311" s="967"/>
      <c r="E311" s="967"/>
      <c r="F311" s="967"/>
      <c r="G311" s="12"/>
    </row>
    <row r="312" spans="1:7">
      <c r="D312" s="967"/>
      <c r="E312" s="967"/>
      <c r="F312" s="967"/>
      <c r="G312" s="12"/>
    </row>
    <row r="313" spans="1:7" s="743" customFormat="1">
      <c r="A313" s="755"/>
      <c r="B313" s="755"/>
      <c r="C313" s="755"/>
      <c r="D313" s="752"/>
      <c r="E313" s="752"/>
      <c r="F313" s="752"/>
    </row>
    <row r="314" spans="1:7" ht="13.5" thickBot="1">
      <c r="D314" s="999" t="s">
        <v>1093</v>
      </c>
      <c r="E314" s="999"/>
      <c r="F314" s="999"/>
      <c r="G314" s="12"/>
    </row>
    <row r="315" spans="1:7" s="743" customFormat="1" ht="13.5" thickTop="1">
      <c r="A315" s="755"/>
      <c r="B315" s="755"/>
      <c r="C315" s="755"/>
      <c r="D315" s="1000" t="s">
        <v>1352</v>
      </c>
      <c r="E315" s="1000"/>
      <c r="F315" s="1000"/>
    </row>
    <row r="316" spans="1:7">
      <c r="A316" s="335"/>
      <c r="B316" s="335"/>
      <c r="C316" s="335"/>
      <c r="D316" s="484"/>
      <c r="E316" s="484"/>
      <c r="F316" s="138"/>
      <c r="G316" s="12"/>
    </row>
    <row r="317" spans="1:7" ht="14.25">
      <c r="A317" s="270"/>
      <c r="B317" s="703" t="s">
        <v>329</v>
      </c>
      <c r="C317" s="335"/>
      <c r="D317" s="1001" t="s">
        <v>1353</v>
      </c>
      <c r="E317" s="1001"/>
      <c r="F317" s="1001"/>
      <c r="G317" s="12"/>
    </row>
    <row r="318" spans="1:7">
      <c r="A318" s="335"/>
      <c r="B318" s="335"/>
      <c r="C318" s="335"/>
      <c r="D318" s="484"/>
      <c r="E318" s="484"/>
      <c r="F318" s="138"/>
      <c r="G318" s="12"/>
    </row>
    <row r="319" spans="1:7">
      <c r="A319" s="335"/>
      <c r="B319" s="703" t="s">
        <v>329</v>
      </c>
      <c r="C319" s="335"/>
      <c r="D319" s="996" t="s">
        <v>1354</v>
      </c>
      <c r="E319" s="996"/>
      <c r="F319" s="996"/>
      <c r="G319" s="12"/>
    </row>
    <row r="320" spans="1:7">
      <c r="A320" s="335"/>
      <c r="B320" s="335"/>
      <c r="C320" s="335"/>
      <c r="D320" s="996"/>
      <c r="E320" s="996"/>
      <c r="F320" s="996"/>
      <c r="G320" s="12"/>
    </row>
    <row r="321" spans="1:7">
      <c r="A321" s="335"/>
      <c r="B321" s="335"/>
      <c r="C321" s="335"/>
      <c r="D321" s="996"/>
      <c r="E321" s="996"/>
      <c r="F321" s="996"/>
      <c r="G321" s="12"/>
    </row>
    <row r="322" spans="1:7">
      <c r="A322" s="335"/>
      <c r="B322" s="335"/>
      <c r="C322" s="335"/>
      <c r="D322" s="996"/>
      <c r="E322" s="996"/>
      <c r="F322" s="996"/>
      <c r="G322" s="12"/>
    </row>
    <row r="323" spans="1:7" s="743" customFormat="1">
      <c r="A323" s="335"/>
      <c r="B323" s="335"/>
      <c r="C323" s="335"/>
      <c r="D323" s="996"/>
      <c r="E323" s="996"/>
      <c r="F323" s="996"/>
    </row>
    <row r="324" spans="1:7" s="743" customFormat="1">
      <c r="A324" s="335"/>
      <c r="B324" s="335"/>
      <c r="C324" s="335"/>
      <c r="D324" s="996"/>
      <c r="E324" s="996"/>
      <c r="F324" s="996"/>
    </row>
    <row r="325" spans="1:7" s="743" customFormat="1">
      <c r="A325" s="335"/>
      <c r="B325" s="335"/>
      <c r="C325" s="335"/>
      <c r="D325" s="996"/>
      <c r="E325" s="996"/>
      <c r="F325" s="996"/>
    </row>
    <row r="326" spans="1:7" s="743" customFormat="1">
      <c r="A326" s="335"/>
      <c r="B326" s="335"/>
      <c r="C326" s="335"/>
      <c r="D326" s="996"/>
      <c r="E326" s="996"/>
      <c r="F326" s="996"/>
    </row>
    <row r="327" spans="1:7">
      <c r="A327" s="335"/>
      <c r="B327" s="335"/>
      <c r="C327" s="335"/>
      <c r="D327" s="996"/>
      <c r="E327" s="996"/>
      <c r="F327" s="996"/>
      <c r="G327" s="12"/>
    </row>
    <row r="328" spans="1:7">
      <c r="A328" s="335"/>
      <c r="B328" s="335"/>
      <c r="C328" s="335"/>
      <c r="D328" s="996"/>
      <c r="E328" s="996"/>
      <c r="F328" s="996"/>
      <c r="G328" s="12"/>
    </row>
    <row r="329" spans="1:7">
      <c r="A329" s="335"/>
      <c r="B329" s="335"/>
      <c r="C329" s="335"/>
      <c r="D329" s="996"/>
      <c r="E329" s="996"/>
      <c r="F329" s="996"/>
      <c r="G329" s="12"/>
    </row>
    <row r="330" spans="1:7">
      <c r="A330" s="335"/>
      <c r="B330" s="335"/>
      <c r="C330" s="335"/>
      <c r="D330" s="12"/>
      <c r="E330" s="484"/>
      <c r="F330" s="138"/>
      <c r="G330" s="12"/>
    </row>
    <row r="331" spans="1:7" ht="14.25">
      <c r="A331" s="270"/>
      <c r="B331" s="703" t="s">
        <v>329</v>
      </c>
      <c r="C331" s="335"/>
      <c r="D331" s="994" t="s">
        <v>1355</v>
      </c>
      <c r="E331" s="994"/>
      <c r="F331" s="994"/>
      <c r="G331" s="12"/>
    </row>
    <row r="332" spans="1:7">
      <c r="A332" s="335"/>
      <c r="B332" s="335"/>
      <c r="C332" s="335"/>
      <c r="D332" s="994"/>
      <c r="E332" s="994"/>
      <c r="F332" s="994"/>
      <c r="G332" s="12"/>
    </row>
    <row r="333" spans="1:7">
      <c r="A333" s="335"/>
      <c r="B333" s="335"/>
      <c r="C333" s="335"/>
      <c r="D333" s="994"/>
      <c r="E333" s="994"/>
      <c r="F333" s="994"/>
      <c r="G333" s="12"/>
    </row>
    <row r="334" spans="1:7">
      <c r="A334" s="335"/>
      <c r="B334" s="335"/>
      <c r="C334" s="335"/>
      <c r="D334" s="994"/>
      <c r="E334" s="994"/>
      <c r="F334" s="994"/>
      <c r="G334" s="12"/>
    </row>
    <row r="335" spans="1:7">
      <c r="A335" s="335"/>
      <c r="B335" s="335"/>
      <c r="C335" s="335"/>
      <c r="D335" s="526"/>
      <c r="E335" s="484"/>
      <c r="F335" s="138"/>
      <c r="G335" s="12"/>
    </row>
    <row r="336" spans="1:7">
      <c r="A336" s="335"/>
      <c r="B336" s="335"/>
      <c r="C336" s="335"/>
      <c r="D336" s="994" t="s">
        <v>1356</v>
      </c>
      <c r="E336" s="994"/>
      <c r="F336" s="994"/>
      <c r="G336" s="12"/>
    </row>
    <row r="337" spans="1:7">
      <c r="A337" s="335"/>
      <c r="B337" s="335"/>
      <c r="C337" s="335"/>
      <c r="D337" s="994"/>
      <c r="E337" s="994"/>
      <c r="F337" s="994"/>
      <c r="G337" s="12"/>
    </row>
    <row r="338" spans="1:7">
      <c r="A338" s="335"/>
      <c r="B338" s="335"/>
      <c r="C338" s="335"/>
      <c r="D338" s="994"/>
      <c r="E338" s="994"/>
      <c r="F338" s="994"/>
      <c r="G338" s="12"/>
    </row>
    <row r="339" spans="1:7">
      <c r="A339" s="335"/>
      <c r="B339" s="335"/>
      <c r="C339" s="335"/>
      <c r="D339" s="994"/>
      <c r="E339" s="994"/>
      <c r="F339" s="994"/>
      <c r="G339" s="12"/>
    </row>
    <row r="340" spans="1:7" ht="18" customHeight="1">
      <c r="A340" s="335"/>
      <c r="B340" s="335"/>
      <c r="C340" s="335"/>
      <c r="D340" s="994"/>
      <c r="E340" s="994"/>
      <c r="F340" s="994"/>
      <c r="G340" s="12"/>
    </row>
    <row r="341" spans="1:7">
      <c r="A341" s="335"/>
      <c r="B341" s="335"/>
      <c r="C341" s="335"/>
      <c r="D341" s="994"/>
      <c r="E341" s="994"/>
      <c r="F341" s="994"/>
      <c r="G341" s="12"/>
    </row>
    <row r="342" spans="1:7">
      <c r="A342" s="335"/>
      <c r="B342" s="335"/>
      <c r="C342" s="335"/>
      <c r="D342" s="994"/>
      <c r="E342" s="994"/>
      <c r="F342" s="994"/>
      <c r="G342" s="12"/>
    </row>
    <row r="343" spans="1:7">
      <c r="A343" s="335"/>
      <c r="B343" s="335"/>
      <c r="C343" s="335"/>
      <c r="D343" s="994"/>
      <c r="E343" s="994"/>
      <c r="F343" s="994"/>
      <c r="G343" s="12"/>
    </row>
    <row r="344" spans="1:7" ht="8.25" customHeight="1">
      <c r="A344" s="335"/>
      <c r="B344" s="335"/>
      <c r="C344" s="335"/>
      <c r="D344" s="994"/>
      <c r="E344" s="994"/>
      <c r="F344" s="994"/>
      <c r="G344" s="12"/>
    </row>
    <row r="345" spans="1:7" ht="13.35" customHeight="1">
      <c r="A345" s="335"/>
      <c r="B345" s="335"/>
      <c r="C345" s="335"/>
      <c r="D345" s="995" t="s">
        <v>1357</v>
      </c>
      <c r="E345" s="995"/>
      <c r="F345" s="995"/>
      <c r="G345" s="12"/>
    </row>
    <row r="346" spans="1:7">
      <c r="A346" s="335"/>
      <c r="B346" s="335"/>
      <c r="C346" s="335"/>
      <c r="D346" s="995"/>
      <c r="E346" s="995"/>
      <c r="F346" s="995"/>
      <c r="G346" s="12"/>
    </row>
    <row r="347" spans="1:7">
      <c r="A347" s="335"/>
      <c r="B347" s="335"/>
      <c r="C347" s="335"/>
      <c r="D347" s="995"/>
      <c r="E347" s="995"/>
      <c r="F347" s="995"/>
      <c r="G347" s="12"/>
    </row>
    <row r="348" spans="1:7" s="743" customFormat="1">
      <c r="A348" s="335"/>
      <c r="B348" s="335"/>
      <c r="C348" s="335"/>
      <c r="D348" s="995"/>
      <c r="E348" s="995"/>
      <c r="F348" s="995"/>
    </row>
    <row r="349" spans="1:7" s="743" customFormat="1">
      <c r="A349" s="335"/>
      <c r="B349" s="335"/>
      <c r="C349" s="335"/>
      <c r="D349" s="995"/>
      <c r="E349" s="995"/>
      <c r="F349" s="995"/>
    </row>
    <row r="350" spans="1:7" s="743" customFormat="1">
      <c r="A350" s="335"/>
      <c r="B350" s="335"/>
      <c r="C350" s="335"/>
      <c r="D350" s="995"/>
      <c r="E350" s="995"/>
      <c r="F350" s="995"/>
    </row>
    <row r="351" spans="1:7" s="743" customFormat="1">
      <c r="A351" s="335"/>
      <c r="B351" s="335"/>
      <c r="C351" s="335"/>
      <c r="D351" s="995"/>
      <c r="E351" s="995"/>
      <c r="F351" s="995"/>
    </row>
    <row r="352" spans="1:7" s="743" customFormat="1">
      <c r="A352" s="335"/>
      <c r="B352" s="335"/>
      <c r="C352" s="335"/>
      <c r="D352" s="995"/>
      <c r="E352" s="995"/>
      <c r="F352" s="995"/>
    </row>
    <row r="353" spans="1:7">
      <c r="A353" s="335"/>
      <c r="B353" s="335"/>
      <c r="C353" s="335"/>
      <c r="D353" s="995"/>
      <c r="E353" s="995"/>
      <c r="F353" s="995"/>
      <c r="G353" s="12"/>
    </row>
    <row r="354" spans="1:7">
      <c r="A354" s="335"/>
      <c r="B354" s="335"/>
      <c r="C354" s="335"/>
      <c r="D354" s="995"/>
      <c r="E354" s="995"/>
      <c r="F354" s="995"/>
      <c r="G354" s="12"/>
    </row>
    <row r="355" spans="1:7">
      <c r="A355" s="335"/>
      <c r="B355" s="335"/>
      <c r="C355" s="335"/>
      <c r="D355" s="995"/>
      <c r="E355" s="995"/>
      <c r="F355" s="995"/>
      <c r="G355" s="12"/>
    </row>
    <row r="356" spans="1:7">
      <c r="A356" s="335"/>
      <c r="B356" s="335"/>
      <c r="C356" s="335"/>
      <c r="D356" s="995"/>
      <c r="E356" s="995"/>
      <c r="F356" s="995"/>
      <c r="G356" s="12"/>
    </row>
    <row r="357" spans="1:7">
      <c r="A357" s="335"/>
      <c r="B357" s="335"/>
      <c r="C357" s="528"/>
      <c r="D357" s="995"/>
      <c r="E357" s="995"/>
      <c r="F357" s="995"/>
      <c r="G357" s="12"/>
    </row>
    <row r="358" spans="1:7">
      <c r="A358" s="335"/>
      <c r="B358" s="335"/>
      <c r="C358" s="528"/>
      <c r="D358" s="995"/>
      <c r="E358" s="995"/>
      <c r="F358" s="995"/>
      <c r="G358" s="12"/>
    </row>
    <row r="359" spans="1:7">
      <c r="A359" s="335"/>
      <c r="B359" s="335"/>
      <c r="C359" s="335"/>
      <c r="D359" s="995"/>
      <c r="E359" s="995"/>
      <c r="F359" s="995"/>
      <c r="G359" s="12"/>
    </row>
    <row r="360" spans="1:7">
      <c r="A360" s="335"/>
      <c r="B360" s="335"/>
      <c r="C360" s="528"/>
      <c r="D360" s="995"/>
      <c r="E360" s="995"/>
      <c r="F360" s="995"/>
      <c r="G360" s="12"/>
    </row>
    <row r="361" spans="1:7">
      <c r="A361" s="335"/>
      <c r="B361" s="335"/>
      <c r="C361" s="528"/>
      <c r="D361" s="995"/>
      <c r="E361" s="995"/>
      <c r="F361" s="995"/>
      <c r="G361" s="12"/>
    </row>
    <row r="362" spans="1:7">
      <c r="A362" s="335"/>
      <c r="B362" s="335"/>
      <c r="C362" s="528"/>
      <c r="D362" s="995"/>
      <c r="E362" s="995"/>
      <c r="F362" s="995"/>
      <c r="G362" s="12"/>
    </row>
    <row r="363" spans="1:7">
      <c r="A363" s="335"/>
      <c r="B363" s="335"/>
      <c r="C363" s="335"/>
      <c r="D363" s="526"/>
      <c r="E363" s="484"/>
      <c r="F363" s="138"/>
      <c r="G363" s="12"/>
    </row>
    <row r="364" spans="1:7">
      <c r="A364" s="335"/>
      <c r="B364" s="703" t="s">
        <v>329</v>
      </c>
      <c r="C364" s="335"/>
      <c r="D364" s="995" t="s">
        <v>1358</v>
      </c>
      <c r="E364" s="995"/>
      <c r="F364" s="995"/>
      <c r="G364" s="12"/>
    </row>
    <row r="365" spans="1:7">
      <c r="A365" s="335"/>
      <c r="B365" s="335"/>
      <c r="C365" s="335"/>
      <c r="D365" s="995"/>
      <c r="E365" s="995"/>
      <c r="F365" s="995"/>
      <c r="G365" s="12"/>
    </row>
    <row r="366" spans="1:7">
      <c r="A366" s="335"/>
      <c r="B366" s="335"/>
      <c r="C366" s="335"/>
      <c r="D366" s="484"/>
      <c r="E366" s="484"/>
      <c r="F366" s="138"/>
      <c r="G366" s="12"/>
    </row>
    <row r="367" spans="1:7" ht="14.25">
      <c r="A367" s="270"/>
      <c r="B367" s="703" t="s">
        <v>329</v>
      </c>
      <c r="C367" s="335"/>
      <c r="D367" s="996" t="s">
        <v>1359</v>
      </c>
      <c r="E367" s="996"/>
      <c r="F367" s="996"/>
      <c r="G367" s="12"/>
    </row>
    <row r="368" spans="1:7" ht="14.25">
      <c r="A368" s="527"/>
      <c r="B368" s="527"/>
      <c r="C368" s="335"/>
      <c r="D368" s="996"/>
      <c r="E368" s="996"/>
      <c r="F368" s="996"/>
      <c r="G368" s="12"/>
    </row>
    <row r="369" spans="1:7" ht="14.25">
      <c r="A369" s="527"/>
      <c r="B369" s="527"/>
      <c r="C369" s="335"/>
      <c r="D369" s="996"/>
      <c r="E369" s="996"/>
      <c r="F369" s="996"/>
      <c r="G369" s="12"/>
    </row>
    <row r="370" spans="1:7" ht="14.25">
      <c r="A370" s="527"/>
      <c r="B370" s="527"/>
      <c r="C370" s="335"/>
      <c r="D370" s="996"/>
      <c r="E370" s="996"/>
      <c r="F370" s="996"/>
      <c r="G370" s="12"/>
    </row>
    <row r="371" spans="1:7" ht="14.25">
      <c r="A371" s="527"/>
      <c r="B371" s="527"/>
      <c r="C371" s="335"/>
      <c r="D371" s="996"/>
      <c r="E371" s="996"/>
      <c r="F371" s="996"/>
      <c r="G371" s="12"/>
    </row>
    <row r="372" spans="1:7">
      <c r="D372" s="138"/>
      <c r="E372" s="138"/>
      <c r="F372" s="138"/>
      <c r="G372" s="12"/>
    </row>
    <row r="373" spans="1:7" ht="14.25">
      <c r="A373" s="270"/>
      <c r="B373" s="703" t="s">
        <v>329</v>
      </c>
      <c r="C373" s="275"/>
      <c r="D373" s="967" t="s">
        <v>1360</v>
      </c>
      <c r="E373" s="967"/>
      <c r="F373" s="967"/>
      <c r="G373" s="12"/>
    </row>
    <row r="374" spans="1:7" ht="14.25">
      <c r="A374" s="270"/>
      <c r="B374" s="270"/>
      <c r="D374" s="967"/>
      <c r="E374" s="967"/>
      <c r="F374" s="967"/>
      <c r="G374" s="12"/>
    </row>
    <row r="375" spans="1:7">
      <c r="D375" s="967"/>
      <c r="E375" s="967"/>
      <c r="F375" s="967"/>
      <c r="G375" s="12"/>
    </row>
    <row r="376" spans="1:7">
      <c r="D376" s="967"/>
      <c r="E376" s="967"/>
      <c r="F376" s="967"/>
      <c r="G376" s="12"/>
    </row>
    <row r="377" spans="1:7">
      <c r="D377" s="967"/>
      <c r="E377" s="967"/>
      <c r="F377" s="967"/>
      <c r="G377" s="12"/>
    </row>
    <row r="378" spans="1:7">
      <c r="D378" s="967"/>
      <c r="E378" s="967"/>
      <c r="F378" s="967"/>
      <c r="G378" s="12"/>
    </row>
    <row r="379" spans="1:7">
      <c r="D379" s="967"/>
      <c r="E379" s="967"/>
      <c r="F379" s="967"/>
      <c r="G379" s="12"/>
    </row>
    <row r="380" spans="1:7">
      <c r="D380" s="967"/>
      <c r="E380" s="967"/>
      <c r="F380" s="967"/>
      <c r="G380" s="12"/>
    </row>
    <row r="381" spans="1:7">
      <c r="D381" s="967"/>
      <c r="E381" s="967"/>
      <c r="F381" s="967"/>
      <c r="G381" s="12"/>
    </row>
    <row r="382" spans="1:7">
      <c r="D382" s="967"/>
      <c r="E382" s="967"/>
      <c r="F382" s="967"/>
      <c r="G382" s="12"/>
    </row>
    <row r="383" spans="1:7">
      <c r="D383" s="967"/>
      <c r="E383" s="967"/>
      <c r="F383" s="967"/>
      <c r="G383" s="12"/>
    </row>
    <row r="384" spans="1:7">
      <c r="D384" s="967"/>
      <c r="E384" s="967"/>
      <c r="F384" s="967"/>
      <c r="G384" s="12"/>
    </row>
    <row r="385" spans="1:7">
      <c r="D385" s="967"/>
      <c r="E385" s="967"/>
      <c r="F385" s="967"/>
      <c r="G385" s="12"/>
    </row>
    <row r="386" spans="1:7">
      <c r="A386" s="12"/>
      <c r="B386" s="12"/>
      <c r="C386" s="12"/>
      <c r="D386" s="967"/>
      <c r="E386" s="967"/>
      <c r="F386" s="967"/>
      <c r="G386" s="12"/>
    </row>
    <row r="387" spans="1:7">
      <c r="A387" s="12"/>
      <c r="B387" s="12"/>
      <c r="C387" s="12"/>
      <c r="D387" s="967"/>
      <c r="E387" s="967"/>
      <c r="F387" s="967"/>
      <c r="G387" s="12"/>
    </row>
    <row r="388" spans="1:7">
      <c r="A388" s="12"/>
      <c r="B388" s="12"/>
      <c r="C388" s="12"/>
      <c r="D388" s="967"/>
      <c r="E388" s="967"/>
      <c r="F388" s="967"/>
      <c r="G388" s="12"/>
    </row>
    <row r="389" spans="1:7">
      <c r="A389" s="12"/>
      <c r="B389" s="12"/>
      <c r="C389" s="12"/>
      <c r="D389" s="967"/>
      <c r="E389" s="967"/>
      <c r="F389" s="967"/>
      <c r="G389" s="12"/>
    </row>
    <row r="390" spans="1:7">
      <c r="A390" s="12"/>
      <c r="B390" s="12"/>
      <c r="C390" s="12"/>
      <c r="D390" s="967"/>
      <c r="E390" s="967"/>
      <c r="F390" s="967"/>
      <c r="G390" s="12"/>
    </row>
    <row r="391" spans="1:7">
      <c r="A391" s="12"/>
      <c r="B391" s="12"/>
      <c r="C391" s="12"/>
      <c r="D391" s="967"/>
      <c r="E391" s="967"/>
      <c r="F391" s="967"/>
      <c r="G391" s="12"/>
    </row>
    <row r="392" spans="1:7">
      <c r="A392" s="12"/>
      <c r="B392" s="12"/>
      <c r="C392" s="12"/>
      <c r="D392" s="967"/>
      <c r="E392" s="967"/>
      <c r="F392" s="967"/>
      <c r="G392" s="12"/>
    </row>
    <row r="393" spans="1:7">
      <c r="A393" s="12"/>
      <c r="B393" s="12"/>
      <c r="C393" s="12"/>
      <c r="D393" s="967"/>
      <c r="E393" s="967"/>
      <c r="F393" s="967"/>
      <c r="G393" s="12"/>
    </row>
    <row r="394" spans="1:7">
      <c r="A394" s="12"/>
      <c r="B394" s="12"/>
      <c r="C394" s="12"/>
      <c r="D394" s="967"/>
      <c r="E394" s="967"/>
      <c r="F394" s="967"/>
      <c r="G394" s="12"/>
    </row>
    <row r="395" spans="1:7">
      <c r="A395" s="12"/>
      <c r="B395" s="12"/>
      <c r="C395" s="12"/>
      <c r="D395" s="967"/>
      <c r="E395" s="967"/>
      <c r="F395" s="967"/>
      <c r="G395" s="12"/>
    </row>
    <row r="396" spans="1:7">
      <c r="A396" s="12"/>
      <c r="B396" s="12"/>
      <c r="C396" s="12"/>
      <c r="D396" s="967"/>
      <c r="E396" s="967"/>
      <c r="F396" s="967"/>
      <c r="G396" s="12"/>
    </row>
    <row r="397" spans="1:7">
      <c r="A397" s="12"/>
      <c r="B397" s="12"/>
      <c r="C397" s="12"/>
      <c r="D397" s="967"/>
      <c r="E397" s="967"/>
      <c r="F397" s="967"/>
      <c r="G397" s="12"/>
    </row>
    <row r="398" spans="1:7">
      <c r="A398" s="12"/>
      <c r="B398" s="12"/>
      <c r="C398" s="12"/>
      <c r="D398" s="967"/>
      <c r="E398" s="967"/>
      <c r="F398" s="967"/>
      <c r="G398" s="12"/>
    </row>
    <row r="399" spans="1:7">
      <c r="A399" s="12"/>
      <c r="B399" s="12"/>
      <c r="C399" s="12"/>
      <c r="D399" s="967"/>
      <c r="E399" s="967"/>
      <c r="F399" s="967"/>
      <c r="G399" s="12"/>
    </row>
    <row r="400" spans="1:7">
      <c r="A400" s="12"/>
      <c r="B400" s="12"/>
      <c r="C400" s="12"/>
      <c r="D400" s="967"/>
      <c r="E400" s="967"/>
      <c r="F400" s="967"/>
      <c r="G400" s="12"/>
    </row>
    <row r="401" spans="1:7">
      <c r="A401" s="12"/>
      <c r="B401" s="12"/>
      <c r="C401" s="12"/>
      <c r="D401" s="967"/>
      <c r="E401" s="967"/>
      <c r="F401" s="967"/>
      <c r="G401" s="12"/>
    </row>
    <row r="402" spans="1:7" s="32" customFormat="1">
      <c r="A402" s="135"/>
      <c r="B402" s="700"/>
      <c r="C402" s="135"/>
      <c r="D402" s="967"/>
      <c r="E402" s="967"/>
      <c r="F402" s="967"/>
      <c r="G402" s="30"/>
    </row>
    <row r="403" spans="1:7" s="32" customFormat="1" ht="40.700000000000003" customHeight="1">
      <c r="A403" s="135"/>
      <c r="B403" s="700"/>
      <c r="C403" s="135"/>
      <c r="D403" s="967"/>
      <c r="E403" s="967"/>
      <c r="F403" s="967"/>
      <c r="G403" s="30"/>
    </row>
    <row r="404" spans="1:7" s="32" customFormat="1">
      <c r="A404" s="135"/>
      <c r="B404" s="700"/>
      <c r="C404" s="135"/>
      <c r="D404" s="138"/>
      <c r="E404" s="138"/>
      <c r="F404" s="138"/>
      <c r="G404" s="30"/>
    </row>
    <row r="405" spans="1:7" ht="14.25">
      <c r="A405" s="270"/>
      <c r="B405" s="703" t="s">
        <v>329</v>
      </c>
      <c r="C405" s="275"/>
      <c r="D405" s="980" t="s">
        <v>1361</v>
      </c>
      <c r="E405" s="980"/>
      <c r="F405" s="980"/>
    </row>
    <row r="406" spans="1:7">
      <c r="D406" s="997" t="s">
        <v>1118</v>
      </c>
      <c r="E406" s="997"/>
      <c r="F406" s="997"/>
    </row>
    <row r="407" spans="1:7">
      <c r="D407" s="981" t="s">
        <v>1362</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3" t="s">
        <v>329</v>
      </c>
      <c r="C412" s="275"/>
      <c r="D412" s="967" t="s">
        <v>1363</v>
      </c>
      <c r="E412" s="967"/>
      <c r="F412" s="967"/>
      <c r="G412" s="12"/>
    </row>
    <row r="413" spans="1:7">
      <c r="D413" s="967"/>
      <c r="E413" s="967"/>
      <c r="F413" s="967"/>
      <c r="G413" s="12"/>
    </row>
    <row r="414" spans="1:7">
      <c r="D414" s="967"/>
      <c r="E414" s="967"/>
      <c r="F414" s="967"/>
      <c r="G414" s="12"/>
    </row>
    <row r="415" spans="1:7" s="743" customFormat="1">
      <c r="A415" s="755"/>
      <c r="B415" s="755"/>
      <c r="C415" s="755"/>
      <c r="D415" s="752"/>
      <c r="E415" s="752"/>
      <c r="F415" s="752"/>
    </row>
    <row r="416" spans="1:7" ht="14.25">
      <c r="B416" s="703" t="s">
        <v>329</v>
      </c>
      <c r="C416" s="270"/>
      <c r="D416" s="981" t="s">
        <v>1364</v>
      </c>
      <c r="E416" s="981"/>
      <c r="F416" s="981"/>
      <c r="G416" s="12"/>
    </row>
    <row r="417" spans="1:7">
      <c r="D417" s="981"/>
      <c r="E417" s="981"/>
      <c r="F417" s="981"/>
      <c r="G417" s="12"/>
    </row>
    <row r="418" spans="1:7">
      <c r="D418" s="138"/>
      <c r="E418" s="138"/>
      <c r="F418" s="138"/>
      <c r="G418" s="12"/>
    </row>
    <row r="419" spans="1:7" ht="14.25">
      <c r="B419" s="703" t="s">
        <v>329</v>
      </c>
      <c r="C419" s="270"/>
      <c r="D419" s="981" t="s">
        <v>1365</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329</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329</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329</v>
      </c>
      <c r="C430" s="12"/>
      <c r="D430" s="981"/>
      <c r="E430" s="981"/>
      <c r="F430" s="981"/>
      <c r="G430" s="12"/>
    </row>
    <row r="431" spans="1:7">
      <c r="A431" s="12"/>
      <c r="B431" s="12"/>
      <c r="C431" s="12"/>
      <c r="D431" s="981"/>
      <c r="E431" s="981"/>
      <c r="F431" s="981"/>
      <c r="G431" s="12"/>
    </row>
    <row r="432" spans="1:7">
      <c r="A432" s="12"/>
      <c r="B432" s="703" t="s">
        <v>329</v>
      </c>
      <c r="C432" s="12"/>
      <c r="D432" s="981"/>
      <c r="E432" s="981"/>
      <c r="F432" s="981"/>
      <c r="G432" s="12"/>
    </row>
    <row r="433" spans="1:7" s="743" customFormat="1">
      <c r="D433" s="753"/>
      <c r="E433" s="753"/>
      <c r="F433" s="753"/>
    </row>
    <row r="434" spans="1:7">
      <c r="A434" s="12"/>
      <c r="B434" s="742" t="s">
        <v>329</v>
      </c>
      <c r="C434" s="12"/>
      <c r="D434" s="981" t="s">
        <v>1366</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329</v>
      </c>
      <c r="D440" s="982" t="s">
        <v>1367</v>
      </c>
      <c r="E440" s="982"/>
      <c r="F440" s="982"/>
    </row>
    <row r="441" spans="1:7">
      <c r="A441" s="138"/>
      <c r="B441" s="138"/>
    </row>
    <row r="442" spans="1:7">
      <c r="A442" s="987" t="s">
        <v>1208</v>
      </c>
      <c r="B442" s="987"/>
      <c r="C442" s="987"/>
      <c r="D442" s="987"/>
      <c r="E442" s="987"/>
      <c r="F442" s="987"/>
      <c r="G442" s="987"/>
    </row>
    <row r="443" spans="1:7">
      <c r="A443" s="138"/>
      <c r="B443" s="138"/>
    </row>
    <row r="444" spans="1:7">
      <c r="D444" s="983" t="s">
        <v>978</v>
      </c>
      <c r="E444" s="983"/>
      <c r="F444" s="983"/>
    </row>
    <row r="445" spans="1:7" s="39" customFormat="1" ht="14.25">
      <c r="A445" s="420"/>
      <c r="B445" s="420"/>
      <c r="C445" s="282"/>
      <c r="D445" s="984" t="s">
        <v>1368</v>
      </c>
      <c r="E445" s="984"/>
      <c r="F445" s="984"/>
      <c r="G445" s="133"/>
    </row>
    <row r="446" spans="1:7" s="39" customFormat="1" ht="14.25">
      <c r="A446" s="420"/>
      <c r="B446" s="420"/>
      <c r="C446" s="282"/>
      <c r="D446" s="756"/>
      <c r="E446" s="6"/>
      <c r="F446" s="6"/>
      <c r="G446" s="133"/>
    </row>
    <row r="447" spans="1:7" s="39" customFormat="1" ht="14.25">
      <c r="A447" s="270"/>
      <c r="B447" s="703" t="s">
        <v>329</v>
      </c>
      <c r="C447" s="282"/>
      <c r="D447" s="985" t="s">
        <v>1369</v>
      </c>
      <c r="E447" s="985"/>
      <c r="F447" s="985"/>
      <c r="G447" s="133"/>
    </row>
    <row r="448" spans="1:7" s="39" customFormat="1" ht="14.25">
      <c r="A448" s="270"/>
      <c r="B448" s="270"/>
      <c r="C448" s="282"/>
      <c r="D448" s="985"/>
      <c r="E448" s="985"/>
      <c r="F448" s="985"/>
      <c r="G448" s="133"/>
    </row>
    <row r="449" spans="1:7" s="39" customFormat="1" ht="14.25">
      <c r="A449" s="270"/>
      <c r="B449" s="270"/>
      <c r="C449" s="282"/>
      <c r="D449" s="754"/>
      <c r="E449" s="6"/>
      <c r="F449" s="6"/>
      <c r="G449" s="133"/>
    </row>
    <row r="450" spans="1:7">
      <c r="B450" s="703" t="s">
        <v>329</v>
      </c>
      <c r="D450" s="986" t="s">
        <v>1370</v>
      </c>
      <c r="E450" s="986"/>
      <c r="F450" s="986"/>
    </row>
    <row r="451" spans="1:7" ht="14.25">
      <c r="A451" s="270"/>
      <c r="D451" s="986"/>
      <c r="E451" s="986"/>
      <c r="F451" s="986"/>
    </row>
    <row r="452" spans="1:7" ht="14.25">
      <c r="A452" s="270"/>
      <c r="B452" s="270"/>
      <c r="D452" s="986"/>
      <c r="E452" s="986"/>
      <c r="F452" s="986"/>
    </row>
    <row r="453" spans="1:7" ht="14.25">
      <c r="A453" s="270"/>
      <c r="B453" s="270"/>
      <c r="D453" s="986"/>
      <c r="E453" s="986"/>
      <c r="F453" s="986"/>
    </row>
    <row r="454" spans="1:7">
      <c r="D454" s="702"/>
      <c r="E454" s="702"/>
      <c r="F454" s="702"/>
      <c r="G454" s="12"/>
    </row>
    <row r="455" spans="1:7" ht="14.25">
      <c r="A455" s="270"/>
      <c r="B455" s="703" t="s">
        <v>329</v>
      </c>
      <c r="D455" s="968" t="s">
        <v>1371</v>
      </c>
      <c r="E455" s="968"/>
      <c r="F455" s="968"/>
      <c r="G455" s="12"/>
    </row>
    <row r="456" spans="1:7" ht="14.25">
      <c r="A456" s="270"/>
      <c r="B456" s="270"/>
      <c r="D456" s="968"/>
      <c r="E456" s="968"/>
      <c r="F456" s="968"/>
      <c r="G456" s="12"/>
    </row>
    <row r="457" spans="1:7" ht="14.25">
      <c r="A457" s="270"/>
      <c r="D457" s="968"/>
      <c r="E457" s="968"/>
      <c r="F457" s="968"/>
      <c r="G457" s="12"/>
    </row>
    <row r="458" spans="1:7" ht="14.25">
      <c r="A458" s="270"/>
      <c r="B458" s="270"/>
      <c r="D458" s="702"/>
      <c r="E458" s="702"/>
      <c r="F458" s="702"/>
      <c r="G458" s="12"/>
    </row>
    <row r="459" spans="1:7" ht="14.25">
      <c r="A459" s="270"/>
      <c r="B459" s="742" t="s">
        <v>329</v>
      </c>
      <c r="D459" s="980" t="s">
        <v>1372</v>
      </c>
      <c r="E459" s="980"/>
      <c r="F459" s="980"/>
      <c r="G459" s="12"/>
    </row>
    <row r="460" spans="1:7" ht="14.25">
      <c r="A460" s="270"/>
      <c r="B460" s="270"/>
      <c r="D460" s="754"/>
      <c r="E460" s="6"/>
      <c r="F460" s="6"/>
      <c r="G460" s="12"/>
    </row>
    <row r="461" spans="1:7" ht="14.25">
      <c r="A461" s="270"/>
      <c r="B461" s="703" t="s">
        <v>329</v>
      </c>
      <c r="D461" s="967" t="s">
        <v>1373</v>
      </c>
      <c r="E461" s="967"/>
      <c r="F461" s="967"/>
      <c r="G461" s="12"/>
    </row>
    <row r="462" spans="1:7" ht="14.25">
      <c r="A462" s="270"/>
      <c r="D462" s="967"/>
      <c r="E462" s="967"/>
      <c r="F462" s="967"/>
      <c r="G462" s="12"/>
    </row>
    <row r="463" spans="1:7">
      <c r="A463" s="23"/>
      <c r="B463" s="699"/>
      <c r="D463" s="757"/>
      <c r="E463" s="6"/>
      <c r="F463" s="6"/>
      <c r="G463" s="12"/>
    </row>
    <row r="464" spans="1:7">
      <c r="A464" s="23"/>
      <c r="B464" s="742" t="s">
        <v>329</v>
      </c>
      <c r="D464" s="980" t="s">
        <v>1374</v>
      </c>
      <c r="E464" s="980"/>
      <c r="F464" s="980"/>
      <c r="G464" s="12"/>
    </row>
    <row r="465" spans="1:7" ht="14.25">
      <c r="A465" s="270"/>
      <c r="B465" s="270"/>
      <c r="D465" s="138"/>
    </row>
    <row r="466" spans="1:7">
      <c r="A466" s="987" t="s">
        <v>1209</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988" t="s">
        <v>875</v>
      </c>
      <c r="E468" s="988"/>
      <c r="F468" s="988"/>
      <c r="G468" s="187"/>
    </row>
    <row r="469" spans="1:7" customFormat="1" ht="13.35" customHeight="1">
      <c r="A469" s="269"/>
      <c r="B469" s="269"/>
      <c r="C469" s="323"/>
      <c r="D469" s="989" t="s">
        <v>1252</v>
      </c>
      <c r="E469" s="989"/>
      <c r="F469" s="989"/>
      <c r="G469" s="152"/>
    </row>
    <row r="470" spans="1:7" customFormat="1">
      <c r="A470" s="269"/>
      <c r="B470" s="269"/>
      <c r="C470" s="323"/>
      <c r="D470" s="989"/>
      <c r="E470" s="989"/>
      <c r="F470" s="989"/>
      <c r="G470" s="152"/>
    </row>
    <row r="471" spans="1:7" customFormat="1">
      <c r="A471" s="269"/>
      <c r="B471" s="269"/>
      <c r="C471" s="323"/>
      <c r="D471" s="989"/>
      <c r="E471" s="989"/>
      <c r="F471" s="989"/>
      <c r="G471" s="152"/>
    </row>
    <row r="472" spans="1:7" customFormat="1">
      <c r="A472" s="269"/>
      <c r="B472" s="269"/>
      <c r="C472" s="323"/>
      <c r="D472" s="989"/>
      <c r="E472" s="989"/>
      <c r="F472" s="989"/>
      <c r="G472" s="152"/>
    </row>
    <row r="473" spans="1:7" customFormat="1">
      <c r="A473" s="269"/>
      <c r="B473" s="269"/>
      <c r="C473" s="323"/>
      <c r="D473" s="989"/>
      <c r="E473" s="989"/>
      <c r="F473" s="989"/>
      <c r="G473" s="152"/>
    </row>
    <row r="474" spans="1:7" customFormat="1">
      <c r="A474" s="269"/>
      <c r="B474" s="269"/>
      <c r="C474" s="323"/>
      <c r="D474" s="488"/>
      <c r="E474" s="152"/>
      <c r="F474" s="154"/>
      <c r="G474" s="152"/>
    </row>
    <row r="475" spans="1:7" customFormat="1" ht="14.45" customHeight="1">
      <c r="A475" s="270"/>
      <c r="B475" s="703" t="s">
        <v>329</v>
      </c>
      <c r="C475" s="323"/>
      <c r="D475" s="1029" t="s">
        <v>1243</v>
      </c>
      <c r="E475" s="1029"/>
      <c r="F475" s="1029"/>
      <c r="G475" s="152"/>
    </row>
    <row r="476" spans="1:7" customFormat="1">
      <c r="A476" s="269"/>
      <c r="B476" s="269"/>
      <c r="C476" s="323"/>
      <c r="D476" s="1029"/>
      <c r="E476" s="1029"/>
      <c r="F476" s="1029"/>
      <c r="G476" s="152"/>
    </row>
    <row r="477" spans="1:7" s="704" customFormat="1">
      <c r="A477" s="269"/>
      <c r="B477" s="269"/>
      <c r="C477" s="323"/>
      <c r="D477" s="1029"/>
      <c r="E477" s="1029"/>
      <c r="F477" s="1029"/>
      <c r="G477" s="152"/>
    </row>
    <row r="478" spans="1:7" s="704" customFormat="1">
      <c r="A478" s="269"/>
      <c r="B478" s="269"/>
      <c r="C478" s="323"/>
      <c r="D478" s="1029"/>
      <c r="E478" s="1029"/>
      <c r="F478" s="1029"/>
      <c r="G478" s="152"/>
    </row>
    <row r="479" spans="1:7" customFormat="1">
      <c r="A479" s="269"/>
      <c r="B479" s="269"/>
      <c r="C479" s="323"/>
      <c r="D479" s="1029"/>
      <c r="E479" s="1029"/>
      <c r="F479" s="1029"/>
      <c r="G479" s="152"/>
    </row>
    <row r="480" spans="1:7" customFormat="1">
      <c r="A480" s="269"/>
      <c r="B480" s="269"/>
      <c r="C480" s="323"/>
      <c r="D480" s="460"/>
      <c r="E480" s="152"/>
      <c r="F480" s="154"/>
      <c r="G480" s="152"/>
    </row>
    <row r="481" spans="1:7" customFormat="1" ht="14.45" customHeight="1">
      <c r="A481" s="270"/>
      <c r="B481" s="703" t="s">
        <v>329</v>
      </c>
      <c r="C481" s="323"/>
      <c r="D481" s="1029" t="s">
        <v>1246</v>
      </c>
      <c r="E481" s="1029"/>
      <c r="F481" s="1029"/>
      <c r="G481" s="152"/>
    </row>
    <row r="482" spans="1:7" customFormat="1">
      <c r="A482" s="269"/>
      <c r="B482" s="269"/>
      <c r="C482" s="323"/>
      <c r="D482" s="1029"/>
      <c r="E482" s="1029"/>
      <c r="F482" s="1029"/>
      <c r="G482" s="152"/>
    </row>
    <row r="483" spans="1:7" s="704" customFormat="1">
      <c r="A483" s="269"/>
      <c r="B483" s="269"/>
      <c r="C483" s="323"/>
      <c r="D483" s="1029"/>
      <c r="E483" s="1029"/>
      <c r="F483" s="1029"/>
      <c r="G483" s="152"/>
    </row>
    <row r="484" spans="1:7" customFormat="1">
      <c r="A484" s="269"/>
      <c r="B484" s="269"/>
      <c r="C484" s="323"/>
      <c r="D484" s="1029"/>
      <c r="E484" s="1029"/>
      <c r="F484" s="1029"/>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9" t="s">
        <v>1244</v>
      </c>
      <c r="E486" s="1029"/>
      <c r="F486" s="1029"/>
      <c r="G486" s="152"/>
    </row>
    <row r="487" spans="1:7" customFormat="1">
      <c r="A487" s="269"/>
      <c r="B487" s="269"/>
      <c r="C487" s="323"/>
      <c r="D487" s="1029"/>
      <c r="E487" s="1029"/>
      <c r="F487" s="1029"/>
      <c r="G487" s="152"/>
    </row>
    <row r="488" spans="1:7" customFormat="1">
      <c r="A488" s="269"/>
      <c r="B488" s="269"/>
      <c r="C488" s="323"/>
      <c r="D488" s="1029"/>
      <c r="E488" s="1029"/>
      <c r="F488" s="1029"/>
      <c r="G488" s="152"/>
    </row>
    <row r="489" spans="1:7" s="704" customFormat="1">
      <c r="A489" s="269"/>
      <c r="B489" s="269"/>
      <c r="C489" s="323"/>
      <c r="D489" s="724"/>
      <c r="E489" s="724"/>
      <c r="F489" s="724"/>
      <c r="G489" s="152"/>
    </row>
    <row r="490" spans="1:7" customFormat="1" ht="14.45" customHeight="1">
      <c r="A490" s="270"/>
      <c r="B490" s="703" t="s">
        <v>329</v>
      </c>
      <c r="C490" s="323"/>
      <c r="D490" s="1029" t="s">
        <v>1245</v>
      </c>
      <c r="E490" s="1029"/>
      <c r="F490" s="1029"/>
      <c r="G490" s="152"/>
    </row>
    <row r="491" spans="1:7" customFormat="1">
      <c r="A491" s="269"/>
      <c r="B491" s="269"/>
      <c r="C491" s="323"/>
      <c r="D491" s="1029"/>
      <c r="E491" s="1029"/>
      <c r="F491" s="1029"/>
      <c r="G491" s="152"/>
    </row>
    <row r="492" spans="1:7" customFormat="1">
      <c r="A492" s="269"/>
      <c r="B492" s="269"/>
      <c r="C492" s="323"/>
      <c r="D492" s="1029"/>
      <c r="E492" s="1029"/>
      <c r="F492" s="1029"/>
      <c r="G492" s="152"/>
    </row>
    <row r="493" spans="1:7" customFormat="1">
      <c r="A493" s="269"/>
      <c r="B493" s="269"/>
      <c r="C493" s="323"/>
      <c r="D493" s="1029"/>
      <c r="E493" s="1029"/>
      <c r="F493" s="1029"/>
      <c r="G493" s="152"/>
    </row>
    <row r="494" spans="1:7" customFormat="1">
      <c r="A494" s="269"/>
      <c r="B494" s="269"/>
      <c r="C494" s="323"/>
      <c r="D494" s="1029"/>
      <c r="E494" s="1029"/>
      <c r="F494" s="1029"/>
      <c r="G494" s="152"/>
    </row>
    <row r="495" spans="1:7" customFormat="1">
      <c r="A495" s="269"/>
      <c r="B495" s="269"/>
      <c r="C495" s="323"/>
      <c r="D495" s="1029"/>
      <c r="E495" s="1029"/>
      <c r="F495" s="1029"/>
      <c r="G495" s="152"/>
    </row>
    <row r="496" spans="1:7" customFormat="1">
      <c r="A496" s="269"/>
      <c r="B496" s="269"/>
      <c r="C496" s="323"/>
      <c r="D496" s="1029"/>
      <c r="E496" s="1029"/>
      <c r="F496" s="1029"/>
      <c r="G496" s="152"/>
    </row>
    <row r="497" spans="1:7" customFormat="1">
      <c r="A497" s="504"/>
      <c r="B497" s="504"/>
      <c r="C497" s="503"/>
      <c r="D497" s="1029"/>
      <c r="E497" s="1029"/>
      <c r="F497" s="1029"/>
      <c r="G497" s="152"/>
    </row>
    <row r="498" spans="1:7" customFormat="1">
      <c r="A498" s="504"/>
      <c r="B498" s="504"/>
      <c r="C498" s="503"/>
      <c r="D498" s="1029"/>
      <c r="E498" s="1029"/>
      <c r="F498" s="1029"/>
      <c r="G498" s="152"/>
    </row>
    <row r="499" spans="1:7" customFormat="1">
      <c r="A499" s="504"/>
      <c r="B499" s="504"/>
      <c r="C499" s="503"/>
      <c r="D499" s="460"/>
      <c r="E499" s="152"/>
      <c r="F499" s="154"/>
      <c r="G499" s="152"/>
    </row>
    <row r="500" spans="1:7" customFormat="1" ht="13.35" customHeight="1">
      <c r="A500" s="504"/>
      <c r="B500" s="703" t="s">
        <v>329</v>
      </c>
      <c r="C500" s="503"/>
      <c r="D500" s="979" t="s">
        <v>1389</v>
      </c>
      <c r="E500" s="979"/>
      <c r="F500" s="979"/>
      <c r="G500" s="152"/>
    </row>
    <row r="501" spans="1:7" customFormat="1">
      <c r="A501" s="504"/>
      <c r="B501" s="504"/>
      <c r="C501" s="503"/>
      <c r="D501" s="979"/>
      <c r="E501" s="979"/>
      <c r="F501" s="979"/>
      <c r="G501" s="152"/>
    </row>
    <row r="502" spans="1:7" customFormat="1">
      <c r="A502" s="504"/>
      <c r="B502" s="504"/>
      <c r="C502" s="503"/>
      <c r="D502" s="979"/>
      <c r="E502" s="979"/>
      <c r="F502" s="979"/>
      <c r="G502" s="152"/>
    </row>
    <row r="503" spans="1:7" customFormat="1">
      <c r="A503" s="504"/>
      <c r="B503" s="504"/>
      <c r="C503" s="503"/>
      <c r="D503" s="979"/>
      <c r="E503" s="979"/>
      <c r="F503" s="979"/>
      <c r="G503" s="152"/>
    </row>
    <row r="504" spans="1:7" customFormat="1">
      <c r="A504" s="269"/>
      <c r="B504" s="269"/>
      <c r="C504" s="323"/>
      <c r="D504" s="979"/>
      <c r="E504" s="979"/>
      <c r="F504" s="979"/>
      <c r="G504" s="152"/>
    </row>
    <row r="505" spans="1:7" s="741" customFormat="1">
      <c r="A505" s="744"/>
      <c r="B505" s="744"/>
      <c r="C505" s="323"/>
      <c r="D505" s="765"/>
      <c r="E505" s="765"/>
      <c r="F505" s="765"/>
      <c r="G505" s="152"/>
    </row>
    <row r="506" spans="1:7" customFormat="1" ht="14.45" customHeight="1">
      <c r="A506" s="270"/>
      <c r="B506" s="703" t="s">
        <v>329</v>
      </c>
      <c r="C506" s="10"/>
      <c r="D506" s="1029" t="s">
        <v>1247</v>
      </c>
      <c r="E506" s="1029"/>
      <c r="F506" s="1029"/>
      <c r="G506" s="152"/>
    </row>
    <row r="507" spans="1:7" customFormat="1">
      <c r="A507" s="135"/>
      <c r="B507" s="700"/>
      <c r="C507" s="10"/>
      <c r="D507" s="1029"/>
      <c r="E507" s="1029"/>
      <c r="F507" s="1029"/>
      <c r="G507" s="152"/>
    </row>
    <row r="508" spans="1:7" customFormat="1">
      <c r="A508" s="135"/>
      <c r="B508" s="700"/>
      <c r="C508" s="10"/>
      <c r="D508" s="1029"/>
      <c r="E508" s="1029"/>
      <c r="F508" s="1029"/>
      <c r="G508" s="152"/>
    </row>
    <row r="509" spans="1:7" customFormat="1" ht="12" customHeight="1">
      <c r="A509" s="138"/>
      <c r="B509" s="138"/>
      <c r="C509" s="325"/>
      <c r="D509" s="138"/>
      <c r="E509" s="152"/>
      <c r="F509" s="324"/>
      <c r="G509" s="152"/>
    </row>
    <row r="510" spans="1:7">
      <c r="A510" s="987" t="s">
        <v>1210</v>
      </c>
      <c r="B510" s="987"/>
      <c r="C510" s="987"/>
      <c r="D510" s="987"/>
      <c r="E510" s="987"/>
      <c r="F510" s="987"/>
      <c r="G510" s="987"/>
    </row>
    <row r="511" spans="1:7">
      <c r="A511" s="138"/>
      <c r="B511" s="138"/>
      <c r="C511" s="275"/>
      <c r="F511" s="137"/>
    </row>
    <row r="512" spans="1:7">
      <c r="B512" s="1015" t="s">
        <v>484</v>
      </c>
      <c r="C512" s="1015"/>
      <c r="D512" s="1015"/>
      <c r="E512" s="1015"/>
      <c r="F512" s="1015"/>
    </row>
    <row r="513" spans="1:7">
      <c r="A513" s="138"/>
      <c r="B513" s="138"/>
      <c r="C513" s="275"/>
      <c r="D513" s="138"/>
      <c r="F513" s="138"/>
    </row>
    <row r="514" spans="1:7">
      <c r="A514" s="1037" t="s">
        <v>1211</v>
      </c>
      <c r="B514" s="1037"/>
      <c r="C514" s="1037"/>
      <c r="D514" s="1037"/>
      <c r="E514" s="1037"/>
      <c r="F514" s="1037"/>
      <c r="G514" s="1037"/>
    </row>
    <row r="515" spans="1:7">
      <c r="A515" s="138"/>
      <c r="B515" s="138"/>
      <c r="C515" s="275"/>
      <c r="D515" s="138"/>
      <c r="F515" s="138"/>
    </row>
    <row r="516" spans="1:7">
      <c r="C516" s="275"/>
      <c r="D516" s="990" t="s">
        <v>737</v>
      </c>
      <c r="E516" s="990"/>
      <c r="F516" s="990"/>
    </row>
    <row r="517" spans="1:7" s="706" customFormat="1">
      <c r="A517" s="723"/>
      <c r="B517" s="723"/>
      <c r="C517" s="275"/>
      <c r="D517" s="980" t="s">
        <v>1268</v>
      </c>
      <c r="E517" s="980"/>
      <c r="F517" s="980"/>
      <c r="G517" s="7"/>
    </row>
    <row r="518" spans="1:7" s="706" customFormat="1">
      <c r="A518" s="723"/>
      <c r="B518" s="723"/>
      <c r="C518" s="275"/>
      <c r="D518" s="728"/>
      <c r="E518" s="728"/>
      <c r="F518" s="728"/>
      <c r="G518" s="7"/>
    </row>
    <row r="519" spans="1:7" ht="13.35" customHeight="1">
      <c r="A519" s="270"/>
      <c r="B519" s="703" t="s">
        <v>329</v>
      </c>
      <c r="C519" s="275"/>
      <c r="D519" s="980" t="s">
        <v>979</v>
      </c>
      <c r="E519" s="980"/>
      <c r="F519" s="980"/>
      <c r="G519" s="12"/>
    </row>
    <row r="520" spans="1:7" ht="13.35" customHeight="1">
      <c r="A520" s="275"/>
      <c r="B520" s="275"/>
      <c r="C520" s="275"/>
      <c r="D520" s="728"/>
      <c r="E520" s="701"/>
      <c r="F520" s="701"/>
      <c r="G520" s="12"/>
    </row>
    <row r="521" spans="1:7" ht="14.25">
      <c r="A521" s="270"/>
      <c r="B521" s="703" t="s">
        <v>329</v>
      </c>
      <c r="C521" s="275"/>
      <c r="D521" s="967" t="s">
        <v>1269</v>
      </c>
      <c r="E521" s="967"/>
      <c r="F521" s="967"/>
      <c r="G521" s="12"/>
    </row>
    <row r="522" spans="1:7">
      <c r="A522" s="275"/>
      <c r="B522" s="275"/>
      <c r="C522" s="275"/>
      <c r="D522" s="967"/>
      <c r="E522" s="967"/>
      <c r="F522" s="967"/>
      <c r="G522" s="12"/>
    </row>
    <row r="523" spans="1:7">
      <c r="A523" s="275"/>
      <c r="B523" s="275"/>
      <c r="C523" s="275"/>
      <c r="D523" s="138"/>
      <c r="E523" s="138"/>
      <c r="F523" s="138"/>
      <c r="G523" s="12"/>
    </row>
    <row r="524" spans="1:7" ht="14.25">
      <c r="A524" s="270"/>
      <c r="B524" s="703" t="s">
        <v>329</v>
      </c>
      <c r="C524" s="275"/>
      <c r="D524" s="967" t="s">
        <v>1270</v>
      </c>
      <c r="E524" s="967"/>
      <c r="F524" s="967"/>
      <c r="G524" s="12"/>
    </row>
    <row r="525" spans="1:7">
      <c r="A525" s="275"/>
      <c r="B525" s="275"/>
      <c r="C525" s="275"/>
      <c r="D525" s="967"/>
      <c r="E525" s="967"/>
      <c r="F525" s="967"/>
      <c r="G525" s="12"/>
    </row>
    <row r="526" spans="1:7">
      <c r="A526" s="275"/>
      <c r="B526" s="275"/>
      <c r="C526" s="275"/>
      <c r="D526" s="138"/>
      <c r="E526" s="138"/>
      <c r="F526" s="138"/>
      <c r="G526" s="12"/>
    </row>
    <row r="527" spans="1:7" ht="14.25">
      <c r="A527" s="270"/>
      <c r="B527" s="703" t="s">
        <v>329</v>
      </c>
      <c r="C527" s="275"/>
      <c r="D527" s="967" t="s">
        <v>1271</v>
      </c>
      <c r="E527" s="967"/>
      <c r="F527" s="967"/>
      <c r="G527" s="12"/>
    </row>
    <row r="528" spans="1:7">
      <c r="A528" s="275"/>
      <c r="B528" s="275"/>
      <c r="C528" s="275"/>
      <c r="D528" s="967"/>
      <c r="E528" s="967"/>
      <c r="F528" s="967"/>
      <c r="G528" s="12"/>
    </row>
    <row r="529" spans="1:7">
      <c r="A529" s="275"/>
      <c r="B529" s="275"/>
      <c r="C529" s="275"/>
      <c r="D529" s="138"/>
      <c r="E529" s="138"/>
      <c r="F529" s="138"/>
      <c r="G529" s="12"/>
    </row>
    <row r="530" spans="1:7" ht="14.25">
      <c r="A530" s="270"/>
      <c r="B530" s="703" t="s">
        <v>329</v>
      </c>
      <c r="C530" s="275"/>
      <c r="D530" s="967" t="s">
        <v>1272</v>
      </c>
      <c r="E530" s="967"/>
      <c r="F530" s="967"/>
      <c r="G530" s="12"/>
    </row>
    <row r="531" spans="1:7">
      <c r="A531" s="275"/>
      <c r="B531" s="275"/>
      <c r="C531" s="275"/>
      <c r="D531" s="967"/>
      <c r="E531" s="967"/>
      <c r="F531" s="967"/>
      <c r="G531" s="12"/>
    </row>
    <row r="532" spans="1:7">
      <c r="A532" s="275"/>
      <c r="B532" s="275"/>
      <c r="C532" s="275"/>
      <c r="D532" s="967"/>
      <c r="E532" s="967"/>
      <c r="F532" s="967"/>
      <c r="G532" s="12"/>
    </row>
    <row r="533" spans="1:7">
      <c r="A533" s="275"/>
      <c r="B533" s="275"/>
      <c r="C533" s="275"/>
      <c r="D533" s="138"/>
      <c r="E533" s="138"/>
      <c r="F533" s="138"/>
    </row>
    <row r="534" spans="1:7" ht="14.25">
      <c r="A534" s="270"/>
      <c r="B534" s="703" t="s">
        <v>329</v>
      </c>
      <c r="C534" s="275"/>
      <c r="D534" s="1002" t="s">
        <v>1390</v>
      </c>
      <c r="E534" s="1002"/>
      <c r="F534" s="1002"/>
    </row>
    <row r="535" spans="1:7">
      <c r="A535" s="275"/>
      <c r="B535" s="275"/>
      <c r="C535" s="275"/>
      <c r="D535" s="1002"/>
      <c r="E535" s="1002"/>
      <c r="F535" s="1002"/>
    </row>
    <row r="536" spans="1:7">
      <c r="A536" s="275"/>
      <c r="B536" s="275"/>
      <c r="C536" s="275"/>
      <c r="D536" s="138"/>
      <c r="E536" s="138"/>
      <c r="F536" s="138"/>
    </row>
    <row r="537" spans="1:7" ht="14.25">
      <c r="A537" s="270"/>
      <c r="B537" s="703" t="s">
        <v>329</v>
      </c>
      <c r="C537" s="275"/>
      <c r="D537" s="1002" t="s">
        <v>1273</v>
      </c>
      <c r="E537" s="1002"/>
      <c r="F537" s="1002"/>
    </row>
    <row r="538" spans="1:7">
      <c r="A538" s="275"/>
      <c r="B538" s="275"/>
      <c r="C538" s="275"/>
      <c r="D538" s="1002"/>
      <c r="E538" s="1002"/>
      <c r="F538" s="1002"/>
    </row>
    <row r="539" spans="1:7">
      <c r="A539" s="275"/>
      <c r="B539" s="275"/>
      <c r="C539" s="275"/>
      <c r="D539" s="138"/>
      <c r="E539" s="138"/>
      <c r="F539" s="138"/>
    </row>
    <row r="540" spans="1:7" ht="14.25">
      <c r="A540" s="270"/>
      <c r="B540" s="703" t="s">
        <v>329</v>
      </c>
      <c r="C540" s="275"/>
      <c r="D540" s="967" t="s">
        <v>1274</v>
      </c>
      <c r="E540" s="967"/>
      <c r="F540" s="967"/>
    </row>
    <row r="541" spans="1:7">
      <c r="A541" s="275"/>
      <c r="B541" s="275"/>
      <c r="C541" s="275"/>
      <c r="D541" s="967"/>
      <c r="E541" s="967"/>
      <c r="F541" s="967"/>
      <c r="G541" s="57"/>
    </row>
    <row r="542" spans="1:7">
      <c r="A542" s="275"/>
      <c r="B542" s="275"/>
      <c r="C542" s="275"/>
      <c r="D542" s="138"/>
      <c r="E542" s="138"/>
      <c r="F542" s="138"/>
      <c r="G542" s="57"/>
    </row>
    <row r="543" spans="1:7" ht="14.25">
      <c r="A543" s="270"/>
      <c r="B543" s="703" t="s">
        <v>329</v>
      </c>
      <c r="C543" s="275"/>
      <c r="D543" s="980" t="s">
        <v>1275</v>
      </c>
      <c r="E543" s="980"/>
      <c r="F543" s="980"/>
      <c r="G543" s="57"/>
    </row>
    <row r="544" spans="1:7">
      <c r="A544" s="23"/>
      <c r="B544" s="699"/>
      <c r="C544" s="275"/>
      <c r="D544" s="980" t="s">
        <v>905</v>
      </c>
      <c r="E544" s="980"/>
      <c r="F544" s="980"/>
      <c r="G544" s="57"/>
    </row>
    <row r="545" spans="1:7">
      <c r="A545" s="23"/>
      <c r="B545" s="699"/>
      <c r="C545" s="275"/>
      <c r="D545" s="6"/>
      <c r="E545" s="998" t="s">
        <v>1276</v>
      </c>
      <c r="F545" s="998"/>
      <c r="G545" s="57"/>
    </row>
    <row r="546" spans="1:7" ht="14.25">
      <c r="A546" s="270"/>
      <c r="B546" s="270"/>
      <c r="C546" s="275"/>
      <c r="E546" s="138"/>
      <c r="F546" s="138"/>
      <c r="G546" s="57"/>
    </row>
    <row r="547" spans="1:7" ht="14.25">
      <c r="A547" s="270"/>
      <c r="B547" s="703" t="s">
        <v>329</v>
      </c>
      <c r="C547" s="275"/>
      <c r="D547" s="1042" t="s">
        <v>1277</v>
      </c>
      <c r="E547" s="1042"/>
      <c r="F547" s="1042"/>
      <c r="G547" s="57"/>
    </row>
    <row r="548" spans="1:7">
      <c r="C548" s="275"/>
      <c r="D548" s="967" t="s">
        <v>1278</v>
      </c>
      <c r="E548" s="967"/>
      <c r="F548" s="967"/>
      <c r="G548" s="57"/>
    </row>
    <row r="549" spans="1:7">
      <c r="A549" s="275"/>
      <c r="B549" s="275"/>
      <c r="C549" s="275"/>
      <c r="D549" s="967"/>
      <c r="E549" s="967"/>
      <c r="F549" s="967"/>
      <c r="G549" s="57"/>
    </row>
    <row r="550" spans="1:7">
      <c r="A550" s="275"/>
      <c r="B550" s="275"/>
      <c r="C550" s="275"/>
      <c r="D550" s="967"/>
      <c r="E550" s="967"/>
      <c r="F550" s="967"/>
      <c r="G550" s="57"/>
    </row>
    <row r="551" spans="1:7">
      <c r="A551" s="275"/>
      <c r="B551" s="275"/>
      <c r="C551" s="275"/>
      <c r="D551" s="138"/>
      <c r="E551" s="138"/>
      <c r="F551" s="138"/>
      <c r="G551" s="57"/>
    </row>
    <row r="552" spans="1:7" ht="14.25">
      <c r="A552" s="270"/>
      <c r="B552" s="703" t="s">
        <v>329</v>
      </c>
      <c r="C552" s="275"/>
      <c r="D552" s="967" t="s">
        <v>1279</v>
      </c>
      <c r="E552" s="967"/>
      <c r="F552" s="967"/>
      <c r="G552" s="57"/>
    </row>
    <row r="553" spans="1:7" ht="14.25">
      <c r="A553" s="270"/>
      <c r="B553" s="270"/>
      <c r="C553" s="275"/>
      <c r="D553" s="967"/>
      <c r="E553" s="967"/>
      <c r="F553" s="967"/>
      <c r="G553" s="57"/>
    </row>
    <row r="554" spans="1:7" ht="14.25">
      <c r="A554" s="270"/>
      <c r="B554" s="270"/>
      <c r="C554" s="275"/>
      <c r="D554" s="967"/>
      <c r="E554" s="967"/>
      <c r="F554" s="967"/>
      <c r="G554" s="57"/>
    </row>
    <row r="555" spans="1:7" ht="14.25">
      <c r="A555" s="270"/>
      <c r="B555" s="270"/>
      <c r="C555" s="275"/>
      <c r="D555" s="967"/>
      <c r="E555" s="967"/>
      <c r="F555" s="967"/>
      <c r="G555" s="57"/>
    </row>
    <row r="556" spans="1:7" ht="14.25">
      <c r="A556" s="270"/>
      <c r="B556" s="270"/>
      <c r="C556" s="275"/>
      <c r="D556" s="138"/>
      <c r="E556" s="138"/>
      <c r="F556" s="138"/>
      <c r="G556" s="57"/>
    </row>
    <row r="557" spans="1:7">
      <c r="A557" s="987" t="s">
        <v>1212</v>
      </c>
      <c r="B557" s="987"/>
      <c r="C557" s="987"/>
      <c r="D557" s="987"/>
      <c r="E557" s="987"/>
      <c r="F557" s="987"/>
      <c r="G557" s="987"/>
    </row>
    <row r="558" spans="1:7">
      <c r="A558" s="275"/>
      <c r="B558" s="275"/>
      <c r="C558" s="275"/>
      <c r="E558" s="138"/>
      <c r="F558" s="138"/>
      <c r="G558" s="57"/>
    </row>
    <row r="559" spans="1:7" ht="12.75" customHeight="1">
      <c r="C559" s="264"/>
      <c r="D559" s="1016" t="s">
        <v>225</v>
      </c>
      <c r="E559" s="1016"/>
      <c r="F559" s="1016"/>
      <c r="G559" s="57"/>
    </row>
    <row r="560" spans="1:7">
      <c r="A560" s="269"/>
      <c r="B560" s="269"/>
      <c r="C560" s="269"/>
      <c r="D560" s="1010" t="s">
        <v>1228</v>
      </c>
      <c r="E560" s="1010"/>
      <c r="F560" s="1010"/>
      <c r="G560" s="57"/>
    </row>
    <row r="561" spans="1:7">
      <c r="A561" s="12"/>
      <c r="B561" s="12"/>
      <c r="C561" s="269"/>
      <c r="D561" s="393"/>
      <c r="G561" s="57"/>
    </row>
    <row r="562" spans="1:7">
      <c r="A562" s="269"/>
      <c r="B562" s="703" t="s">
        <v>329</v>
      </c>
      <c r="D562" s="1010" t="s">
        <v>985</v>
      </c>
      <c r="E562" s="1010"/>
      <c r="F562" s="1010"/>
      <c r="G562" s="57"/>
    </row>
    <row r="563" spans="1:7">
      <c r="A563" s="23"/>
      <c r="B563" s="699"/>
      <c r="D563" s="335"/>
    </row>
    <row r="564" spans="1:7">
      <c r="A564" s="23"/>
      <c r="B564" s="703" t="s">
        <v>329</v>
      </c>
      <c r="D564" s="986" t="s">
        <v>1229</v>
      </c>
      <c r="E564" s="986"/>
      <c r="F564" s="986"/>
    </row>
    <row r="565" spans="1:7">
      <c r="A565" s="23"/>
      <c r="B565" s="699"/>
      <c r="D565" s="986"/>
      <c r="E565" s="986"/>
      <c r="F565" s="986"/>
    </row>
    <row r="566" spans="1:7">
      <c r="A566" s="23"/>
      <c r="B566" s="712"/>
      <c r="D566" s="986"/>
      <c r="E566" s="986"/>
      <c r="F566" s="986"/>
    </row>
    <row r="567" spans="1:7">
      <c r="A567" s="23"/>
      <c r="B567" s="699"/>
      <c r="D567" s="495"/>
    </row>
    <row r="568" spans="1:7" s="706" customFormat="1">
      <c r="A568" s="712"/>
      <c r="B568" s="703" t="s">
        <v>329</v>
      </c>
      <c r="C568" s="713"/>
      <c r="D568" s="986" t="s">
        <v>1230</v>
      </c>
      <c r="E568" s="986"/>
      <c r="F568" s="986"/>
      <c r="G568" s="7"/>
    </row>
    <row r="569" spans="1:7" s="706" customFormat="1">
      <c r="A569" s="712"/>
      <c r="B569" s="712"/>
      <c r="C569" s="713"/>
      <c r="D569" s="986"/>
      <c r="E569" s="986"/>
      <c r="F569" s="986"/>
      <c r="G569" s="7"/>
    </row>
    <row r="570" spans="1:7" s="706" customFormat="1">
      <c r="A570" s="712"/>
      <c r="B570" s="712"/>
      <c r="C570" s="713"/>
      <c r="D570" s="986"/>
      <c r="E570" s="986"/>
      <c r="F570" s="986"/>
      <c r="G570" s="7"/>
    </row>
    <row r="571" spans="1:7" s="706" customFormat="1">
      <c r="A571" s="712"/>
      <c r="B571" s="712"/>
      <c r="C571" s="713"/>
      <c r="D571" s="986"/>
      <c r="E571" s="986"/>
      <c r="F571" s="986"/>
      <c r="G571" s="7"/>
    </row>
    <row r="572" spans="1:7" s="706" customFormat="1">
      <c r="A572" s="712"/>
      <c r="B572" s="712"/>
      <c r="C572" s="713"/>
      <c r="D572" s="718"/>
      <c r="E572" s="718"/>
      <c r="F572" s="718"/>
      <c r="G572" s="7"/>
    </row>
    <row r="573" spans="1:7">
      <c r="A573" s="23"/>
      <c r="B573" s="703" t="s">
        <v>329</v>
      </c>
      <c r="D573" s="986" t="s">
        <v>1231</v>
      </c>
      <c r="E573" s="986"/>
      <c r="F573" s="986"/>
    </row>
    <row r="574" spans="1:7">
      <c r="A574" s="23"/>
      <c r="B574" s="699"/>
      <c r="D574" s="986"/>
      <c r="E574" s="986"/>
      <c r="F574" s="986"/>
    </row>
    <row r="575" spans="1:7">
      <c r="A575" s="23"/>
      <c r="B575" s="699"/>
      <c r="D575" s="393"/>
    </row>
    <row r="576" spans="1:7" s="706" customFormat="1">
      <c r="A576" s="712"/>
      <c r="B576" s="703" t="s">
        <v>329</v>
      </c>
      <c r="C576" s="713"/>
      <c r="D576" s="1010" t="s">
        <v>1232</v>
      </c>
      <c r="E576" s="1010"/>
      <c r="F576" s="1010"/>
      <c r="G576" s="7"/>
    </row>
    <row r="577" spans="1:7" s="706" customFormat="1">
      <c r="A577" s="712"/>
      <c r="B577" s="712"/>
      <c r="C577" s="713"/>
      <c r="D577" s="1010"/>
      <c r="E577" s="1010"/>
      <c r="F577" s="1010"/>
      <c r="G577" s="7"/>
    </row>
    <row r="578" spans="1:7" s="706" customFormat="1">
      <c r="A578" s="712"/>
      <c r="B578" s="712"/>
      <c r="C578" s="713"/>
      <c r="D578" s="393"/>
      <c r="E578" s="7"/>
      <c r="F578" s="7"/>
      <c r="G578" s="7"/>
    </row>
    <row r="579" spans="1:7" ht="14.25">
      <c r="A579" s="270"/>
      <c r="B579" s="703" t="s">
        <v>329</v>
      </c>
      <c r="D579" s="1010" t="s">
        <v>980</v>
      </c>
      <c r="E579" s="1010"/>
      <c r="F579" s="1010"/>
    </row>
    <row r="580" spans="1:7" ht="14.25">
      <c r="A580" s="270"/>
      <c r="B580" s="270"/>
      <c r="D580" s="393"/>
    </row>
    <row r="581" spans="1:7" ht="14.25">
      <c r="A581" s="270"/>
      <c r="B581" s="703" t="s">
        <v>329</v>
      </c>
      <c r="D581" s="1010" t="s">
        <v>1233</v>
      </c>
      <c r="E581" s="1010"/>
      <c r="F581" s="1010"/>
    </row>
    <row r="582" spans="1:7" ht="14.25">
      <c r="A582" s="270"/>
      <c r="B582" s="270"/>
      <c r="D582" s="1010"/>
      <c r="E582" s="1010"/>
      <c r="F582" s="1010"/>
    </row>
    <row r="583" spans="1:7">
      <c r="D583" s="1010"/>
      <c r="E583" s="1010"/>
      <c r="F583" s="1010"/>
    </row>
    <row r="584" spans="1:7">
      <c r="D584" s="1010"/>
      <c r="E584" s="1010"/>
      <c r="F584" s="1010"/>
    </row>
    <row r="585" spans="1:7" s="706" customFormat="1">
      <c r="A585" s="713"/>
      <c r="B585" s="713"/>
      <c r="C585" s="713"/>
      <c r="D585" s="1010"/>
      <c r="E585" s="1010"/>
      <c r="F585" s="1010"/>
      <c r="G585" s="7"/>
    </row>
    <row r="586" spans="1:7" s="706" customFormat="1">
      <c r="A586" s="713"/>
      <c r="B586" s="713"/>
      <c r="C586" s="713"/>
      <c r="D586" s="1010"/>
      <c r="E586" s="1010"/>
      <c r="F586" s="1010"/>
      <c r="G586" s="7"/>
    </row>
    <row r="587" spans="1:7"/>
    <row r="588" spans="1:7">
      <c r="A588" s="987" t="s">
        <v>1213</v>
      </c>
      <c r="B588" s="987"/>
      <c r="C588" s="987"/>
      <c r="D588" s="987"/>
      <c r="E588" s="987"/>
      <c r="F588" s="987"/>
      <c r="G588" s="987"/>
    </row>
    <row r="589" spans="1:7"/>
    <row r="590" spans="1:7">
      <c r="D590" s="1004" t="s">
        <v>1313</v>
      </c>
      <c r="E590" s="1004"/>
      <c r="F590" s="1004"/>
    </row>
    <row r="591" spans="1:7">
      <c r="D591" s="1043" t="s">
        <v>1314</v>
      </c>
      <c r="E591" s="1043"/>
      <c r="F591" s="1043"/>
    </row>
    <row r="592" spans="1:7" s="743" customFormat="1">
      <c r="A592" s="729"/>
      <c r="B592" s="729"/>
      <c r="C592" s="729"/>
      <c r="D592" s="747"/>
      <c r="E592" s="746"/>
      <c r="F592" s="746"/>
      <c r="G592" s="7"/>
    </row>
    <row r="593" spans="1:7" s="39" customFormat="1" ht="14.25">
      <c r="A593" s="420"/>
      <c r="B593" s="703" t="s">
        <v>329</v>
      </c>
      <c r="C593" s="282"/>
      <c r="D593" s="1006" t="s">
        <v>1315</v>
      </c>
      <c r="E593" s="1006"/>
      <c r="F593" s="1006"/>
      <c r="G593" s="133"/>
    </row>
    <row r="594" spans="1:7">
      <c r="D594" s="1006"/>
      <c r="E594" s="1006"/>
      <c r="F594" s="1006"/>
    </row>
    <row r="595" spans="1:7">
      <c r="D595" s="1006"/>
      <c r="E595" s="1006"/>
      <c r="F595" s="1006"/>
    </row>
    <row r="596" spans="1:7"/>
    <row r="597" spans="1:7">
      <c r="A597" s="987" t="s">
        <v>1214</v>
      </c>
      <c r="B597" s="987"/>
      <c r="C597" s="987"/>
      <c r="D597" s="987"/>
      <c r="E597" s="987"/>
      <c r="F597" s="987"/>
      <c r="G597" s="987"/>
    </row>
    <row r="598" spans="1:7">
      <c r="A598" s="138"/>
      <c r="B598" s="138"/>
      <c r="G598" s="57"/>
    </row>
    <row r="599" spans="1:7">
      <c r="A599" s="266"/>
      <c r="B599" s="698"/>
      <c r="C599" s="264"/>
      <c r="D599" s="1044" t="s">
        <v>1316</v>
      </c>
      <c r="E599" s="1044"/>
      <c r="F599" s="1044"/>
      <c r="G599" s="57"/>
    </row>
    <row r="600" spans="1:7">
      <c r="A600" s="266"/>
      <c r="B600" s="698"/>
      <c r="C600" s="264"/>
      <c r="D600" s="1044"/>
      <c r="E600" s="1044"/>
      <c r="F600" s="1044"/>
      <c r="G600" s="57"/>
    </row>
    <row r="601" spans="1:7">
      <c r="C601" s="269"/>
      <c r="D601" s="1043" t="s">
        <v>1317</v>
      </c>
      <c r="E601" s="1043"/>
      <c r="F601" s="1043"/>
      <c r="G601" s="57"/>
    </row>
    <row r="602" spans="1:7" s="743" customFormat="1">
      <c r="A602" s="729"/>
      <c r="B602" s="729"/>
      <c r="C602" s="744"/>
      <c r="D602" s="748"/>
      <c r="E602" s="748"/>
      <c r="F602" s="748"/>
      <c r="G602" s="57"/>
    </row>
    <row r="603" spans="1:7">
      <c r="A603" s="23"/>
      <c r="B603" s="703" t="s">
        <v>329</v>
      </c>
      <c r="D603" s="1043" t="s">
        <v>467</v>
      </c>
      <c r="E603" s="1043"/>
      <c r="F603" s="1043"/>
      <c r="G603" s="57"/>
    </row>
    <row r="604" spans="1:7">
      <c r="C604" s="277"/>
      <c r="E604" s="12"/>
      <c r="G604" s="57"/>
    </row>
    <row r="605" spans="1:7">
      <c r="A605" s="23"/>
      <c r="B605" s="703" t="s">
        <v>329</v>
      </c>
      <c r="D605" s="1003" t="s">
        <v>1318</v>
      </c>
      <c r="E605" s="1003"/>
      <c r="F605" s="1003"/>
      <c r="G605" s="57"/>
    </row>
    <row r="606" spans="1:7">
      <c r="D606" s="1003"/>
      <c r="E606" s="1003"/>
      <c r="F606" s="1003"/>
      <c r="G606" s="57"/>
    </row>
    <row r="607" spans="1:7">
      <c r="D607" s="12"/>
      <c r="G607" s="57"/>
    </row>
    <row r="608" spans="1:7">
      <c r="B608" s="703" t="s">
        <v>329</v>
      </c>
      <c r="D608" s="1003" t="s">
        <v>1319</v>
      </c>
      <c r="E608" s="1003"/>
      <c r="F608" s="1003"/>
      <c r="G608" s="57"/>
    </row>
    <row r="609" spans="1:7">
      <c r="C609" s="277"/>
      <c r="D609" s="1003"/>
      <c r="E609" s="1003"/>
      <c r="F609" s="1003"/>
      <c r="G609" s="57"/>
    </row>
    <row r="610" spans="1:7">
      <c r="C610" s="277"/>
      <c r="G610" s="57"/>
    </row>
    <row r="611" spans="1:7">
      <c r="B611" s="703" t="s">
        <v>329</v>
      </c>
      <c r="C611" s="277"/>
      <c r="D611" s="1003" t="s">
        <v>1320</v>
      </c>
      <c r="E611" s="1003"/>
      <c r="F611" s="1003"/>
      <c r="G611" s="57"/>
    </row>
    <row r="612" spans="1:7">
      <c r="C612" s="277"/>
      <c r="D612" s="1003"/>
      <c r="E612" s="1003"/>
      <c r="F612" s="1003"/>
      <c r="G612" s="57"/>
    </row>
    <row r="613" spans="1:7">
      <c r="C613" s="277"/>
      <c r="G613" s="57"/>
    </row>
    <row r="614" spans="1:7">
      <c r="A614" s="987" t="s">
        <v>1215</v>
      </c>
      <c r="B614" s="987"/>
      <c r="C614" s="987"/>
      <c r="D614" s="987"/>
      <c r="E614" s="987"/>
      <c r="F614" s="987"/>
      <c r="G614" s="987"/>
    </row>
    <row r="615" spans="1:7">
      <c r="A615" s="276"/>
      <c r="B615" s="276"/>
      <c r="C615" s="276"/>
      <c r="G615" s="57"/>
    </row>
    <row r="616" spans="1:7">
      <c r="C616" s="23"/>
      <c r="D616" s="1004" t="s">
        <v>1321</v>
      </c>
      <c r="E616" s="1004"/>
      <c r="F616" s="1004"/>
      <c r="G616" s="57"/>
    </row>
    <row r="617" spans="1:7">
      <c r="A617" s="23"/>
      <c r="B617" s="699"/>
      <c r="C617" s="274"/>
      <c r="D617" s="50"/>
      <c r="G617" s="57"/>
    </row>
    <row r="618" spans="1:7" ht="14.25">
      <c r="A618" s="270"/>
      <c r="B618" s="703" t="s">
        <v>329</v>
      </c>
      <c r="C618" s="274"/>
      <c r="D618" s="1005" t="s">
        <v>1322</v>
      </c>
      <c r="E618" s="1005"/>
      <c r="F618" s="1005"/>
      <c r="G618" s="57"/>
    </row>
    <row r="619" spans="1:7">
      <c r="C619" s="274"/>
      <c r="D619" s="1005"/>
      <c r="E619" s="1005"/>
      <c r="F619" s="1005"/>
      <c r="G619" s="57"/>
    </row>
    <row r="620" spans="1:7">
      <c r="C620" s="274"/>
      <c r="D620" s="1005"/>
      <c r="E620" s="1005"/>
      <c r="F620" s="1005"/>
      <c r="G620" s="57"/>
    </row>
    <row r="621" spans="1:7">
      <c r="C621" s="274"/>
      <c r="D621" s="1005"/>
      <c r="E621" s="1005"/>
      <c r="F621" s="1005"/>
      <c r="G621" s="57"/>
    </row>
    <row r="622" spans="1:7">
      <c r="C622" s="274"/>
      <c r="D622" s="1005"/>
      <c r="E622" s="1005"/>
      <c r="F622" s="1005"/>
      <c r="G622" s="57"/>
    </row>
    <row r="623" spans="1:7">
      <c r="C623" s="274"/>
      <c r="D623" s="1005"/>
      <c r="E623" s="1005"/>
      <c r="F623" s="1005"/>
      <c r="G623" s="57"/>
    </row>
    <row r="624" spans="1:7" s="743" customFormat="1">
      <c r="A624" s="729"/>
      <c r="B624" s="729"/>
      <c r="C624" s="274"/>
      <c r="D624" s="749"/>
      <c r="E624" s="749"/>
      <c r="F624" s="749"/>
      <c r="G624" s="57"/>
    </row>
    <row r="625" spans="1:7" ht="14.25">
      <c r="A625" s="270"/>
      <c r="B625" s="703" t="s">
        <v>329</v>
      </c>
      <c r="C625" s="274"/>
      <c r="D625" s="1005" t="s">
        <v>1323</v>
      </c>
      <c r="E625" s="1005"/>
      <c r="F625" s="1005"/>
      <c r="G625" s="57"/>
    </row>
    <row r="626" spans="1:7">
      <c r="A626" s="275"/>
      <c r="B626" s="275"/>
      <c r="C626" s="275"/>
      <c r="D626" s="1005"/>
      <c r="E626" s="1005"/>
      <c r="F626" s="1005"/>
      <c r="G626" s="57"/>
    </row>
    <row r="627" spans="1:7">
      <c r="A627" s="275"/>
      <c r="B627" s="275"/>
      <c r="C627" s="275"/>
      <c r="D627" s="154"/>
      <c r="E627" s="150"/>
      <c r="F627" s="150"/>
      <c r="G627" s="57"/>
    </row>
    <row r="628" spans="1:7" ht="14.25">
      <c r="A628" s="270"/>
      <c r="B628" s="703" t="s">
        <v>329</v>
      </c>
      <c r="C628" s="275"/>
      <c r="D628" s="1006" t="s">
        <v>1324</v>
      </c>
      <c r="E628" s="1006"/>
      <c r="F628" s="1006"/>
      <c r="G628" s="57"/>
    </row>
    <row r="629" spans="1:7" ht="14.25">
      <c r="A629" s="270"/>
      <c r="B629" s="270"/>
      <c r="C629" s="275"/>
      <c r="D629" s="1006"/>
      <c r="E629" s="1006"/>
      <c r="F629" s="1006"/>
      <c r="G629" s="57"/>
    </row>
    <row r="630" spans="1:7" ht="14.25">
      <c r="A630" s="270"/>
      <c r="B630" s="270"/>
      <c r="C630" s="275"/>
      <c r="D630" s="1006"/>
      <c r="E630" s="1006"/>
      <c r="F630" s="1006"/>
      <c r="G630" s="57"/>
    </row>
    <row r="631" spans="1:7">
      <c r="A631" s="275"/>
      <c r="B631" s="275"/>
      <c r="C631" s="275"/>
      <c r="D631" s="1006"/>
      <c r="E631" s="1006"/>
      <c r="F631" s="1006"/>
      <c r="G631" s="57"/>
    </row>
    <row r="632" spans="1:7" s="743" customFormat="1">
      <c r="A632" s="275"/>
      <c r="B632" s="275"/>
      <c r="C632" s="275"/>
      <c r="D632" s="750"/>
      <c r="E632" s="750"/>
      <c r="F632" s="750"/>
      <c r="G632" s="57"/>
    </row>
    <row r="633" spans="1:7">
      <c r="A633" s="275"/>
      <c r="B633" s="703" t="s">
        <v>329</v>
      </c>
      <c r="C633" s="275"/>
      <c r="D633" s="1007" t="s">
        <v>1325</v>
      </c>
      <c r="E633" s="1007"/>
      <c r="F633" s="1007"/>
      <c r="G633" s="57"/>
    </row>
    <row r="634" spans="1:7">
      <c r="A634" s="275"/>
      <c r="B634" s="275"/>
      <c r="C634" s="275"/>
      <c r="D634" s="751"/>
      <c r="E634" s="751"/>
      <c r="F634" s="751"/>
      <c r="G634" s="57"/>
    </row>
    <row r="635" spans="1:7">
      <c r="A635" s="987" t="s">
        <v>1216</v>
      </c>
      <c r="B635" s="987"/>
      <c r="C635" s="987"/>
      <c r="D635" s="987"/>
      <c r="E635" s="987"/>
      <c r="F635" s="987"/>
      <c r="G635" s="987"/>
    </row>
    <row r="636" spans="1:7">
      <c r="A636" s="138"/>
      <c r="B636" s="138"/>
      <c r="C636" s="275"/>
      <c r="D636" s="150"/>
      <c r="E636" s="150"/>
      <c r="F636" s="150"/>
      <c r="G636" s="57"/>
    </row>
    <row r="637" spans="1:7">
      <c r="C637" s="276"/>
      <c r="D637" s="1008" t="s">
        <v>1375</v>
      </c>
      <c r="E637" s="1008"/>
      <c r="F637" s="1008"/>
      <c r="G637" s="57"/>
    </row>
    <row r="638" spans="1:7">
      <c r="A638" s="269"/>
      <c r="B638" s="269"/>
      <c r="C638" s="269"/>
      <c r="D638" s="1009" t="s">
        <v>1376</v>
      </c>
      <c r="E638" s="1009"/>
      <c r="F638" s="1009"/>
      <c r="G638" s="57"/>
    </row>
    <row r="639" spans="1:7" s="743" customFormat="1">
      <c r="A639" s="744"/>
      <c r="B639" s="744"/>
      <c r="C639" s="744"/>
      <c r="D639" s="758"/>
      <c r="E639" s="758"/>
      <c r="F639" s="758"/>
      <c r="G639" s="57"/>
    </row>
    <row r="640" spans="1:7" ht="14.45" customHeight="1">
      <c r="A640" s="270"/>
      <c r="B640" s="703" t="s">
        <v>329</v>
      </c>
      <c r="C640" s="275"/>
      <c r="D640" s="965" t="s">
        <v>1377</v>
      </c>
      <c r="E640" s="965"/>
      <c r="F640" s="965"/>
      <c r="G640" s="57"/>
    </row>
    <row r="641" spans="1:11" ht="14.25">
      <c r="A641" s="270"/>
      <c r="B641" s="270"/>
      <c r="C641" s="275"/>
      <c r="D641" s="965"/>
      <c r="E641" s="965"/>
      <c r="F641" s="965"/>
      <c r="G641" s="57"/>
    </row>
    <row r="642" spans="1:11" ht="14.25">
      <c r="A642" s="270"/>
      <c r="B642" s="270"/>
      <c r="C642" s="275"/>
      <c r="D642" s="965"/>
      <c r="E642" s="965"/>
      <c r="F642" s="965"/>
      <c r="G642" s="57"/>
    </row>
    <row r="643" spans="1:11" ht="14.25">
      <c r="A643" s="270"/>
      <c r="B643" s="270"/>
      <c r="C643" s="275"/>
      <c r="D643" s="965"/>
      <c r="E643" s="965"/>
      <c r="F643" s="965"/>
      <c r="G643" s="57"/>
    </row>
    <row r="644" spans="1:11" s="706" customFormat="1" ht="14.25">
      <c r="A644" s="270"/>
      <c r="B644" s="270"/>
      <c r="C644" s="275"/>
      <c r="D644" s="965"/>
      <c r="E644" s="965"/>
      <c r="F644" s="965"/>
      <c r="G644" s="57"/>
    </row>
    <row r="645" spans="1:11" s="743" customFormat="1" ht="14.25">
      <c r="A645" s="738"/>
      <c r="B645" s="738"/>
      <c r="C645" s="275"/>
      <c r="D645" s="760"/>
      <c r="E645" s="760"/>
      <c r="F645" s="760"/>
      <c r="G645" s="57"/>
    </row>
    <row r="646" spans="1:11" s="706" customFormat="1" ht="14.25">
      <c r="A646" s="270"/>
      <c r="B646" s="703" t="s">
        <v>329</v>
      </c>
      <c r="C646" s="275"/>
      <c r="D646" s="1026" t="s">
        <v>1227</v>
      </c>
      <c r="E646" s="1026"/>
      <c r="F646" s="1026"/>
      <c r="G646" s="57"/>
    </row>
    <row r="647" spans="1:11" s="706" customFormat="1" ht="14.25">
      <c r="A647" s="270"/>
      <c r="B647" s="270"/>
      <c r="C647" s="275"/>
      <c r="D647" s="1027" t="s">
        <v>1378</v>
      </c>
      <c r="E647" s="1027"/>
      <c r="F647" s="1027"/>
      <c r="G647" s="57"/>
    </row>
    <row r="648" spans="1:11" s="706" customFormat="1" ht="14.25">
      <c r="A648" s="270"/>
      <c r="B648" s="270"/>
      <c r="C648" s="275"/>
      <c r="D648" s="1027"/>
      <c r="E648" s="1027"/>
      <c r="F648" s="1027"/>
      <c r="G648" s="57"/>
    </row>
    <row r="649" spans="1:11" s="706" customFormat="1" ht="14.25">
      <c r="A649" s="270"/>
      <c r="B649" s="270"/>
      <c r="C649" s="275"/>
      <c r="D649" s="1027"/>
      <c r="E649" s="1027"/>
      <c r="F649" s="1027"/>
      <c r="G649" s="57"/>
    </row>
    <row r="650" spans="1:11" s="706" customFormat="1" ht="14.25">
      <c r="A650" s="270"/>
      <c r="B650" s="270"/>
      <c r="C650" s="275"/>
      <c r="D650" s="1027"/>
      <c r="E650" s="1027"/>
      <c r="F650" s="1027"/>
      <c r="G650" s="57"/>
    </row>
    <row r="651" spans="1:11" s="706" customFormat="1" ht="14.25">
      <c r="A651" s="270"/>
      <c r="B651" s="270"/>
      <c r="C651" s="275"/>
      <c r="D651" s="1027"/>
      <c r="E651" s="1027"/>
      <c r="F651" s="1027"/>
      <c r="G651" s="57"/>
    </row>
    <row r="652" spans="1:11" s="706" customFormat="1" ht="14.25">
      <c r="A652" s="270"/>
      <c r="B652" s="270"/>
      <c r="C652" s="275"/>
      <c r="D652" s="1028" t="s">
        <v>1379</v>
      </c>
      <c r="E652" s="1028"/>
      <c r="F652" s="1028"/>
      <c r="G652" s="57"/>
    </row>
    <row r="653" spans="1:11">
      <c r="A653" s="275"/>
      <c r="B653" s="275"/>
      <c r="C653" s="275"/>
      <c r="D653" s="150"/>
      <c r="E653" s="150"/>
      <c r="F653" s="150"/>
      <c r="G653" s="57"/>
    </row>
    <row r="654" spans="1:11">
      <c r="A654" s="987" t="s">
        <v>1217</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80" t="s">
        <v>1253</v>
      </c>
      <c r="E658" s="980"/>
      <c r="F658" s="980"/>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0" t="s">
        <v>981</v>
      </c>
      <c r="E660" s="980"/>
      <c r="F660" s="980"/>
      <c r="G660" s="57"/>
      <c r="H660" s="278"/>
      <c r="I660" s="278"/>
      <c r="J660" s="278"/>
      <c r="K660" s="278"/>
    </row>
    <row r="661" spans="1:11">
      <c r="A661" s="269"/>
      <c r="B661" s="269"/>
      <c r="C661" s="269"/>
      <c r="D661" s="980" t="s">
        <v>992</v>
      </c>
      <c r="E661" s="980"/>
      <c r="F661" s="980"/>
      <c r="G661" s="57"/>
      <c r="H661" s="278"/>
      <c r="I661" s="278"/>
      <c r="J661" s="278"/>
      <c r="K661" s="278"/>
    </row>
    <row r="662" spans="1:11">
      <c r="A662" s="269"/>
      <c r="B662" s="269"/>
      <c r="C662" s="269"/>
      <c r="D662" s="6"/>
      <c r="E662" s="976" t="s">
        <v>1254</v>
      </c>
      <c r="F662" s="976"/>
      <c r="G662" s="57"/>
      <c r="H662" s="278"/>
      <c r="I662" s="278"/>
      <c r="J662" s="278"/>
      <c r="K662" s="278"/>
    </row>
    <row r="663" spans="1:11">
      <c r="A663" s="269"/>
      <c r="B663" s="269"/>
      <c r="C663" s="269"/>
      <c r="D663" s="6"/>
      <c r="E663" s="976"/>
      <c r="F663" s="976"/>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7" t="s">
        <v>1255</v>
      </c>
      <c r="E665" s="967"/>
      <c r="F665" s="967"/>
      <c r="G665" s="57"/>
      <c r="H665" s="278"/>
      <c r="I665" s="278"/>
      <c r="J665" s="278"/>
      <c r="K665" s="278"/>
    </row>
    <row r="666" spans="1:11">
      <c r="A666" s="23"/>
      <c r="B666" s="699"/>
      <c r="C666" s="269"/>
      <c r="D666" s="967"/>
      <c r="E666" s="967"/>
      <c r="F666" s="967"/>
      <c r="G666" s="57"/>
      <c r="H666" s="278"/>
      <c r="I666" s="278"/>
      <c r="J666" s="278"/>
      <c r="K666" s="278"/>
    </row>
    <row r="667" spans="1:11">
      <c r="A667" s="269"/>
      <c r="B667" s="269"/>
      <c r="C667" s="269"/>
      <c r="D667" s="967"/>
      <c r="E667" s="967"/>
      <c r="F667" s="967"/>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0" t="s">
        <v>1022</v>
      </c>
      <c r="E669" s="980"/>
      <c r="F669" s="980"/>
      <c r="G669" s="57"/>
      <c r="H669" s="278"/>
      <c r="I669" s="278"/>
      <c r="J669" s="278"/>
      <c r="K669" s="278"/>
    </row>
    <row r="670" spans="1:11" ht="14.25">
      <c r="A670" s="270"/>
      <c r="B670" s="270"/>
      <c r="C670" s="269"/>
      <c r="D670" s="980" t="s">
        <v>992</v>
      </c>
      <c r="E670" s="980"/>
      <c r="F670" s="980"/>
      <c r="G670" s="57"/>
      <c r="H670" s="278"/>
      <c r="I670" s="278"/>
      <c r="J670" s="278"/>
      <c r="K670" s="278"/>
    </row>
    <row r="671" spans="1:11">
      <c r="A671" s="269"/>
      <c r="B671" s="269"/>
      <c r="C671" s="269"/>
      <c r="D671" s="6"/>
      <c r="E671" s="998" t="s">
        <v>1256</v>
      </c>
      <c r="F671" s="99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2" t="s">
        <v>1266</v>
      </c>
      <c r="E673" s="1002"/>
      <c r="F673" s="1002"/>
      <c r="G673" s="57"/>
      <c r="H673" s="278"/>
      <c r="I673" s="278"/>
      <c r="J673" s="278"/>
      <c r="K673" s="278"/>
    </row>
    <row r="674" spans="1:11">
      <c r="A674" s="269"/>
      <c r="B674" s="269"/>
      <c r="C674" s="269"/>
      <c r="D674" s="1002"/>
      <c r="E674" s="1002"/>
      <c r="F674" s="1002"/>
      <c r="G674" s="57"/>
      <c r="H674" s="278"/>
      <c r="I674" s="278"/>
      <c r="J674" s="278"/>
      <c r="K674" s="278"/>
    </row>
    <row r="675" spans="1:11">
      <c r="A675" s="269"/>
      <c r="B675" s="269"/>
      <c r="C675" s="269"/>
      <c r="D675" s="1002"/>
      <c r="E675" s="1002"/>
      <c r="F675" s="1002"/>
      <c r="G675" s="57"/>
      <c r="H675" s="278"/>
      <c r="I675" s="278"/>
      <c r="J675" s="278"/>
      <c r="K675" s="278"/>
    </row>
    <row r="676" spans="1:11">
      <c r="A676" s="269"/>
      <c r="B676" s="269"/>
      <c r="C676" s="269"/>
      <c r="D676" s="1002"/>
      <c r="E676" s="1002"/>
      <c r="F676" s="1002"/>
      <c r="G676" s="57"/>
      <c r="H676" s="278"/>
      <c r="I676" s="278"/>
      <c r="J676" s="278"/>
      <c r="K676" s="278"/>
    </row>
    <row r="677" spans="1:11">
      <c r="A677" s="269"/>
      <c r="B677" s="269"/>
      <c r="C677" s="269"/>
      <c r="D677" s="1002"/>
      <c r="E677" s="1002"/>
      <c r="F677" s="1002"/>
      <c r="G677" s="57"/>
      <c r="H677" s="278"/>
      <c r="I677" s="278"/>
      <c r="J677" s="278"/>
      <c r="K677" s="278"/>
    </row>
    <row r="678" spans="1:11" s="39" customFormat="1">
      <c r="A678" s="504"/>
      <c r="B678" s="504"/>
      <c r="C678" s="504"/>
      <c r="D678" s="1002"/>
      <c r="E678" s="1002"/>
      <c r="F678" s="100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2" t="s">
        <v>1257</v>
      </c>
      <c r="E680" s="1002"/>
      <c r="F680" s="1002"/>
      <c r="G680" s="57"/>
      <c r="H680" s="278"/>
      <c r="I680" s="278"/>
      <c r="J680" s="278"/>
      <c r="K680" s="278"/>
    </row>
    <row r="681" spans="1:11">
      <c r="A681" s="269"/>
      <c r="B681" s="269"/>
      <c r="C681" s="269"/>
      <c r="D681" s="1002"/>
      <c r="E681" s="1002"/>
      <c r="F681" s="1002"/>
      <c r="G681" s="57"/>
      <c r="H681" s="278"/>
      <c r="I681" s="278"/>
      <c r="J681" s="278"/>
      <c r="K681" s="278"/>
    </row>
    <row r="682" spans="1:11">
      <c r="A682" s="269"/>
      <c r="B682" s="269"/>
      <c r="C682" s="269"/>
      <c r="D682" s="1002"/>
      <c r="E682" s="1002"/>
      <c r="F682" s="1002"/>
      <c r="G682" s="57"/>
      <c r="H682" s="278"/>
      <c r="I682" s="278"/>
      <c r="J682" s="278"/>
      <c r="K682" s="278"/>
    </row>
    <row r="683" spans="1:11" ht="15" customHeight="1">
      <c r="A683" s="269"/>
      <c r="B683" s="269"/>
      <c r="C683" s="269"/>
      <c r="D683" s="1002"/>
      <c r="E683" s="1002"/>
      <c r="F683" s="1002"/>
      <c r="G683" s="57"/>
      <c r="H683" s="278"/>
      <c r="I683" s="278"/>
      <c r="J683" s="278"/>
      <c r="K683" s="278"/>
    </row>
    <row r="684" spans="1:11" ht="15" customHeight="1">
      <c r="A684" s="269"/>
      <c r="B684" s="269"/>
      <c r="C684" s="269"/>
      <c r="D684" s="1002"/>
      <c r="E684" s="1002"/>
      <c r="F684" s="1002"/>
      <c r="G684" s="57"/>
      <c r="H684" s="278"/>
      <c r="I684" s="278"/>
      <c r="J684" s="278"/>
      <c r="K684" s="278"/>
    </row>
    <row r="685" spans="1:11">
      <c r="A685" s="269"/>
      <c r="B685" s="269"/>
      <c r="C685" s="269"/>
      <c r="D685" s="1002"/>
      <c r="E685" s="1002"/>
      <c r="F685" s="1002"/>
      <c r="G685" s="57"/>
      <c r="H685" s="278"/>
      <c r="I685" s="278"/>
      <c r="J685" s="278"/>
      <c r="K685" s="278"/>
    </row>
    <row r="686" spans="1:11">
      <c r="A686" s="269"/>
      <c r="B686" s="269"/>
      <c r="C686" s="269"/>
      <c r="D686" s="1002"/>
      <c r="E686" s="1002"/>
      <c r="F686" s="1002"/>
      <c r="G686" s="57"/>
      <c r="H686" s="278"/>
      <c r="I686" s="278"/>
      <c r="J686" s="278"/>
      <c r="K686" s="278"/>
    </row>
    <row r="687" spans="1:11">
      <c r="A687" s="269"/>
      <c r="B687" s="269"/>
      <c r="C687" s="269"/>
      <c r="D687" s="1002"/>
      <c r="E687" s="1002"/>
      <c r="F687" s="1002"/>
      <c r="G687" s="57"/>
      <c r="H687" s="278"/>
      <c r="I687" s="278"/>
      <c r="J687" s="278"/>
      <c r="K687" s="278"/>
    </row>
    <row r="688" spans="1:11" ht="15" customHeight="1">
      <c r="A688" s="269"/>
      <c r="B688" s="269"/>
      <c r="C688" s="269"/>
      <c r="D688" s="1002"/>
      <c r="E688" s="1002"/>
      <c r="F688" s="1002"/>
      <c r="G688" s="57"/>
      <c r="H688" s="278"/>
      <c r="I688" s="278"/>
      <c r="J688" s="278"/>
      <c r="K688" s="278"/>
    </row>
    <row r="689" spans="1:11">
      <c r="A689" s="269"/>
      <c r="B689" s="269"/>
      <c r="C689" s="269"/>
      <c r="D689" s="1002"/>
      <c r="E689" s="1002"/>
      <c r="F689" s="1002"/>
      <c r="G689" s="57"/>
      <c r="H689" s="278"/>
      <c r="I689" s="278"/>
      <c r="J689" s="278"/>
      <c r="K689" s="278"/>
    </row>
    <row r="690" spans="1:11">
      <c r="A690" s="269"/>
      <c r="B690" s="269"/>
      <c r="C690" s="269"/>
      <c r="D690" s="1002"/>
      <c r="E690" s="1002"/>
      <c r="F690" s="1002"/>
      <c r="G690" s="57"/>
      <c r="H690" s="278"/>
      <c r="I690" s="278"/>
      <c r="J690" s="278"/>
      <c r="K690" s="278"/>
    </row>
    <row r="691" spans="1:11">
      <c r="A691" s="269"/>
      <c r="B691" s="269"/>
      <c r="C691" s="269"/>
      <c r="D691" s="1002"/>
      <c r="E691" s="1002"/>
      <c r="F691" s="100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2" t="s">
        <v>1267</v>
      </c>
      <c r="E693" s="1002"/>
      <c r="F693" s="1002"/>
      <c r="G693" s="57"/>
      <c r="H693" s="278"/>
      <c r="I693" s="278"/>
      <c r="J693" s="278"/>
      <c r="K693" s="278"/>
    </row>
    <row r="694" spans="1:11">
      <c r="A694" s="269"/>
      <c r="B694" s="269"/>
      <c r="C694" s="269"/>
      <c r="D694" s="1002"/>
      <c r="E694" s="1002"/>
      <c r="F694" s="1002"/>
      <c r="G694" s="57"/>
      <c r="H694" s="278"/>
      <c r="I694" s="278"/>
      <c r="J694" s="278"/>
      <c r="K694" s="278"/>
    </row>
    <row r="695" spans="1:11">
      <c r="A695" s="269"/>
      <c r="B695" s="269"/>
      <c r="C695" s="269"/>
      <c r="D695" s="1002"/>
      <c r="E695" s="1002"/>
      <c r="F695" s="100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2" t="s">
        <v>1264</v>
      </c>
      <c r="E697" s="1002"/>
      <c r="F697" s="1002"/>
      <c r="G697" s="57"/>
      <c r="H697" s="278"/>
      <c r="I697" s="278"/>
      <c r="J697" s="278"/>
      <c r="K697" s="278"/>
    </row>
    <row r="698" spans="1:11" s="706" customFormat="1">
      <c r="A698" s="269"/>
      <c r="B698" s="269"/>
      <c r="C698" s="269"/>
      <c r="D698" s="1002"/>
      <c r="E698" s="1002"/>
      <c r="F698" s="100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2" t="s">
        <v>1265</v>
      </c>
      <c r="E700" s="1002"/>
      <c r="F700" s="1002"/>
      <c r="G700" s="57"/>
      <c r="H700" s="278"/>
      <c r="I700" s="278"/>
      <c r="J700" s="278"/>
      <c r="K700" s="278"/>
    </row>
    <row r="701" spans="1:11" s="706" customFormat="1">
      <c r="A701" s="269"/>
      <c r="B701" s="269"/>
      <c r="C701" s="269"/>
      <c r="D701" s="1002"/>
      <c r="E701" s="1002"/>
      <c r="F701" s="1002"/>
      <c r="G701" s="57"/>
      <c r="H701" s="278"/>
      <c r="I701" s="278"/>
      <c r="J701" s="278"/>
      <c r="K701" s="278"/>
    </row>
    <row r="702" spans="1:11" s="706" customFormat="1">
      <c r="A702" s="269"/>
      <c r="B702" s="269"/>
      <c r="C702" s="269"/>
      <c r="D702" s="1002"/>
      <c r="E702" s="1002"/>
      <c r="F702" s="100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2" t="s">
        <v>1258</v>
      </c>
      <c r="E704" s="1002"/>
      <c r="F704" s="1002"/>
      <c r="G704" s="57"/>
      <c r="H704" s="278"/>
      <c r="I704" s="278"/>
      <c r="J704" s="278"/>
      <c r="K704" s="278"/>
    </row>
    <row r="705" spans="1:11">
      <c r="A705" s="269"/>
      <c r="B705" s="269"/>
      <c r="C705" s="269"/>
      <c r="D705" s="1002"/>
      <c r="E705" s="1002"/>
      <c r="F705" s="1002"/>
      <c r="G705" s="57"/>
      <c r="H705" s="278"/>
      <c r="I705" s="278"/>
      <c r="J705" s="278"/>
      <c r="K705" s="278"/>
    </row>
    <row r="706" spans="1:11">
      <c r="A706" s="269"/>
      <c r="B706" s="269"/>
      <c r="C706" s="269"/>
      <c r="D706" s="1002"/>
      <c r="E706" s="1002"/>
      <c r="F706" s="100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2" t="s">
        <v>1259</v>
      </c>
      <c r="E708" s="1002"/>
      <c r="F708" s="1002"/>
      <c r="G708" s="57"/>
      <c r="H708" s="278"/>
      <c r="I708" s="278"/>
      <c r="J708" s="278"/>
      <c r="K708" s="278"/>
    </row>
    <row r="709" spans="1:11">
      <c r="A709" s="269"/>
      <c r="B709" s="269"/>
      <c r="C709" s="269"/>
      <c r="D709" s="1002"/>
      <c r="E709" s="1002"/>
      <c r="F709" s="1002"/>
      <c r="G709" s="57"/>
      <c r="H709" s="278"/>
      <c r="I709" s="278"/>
      <c r="J709" s="278"/>
      <c r="K709" s="278"/>
    </row>
    <row r="710" spans="1:11">
      <c r="A710" s="269"/>
      <c r="B710" s="269"/>
      <c r="C710" s="269"/>
      <c r="D710" s="1002"/>
      <c r="E710" s="1002"/>
      <c r="F710" s="100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7" t="s">
        <v>1260</v>
      </c>
      <c r="E712" s="967"/>
      <c r="F712" s="967"/>
      <c r="G712" s="57"/>
      <c r="H712" s="278"/>
      <c r="I712" s="278"/>
      <c r="J712" s="278"/>
      <c r="K712" s="278"/>
    </row>
    <row r="713" spans="1:11">
      <c r="A713" s="269"/>
      <c r="B713" s="269"/>
      <c r="C713" s="269"/>
      <c r="D713" s="967"/>
      <c r="E713" s="967"/>
      <c r="F713" s="967"/>
      <c r="G713" s="57"/>
      <c r="H713" s="278"/>
      <c r="I713" s="278"/>
      <c r="J713" s="278"/>
      <c r="K713" s="278"/>
    </row>
    <row r="714" spans="1:11">
      <c r="A714" s="269"/>
      <c r="B714" s="269"/>
      <c r="C714" s="269"/>
      <c r="D714" s="967"/>
      <c r="E714" s="967"/>
      <c r="F714" s="967"/>
      <c r="G714" s="57"/>
      <c r="H714" s="278"/>
      <c r="I714" s="278"/>
      <c r="J714" s="278"/>
      <c r="K714" s="278"/>
    </row>
    <row r="715" spans="1:11">
      <c r="A715" s="269"/>
      <c r="B715" s="269"/>
      <c r="C715" s="269"/>
      <c r="D715" s="967"/>
      <c r="E715" s="967"/>
      <c r="F715" s="96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2" t="s">
        <v>1393</v>
      </c>
      <c r="E717" s="1002"/>
      <c r="F717" s="1002"/>
      <c r="G717" s="57"/>
      <c r="H717" s="278"/>
      <c r="I717" s="278"/>
      <c r="J717" s="278"/>
      <c r="K717" s="278"/>
    </row>
    <row r="718" spans="1:11">
      <c r="A718" s="269"/>
      <c r="B718" s="269"/>
      <c r="C718" s="269"/>
      <c r="D718" s="1002"/>
      <c r="E718" s="1002"/>
      <c r="F718" s="1002"/>
      <c r="G718" s="57"/>
      <c r="H718" s="278"/>
      <c r="I718" s="278"/>
      <c r="J718" s="278"/>
      <c r="K718" s="278"/>
    </row>
    <row r="719" spans="1:11">
      <c r="A719" s="269"/>
      <c r="B719" s="269"/>
      <c r="C719" s="269"/>
      <c r="D719" s="1002"/>
      <c r="E719" s="1002"/>
      <c r="F719" s="1002"/>
      <c r="G719" s="57"/>
      <c r="H719" s="278"/>
      <c r="I719" s="278"/>
      <c r="J719" s="278"/>
      <c r="K719" s="278"/>
    </row>
    <row r="720" spans="1:11">
      <c r="A720" s="269"/>
      <c r="B720" s="269"/>
      <c r="C720" s="269"/>
      <c r="D720" s="1002"/>
      <c r="E720" s="1002"/>
      <c r="F720" s="1002"/>
      <c r="G720" s="57"/>
      <c r="H720" s="278"/>
      <c r="I720" s="278"/>
      <c r="J720" s="278"/>
      <c r="K720" s="278"/>
    </row>
    <row r="721" spans="1:11">
      <c r="A721" s="269"/>
      <c r="B721" s="269"/>
      <c r="C721" s="269"/>
      <c r="D721" s="1002"/>
      <c r="E721" s="1002"/>
      <c r="F721" s="1002"/>
      <c r="G721" s="57"/>
      <c r="H721" s="278"/>
      <c r="I721" s="278"/>
      <c r="J721" s="278"/>
      <c r="K721" s="278"/>
    </row>
    <row r="722" spans="1:11">
      <c r="A722" s="269"/>
      <c r="B722" s="269"/>
      <c r="C722" s="269"/>
      <c r="D722" s="1002"/>
      <c r="E722" s="1002"/>
      <c r="F722" s="1002"/>
      <c r="G722" s="57"/>
      <c r="H722" s="278"/>
      <c r="I722" s="278"/>
      <c r="J722" s="278"/>
      <c r="K722" s="278"/>
    </row>
    <row r="723" spans="1:11">
      <c r="A723" s="269"/>
      <c r="B723" s="269"/>
      <c r="C723" s="269"/>
      <c r="D723" s="1002"/>
      <c r="E723" s="1002"/>
      <c r="F723" s="1002"/>
      <c r="G723" s="57"/>
      <c r="H723" s="278"/>
      <c r="I723" s="278"/>
      <c r="J723" s="278"/>
      <c r="K723" s="278"/>
    </row>
    <row r="724" spans="1:11">
      <c r="A724" s="269"/>
      <c r="B724" s="269"/>
      <c r="C724" s="269"/>
      <c r="D724" s="1035" t="s">
        <v>1261</v>
      </c>
      <c r="E724" s="1035"/>
      <c r="F724" s="1035"/>
      <c r="G724" s="57"/>
      <c r="H724" s="278"/>
      <c r="I724" s="278"/>
      <c r="J724" s="278"/>
      <c r="K724" s="278"/>
    </row>
    <row r="725" spans="1:11" s="706" customFormat="1">
      <c r="A725" s="269"/>
      <c r="B725" s="269"/>
      <c r="C725" s="269"/>
      <c r="D725" s="557"/>
      <c r="E725" s="7"/>
      <c r="F725" s="7"/>
      <c r="G725" s="57"/>
      <c r="H725" s="278"/>
      <c r="I725" s="278"/>
      <c r="J725" s="278"/>
      <c r="K725" s="278"/>
    </row>
    <row r="726" spans="1:11">
      <c r="A726" s="1037" t="s">
        <v>1218</v>
      </c>
      <c r="B726" s="1037"/>
      <c r="C726" s="1037"/>
      <c r="D726" s="1037"/>
      <c r="E726" s="1037"/>
      <c r="F726" s="1037"/>
      <c r="G726" s="1037"/>
      <c r="H726" s="278"/>
      <c r="I726" s="278"/>
      <c r="J726" s="278"/>
      <c r="K726" s="278"/>
    </row>
    <row r="727" spans="1:11">
      <c r="A727" s="269"/>
      <c r="B727" s="269"/>
      <c r="C727" s="269"/>
      <c r="D727" s="272"/>
      <c r="G727" s="280"/>
      <c r="H727" s="278"/>
      <c r="I727" s="278"/>
      <c r="J727" s="278"/>
      <c r="K727" s="278"/>
    </row>
    <row r="728" spans="1:11" ht="13.35" customHeight="1">
      <c r="C728" s="269"/>
      <c r="D728" s="1016" t="s">
        <v>1234</v>
      </c>
      <c r="E728" s="1016"/>
      <c r="F728" s="1016"/>
      <c r="G728" s="280"/>
      <c r="H728" s="278"/>
      <c r="I728" s="278"/>
      <c r="J728" s="278"/>
      <c r="K728" s="278"/>
    </row>
    <row r="729" spans="1:11">
      <c r="A729" s="269"/>
      <c r="B729" s="269"/>
      <c r="C729" s="269"/>
      <c r="D729" s="1033" t="s">
        <v>1235</v>
      </c>
      <c r="E729" s="1033"/>
      <c r="F729" s="1033"/>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7" t="s">
        <v>1236</v>
      </c>
      <c r="E731" s="967"/>
      <c r="F731" s="967"/>
      <c r="G731" s="280"/>
      <c r="H731" s="281"/>
      <c r="I731" s="281"/>
      <c r="J731" s="281"/>
      <c r="K731" s="281"/>
    </row>
    <row r="732" spans="1:11" s="39" customFormat="1" ht="10.5" customHeight="1">
      <c r="A732" s="135"/>
      <c r="B732" s="700"/>
      <c r="C732" s="135"/>
      <c r="D732" s="967"/>
      <c r="E732" s="967"/>
      <c r="F732" s="967"/>
      <c r="G732" s="280"/>
      <c r="H732" s="281"/>
      <c r="I732" s="281"/>
      <c r="J732" s="281"/>
      <c r="K732" s="281"/>
    </row>
    <row r="733" spans="1:11" s="39" customFormat="1">
      <c r="A733" s="135"/>
      <c r="B733" s="700"/>
      <c r="C733" s="135"/>
      <c r="D733" s="967"/>
      <c r="E733" s="967"/>
      <c r="F733" s="967"/>
      <c r="G733" s="280"/>
      <c r="H733" s="281"/>
      <c r="I733" s="281"/>
      <c r="J733" s="281"/>
      <c r="K733" s="281"/>
    </row>
    <row r="734" spans="1:11">
      <c r="D734" s="967"/>
      <c r="E734" s="967"/>
      <c r="F734" s="967"/>
      <c r="G734" s="280"/>
      <c r="H734" s="278"/>
      <c r="I734" s="278"/>
      <c r="J734" s="278"/>
      <c r="K734" s="278"/>
    </row>
    <row r="735" spans="1:11">
      <c r="A735" s="282"/>
      <c r="B735" s="282"/>
      <c r="C735" s="282"/>
      <c r="D735" s="967"/>
      <c r="E735" s="967"/>
      <c r="F735" s="967"/>
      <c r="G735" s="284"/>
      <c r="H735" s="278"/>
      <c r="I735" s="278"/>
      <c r="J735" s="278"/>
      <c r="K735" s="278"/>
    </row>
    <row r="736" spans="1:11" ht="15.6" customHeight="1">
      <c r="A736" s="282"/>
      <c r="B736" s="282"/>
      <c r="C736" s="282"/>
      <c r="D736" s="967"/>
      <c r="E736" s="967"/>
      <c r="F736" s="96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8" t="s">
        <v>1237</v>
      </c>
      <c r="E738" s="968"/>
      <c r="F738" s="968"/>
      <c r="G738" s="321"/>
    </row>
    <row r="739" spans="1:11" s="426" customFormat="1">
      <c r="A739" s="425"/>
      <c r="B739" s="425"/>
      <c r="C739" s="425"/>
      <c r="D739" s="968"/>
      <c r="E739" s="968"/>
      <c r="F739" s="968"/>
      <c r="G739" s="321"/>
    </row>
    <row r="740" spans="1:11" s="426" customFormat="1">
      <c r="A740" s="425"/>
      <c r="B740" s="425"/>
      <c r="C740" s="425"/>
      <c r="D740" s="968"/>
      <c r="E740" s="968"/>
      <c r="F740" s="968"/>
      <c r="G740" s="321"/>
    </row>
    <row r="741" spans="1:11" s="426" customFormat="1">
      <c r="A741" s="425"/>
      <c r="B741" s="425"/>
      <c r="C741" s="425"/>
      <c r="D741" s="968"/>
      <c r="E741" s="968"/>
      <c r="F741" s="968"/>
      <c r="G741" s="321"/>
    </row>
    <row r="742" spans="1:11" s="426" customFormat="1">
      <c r="A742" s="425"/>
      <c r="B742" s="425"/>
      <c r="C742" s="425"/>
      <c r="D742" s="393"/>
      <c r="E742" s="321"/>
      <c r="F742" s="321"/>
      <c r="G742" s="321"/>
    </row>
    <row r="743" spans="1:11" s="426" customFormat="1" ht="14.25">
      <c r="A743" s="270"/>
      <c r="B743" s="703" t="s">
        <v>329</v>
      </c>
      <c r="C743" s="425"/>
      <c r="D743" s="1034" t="s">
        <v>1238</v>
      </c>
      <c r="E743" s="1034"/>
      <c r="F743" s="1034"/>
      <c r="G743" s="321"/>
    </row>
    <row r="744" spans="1:11" s="426" customFormat="1">
      <c r="A744" s="425"/>
      <c r="B744" s="425"/>
      <c r="C744" s="425"/>
      <c r="D744" s="1034"/>
      <c r="E744" s="1034"/>
      <c r="F744" s="1034"/>
      <c r="G744" s="321"/>
    </row>
    <row r="745" spans="1:11" s="426" customFormat="1">
      <c r="A745" s="425"/>
      <c r="B745" s="425"/>
      <c r="C745" s="425"/>
      <c r="D745" s="1034"/>
      <c r="E745" s="1034"/>
      <c r="F745" s="1034"/>
      <c r="G745" s="321"/>
    </row>
    <row r="746" spans="1:11">
      <c r="A746" s="282"/>
      <c r="B746" s="282"/>
      <c r="C746" s="282"/>
      <c r="D746" s="393"/>
      <c r="E746" s="283"/>
      <c r="F746" s="283"/>
      <c r="G746" s="284"/>
      <c r="H746" s="278"/>
      <c r="I746" s="278"/>
      <c r="J746" s="278"/>
      <c r="K746" s="278"/>
    </row>
    <row r="747" spans="1:11" ht="14.25">
      <c r="A747" s="270"/>
      <c r="B747" s="703" t="s">
        <v>329</v>
      </c>
      <c r="C747" s="282"/>
      <c r="D747" s="968" t="s">
        <v>1239</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8" t="s">
        <v>1240</v>
      </c>
      <c r="E750" s="968"/>
      <c r="F750" s="968"/>
      <c r="G750" s="284"/>
      <c r="H750" s="278"/>
      <c r="I750" s="278"/>
      <c r="J750" s="278"/>
      <c r="K750" s="278"/>
    </row>
    <row r="751" spans="1:11" s="706" customFormat="1">
      <c r="A751" s="282"/>
      <c r="B751" s="282"/>
      <c r="C751" s="282"/>
      <c r="D751" s="968"/>
      <c r="E751" s="968"/>
      <c r="F751" s="968"/>
      <c r="G751" s="284"/>
      <c r="H751" s="278"/>
      <c r="I751" s="278"/>
      <c r="J751" s="278"/>
      <c r="K751" s="278"/>
    </row>
    <row r="752" spans="1:11" s="706" customFormat="1">
      <c r="A752" s="282"/>
      <c r="B752" s="282"/>
      <c r="C752" s="282"/>
      <c r="D752" s="968"/>
      <c r="E752" s="968"/>
      <c r="F752" s="96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9" t="s">
        <v>1241</v>
      </c>
      <c r="B754" s="1039"/>
      <c r="C754" s="1039"/>
      <c r="D754" s="1039"/>
      <c r="E754" s="1039"/>
      <c r="F754" s="1039"/>
      <c r="G754" s="1039"/>
    </row>
    <row r="755" spans="1:11">
      <c r="A755" s="269"/>
      <c r="B755" s="269"/>
      <c r="C755" s="269"/>
      <c r="D755" s="285"/>
      <c r="F755" s="150"/>
      <c r="G755" s="280"/>
    </row>
    <row r="756" spans="1:11">
      <c r="A756" s="282"/>
      <c r="B756" s="282"/>
      <c r="C756" s="459"/>
      <c r="D756" s="1040" t="s">
        <v>1225</v>
      </c>
      <c r="E756" s="1040"/>
      <c r="F756" s="1040"/>
      <c r="G756" s="280"/>
    </row>
    <row r="757" spans="1:11">
      <c r="A757" s="523"/>
      <c r="B757" s="523"/>
      <c r="C757" s="522"/>
      <c r="D757" s="1030" t="s">
        <v>1242</v>
      </c>
      <c r="E757" s="1030"/>
      <c r="F757" s="1030"/>
      <c r="G757" s="280"/>
    </row>
    <row r="758" spans="1:11">
      <c r="A758" s="282"/>
      <c r="B758" s="282"/>
      <c r="C758" s="459"/>
      <c r="D758" s="717"/>
      <c r="E758" s="717"/>
      <c r="F758" s="717"/>
      <c r="G758" s="280"/>
    </row>
    <row r="759" spans="1:11" ht="14.25">
      <c r="A759" s="270"/>
      <c r="B759" s="703" t="s">
        <v>329</v>
      </c>
      <c r="C759" s="459"/>
      <c r="D759" s="1031" t="s">
        <v>1103</v>
      </c>
      <c r="E759" s="1031"/>
      <c r="F759" s="1031"/>
      <c r="G759" s="280"/>
    </row>
    <row r="760" spans="1:11">
      <c r="A760" s="282"/>
      <c r="B760" s="282"/>
      <c r="C760" s="459"/>
      <c r="D760" s="716"/>
      <c r="E760" s="1032" t="s">
        <v>1226</v>
      </c>
      <c r="F760" s="1032"/>
      <c r="G760" s="280"/>
    </row>
    <row r="761" spans="1:11">
      <c r="A761" s="276"/>
      <c r="B761" s="276"/>
      <c r="C761" s="276"/>
      <c r="D761" s="138"/>
      <c r="F761" s="57"/>
      <c r="G761" s="280"/>
    </row>
    <row r="762" spans="1:11">
      <c r="A762" s="1036" t="s">
        <v>485</v>
      </c>
      <c r="B762" s="1036"/>
      <c r="C762" s="1036"/>
      <c r="D762" s="1036"/>
      <c r="E762" s="1036"/>
      <c r="F762" s="1036"/>
      <c r="G762" s="1036"/>
    </row>
    <row r="763" spans="1:11">
      <c r="A763" s="264"/>
      <c r="B763" s="697"/>
      <c r="C763" s="275"/>
      <c r="D763" s="280"/>
      <c r="E763" s="280"/>
      <c r="F763" s="280"/>
      <c r="G763" s="280"/>
    </row>
    <row r="764" spans="1:11">
      <c r="A764" s="138"/>
      <c r="B764" s="1038" t="s">
        <v>1102</v>
      </c>
      <c r="C764" s="1038"/>
      <c r="D764" s="1038"/>
      <c r="E764" s="1038"/>
      <c r="F764" s="1038"/>
      <c r="G764" s="280"/>
    </row>
    <row r="765" spans="1:11">
      <c r="A765" s="23"/>
      <c r="B765" s="699"/>
      <c r="G765" s="280"/>
    </row>
    <row r="766" spans="1:11">
      <c r="A766" s="1036" t="s">
        <v>486</v>
      </c>
      <c r="B766" s="1036"/>
      <c r="C766" s="1036"/>
      <c r="D766" s="1036"/>
      <c r="E766" s="1036"/>
      <c r="F766" s="1036"/>
      <c r="G766" s="1036"/>
    </row>
    <row r="767" spans="1:11">
      <c r="A767" s="264"/>
      <c r="B767" s="697"/>
      <c r="C767" s="264"/>
      <c r="D767" s="272"/>
      <c r="G767" s="280"/>
    </row>
    <row r="768" spans="1:11">
      <c r="A768" s="138"/>
      <c r="B768" s="982" t="s">
        <v>484</v>
      </c>
      <c r="C768" s="982"/>
      <c r="D768" s="982"/>
      <c r="E768" s="982"/>
      <c r="F768" s="982"/>
      <c r="G768" s="280"/>
    </row>
    <row r="769" spans="1:7" ht="14.25">
      <c r="A769" s="270"/>
      <c r="B769" s="270"/>
      <c r="D769" s="138"/>
      <c r="E769" s="138"/>
      <c r="F769" s="280"/>
      <c r="G769" s="280"/>
    </row>
    <row r="770" spans="1:7">
      <c r="A770" s="1036" t="s">
        <v>487</v>
      </c>
      <c r="B770" s="1036"/>
      <c r="C770" s="1036"/>
      <c r="D770" s="1036"/>
      <c r="E770" s="1036"/>
      <c r="F770" s="1036"/>
      <c r="G770" s="1036"/>
    </row>
    <row r="771" spans="1:7">
      <c r="C771" s="269"/>
      <c r="D771" s="268"/>
      <c r="E771" s="138"/>
      <c r="F771" s="280"/>
      <c r="G771" s="280"/>
    </row>
    <row r="772" spans="1:7">
      <c r="A772" s="138"/>
      <c r="B772" s="982" t="s">
        <v>484</v>
      </c>
      <c r="C772" s="982"/>
      <c r="D772" s="982"/>
      <c r="E772" s="982"/>
      <c r="F772" s="982"/>
      <c r="G772" s="280"/>
    </row>
    <row r="773" spans="1:7">
      <c r="A773" s="138"/>
      <c r="B773" s="138"/>
      <c r="C773" s="275"/>
      <c r="D773" s="280"/>
      <c r="E773" s="280"/>
      <c r="F773" s="280"/>
      <c r="G773" s="280"/>
    </row>
    <row r="774" spans="1:7">
      <c r="A774" s="1036" t="s">
        <v>488</v>
      </c>
      <c r="B774" s="1036"/>
      <c r="C774" s="1036"/>
      <c r="D774" s="1036"/>
      <c r="E774" s="1036"/>
      <c r="F774" s="1036"/>
      <c r="G774" s="1036"/>
    </row>
    <row r="775" spans="1:7">
      <c r="A775" s="138"/>
      <c r="B775" s="138"/>
    </row>
    <row r="776" spans="1:7">
      <c r="A776" s="138"/>
      <c r="B776" s="982" t="s">
        <v>484</v>
      </c>
      <c r="C776" s="982"/>
      <c r="D776" s="982"/>
      <c r="E776" s="982"/>
      <c r="F776" s="982"/>
    </row>
    <row r="777" spans="1:7">
      <c r="A777" s="275"/>
      <c r="B777" s="275"/>
      <c r="C777" s="275"/>
      <c r="D777" s="267"/>
      <c r="F777" s="280"/>
    </row>
    <row r="778" spans="1:7">
      <c r="A778" s="1036" t="s">
        <v>489</v>
      </c>
      <c r="B778" s="1036"/>
      <c r="C778" s="1036"/>
      <c r="D778" s="1036"/>
      <c r="E778" s="1036"/>
      <c r="F778" s="1036"/>
      <c r="G778" s="1036"/>
    </row>
    <row r="779" spans="1:7">
      <c r="A779" s="138"/>
      <c r="B779" s="138"/>
    </row>
    <row r="780" spans="1:7">
      <c r="A780" s="138"/>
      <c r="B780" s="982" t="s">
        <v>484</v>
      </c>
      <c r="C780" s="982"/>
      <c r="D780" s="982"/>
      <c r="E780" s="982"/>
      <c r="F780" s="982"/>
    </row>
    <row r="781" spans="1:7">
      <c r="A781" s="275"/>
      <c r="B781" s="275"/>
      <c r="C781" s="275"/>
      <c r="D781" s="267"/>
      <c r="F781" s="280"/>
    </row>
    <row r="782" spans="1:7">
      <c r="A782" s="1036" t="s">
        <v>490</v>
      </c>
      <c r="B782" s="1036"/>
      <c r="C782" s="1036"/>
      <c r="D782" s="1036"/>
      <c r="E782" s="1036"/>
      <c r="F782" s="1036"/>
      <c r="G782" s="1036"/>
    </row>
    <row r="783" spans="1:7">
      <c r="A783" s="138"/>
      <c r="B783" s="138"/>
    </row>
    <row r="784" spans="1:7">
      <c r="A784" s="138"/>
      <c r="B784" s="982" t="s">
        <v>484</v>
      </c>
      <c r="C784" s="982"/>
      <c r="D784" s="982"/>
      <c r="E784" s="982"/>
      <c r="F784" s="982"/>
    </row>
    <row r="785" spans="1:7">
      <c r="A785" s="274"/>
      <c r="B785" s="274"/>
      <c r="C785" s="274"/>
      <c r="D785" s="286"/>
      <c r="E785" s="57"/>
      <c r="F785" s="57"/>
      <c r="G785" s="57"/>
    </row>
    <row r="786" spans="1:7">
      <c r="A786" s="1036" t="s">
        <v>200</v>
      </c>
      <c r="B786" s="1036"/>
      <c r="C786" s="1036"/>
      <c r="D786" s="1036"/>
      <c r="E786" s="1036"/>
      <c r="F786" s="1036"/>
      <c r="G786" s="1036"/>
    </row>
    <row r="787" spans="1:7">
      <c r="A787" s="138"/>
      <c r="B787" s="138"/>
    </row>
    <row r="788" spans="1:7">
      <c r="A788" s="138"/>
      <c r="B788" s="982" t="s">
        <v>484</v>
      </c>
      <c r="C788" s="982"/>
      <c r="D788" s="982"/>
      <c r="E788" s="982"/>
      <c r="F788" s="982"/>
    </row>
    <row r="789" spans="1:7">
      <c r="A789" s="138"/>
      <c r="B789" s="138"/>
      <c r="D789" s="267"/>
    </row>
    <row r="790" spans="1:7">
      <c r="A790" s="1036" t="s">
        <v>968</v>
      </c>
      <c r="B790" s="1036"/>
      <c r="C790" s="1036"/>
      <c r="D790" s="1036"/>
      <c r="E790" s="1036"/>
      <c r="F790" s="1036"/>
      <c r="G790" s="1036"/>
    </row>
    <row r="791" spans="1:7">
      <c r="A791" s="138"/>
      <c r="B791" s="138"/>
    </row>
    <row r="792" spans="1:7">
      <c r="A792" s="138"/>
      <c r="B792" s="982" t="s">
        <v>484</v>
      </c>
      <c r="C792" s="982"/>
      <c r="D792" s="982"/>
      <c r="E792" s="982"/>
      <c r="F792" s="982"/>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5" t="s">
        <v>1472</v>
      </c>
      <c r="B2" s="1046"/>
      <c r="C2" s="1046"/>
      <c r="D2" s="1046"/>
      <c r="E2" s="1046"/>
      <c r="F2" s="1046"/>
      <c r="G2" s="1046"/>
      <c r="H2" s="1046"/>
      <c r="I2" s="1046"/>
      <c r="J2" s="1046"/>
    </row>
    <row r="3" spans="1:10" ht="15.75">
      <c r="A3" s="1050" t="s">
        <v>699</v>
      </c>
      <c r="B3" s="1051"/>
      <c r="C3" s="1051"/>
      <c r="D3" s="1051"/>
      <c r="E3" s="1051"/>
      <c r="F3" s="1051"/>
      <c r="G3" s="1051"/>
      <c r="H3" s="1051"/>
      <c r="I3" s="1051"/>
      <c r="J3" s="1051"/>
    </row>
    <row r="4" spans="1:10" ht="15">
      <c r="A4" s="1052" t="s">
        <v>1558</v>
      </c>
      <c r="B4" s="1051"/>
      <c r="C4" s="1051"/>
      <c r="D4" s="1051"/>
      <c r="E4" s="1051"/>
      <c r="F4" s="1051"/>
      <c r="G4" s="1051"/>
      <c r="H4" s="1051"/>
      <c r="I4" s="1051"/>
      <c r="J4" s="1051"/>
    </row>
    <row r="5" spans="1:10" ht="12.75"/>
    <row r="6" spans="1:10" ht="12.75">
      <c r="A6" s="1047" t="s">
        <v>1597</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1433</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1527</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1435</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1436</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1437</v>
      </c>
      <c r="B75" s="1049"/>
      <c r="C75" s="1049"/>
      <c r="D75" s="1049"/>
      <c r="E75" s="1049"/>
      <c r="F75" s="1049"/>
      <c r="G75" s="1049"/>
      <c r="H75" s="1049"/>
      <c r="I75" s="1049"/>
    </row>
    <row r="76" spans="1:9" ht="12.75">
      <c r="A76" s="973" t="s">
        <v>1132</v>
      </c>
      <c r="B76" s="973"/>
      <c r="C76" s="973"/>
      <c r="D76" s="973"/>
      <c r="E76" s="973"/>
    </row>
    <row r="77" spans="1:9" ht="12.75">
      <c r="A77" s="973" t="s">
        <v>1438</v>
      </c>
      <c r="B77" s="973"/>
      <c r="C77" s="973"/>
      <c r="D77" s="973"/>
      <c r="E77" s="973"/>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62" t="s">
        <v>1559</v>
      </c>
      <c r="B2" s="1062"/>
      <c r="C2" s="1063"/>
      <c r="D2" s="1063"/>
      <c r="E2" s="1063"/>
      <c r="F2" s="1063"/>
      <c r="G2" s="1063"/>
    </row>
    <row r="3" spans="1:9">
      <c r="A3" s="1070" t="s">
        <v>1562</v>
      </c>
      <c r="B3" s="1070"/>
      <c r="C3" s="1071"/>
      <c r="D3" s="1071"/>
      <c r="E3" s="1071"/>
      <c r="F3" s="1071"/>
      <c r="G3" s="1071"/>
      <c r="I3" s="717" t="s">
        <v>1199</v>
      </c>
    </row>
    <row r="4" spans="1:9">
      <c r="A4" s="1066" t="s">
        <v>1561</v>
      </c>
      <c r="B4" s="1066"/>
      <c r="C4" s="1072"/>
      <c r="D4" s="1072"/>
      <c r="E4" s="1072"/>
      <c r="F4" s="1072"/>
      <c r="G4" s="1072"/>
      <c r="I4" s="717"/>
    </row>
    <row r="5" spans="1:9" s="816" customFormat="1">
      <c r="A5" s="1066"/>
      <c r="B5" s="1066"/>
      <c r="C5" s="1067"/>
      <c r="D5" s="1067"/>
      <c r="E5" s="1067"/>
      <c r="F5" s="1067"/>
      <c r="G5" s="1067"/>
      <c r="I5" s="717" t="s">
        <v>1200</v>
      </c>
    </row>
    <row r="6" spans="1:9" s="816" customFormat="1">
      <c r="A6" s="1064" t="s">
        <v>1295</v>
      </c>
      <c r="B6" s="1064"/>
      <c r="C6" s="1065"/>
      <c r="D6" s="1065"/>
      <c r="E6" s="1065"/>
      <c r="F6" s="1065"/>
      <c r="G6" s="1065"/>
    </row>
    <row r="7" spans="1:9" s="816" customFormat="1">
      <c r="A7" s="1064" t="s">
        <v>1296</v>
      </c>
      <c r="B7" s="1064"/>
      <c r="C7" s="1065"/>
      <c r="D7" s="1065"/>
      <c r="E7" s="1065"/>
      <c r="F7" s="1065"/>
      <c r="G7" s="1065"/>
    </row>
    <row r="8" spans="1:9">
      <c r="A8" s="817"/>
      <c r="B8" s="817"/>
      <c r="C8" s="818"/>
      <c r="D8" s="818"/>
      <c r="E8" s="818"/>
      <c r="F8" s="818"/>
    </row>
    <row r="9" spans="1:9">
      <c r="A9" s="1023" t="s">
        <v>1298</v>
      </c>
      <c r="B9" s="1023"/>
      <c r="C9" s="1023"/>
      <c r="D9" s="1023"/>
      <c r="E9" s="1023"/>
      <c r="F9" s="1023"/>
      <c r="G9" s="1023"/>
    </row>
    <row r="10" spans="1:9">
      <c r="A10" s="818"/>
      <c r="B10" s="818"/>
      <c r="E10" s="819"/>
    </row>
    <row r="11" spans="1:9" ht="13.7" customHeight="1">
      <c r="C11" s="818"/>
      <c r="D11" s="1089" t="s">
        <v>1297</v>
      </c>
      <c r="E11" s="1089"/>
      <c r="F11" s="1089"/>
    </row>
    <row r="12" spans="1:9">
      <c r="C12" s="818"/>
      <c r="D12" s="1089"/>
      <c r="E12" s="1089"/>
      <c r="F12" s="1089"/>
    </row>
    <row r="13" spans="1:9">
      <c r="A13" s="820"/>
      <c r="B13" s="820"/>
      <c r="C13" s="820"/>
      <c r="D13" s="1007" t="s">
        <v>1280</v>
      </c>
      <c r="E13" s="1007"/>
      <c r="F13" s="1007"/>
    </row>
    <row r="14" spans="1:9">
      <c r="A14" s="820"/>
      <c r="B14" s="820"/>
      <c r="C14" s="820"/>
      <c r="D14" s="821"/>
    </row>
    <row r="15" spans="1:9" ht="14.25">
      <c r="A15" s="822"/>
      <c r="B15" s="823" t="s">
        <v>329</v>
      </c>
      <c r="C15" s="824"/>
      <c r="D15" s="1005" t="s">
        <v>1281</v>
      </c>
      <c r="E15" s="1005"/>
      <c r="F15" s="1005"/>
    </row>
    <row r="16" spans="1:9">
      <c r="A16" s="820"/>
      <c r="B16" s="820"/>
      <c r="C16" s="824"/>
      <c r="D16" s="1005"/>
      <c r="E16" s="1005"/>
      <c r="F16" s="1005"/>
    </row>
    <row r="17" spans="1:7">
      <c r="A17" s="820"/>
      <c r="B17" s="820"/>
      <c r="C17" s="824"/>
      <c r="D17" s="1005"/>
      <c r="E17" s="1005"/>
      <c r="F17" s="1005"/>
    </row>
    <row r="18" spans="1:7">
      <c r="A18" s="820"/>
      <c r="B18" s="820"/>
      <c r="C18" s="820"/>
    </row>
    <row r="19" spans="1:7" ht="14.25">
      <c r="A19" s="822"/>
      <c r="B19" s="823" t="s">
        <v>329</v>
      </c>
      <c r="D19" s="1031" t="s">
        <v>1282</v>
      </c>
      <c r="E19" s="1031"/>
      <c r="F19" s="1031"/>
    </row>
    <row r="20" spans="1:7" ht="14.25">
      <c r="A20" s="822"/>
      <c r="B20" s="822"/>
      <c r="D20" s="825"/>
    </row>
    <row r="21" spans="1:7" ht="14.25">
      <c r="A21" s="822"/>
      <c r="B21" s="823" t="s">
        <v>329</v>
      </c>
      <c r="D21" s="1005" t="s">
        <v>1283</v>
      </c>
      <c r="E21" s="1005"/>
      <c r="F21" s="1005"/>
    </row>
    <row r="22" spans="1:7" ht="14.25">
      <c r="A22" s="822"/>
      <c r="B22" s="822"/>
      <c r="D22" s="1005"/>
      <c r="E22" s="1005"/>
      <c r="F22" s="1005"/>
    </row>
    <row r="23" spans="1:7"/>
    <row r="24" spans="1:7" ht="14.25">
      <c r="A24" s="822"/>
      <c r="B24" s="823" t="s">
        <v>329</v>
      </c>
      <c r="D24" s="1059" t="s">
        <v>1284</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1006" t="s">
        <v>1285</v>
      </c>
      <c r="E30" s="1006"/>
      <c r="F30" s="1006"/>
      <c r="G30" s="827"/>
    </row>
    <row r="31" spans="1:7" s="816" customFormat="1">
      <c r="A31" s="826"/>
      <c r="B31" s="826"/>
      <c r="C31" s="826"/>
      <c r="D31" s="1006"/>
      <c r="E31" s="1006"/>
      <c r="F31" s="1006"/>
      <c r="G31" s="827"/>
    </row>
    <row r="32" spans="1:7" ht="14.25">
      <c r="A32" s="822"/>
      <c r="B32" s="822"/>
      <c r="D32" s="828"/>
    </row>
    <row r="33" spans="1:6" ht="14.45" customHeight="1">
      <c r="A33" s="822"/>
      <c r="B33" s="823" t="s">
        <v>329</v>
      </c>
      <c r="D33" s="1006" t="s">
        <v>1473</v>
      </c>
      <c r="E33" s="1006"/>
      <c r="F33" s="1006"/>
    </row>
    <row r="34" spans="1:6" ht="14.25">
      <c r="A34" s="822"/>
      <c r="B34" s="822"/>
      <c r="D34" s="1006"/>
      <c r="E34" s="1006"/>
      <c r="F34" s="1006"/>
    </row>
    <row r="35" spans="1:6" ht="14.25">
      <c r="A35" s="822"/>
      <c r="B35" s="822"/>
      <c r="D35" s="1006"/>
      <c r="E35" s="1006"/>
      <c r="F35" s="1006"/>
    </row>
    <row r="36" spans="1:6" ht="14.25">
      <c r="A36" s="822"/>
      <c r="B36" s="822"/>
      <c r="D36" s="1006"/>
      <c r="E36" s="1006"/>
      <c r="F36" s="1006"/>
    </row>
    <row r="37" spans="1:6" ht="14.25">
      <c r="A37" s="822"/>
      <c r="B37" s="822"/>
      <c r="D37" s="815"/>
    </row>
    <row r="38" spans="1:6" ht="14.25">
      <c r="A38" s="822"/>
      <c r="B38" s="823" t="s">
        <v>329</v>
      </c>
      <c r="D38" s="1006" t="s">
        <v>1287</v>
      </c>
      <c r="E38" s="1006"/>
      <c r="F38" s="1006"/>
    </row>
    <row r="39" spans="1:6" ht="14.25">
      <c r="A39" s="822"/>
      <c r="B39" s="822"/>
      <c r="D39" s="1006"/>
      <c r="E39" s="1006"/>
      <c r="F39" s="1006"/>
    </row>
    <row r="40" spans="1:6" ht="14.25">
      <c r="A40" s="822"/>
      <c r="B40" s="822"/>
      <c r="D40" s="1006"/>
      <c r="E40" s="1006"/>
      <c r="F40" s="1006"/>
    </row>
    <row r="41" spans="1:6" ht="14.25">
      <c r="A41" s="822"/>
      <c r="B41" s="822"/>
      <c r="D41" s="1006"/>
      <c r="E41" s="1006"/>
      <c r="F41" s="1006"/>
    </row>
    <row r="42" spans="1:6" ht="14.25">
      <c r="A42" s="822"/>
      <c r="B42" s="822"/>
      <c r="D42" s="1006"/>
      <c r="E42" s="1006"/>
      <c r="F42" s="1006"/>
    </row>
    <row r="43" spans="1:6" ht="14.25">
      <c r="A43" s="822"/>
      <c r="B43" s="822"/>
      <c r="D43" s="805"/>
      <c r="E43" s="805"/>
      <c r="F43" s="805"/>
    </row>
    <row r="44" spans="1:6" ht="14.25">
      <c r="A44" s="822"/>
      <c r="B44" s="823" t="s">
        <v>329</v>
      </c>
      <c r="D44" s="1006" t="s">
        <v>1288</v>
      </c>
      <c r="E44" s="1006"/>
      <c r="F44" s="1006"/>
    </row>
    <row r="45" spans="1:6" ht="14.25">
      <c r="A45" s="822"/>
      <c r="B45" s="822"/>
      <c r="D45" s="1006"/>
      <c r="E45" s="1006"/>
      <c r="F45" s="1006"/>
    </row>
    <row r="46" spans="1:6" ht="14.25">
      <c r="A46" s="822"/>
      <c r="B46" s="822"/>
      <c r="D46" s="1006"/>
      <c r="E46" s="1006"/>
      <c r="F46" s="1006"/>
    </row>
    <row r="47" spans="1:6" ht="23.25" customHeight="1">
      <c r="A47" s="822"/>
      <c r="B47" s="822"/>
      <c r="D47" s="1006"/>
      <c r="E47" s="1006"/>
      <c r="F47" s="1006"/>
    </row>
    <row r="48" spans="1:6" ht="14.25">
      <c r="A48" s="822"/>
      <c r="B48" s="822"/>
      <c r="D48" s="810"/>
    </row>
    <row r="49" spans="1:7" ht="14.45" customHeight="1">
      <c r="A49" s="822"/>
      <c r="B49" s="823" t="s">
        <v>329</v>
      </c>
      <c r="D49" s="1006" t="s">
        <v>1289</v>
      </c>
      <c r="E49" s="1006"/>
      <c r="F49" s="1006"/>
    </row>
    <row r="50" spans="1:7" ht="14.25">
      <c r="A50" s="822"/>
      <c r="B50" s="822"/>
      <c r="D50" s="1006"/>
      <c r="E50" s="1006"/>
      <c r="F50" s="1006"/>
    </row>
    <row r="51" spans="1:7" ht="14.25">
      <c r="A51" s="822"/>
      <c r="B51" s="822"/>
      <c r="D51" s="1006"/>
      <c r="E51" s="1006"/>
      <c r="F51" s="1006"/>
    </row>
    <row r="52" spans="1:7" s="642" customFormat="1" ht="14.25">
      <c r="A52" s="822"/>
      <c r="B52" s="822"/>
      <c r="C52" s="829"/>
      <c r="D52" s="827"/>
      <c r="E52" s="717"/>
      <c r="F52" s="717"/>
      <c r="G52" s="717"/>
    </row>
    <row r="53" spans="1:7" s="642" customFormat="1" ht="14.25">
      <c r="A53" s="830"/>
      <c r="B53" s="823" t="s">
        <v>329</v>
      </c>
      <c r="C53" s="831"/>
      <c r="D53" s="1006" t="s">
        <v>1290</v>
      </c>
      <c r="E53" s="1006"/>
      <c r="F53" s="1006"/>
      <c r="G53" s="717"/>
    </row>
    <row r="54" spans="1:7" s="642" customFormat="1" ht="14.25">
      <c r="A54" s="830"/>
      <c r="B54" s="830"/>
      <c r="C54" s="831"/>
      <c r="D54" s="1006"/>
      <c r="E54" s="1006"/>
      <c r="F54" s="1006"/>
      <c r="G54" s="717"/>
    </row>
    <row r="55" spans="1:7" s="816" customFormat="1">
      <c r="A55" s="826"/>
      <c r="B55" s="826"/>
      <c r="C55" s="826"/>
      <c r="D55" s="757"/>
      <c r="E55" s="827"/>
      <c r="F55" s="827"/>
      <c r="G55" s="827"/>
    </row>
    <row r="56" spans="1:7" ht="14.25">
      <c r="A56" s="822"/>
      <c r="B56" s="823" t="s">
        <v>329</v>
      </c>
      <c r="D56" s="1006" t="s">
        <v>1291</v>
      </c>
      <c r="E56" s="1006"/>
      <c r="F56" s="1006"/>
    </row>
    <row r="57" spans="1:7">
      <c r="D57" s="1006"/>
      <c r="E57" s="1006"/>
      <c r="F57" s="1006"/>
    </row>
    <row r="58" spans="1:7">
      <c r="D58" s="1006"/>
      <c r="E58" s="1006"/>
      <c r="F58" s="1006"/>
    </row>
    <row r="59" spans="1:7">
      <c r="D59" s="717"/>
    </row>
    <row r="60" spans="1:7" ht="14.25">
      <c r="A60" s="822"/>
      <c r="B60" s="823" t="s">
        <v>329</v>
      </c>
      <c r="D60" s="1006" t="s">
        <v>1292</v>
      </c>
      <c r="E60" s="1006"/>
      <c r="F60" s="1006"/>
    </row>
    <row r="61" spans="1:7">
      <c r="D61" s="1006"/>
      <c r="E61" s="1006"/>
      <c r="F61" s="1006"/>
    </row>
    <row r="62" spans="1:7"/>
    <row r="63" spans="1:7" ht="14.25">
      <c r="A63" s="822"/>
      <c r="B63" s="823" t="s">
        <v>329</v>
      </c>
      <c r="D63" s="1006" t="s">
        <v>1293</v>
      </c>
      <c r="E63" s="1006"/>
      <c r="F63" s="1006"/>
    </row>
    <row r="64" spans="1:7">
      <c r="D64" s="1006"/>
      <c r="E64" s="1006"/>
      <c r="F64" s="1006"/>
    </row>
    <row r="65" spans="1:7">
      <c r="D65" s="1006"/>
      <c r="E65" s="1006"/>
      <c r="F65" s="1006"/>
    </row>
    <row r="66" spans="1:7">
      <c r="D66" s="815"/>
    </row>
    <row r="67" spans="1:7" ht="14.25">
      <c r="A67" s="822"/>
      <c r="B67" s="823" t="s">
        <v>329</v>
      </c>
      <c r="D67" s="1005" t="s">
        <v>1294</v>
      </c>
      <c r="E67" s="1005"/>
      <c r="F67" s="1005"/>
    </row>
    <row r="68" spans="1:7">
      <c r="D68" s="1005"/>
      <c r="E68" s="1005"/>
      <c r="F68" s="1005"/>
    </row>
    <row r="69" spans="1:7" ht="14.25">
      <c r="A69" s="822"/>
      <c r="B69" s="822"/>
      <c r="D69" s="825"/>
    </row>
    <row r="70" spans="1:7">
      <c r="A70" s="987" t="s">
        <v>1201</v>
      </c>
      <c r="B70" s="987"/>
      <c r="C70" s="987"/>
      <c r="D70" s="987"/>
      <c r="E70" s="987"/>
      <c r="F70" s="987"/>
      <c r="G70" s="987"/>
    </row>
    <row r="71" spans="1:7"/>
    <row r="72" spans="1:7">
      <c r="C72" s="832"/>
      <c r="D72" s="1076" t="s">
        <v>1299</v>
      </c>
      <c r="E72" s="1076"/>
      <c r="F72" s="1076"/>
    </row>
    <row r="73" spans="1:7">
      <c r="A73" s="825"/>
      <c r="B73" s="825"/>
      <c r="D73" s="1005" t="s">
        <v>1326</v>
      </c>
      <c r="E73" s="1005"/>
      <c r="F73" s="1005"/>
    </row>
    <row r="74" spans="1:7">
      <c r="A74" s="825"/>
      <c r="B74" s="825"/>
    </row>
    <row r="75" spans="1:7" ht="13.7" customHeight="1">
      <c r="A75" s="822"/>
      <c r="B75" s="823" t="s">
        <v>329</v>
      </c>
      <c r="D75" s="1005" t="s">
        <v>1526</v>
      </c>
      <c r="E75" s="1005"/>
      <c r="F75" s="1005"/>
    </row>
    <row r="76" spans="1:7" ht="14.25">
      <c r="A76" s="822"/>
      <c r="B76" s="822"/>
      <c r="D76" s="1005"/>
      <c r="E76" s="1005"/>
      <c r="F76" s="1005"/>
    </row>
    <row r="77" spans="1:7" ht="14.25">
      <c r="A77" s="822"/>
      <c r="B77" s="822"/>
      <c r="D77" s="1005"/>
      <c r="E77" s="1005"/>
      <c r="F77" s="1005"/>
    </row>
    <row r="78" spans="1:7" ht="14.25">
      <c r="A78" s="822"/>
      <c r="B78" s="822"/>
      <c r="D78" s="1005"/>
      <c r="E78" s="1005"/>
      <c r="F78" s="1005"/>
    </row>
    <row r="79" spans="1:7" ht="14.25">
      <c r="A79" s="822"/>
      <c r="B79" s="822"/>
      <c r="D79" s="1005"/>
      <c r="E79" s="1005"/>
      <c r="F79" s="1005"/>
    </row>
    <row r="80" spans="1:7" ht="14.25">
      <c r="A80" s="822"/>
      <c r="B80" s="822"/>
      <c r="D80" s="1005"/>
      <c r="E80" s="1005"/>
      <c r="F80" s="1005"/>
    </row>
    <row r="81" spans="1:6" ht="14.25">
      <c r="A81" s="822"/>
      <c r="B81" s="822"/>
      <c r="D81" s="1005"/>
      <c r="E81" s="1005"/>
      <c r="F81" s="1005"/>
    </row>
    <row r="82" spans="1:6" ht="14.25">
      <c r="A82" s="822"/>
      <c r="B82" s="822"/>
      <c r="D82" s="1005"/>
      <c r="E82" s="1005"/>
      <c r="F82" s="1005"/>
    </row>
    <row r="83" spans="1:6" s="815" customFormat="1" ht="14.25">
      <c r="A83" s="822"/>
      <c r="B83" s="822"/>
      <c r="C83" s="813"/>
      <c r="D83" s="1005"/>
      <c r="E83" s="1005"/>
      <c r="F83" s="1005"/>
    </row>
    <row r="84" spans="1:6" s="815" customFormat="1" ht="14.45" customHeight="1">
      <c r="A84" s="822"/>
      <c r="B84" s="823" t="s">
        <v>329</v>
      </c>
      <c r="C84" s="813"/>
      <c r="D84" s="1005" t="s">
        <v>1445</v>
      </c>
      <c r="E84" s="1005"/>
      <c r="F84" s="1005"/>
    </row>
    <row r="85" spans="1:6" s="815" customFormat="1" ht="14.25">
      <c r="A85" s="822"/>
      <c r="B85" s="822"/>
      <c r="C85" s="813"/>
      <c r="D85" s="1005"/>
      <c r="E85" s="1005"/>
      <c r="F85" s="1005"/>
    </row>
    <row r="86" spans="1:6" s="815" customFormat="1" ht="14.25">
      <c r="A86" s="822"/>
      <c r="B86" s="822"/>
      <c r="C86" s="813"/>
      <c r="D86" s="1005"/>
      <c r="E86" s="1005"/>
      <c r="F86" s="1005"/>
    </row>
    <row r="87" spans="1:6" s="815" customFormat="1" ht="14.25">
      <c r="A87" s="822"/>
      <c r="B87" s="822"/>
      <c r="C87" s="813"/>
      <c r="D87" s="1005"/>
      <c r="E87" s="1005"/>
      <c r="F87" s="1005"/>
    </row>
    <row r="88" spans="1:6" s="815" customFormat="1" ht="14.25">
      <c r="A88" s="822"/>
      <c r="B88" s="822"/>
      <c r="C88" s="813"/>
      <c r="D88" s="1005"/>
      <c r="E88" s="1005"/>
      <c r="F88" s="1005"/>
    </row>
    <row r="89" spans="1:6" s="815" customFormat="1" ht="14.25">
      <c r="A89" s="822"/>
      <c r="B89" s="822"/>
      <c r="C89" s="813"/>
      <c r="D89" s="1005"/>
      <c r="E89" s="1005"/>
      <c r="F89" s="1005"/>
    </row>
    <row r="90" spans="1:6" s="815" customFormat="1" ht="14.25">
      <c r="A90" s="822"/>
      <c r="B90" s="822"/>
      <c r="C90" s="813"/>
      <c r="D90" s="1005"/>
      <c r="E90" s="1005"/>
      <c r="F90" s="1005"/>
    </row>
    <row r="91" spans="1:6" s="815" customFormat="1" ht="14.25">
      <c r="A91" s="822"/>
      <c r="B91" s="822"/>
      <c r="C91" s="813"/>
      <c r="D91" s="1005"/>
      <c r="E91" s="1005"/>
      <c r="F91" s="1005"/>
    </row>
    <row r="92" spans="1:6" s="815" customFormat="1" ht="14.25">
      <c r="A92" s="822"/>
      <c r="B92" s="822"/>
      <c r="C92" s="813"/>
      <c r="D92" s="1005"/>
      <c r="E92" s="1005"/>
      <c r="F92" s="1005"/>
    </row>
    <row r="93" spans="1:6" s="815" customFormat="1" ht="14.25">
      <c r="A93" s="822"/>
      <c r="B93" s="822"/>
      <c r="C93" s="813"/>
      <c r="D93" s="1005"/>
      <c r="E93" s="1005"/>
      <c r="F93" s="1005"/>
    </row>
    <row r="94" spans="1:6" s="815" customFormat="1" ht="14.25">
      <c r="A94" s="822"/>
      <c r="B94" s="822"/>
      <c r="C94" s="813"/>
      <c r="D94" s="1005"/>
      <c r="E94" s="1005"/>
      <c r="F94" s="1005"/>
    </row>
    <row r="95" spans="1:6" s="815" customFormat="1" ht="14.25">
      <c r="A95" s="822"/>
      <c r="B95" s="822"/>
      <c r="C95" s="813"/>
      <c r="D95" s="1005"/>
      <c r="E95" s="1005"/>
      <c r="F95" s="1005"/>
    </row>
    <row r="96" spans="1:6" s="815" customFormat="1" ht="14.25">
      <c r="A96" s="822"/>
      <c r="B96" s="822"/>
      <c r="C96" s="813"/>
      <c r="D96" s="1005"/>
      <c r="E96" s="1005"/>
      <c r="F96" s="1005"/>
    </row>
    <row r="97" spans="1:11" ht="14.25">
      <c r="A97" s="822"/>
      <c r="B97" s="822"/>
      <c r="D97" s="1005"/>
      <c r="E97" s="1005"/>
      <c r="F97" s="1005"/>
    </row>
    <row r="98" spans="1:11" ht="14.25">
      <c r="A98" s="822"/>
      <c r="B98" s="822"/>
      <c r="D98" s="1005"/>
      <c r="E98" s="1005"/>
      <c r="F98" s="1005"/>
    </row>
    <row r="99" spans="1:11" ht="14.25">
      <c r="A99" s="822"/>
      <c r="B99" s="822"/>
      <c r="D99" s="947"/>
      <c r="E99" s="947"/>
      <c r="F99" s="947"/>
    </row>
    <row r="100" spans="1:11" ht="14.25" customHeight="1">
      <c r="A100" s="822"/>
      <c r="B100" s="823" t="s">
        <v>329</v>
      </c>
      <c r="D100" s="1025" t="s">
        <v>1301</v>
      </c>
      <c r="E100" s="1025"/>
      <c r="F100" s="1025"/>
    </row>
    <row r="101" spans="1:11" ht="14.25">
      <c r="A101" s="822"/>
      <c r="B101" s="822"/>
      <c r="D101" s="1025"/>
      <c r="E101" s="1025"/>
      <c r="F101" s="1025"/>
    </row>
    <row r="102" spans="1:11" ht="14.25">
      <c r="A102" s="822"/>
      <c r="B102" s="822"/>
      <c r="D102" s="1025"/>
      <c r="E102" s="1025"/>
      <c r="F102" s="1025"/>
    </row>
    <row r="103" spans="1:11" ht="14.25">
      <c r="A103" s="822"/>
      <c r="B103" s="822"/>
      <c r="D103" s="1025"/>
      <c r="E103" s="1025"/>
      <c r="F103" s="1025"/>
    </row>
    <row r="104" spans="1:11" ht="14.25">
      <c r="A104" s="822"/>
      <c r="B104" s="822"/>
      <c r="D104" s="1025"/>
      <c r="E104" s="1025"/>
      <c r="F104" s="1025"/>
    </row>
    <row r="105" spans="1:11" ht="14.25">
      <c r="A105" s="822"/>
      <c r="B105" s="822"/>
      <c r="D105" s="1025"/>
      <c r="E105" s="1025"/>
      <c r="F105" s="1025"/>
    </row>
    <row r="106" spans="1:11" ht="14.25">
      <c r="A106" s="822"/>
      <c r="B106" s="822"/>
      <c r="D106" s="1025"/>
      <c r="E106" s="1025"/>
      <c r="F106" s="1025"/>
    </row>
    <row r="107" spans="1:11" ht="14.25">
      <c r="A107" s="822"/>
      <c r="B107" s="822"/>
      <c r="D107" s="1025"/>
      <c r="E107" s="1025"/>
      <c r="F107" s="1025"/>
    </row>
    <row r="108" spans="1:11">
      <c r="C108" s="746"/>
      <c r="D108" s="948"/>
      <c r="E108" s="948"/>
      <c r="F108" s="948"/>
      <c r="G108" s="746"/>
      <c r="H108" s="746"/>
      <c r="I108" s="746"/>
      <c r="J108" s="746"/>
      <c r="K108" s="746"/>
    </row>
    <row r="109" spans="1:11" ht="14.25">
      <c r="A109" s="822"/>
      <c r="B109" s="823" t="s">
        <v>329</v>
      </c>
      <c r="C109" s="746"/>
      <c r="D109" s="1025" t="s">
        <v>1303</v>
      </c>
      <c r="E109" s="1025"/>
      <c r="F109" s="1025"/>
      <c r="G109" s="746"/>
      <c r="H109" s="746"/>
      <c r="I109" s="746"/>
      <c r="J109" s="746"/>
      <c r="K109" s="746"/>
    </row>
    <row r="110" spans="1:11" ht="14.25">
      <c r="A110" s="822"/>
      <c r="B110" s="822"/>
      <c r="C110" s="746"/>
      <c r="D110" s="1025"/>
      <c r="E110" s="1025"/>
      <c r="F110" s="1025"/>
      <c r="G110" s="746"/>
      <c r="H110" s="746"/>
      <c r="I110" s="746"/>
      <c r="J110" s="746"/>
      <c r="K110" s="746"/>
    </row>
    <row r="111" spans="1:11"/>
    <row r="112" spans="1:11" ht="14.25">
      <c r="A112" s="822"/>
      <c r="B112" s="823" t="s">
        <v>329</v>
      </c>
      <c r="C112" s="829"/>
      <c r="D112" s="1005" t="s">
        <v>1304</v>
      </c>
      <c r="E112" s="1005"/>
      <c r="F112" s="1005"/>
    </row>
    <row r="113" spans="1:7">
      <c r="C113" s="829"/>
      <c r="D113" s="1005"/>
      <c r="E113" s="1005"/>
      <c r="F113" s="1005"/>
    </row>
    <row r="114" spans="1:7">
      <c r="C114" s="829"/>
      <c r="D114" s="1005"/>
      <c r="E114" s="1005"/>
      <c r="F114" s="1005"/>
    </row>
    <row r="115" spans="1:7">
      <c r="C115" s="829"/>
      <c r="D115" s="1005"/>
      <c r="E115" s="1005"/>
      <c r="F115" s="1005"/>
    </row>
    <row r="116" spans="1:7">
      <c r="C116" s="829"/>
      <c r="D116" s="1005"/>
      <c r="E116" s="1005"/>
      <c r="F116" s="1005"/>
    </row>
    <row r="117" spans="1:7">
      <c r="C117" s="829"/>
      <c r="D117" s="696"/>
      <c r="E117" s="696"/>
      <c r="F117" s="696"/>
    </row>
    <row r="118" spans="1:7" s="746" customFormat="1" ht="14.25">
      <c r="A118" s="822"/>
      <c r="B118" s="823" t="s">
        <v>329</v>
      </c>
      <c r="C118" s="829"/>
      <c r="D118" s="1006" t="s">
        <v>1305</v>
      </c>
      <c r="E118" s="1006"/>
      <c r="F118" s="1006"/>
      <c r="G118" s="696"/>
    </row>
    <row r="119" spans="1:7" s="837" customFormat="1" ht="13.7" customHeight="1">
      <c r="A119" s="834"/>
      <c r="B119" s="834"/>
      <c r="C119" s="835"/>
      <c r="D119" s="1006"/>
      <c r="E119" s="1006"/>
      <c r="F119" s="1006"/>
      <c r="G119" s="836"/>
    </row>
    <row r="120" spans="1:7" s="746" customFormat="1" ht="13.7" customHeight="1">
      <c r="A120" s="813"/>
      <c r="B120" s="813"/>
      <c r="C120" s="829"/>
      <c r="D120" s="1006"/>
      <c r="E120" s="1006"/>
      <c r="F120" s="1006"/>
      <c r="G120" s="696"/>
    </row>
    <row r="121" spans="1:7" s="746" customFormat="1" ht="13.7" customHeight="1">
      <c r="A121" s="813"/>
      <c r="B121" s="813"/>
      <c r="C121" s="829"/>
      <c r="D121" s="1006"/>
      <c r="E121" s="1006"/>
      <c r="F121" s="1006"/>
      <c r="G121" s="696"/>
    </row>
    <row r="122" spans="1:7" s="746" customFormat="1" ht="13.7" customHeight="1">
      <c r="A122" s="813"/>
      <c r="B122" s="813"/>
      <c r="C122" s="829"/>
      <c r="D122" s="1006"/>
      <c r="E122" s="1006"/>
      <c r="F122" s="1006"/>
      <c r="G122" s="696"/>
    </row>
    <row r="123" spans="1:7" s="746" customFormat="1" ht="13.7" customHeight="1">
      <c r="A123" s="838"/>
      <c r="B123" s="838"/>
      <c r="C123" s="829"/>
      <c r="D123" s="1006"/>
      <c r="E123" s="1006"/>
      <c r="F123" s="1006"/>
      <c r="G123" s="696"/>
    </row>
    <row r="124" spans="1:7" s="642" customFormat="1" ht="13.7" customHeight="1">
      <c r="A124" s="826"/>
      <c r="B124" s="826"/>
      <c r="C124" s="831"/>
      <c r="D124" s="1006"/>
      <c r="E124" s="1006"/>
      <c r="F124" s="1006"/>
      <c r="G124" s="717"/>
    </row>
    <row r="125" spans="1:7" s="642" customFormat="1" ht="13.7" customHeight="1">
      <c r="A125" s="826"/>
      <c r="B125" s="826"/>
      <c r="C125" s="831"/>
      <c r="D125" s="1006"/>
      <c r="E125" s="1006"/>
      <c r="F125" s="1006"/>
      <c r="G125" s="717"/>
    </row>
    <row r="126" spans="1:7" s="746" customFormat="1" ht="13.7" customHeight="1">
      <c r="A126" s="813"/>
      <c r="B126" s="813"/>
      <c r="C126" s="829"/>
      <c r="D126" s="1006"/>
      <c r="E126" s="1006"/>
      <c r="F126" s="1006"/>
      <c r="G126" s="696"/>
    </row>
    <row r="127" spans="1:7" s="746" customFormat="1" ht="13.7" customHeight="1">
      <c r="A127" s="813"/>
      <c r="B127" s="813"/>
      <c r="C127" s="829"/>
      <c r="D127" s="1006"/>
      <c r="E127" s="1006"/>
      <c r="F127" s="1006"/>
      <c r="G127" s="696"/>
    </row>
    <row r="128" spans="1:7" s="746" customFormat="1" ht="13.7" customHeight="1">
      <c r="A128" s="813"/>
      <c r="B128" s="813"/>
      <c r="C128" s="829"/>
      <c r="D128" s="1006"/>
      <c r="E128" s="1006"/>
      <c r="F128" s="1006"/>
      <c r="G128" s="696"/>
    </row>
    <row r="129" spans="1:7" s="746" customFormat="1" ht="13.7" customHeight="1">
      <c r="A129" s="813"/>
      <c r="B129" s="813"/>
      <c r="C129" s="829"/>
      <c r="D129" s="1006"/>
      <c r="E129" s="1006"/>
      <c r="F129" s="100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4" t="s">
        <v>1413</v>
      </c>
      <c r="E131" s="1074"/>
      <c r="F131" s="1074"/>
      <c r="G131" s="696"/>
    </row>
    <row r="132" spans="1:7" s="746" customFormat="1" ht="13.7" customHeight="1">
      <c r="A132" s="813"/>
      <c r="B132" s="813"/>
      <c r="C132" s="829"/>
      <c r="D132" s="1074"/>
      <c r="E132" s="1074"/>
      <c r="F132" s="1074"/>
      <c r="G132" s="696"/>
    </row>
    <row r="133" spans="1:7" s="746" customFormat="1" ht="13.7" customHeight="1">
      <c r="A133" s="813"/>
      <c r="B133" s="813"/>
      <c r="C133" s="829"/>
      <c r="D133" s="1074"/>
      <c r="E133" s="1074"/>
      <c r="F133" s="1074"/>
      <c r="G133" s="696"/>
    </row>
    <row r="134" spans="1:7" s="746" customFormat="1" ht="13.7" customHeight="1">
      <c r="A134" s="813"/>
      <c r="B134" s="813"/>
      <c r="C134" s="829"/>
      <c r="D134" s="1074"/>
      <c r="E134" s="1074"/>
      <c r="F134" s="1074"/>
      <c r="G134" s="696"/>
    </row>
    <row r="135" spans="1:7" s="746" customFormat="1" ht="13.7" customHeight="1">
      <c r="A135" s="813"/>
      <c r="B135" s="813"/>
      <c r="C135" s="829"/>
      <c r="D135" s="1074"/>
      <c r="E135" s="1074"/>
      <c r="F135" s="1074"/>
      <c r="G135" s="696"/>
    </row>
    <row r="136" spans="1:7" s="746" customFormat="1" ht="13.7" customHeight="1">
      <c r="A136" s="813"/>
      <c r="B136" s="813"/>
      <c r="C136" s="829"/>
      <c r="D136" s="1074"/>
      <c r="E136" s="1074"/>
      <c r="F136" s="1074"/>
      <c r="G136" s="696"/>
    </row>
    <row r="137" spans="1:7" s="746" customFormat="1" ht="13.7" customHeight="1">
      <c r="A137" s="813"/>
      <c r="B137" s="813"/>
      <c r="C137" s="829"/>
      <c r="D137" s="1074"/>
      <c r="E137" s="1074"/>
      <c r="F137" s="1074"/>
      <c r="G137" s="696"/>
    </row>
    <row r="138" spans="1:7" s="746" customFormat="1" ht="13.7" customHeight="1">
      <c r="A138" s="813"/>
      <c r="B138" s="813"/>
      <c r="C138" s="829"/>
      <c r="D138" s="1074"/>
      <c r="E138" s="1074"/>
      <c r="F138" s="1074"/>
      <c r="G138" s="696"/>
    </row>
    <row r="139" spans="1:7" s="746" customFormat="1" ht="13.7" customHeight="1">
      <c r="A139" s="813"/>
      <c r="B139" s="813"/>
      <c r="C139" s="829"/>
      <c r="D139" s="1074"/>
      <c r="E139" s="1074"/>
      <c r="F139" s="1074"/>
      <c r="G139" s="696"/>
    </row>
    <row r="140" spans="1:7" s="746" customFormat="1" ht="13.7" customHeight="1">
      <c r="A140" s="813"/>
      <c r="B140" s="813"/>
      <c r="C140" s="829"/>
      <c r="D140" s="1074"/>
      <c r="E140" s="1074"/>
      <c r="F140" s="1074"/>
      <c r="G140" s="696"/>
    </row>
    <row r="141" spans="1:7" s="746" customFormat="1" ht="13.7" customHeight="1">
      <c r="A141" s="813"/>
      <c r="B141" s="813"/>
      <c r="C141" s="829"/>
      <c r="D141" s="1074"/>
      <c r="E141" s="1074"/>
      <c r="F141" s="1074"/>
      <c r="G141" s="696"/>
    </row>
    <row r="142" spans="1:7" s="746" customFormat="1" ht="13.7" customHeight="1">
      <c r="A142" s="813"/>
      <c r="B142" s="813"/>
      <c r="C142" s="829"/>
      <c r="D142" s="1074"/>
      <c r="E142" s="1074"/>
      <c r="F142" s="1074"/>
      <c r="G142" s="696"/>
    </row>
    <row r="143" spans="1:7" s="746" customFormat="1" ht="13.7" customHeight="1">
      <c r="A143" s="813"/>
      <c r="B143" s="813"/>
      <c r="C143" s="829"/>
      <c r="D143" s="1074"/>
      <c r="E143" s="1074"/>
      <c r="F143" s="1074"/>
      <c r="G143" s="696"/>
    </row>
    <row r="144" spans="1:7" s="746" customFormat="1" ht="13.7" customHeight="1">
      <c r="A144" s="813"/>
      <c r="B144" s="813"/>
      <c r="C144" s="829"/>
      <c r="D144" s="1074"/>
      <c r="E144" s="1074"/>
      <c r="F144" s="1074"/>
      <c r="G144" s="696"/>
    </row>
    <row r="145" spans="1:7" s="746" customFormat="1" ht="13.7" customHeight="1">
      <c r="A145" s="813"/>
      <c r="B145" s="813"/>
      <c r="C145" s="829"/>
      <c r="D145" s="1074"/>
      <c r="E145" s="1074"/>
      <c r="F145" s="1074"/>
      <c r="G145" s="696"/>
    </row>
    <row r="146" spans="1:7" s="746" customFormat="1" ht="13.7" customHeight="1">
      <c r="A146" s="813"/>
      <c r="B146" s="813"/>
      <c r="C146" s="829"/>
      <c r="D146" s="1074"/>
      <c r="E146" s="1074"/>
      <c r="F146" s="1074"/>
      <c r="G146" s="696"/>
    </row>
    <row r="147" spans="1:7" s="746" customFormat="1" ht="13.7" customHeight="1">
      <c r="A147" s="813"/>
      <c r="B147" s="813"/>
      <c r="C147" s="829"/>
      <c r="D147" s="1074"/>
      <c r="E147" s="1074"/>
      <c r="F147" s="1074"/>
      <c r="G147" s="696"/>
    </row>
    <row r="148" spans="1:7" s="746" customFormat="1" ht="13.7" customHeight="1">
      <c r="A148" s="813"/>
      <c r="B148" s="813"/>
      <c r="C148" s="829"/>
      <c r="D148" s="1074"/>
      <c r="E148" s="1074"/>
      <c r="F148" s="1074"/>
      <c r="G148" s="696"/>
    </row>
    <row r="149" spans="1:7" s="746" customFormat="1" ht="13.7" customHeight="1">
      <c r="A149" s="813"/>
      <c r="B149" s="813"/>
      <c r="C149" s="829"/>
      <c r="D149" s="1075" t="s">
        <v>1455</v>
      </c>
      <c r="E149" s="1075"/>
      <c r="F149" s="1075"/>
      <c r="G149" s="887"/>
    </row>
    <row r="150" spans="1:7" s="746" customFormat="1" ht="13.7" customHeight="1">
      <c r="A150" s="813"/>
      <c r="B150" s="813"/>
      <c r="C150" s="829"/>
      <c r="D150" s="1073"/>
      <c r="E150" s="1073"/>
      <c r="F150" s="1073"/>
      <c r="G150" s="1073"/>
    </row>
    <row r="151" spans="1:7" s="746" customFormat="1" ht="14.45" customHeight="1">
      <c r="A151" s="838"/>
      <c r="B151" s="823" t="s">
        <v>329</v>
      </c>
      <c r="C151" s="839"/>
      <c r="D151" s="979" t="s">
        <v>1486</v>
      </c>
      <c r="E151" s="979"/>
      <c r="F151" s="979"/>
      <c r="G151" s="840"/>
    </row>
    <row r="152" spans="1:7" s="746" customFormat="1" ht="14.45" customHeight="1">
      <c r="A152" s="838"/>
      <c r="B152" s="838"/>
      <c r="C152" s="839"/>
      <c r="D152" s="979"/>
      <c r="E152" s="979"/>
      <c r="F152" s="979"/>
      <c r="G152" s="840"/>
    </row>
    <row r="153" spans="1:7" s="746" customFormat="1" ht="13.7" customHeight="1">
      <c r="A153" s="838"/>
      <c r="B153" s="838"/>
      <c r="C153" s="839"/>
      <c r="D153" s="979"/>
      <c r="E153" s="979"/>
      <c r="F153" s="97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5" t="s">
        <v>1307</v>
      </c>
      <c r="E155" s="975"/>
      <c r="F155" s="975"/>
      <c r="G155" s="840"/>
    </row>
    <row r="156" spans="1:7" s="746" customFormat="1" ht="13.7" customHeight="1">
      <c r="A156" s="838"/>
      <c r="B156" s="838"/>
      <c r="C156" s="839"/>
      <c r="D156" s="975"/>
      <c r="E156" s="975"/>
      <c r="F156" s="975"/>
      <c r="G156" s="840"/>
    </row>
    <row r="157" spans="1:7" s="746" customFormat="1" ht="13.7" customHeight="1">
      <c r="A157" s="838"/>
      <c r="B157" s="838"/>
      <c r="C157" s="839"/>
      <c r="D157" s="975"/>
      <c r="E157" s="975"/>
      <c r="F157" s="975"/>
      <c r="G157" s="840"/>
    </row>
    <row r="158" spans="1:7" s="746" customFormat="1" ht="13.7" customHeight="1">
      <c r="A158" s="838"/>
      <c r="B158" s="838"/>
      <c r="C158" s="839"/>
      <c r="D158" s="975"/>
      <c r="E158" s="975"/>
      <c r="F158" s="975"/>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0" t="s">
        <v>1308</v>
      </c>
      <c r="E160" s="1010"/>
      <c r="F160" s="1010"/>
      <c r="G160" s="696"/>
    </row>
    <row r="161" spans="1:7" s="746" customFormat="1" ht="13.7" customHeight="1">
      <c r="A161" s="813"/>
      <c r="B161" s="813"/>
      <c r="C161" s="829"/>
      <c r="D161" s="1010"/>
      <c r="E161" s="1010"/>
      <c r="F161" s="1010"/>
      <c r="G161" s="696"/>
    </row>
    <row r="162" spans="1:7" s="746" customFormat="1" ht="13.7" customHeight="1">
      <c r="A162" s="813"/>
      <c r="B162" s="813"/>
      <c r="C162" s="829"/>
      <c r="D162" s="1010"/>
      <c r="E162" s="1010"/>
      <c r="F162" s="1010"/>
      <c r="G162" s="696"/>
    </row>
    <row r="163" spans="1:7" s="746" customFormat="1" ht="13.7" customHeight="1">
      <c r="A163" s="841"/>
      <c r="B163" s="841"/>
      <c r="C163" s="829"/>
      <c r="D163" s="814"/>
      <c r="E163" s="810"/>
      <c r="F163" s="810"/>
      <c r="G163" s="696"/>
    </row>
    <row r="164" spans="1:7">
      <c r="A164" s="987" t="s">
        <v>1202</v>
      </c>
      <c r="B164" s="987"/>
      <c r="C164" s="987"/>
      <c r="D164" s="987"/>
      <c r="E164" s="987"/>
      <c r="F164" s="987"/>
      <c r="G164" s="987"/>
    </row>
    <row r="165" spans="1:7" ht="12" customHeight="1">
      <c r="D165" s="825"/>
      <c r="E165" s="825"/>
      <c r="F165" s="825"/>
    </row>
    <row r="166" spans="1:7">
      <c r="B166" s="1069" t="s">
        <v>484</v>
      </c>
      <c r="C166" s="1069"/>
      <c r="D166" s="1069"/>
      <c r="E166" s="1069"/>
      <c r="F166" s="1069"/>
    </row>
    <row r="167" spans="1:7" ht="12" customHeight="1">
      <c r="A167" s="818"/>
      <c r="B167" s="818"/>
      <c r="C167" s="818"/>
    </row>
    <row r="168" spans="1:7">
      <c r="A168" s="987" t="s">
        <v>1203</v>
      </c>
      <c r="B168" s="987"/>
      <c r="C168" s="987"/>
      <c r="D168" s="987"/>
      <c r="E168" s="987"/>
      <c r="F168" s="987"/>
      <c r="G168" s="987"/>
    </row>
    <row r="169" spans="1:7" ht="12" customHeight="1">
      <c r="A169" s="842"/>
      <c r="B169" s="842"/>
      <c r="C169" s="843"/>
      <c r="D169" s="844"/>
      <c r="E169" s="845"/>
      <c r="F169" s="844"/>
      <c r="G169" s="844"/>
    </row>
    <row r="170" spans="1:7" ht="13.7" customHeight="1">
      <c r="A170" s="842"/>
      <c r="B170" s="842"/>
      <c r="C170" s="843"/>
      <c r="D170" s="1011" t="s">
        <v>1311</v>
      </c>
      <c r="E170" s="1011"/>
      <c r="F170" s="1011"/>
      <c r="G170" s="844"/>
    </row>
    <row r="171" spans="1:7">
      <c r="A171" s="842"/>
      <c r="B171" s="842"/>
      <c r="C171" s="843"/>
      <c r="D171" s="1011"/>
      <c r="E171" s="1011"/>
      <c r="F171" s="1011"/>
      <c r="G171" s="844"/>
    </row>
    <row r="172" spans="1:7">
      <c r="A172" s="842"/>
      <c r="B172" s="842"/>
      <c r="C172" s="843"/>
      <c r="D172" s="1012" t="s">
        <v>1446</v>
      </c>
      <c r="E172" s="1012"/>
      <c r="F172" s="1012"/>
      <c r="G172" s="844"/>
    </row>
    <row r="173" spans="1:7" ht="12" customHeight="1">
      <c r="A173" s="842"/>
      <c r="B173" s="842"/>
      <c r="C173" s="843"/>
      <c r="D173" s="844"/>
      <c r="E173" s="845"/>
      <c r="F173" s="844"/>
      <c r="G173" s="844"/>
    </row>
    <row r="174" spans="1:7" ht="14.25">
      <c r="A174" s="822"/>
      <c r="B174" s="823" t="s">
        <v>329</v>
      </c>
      <c r="C174" s="843"/>
      <c r="D174" s="1005" t="s">
        <v>1310</v>
      </c>
      <c r="E174" s="1005"/>
      <c r="F174" s="1005"/>
      <c r="G174" s="844"/>
    </row>
    <row r="175" spans="1:7" ht="14.25">
      <c r="A175" s="822"/>
      <c r="B175" s="822"/>
      <c r="C175" s="843"/>
      <c r="D175" s="1005"/>
      <c r="E175" s="1005"/>
      <c r="F175" s="1005"/>
      <c r="G175" s="844"/>
    </row>
    <row r="176" spans="1:7" ht="14.25">
      <c r="A176" s="822"/>
      <c r="B176" s="822"/>
      <c r="C176" s="843"/>
      <c r="D176" s="1005"/>
      <c r="E176" s="1005"/>
      <c r="F176" s="1005"/>
      <c r="G176" s="844"/>
    </row>
    <row r="177" spans="1:7">
      <c r="A177" s="843"/>
      <c r="B177" s="843"/>
      <c r="C177" s="843"/>
      <c r="D177" s="1005"/>
      <c r="E177" s="1005"/>
      <c r="F177" s="1005"/>
    </row>
    <row r="178" spans="1:7">
      <c r="A178" s="843"/>
      <c r="B178" s="843"/>
      <c r="C178" s="843"/>
      <c r="D178" s="828"/>
      <c r="E178" s="844"/>
      <c r="F178" s="844"/>
    </row>
    <row r="179" spans="1:7">
      <c r="A179" s="843"/>
      <c r="B179" s="843"/>
      <c r="C179" s="843"/>
      <c r="D179" s="975" t="s">
        <v>1219</v>
      </c>
      <c r="E179" s="975"/>
      <c r="F179" s="975"/>
    </row>
    <row r="180" spans="1:7">
      <c r="A180" s="843"/>
      <c r="B180" s="843"/>
      <c r="C180" s="843"/>
      <c r="D180" s="975"/>
      <c r="E180" s="975"/>
      <c r="F180" s="975"/>
    </row>
    <row r="181" spans="1:7">
      <c r="A181" s="843"/>
      <c r="B181" s="843"/>
      <c r="C181" s="843"/>
      <c r="D181" s="803"/>
      <c r="E181" s="803"/>
      <c r="F181" s="803"/>
    </row>
    <row r="182" spans="1:7" s="642" customFormat="1" ht="14.25">
      <c r="A182" s="822"/>
      <c r="B182" s="823" t="s">
        <v>329</v>
      </c>
      <c r="C182" s="831"/>
      <c r="D182" s="1005" t="s">
        <v>1475</v>
      </c>
      <c r="E182" s="1005"/>
      <c r="F182" s="1005"/>
      <c r="G182" s="717"/>
    </row>
    <row r="183" spans="1:7" s="642" customFormat="1" ht="14.45" customHeight="1">
      <c r="A183" s="822"/>
      <c r="C183" s="831"/>
      <c r="D183" s="1005"/>
      <c r="E183" s="1005"/>
      <c r="F183" s="1005"/>
      <c r="G183" s="717"/>
    </row>
    <row r="184" spans="1:7" s="642" customFormat="1" ht="14.25">
      <c r="A184" s="822"/>
      <c r="B184" s="843"/>
      <c r="C184" s="831"/>
      <c r="D184" s="1005"/>
      <c r="E184" s="1005"/>
      <c r="F184" s="1005"/>
      <c r="G184" s="717"/>
    </row>
    <row r="185" spans="1:7" s="642" customFormat="1" ht="14.25">
      <c r="A185" s="822"/>
      <c r="B185" s="843"/>
      <c r="C185" s="831"/>
      <c r="D185" s="1005"/>
      <c r="E185" s="1005"/>
      <c r="F185" s="1005"/>
      <c r="G185" s="717"/>
    </row>
    <row r="186" spans="1:7">
      <c r="A186" s="843"/>
      <c r="B186" s="843"/>
      <c r="C186" s="843"/>
      <c r="D186" s="803"/>
      <c r="E186" s="803"/>
      <c r="F186" s="803"/>
    </row>
    <row r="187" spans="1:7">
      <c r="A187" s="987" t="s">
        <v>1204</v>
      </c>
      <c r="B187" s="987"/>
      <c r="C187" s="987"/>
      <c r="D187" s="987"/>
      <c r="E187" s="987"/>
      <c r="F187" s="987"/>
      <c r="G187" s="987"/>
    </row>
    <row r="188" spans="1:7" ht="12" customHeight="1">
      <c r="D188" s="825"/>
      <c r="E188" s="825"/>
      <c r="F188" s="825"/>
    </row>
    <row r="189" spans="1:7">
      <c r="C189" s="832"/>
      <c r="D189" s="1068" t="s">
        <v>222</v>
      </c>
      <c r="E189" s="1068"/>
      <c r="F189" s="1068"/>
    </row>
    <row r="190" spans="1:7">
      <c r="A190" s="818"/>
      <c r="B190" s="818"/>
      <c r="C190" s="818"/>
      <c r="D190" s="1082" t="s">
        <v>1333</v>
      </c>
      <c r="E190" s="1082"/>
      <c r="F190" s="1082"/>
    </row>
    <row r="191" spans="1:7" ht="12" customHeight="1">
      <c r="A191" s="841"/>
      <c r="B191" s="841"/>
      <c r="C191" s="841"/>
    </row>
    <row r="192" spans="1:7" ht="13.7" customHeight="1">
      <c r="A192" s="841"/>
      <c r="C192" s="841"/>
      <c r="D192" s="1004" t="s">
        <v>593</v>
      </c>
      <c r="E192" s="1004"/>
      <c r="F192" s="1004"/>
    </row>
    <row r="193" spans="1:6" ht="14.25">
      <c r="A193" s="822"/>
      <c r="B193" s="823" t="s">
        <v>329</v>
      </c>
      <c r="D193" s="1005" t="s">
        <v>1328</v>
      </c>
      <c r="E193" s="1005"/>
      <c r="F193" s="1005"/>
    </row>
    <row r="194" spans="1:6" ht="14.25">
      <c r="A194" s="822"/>
      <c r="B194" s="822"/>
      <c r="D194" s="1005"/>
      <c r="E194" s="1005"/>
      <c r="F194" s="1005"/>
    </row>
    <row r="195" spans="1:6" ht="14.25">
      <c r="A195" s="822"/>
      <c r="B195" s="822"/>
      <c r="D195" s="1005"/>
      <c r="E195" s="1005"/>
      <c r="F195" s="1005"/>
    </row>
    <row r="196" spans="1:6" ht="5.0999999999999996" customHeight="1">
      <c r="A196" s="822"/>
      <c r="B196" s="822"/>
      <c r="D196" s="810"/>
      <c r="E196" s="825"/>
      <c r="F196" s="825"/>
    </row>
    <row r="197" spans="1:6" ht="14.25">
      <c r="A197" s="822"/>
      <c r="B197" s="822"/>
      <c r="D197" s="1005" t="s">
        <v>1329</v>
      </c>
      <c r="E197" s="1005"/>
      <c r="F197" s="1005"/>
    </row>
    <row r="198" spans="1:6" ht="14.25">
      <c r="A198" s="822"/>
      <c r="B198" s="822"/>
      <c r="D198" s="1005"/>
      <c r="E198" s="1005"/>
      <c r="F198" s="1005"/>
    </row>
    <row r="199" spans="1:6" ht="14.25">
      <c r="A199" s="822"/>
      <c r="B199" s="822"/>
      <c r="D199" s="1005"/>
      <c r="E199" s="1005"/>
      <c r="F199" s="1005"/>
    </row>
    <row r="200" spans="1:6" ht="14.25">
      <c r="A200" s="822"/>
      <c r="B200" s="822"/>
      <c r="D200" s="1005"/>
      <c r="E200" s="1005"/>
      <c r="F200" s="1005"/>
    </row>
    <row r="201" spans="1:6" ht="14.25">
      <c r="A201" s="822"/>
      <c r="B201" s="822"/>
      <c r="D201" s="1005"/>
      <c r="E201" s="1005"/>
      <c r="F201" s="1005"/>
    </row>
    <row r="202" spans="1:6" ht="14.25">
      <c r="A202" s="822"/>
      <c r="B202" s="822"/>
      <c r="D202" s="825"/>
      <c r="E202" s="825"/>
      <c r="F202" s="825"/>
    </row>
    <row r="203" spans="1:6" ht="14.25">
      <c r="A203" s="822"/>
      <c r="B203" s="823" t="s">
        <v>329</v>
      </c>
      <c r="D203" s="1077" t="s">
        <v>1330</v>
      </c>
      <c r="E203" s="1077"/>
      <c r="F203" s="1077"/>
    </row>
    <row r="204" spans="1:6" ht="14.25">
      <c r="A204" s="822"/>
      <c r="B204" s="822"/>
      <c r="D204" s="1077"/>
      <c r="E204" s="1077"/>
      <c r="F204" s="1077"/>
    </row>
    <row r="205" spans="1:6" ht="14.25">
      <c r="A205" s="822"/>
      <c r="B205" s="822"/>
      <c r="D205" s="1069" t="s">
        <v>993</v>
      </c>
      <c r="E205" s="1069"/>
      <c r="F205" s="1069"/>
    </row>
    <row r="206" spans="1:6" ht="14.25">
      <c r="A206" s="822"/>
      <c r="B206" s="822"/>
      <c r="D206" s="825"/>
      <c r="E206" s="825"/>
      <c r="F206" s="825"/>
    </row>
    <row r="207" spans="1:6" ht="14.45" customHeight="1">
      <c r="A207" s="822"/>
      <c r="B207" s="823" t="s">
        <v>329</v>
      </c>
      <c r="D207" s="1077" t="s">
        <v>1332</v>
      </c>
      <c r="E207" s="1077"/>
      <c r="F207" s="1077"/>
    </row>
    <row r="208" spans="1:6" ht="14.25">
      <c r="A208" s="822"/>
      <c r="B208" s="822"/>
      <c r="D208" s="1077"/>
      <c r="E208" s="1077"/>
      <c r="F208" s="1077"/>
    </row>
    <row r="209" spans="1:7" ht="14.25">
      <c r="A209" s="822"/>
      <c r="B209" s="822"/>
      <c r="D209" s="1077"/>
      <c r="E209" s="1077"/>
      <c r="F209" s="1077"/>
    </row>
    <row r="210" spans="1:7" ht="14.25">
      <c r="A210" s="822"/>
      <c r="B210" s="822"/>
      <c r="D210" s="1077"/>
      <c r="E210" s="1077"/>
      <c r="F210" s="1077"/>
    </row>
    <row r="211" spans="1:7" ht="14.25">
      <c r="A211" s="822"/>
      <c r="B211" s="822"/>
      <c r="D211" s="1077"/>
      <c r="E211" s="1077"/>
      <c r="F211" s="1077"/>
    </row>
    <row r="212" spans="1:7">
      <c r="D212" s="825"/>
      <c r="E212" s="825"/>
      <c r="F212" s="825"/>
    </row>
    <row r="213" spans="1:7" ht="14.25">
      <c r="A213" s="822"/>
      <c r="B213" s="823" t="s">
        <v>329</v>
      </c>
      <c r="D213" s="1005" t="s">
        <v>1331</v>
      </c>
      <c r="E213" s="1005"/>
      <c r="F213" s="1005"/>
    </row>
    <row r="214" spans="1:7" ht="14.25">
      <c r="A214" s="822"/>
      <c r="B214" s="822"/>
      <c r="D214" s="1005"/>
      <c r="E214" s="1005"/>
      <c r="F214" s="1005"/>
    </row>
    <row r="215" spans="1:7">
      <c r="D215" s="846"/>
    </row>
    <row r="216" spans="1:7">
      <c r="A216" s="987" t="s">
        <v>1205</v>
      </c>
      <c r="B216" s="987"/>
      <c r="C216" s="987"/>
      <c r="D216" s="987"/>
      <c r="E216" s="987"/>
      <c r="F216" s="987"/>
      <c r="G216" s="987"/>
    </row>
    <row r="217" spans="1:7">
      <c r="D217" s="846"/>
    </row>
    <row r="218" spans="1:7">
      <c r="C218" s="832"/>
      <c r="D218" s="1004" t="s">
        <v>1334</v>
      </c>
      <c r="E218" s="1004"/>
      <c r="F218" s="1004"/>
    </row>
    <row r="219" spans="1:7">
      <c r="A219" s="818"/>
      <c r="B219" s="818"/>
      <c r="C219" s="818"/>
      <c r="D219" s="825"/>
      <c r="E219" s="825"/>
      <c r="F219" s="825"/>
    </row>
    <row r="220" spans="1:7">
      <c r="A220" s="820"/>
      <c r="B220" s="820"/>
      <c r="C220" s="820"/>
      <c r="D220" s="1004" t="s">
        <v>285</v>
      </c>
      <c r="E220" s="1004"/>
      <c r="F220" s="1004"/>
    </row>
    <row r="221" spans="1:7" ht="14.45" customHeight="1">
      <c r="A221" s="822"/>
      <c r="B221" s="823" t="s">
        <v>329</v>
      </c>
      <c r="D221" s="1079" t="s">
        <v>1447</v>
      </c>
      <c r="E221" s="1079"/>
      <c r="F221" s="1079"/>
    </row>
    <row r="222" spans="1:7">
      <c r="D222" s="1079"/>
      <c r="E222" s="1079"/>
      <c r="F222" s="1079"/>
    </row>
    <row r="223" spans="1:7">
      <c r="D223" s="1082" t="s">
        <v>984</v>
      </c>
      <c r="E223" s="1082"/>
      <c r="F223" s="1082"/>
    </row>
    <row r="224" spans="1:7">
      <c r="D224" s="825"/>
      <c r="E224" s="825"/>
      <c r="F224" s="825"/>
    </row>
    <row r="225" spans="1:7" ht="14.45" customHeight="1">
      <c r="A225" s="822"/>
      <c r="B225" s="823" t="s">
        <v>329</v>
      </c>
      <c r="D225" s="1077" t="s">
        <v>1448</v>
      </c>
      <c r="E225" s="1077"/>
      <c r="F225" s="1077"/>
    </row>
    <row r="226" spans="1:7">
      <c r="D226" s="1077"/>
      <c r="E226" s="1077"/>
      <c r="F226" s="1077"/>
    </row>
    <row r="227" spans="1:7">
      <c r="D227" s="1077"/>
      <c r="E227" s="1077"/>
      <c r="F227" s="1077"/>
    </row>
    <row r="228" spans="1:7">
      <c r="D228" s="1077"/>
      <c r="E228" s="1077"/>
      <c r="F228" s="1077"/>
    </row>
    <row r="229" spans="1:7">
      <c r="D229" s="1077"/>
      <c r="E229" s="1077"/>
      <c r="F229" s="1077"/>
    </row>
    <row r="230" spans="1:7">
      <c r="D230" s="825"/>
      <c r="E230" s="825"/>
      <c r="F230" s="825"/>
    </row>
    <row r="231" spans="1:7" ht="14.25">
      <c r="A231" s="822"/>
      <c r="B231" s="823" t="s">
        <v>329</v>
      </c>
      <c r="D231" s="1005" t="s">
        <v>1337</v>
      </c>
      <c r="E231" s="1005"/>
      <c r="F231" s="1005"/>
    </row>
    <row r="232" spans="1:7">
      <c r="D232" s="1005"/>
      <c r="E232" s="1005"/>
      <c r="F232" s="1005"/>
    </row>
    <row r="233" spans="1:7">
      <c r="D233" s="1005"/>
      <c r="E233" s="1005"/>
      <c r="F233" s="1005"/>
    </row>
    <row r="234" spans="1:7">
      <c r="D234" s="847"/>
      <c r="E234" s="825"/>
      <c r="F234" s="825"/>
    </row>
    <row r="235" spans="1:7">
      <c r="A235" s="987" t="s">
        <v>1206</v>
      </c>
      <c r="B235" s="987"/>
      <c r="C235" s="987"/>
      <c r="D235" s="987"/>
      <c r="E235" s="987"/>
      <c r="F235" s="987"/>
      <c r="G235" s="987"/>
    </row>
    <row r="236" spans="1:7">
      <c r="D236" s="847"/>
      <c r="E236" s="825"/>
      <c r="F236" s="825"/>
    </row>
    <row r="237" spans="1:7">
      <c r="C237" s="818"/>
      <c r="D237" s="1076" t="s">
        <v>1339</v>
      </c>
      <c r="E237" s="1076"/>
      <c r="F237" s="1076"/>
    </row>
    <row r="238" spans="1:7">
      <c r="C238" s="818"/>
      <c r="D238" s="1076"/>
      <c r="E238" s="1076"/>
      <c r="F238" s="1076"/>
    </row>
    <row r="239" spans="1:7">
      <c r="A239" s="820"/>
      <c r="B239" s="820"/>
      <c r="C239" s="820"/>
      <c r="D239" s="646"/>
      <c r="E239" s="696"/>
      <c r="F239" s="696"/>
    </row>
    <row r="240" spans="1:7">
      <c r="C240" s="820"/>
      <c r="D240" s="1004" t="s">
        <v>223</v>
      </c>
      <c r="E240" s="1004"/>
      <c r="F240" s="1004"/>
    </row>
    <row r="241" spans="1:7" ht="15.75" customHeight="1">
      <c r="A241" s="822"/>
      <c r="B241" s="822"/>
      <c r="D241" s="1060" t="s">
        <v>1340</v>
      </c>
      <c r="E241" s="1060"/>
      <c r="F241" s="1060"/>
    </row>
    <row r="242" spans="1:7">
      <c r="E242" s="825"/>
      <c r="F242" s="825"/>
    </row>
    <row r="243" spans="1:7" ht="14.25">
      <c r="A243" s="822"/>
      <c r="B243" s="823" t="s">
        <v>329</v>
      </c>
      <c r="D243" s="1005" t="s">
        <v>1341</v>
      </c>
      <c r="E243" s="1005"/>
      <c r="F243" s="1005"/>
    </row>
    <row r="244" spans="1:7" ht="14.25">
      <c r="A244" s="822"/>
      <c r="B244" s="822"/>
      <c r="D244" s="1005"/>
      <c r="E244" s="1005"/>
      <c r="F244" s="1005"/>
    </row>
    <row r="245" spans="1:7">
      <c r="D245" s="825"/>
      <c r="E245" s="825"/>
      <c r="F245" s="825"/>
    </row>
    <row r="246" spans="1:7" ht="14.25">
      <c r="A246" s="822"/>
      <c r="B246" s="823" t="s">
        <v>329</v>
      </c>
      <c r="D246" s="1077" t="s">
        <v>1342</v>
      </c>
      <c r="E246" s="1077"/>
      <c r="F246" s="1077"/>
    </row>
    <row r="247" spans="1:7" ht="14.25">
      <c r="A247" s="822"/>
      <c r="B247" s="822"/>
      <c r="D247" s="1077"/>
      <c r="E247" s="1077"/>
      <c r="F247" s="1077"/>
    </row>
    <row r="248" spans="1:7" ht="14.25">
      <c r="A248" s="822"/>
      <c r="B248" s="822"/>
      <c r="D248" s="1077"/>
      <c r="E248" s="1077"/>
      <c r="F248" s="1077"/>
    </row>
    <row r="249" spans="1:7">
      <c r="D249" s="825"/>
      <c r="E249" s="825"/>
      <c r="F249" s="825"/>
    </row>
    <row r="250" spans="1:7" ht="14.25">
      <c r="A250" s="822"/>
      <c r="B250" s="823" t="s">
        <v>329</v>
      </c>
      <c r="D250" s="1005" t="s">
        <v>1343</v>
      </c>
      <c r="E250" s="1005"/>
      <c r="F250" s="1005"/>
    </row>
    <row r="251" spans="1:7" ht="14.25">
      <c r="A251" s="822"/>
      <c r="B251" s="822"/>
      <c r="D251" s="1005"/>
      <c r="E251" s="1005"/>
      <c r="F251" s="1005"/>
    </row>
    <row r="252" spans="1:7">
      <c r="A252" s="841"/>
      <c r="B252" s="841"/>
      <c r="E252" s="825"/>
      <c r="F252" s="825"/>
    </row>
    <row r="253" spans="1:7">
      <c r="A253" s="987" t="s">
        <v>1207</v>
      </c>
      <c r="B253" s="987"/>
      <c r="C253" s="987"/>
      <c r="D253" s="987"/>
      <c r="E253" s="987"/>
      <c r="F253" s="987"/>
      <c r="G253" s="987"/>
    </row>
    <row r="254" spans="1:7">
      <c r="A254" s="841"/>
      <c r="B254" s="841"/>
      <c r="D254" s="825"/>
      <c r="E254" s="825"/>
      <c r="F254" s="825"/>
    </row>
    <row r="255" spans="1:7">
      <c r="C255" s="841"/>
      <c r="D255" s="1004" t="s">
        <v>736</v>
      </c>
      <c r="E255" s="1004"/>
      <c r="F255" s="1004"/>
    </row>
    <row r="256" spans="1:7">
      <c r="C256" s="841"/>
      <c r="D256" s="1007" t="s">
        <v>1344</v>
      </c>
      <c r="E256" s="1007"/>
      <c r="F256" s="1007"/>
    </row>
    <row r="257" spans="1:7">
      <c r="C257" s="841"/>
      <c r="D257" s="848"/>
    </row>
    <row r="258" spans="1:7">
      <c r="A258" s="826"/>
      <c r="B258" s="823" t="s">
        <v>329</v>
      </c>
      <c r="D258" s="1007" t="s">
        <v>1345</v>
      </c>
      <c r="E258" s="1007"/>
      <c r="F258" s="1007"/>
    </row>
    <row r="259" spans="1:7" s="816" customFormat="1" ht="14.25">
      <c r="A259" s="830"/>
      <c r="B259" s="830"/>
      <c r="C259" s="826"/>
      <c r="D259" s="849"/>
      <c r="E259" s="850"/>
      <c r="F259" s="850"/>
      <c r="G259" s="827"/>
    </row>
    <row r="260" spans="1:7" s="816" customFormat="1" ht="13.7" customHeight="1">
      <c r="A260" s="826"/>
      <c r="B260" s="823" t="s">
        <v>329</v>
      </c>
      <c r="C260" s="826"/>
      <c r="D260" s="1086" t="s">
        <v>1480</v>
      </c>
      <c r="E260" s="1086"/>
      <c r="F260" s="1086"/>
      <c r="G260" s="827"/>
    </row>
    <row r="261" spans="1:7" s="816" customFormat="1" ht="14.25">
      <c r="A261" s="830"/>
      <c r="B261" s="830"/>
      <c r="C261" s="826"/>
      <c r="D261" s="1086"/>
      <c r="E261" s="1086"/>
      <c r="F261" s="1086"/>
      <c r="G261" s="827"/>
    </row>
    <row r="262" spans="1:7" s="816" customFormat="1" ht="14.25">
      <c r="A262" s="830"/>
      <c r="B262" s="830"/>
      <c r="C262" s="826"/>
      <c r="D262" s="1086"/>
      <c r="E262" s="1086"/>
      <c r="F262" s="1086"/>
      <c r="G262" s="827"/>
    </row>
    <row r="263" spans="1:7" s="816" customFormat="1" ht="14.25">
      <c r="A263" s="830"/>
      <c r="B263" s="830"/>
      <c r="C263" s="826"/>
      <c r="D263" s="1086"/>
      <c r="E263" s="1086"/>
      <c r="F263" s="1086"/>
      <c r="G263" s="827"/>
    </row>
    <row r="264" spans="1:7" s="816" customFormat="1" ht="14.25">
      <c r="A264" s="830"/>
      <c r="B264" s="830"/>
      <c r="C264" s="826"/>
      <c r="D264" s="1086"/>
      <c r="E264" s="1086"/>
      <c r="F264" s="1086"/>
      <c r="G264" s="827"/>
    </row>
    <row r="265" spans="1:7" s="816" customFormat="1" ht="14.25">
      <c r="A265" s="830"/>
      <c r="B265" s="830"/>
      <c r="C265" s="826"/>
      <c r="D265" s="849"/>
      <c r="E265" s="850"/>
      <c r="F265" s="850"/>
      <c r="G265" s="827"/>
    </row>
    <row r="266" spans="1:7" s="816" customFormat="1" ht="13.7" customHeight="1">
      <c r="A266" s="826"/>
      <c r="B266" s="823" t="s">
        <v>329</v>
      </c>
      <c r="C266" s="826"/>
      <c r="D266" s="1086" t="s">
        <v>1347</v>
      </c>
      <c r="E266" s="1086"/>
      <c r="F266" s="1086"/>
      <c r="G266" s="827"/>
    </row>
    <row r="267" spans="1:7" s="816" customFormat="1">
      <c r="A267" s="826"/>
      <c r="B267" s="826"/>
      <c r="C267" s="826"/>
      <c r="D267" s="1086"/>
      <c r="E267" s="1086"/>
      <c r="F267" s="1086"/>
      <c r="G267" s="827"/>
    </row>
    <row r="268" spans="1:7" s="816" customFormat="1" ht="14.25">
      <c r="A268" s="830"/>
      <c r="B268" s="830"/>
      <c r="C268" s="826"/>
      <c r="D268" s="849"/>
      <c r="E268" s="850"/>
      <c r="F268" s="850"/>
      <c r="G268" s="827"/>
    </row>
    <row r="269" spans="1:7">
      <c r="A269" s="826"/>
      <c r="B269" s="823" t="s">
        <v>329</v>
      </c>
      <c r="D269" s="1007" t="s">
        <v>1348</v>
      </c>
      <c r="E269" s="1007"/>
      <c r="F269" s="1007"/>
    </row>
    <row r="270" spans="1:7">
      <c r="E270" s="825"/>
      <c r="F270" s="825"/>
    </row>
    <row r="271" spans="1:7" ht="14.25">
      <c r="A271" s="822"/>
      <c r="B271" s="823" t="s">
        <v>329</v>
      </c>
      <c r="D271" s="1077" t="s">
        <v>1509</v>
      </c>
      <c r="E271" s="1077"/>
      <c r="F271" s="1077"/>
    </row>
    <row r="272" spans="1:7" ht="14.25">
      <c r="A272" s="822"/>
      <c r="B272" s="822"/>
      <c r="D272" s="1077"/>
      <c r="E272" s="1077"/>
      <c r="F272" s="1077"/>
    </row>
    <row r="273" spans="1:6" ht="14.25">
      <c r="A273" s="822"/>
      <c r="B273" s="822"/>
      <c r="D273" s="1077"/>
      <c r="E273" s="1077"/>
      <c r="F273" s="1077"/>
    </row>
    <row r="274" spans="1:6" ht="14.25">
      <c r="A274" s="822"/>
      <c r="B274" s="822"/>
      <c r="D274" s="1077"/>
      <c r="E274" s="1077"/>
      <c r="F274" s="1077"/>
    </row>
    <row r="275" spans="1:6" ht="14.25">
      <c r="A275" s="822"/>
      <c r="B275" s="822"/>
      <c r="D275" s="1077"/>
      <c r="E275" s="1077"/>
      <c r="F275" s="1077"/>
    </row>
    <row r="276" spans="1:6" ht="14.25">
      <c r="A276" s="822"/>
      <c r="B276" s="822"/>
      <c r="D276" s="1077"/>
      <c r="E276" s="1077"/>
      <c r="F276" s="1077"/>
    </row>
    <row r="277" spans="1:6" ht="14.25">
      <c r="A277" s="822"/>
      <c r="B277" s="822"/>
      <c r="D277" s="1077"/>
      <c r="E277" s="1077"/>
      <c r="F277" s="1077"/>
    </row>
    <row r="278" spans="1:6" ht="14.25">
      <c r="A278" s="822"/>
      <c r="B278" s="822"/>
      <c r="D278" s="1077"/>
      <c r="E278" s="1077"/>
      <c r="F278" s="1077"/>
    </row>
    <row r="279" spans="1:6" ht="14.25">
      <c r="A279" s="822"/>
      <c r="B279" s="822"/>
      <c r="D279" s="1077"/>
      <c r="E279" s="1077"/>
      <c r="F279" s="1077"/>
    </row>
    <row r="280" spans="1:6" ht="14.25">
      <c r="A280" s="822"/>
      <c r="B280" s="822"/>
      <c r="D280" s="1077"/>
      <c r="E280" s="1077"/>
      <c r="F280" s="1077"/>
    </row>
    <row r="281" spans="1:6" ht="14.25">
      <c r="A281" s="822"/>
      <c r="B281" s="822"/>
      <c r="D281" s="1077"/>
      <c r="E281" s="1077"/>
      <c r="F281" s="1077"/>
    </row>
    <row r="282" spans="1:6" ht="14.25">
      <c r="A282" s="822"/>
      <c r="B282" s="822"/>
      <c r="D282" s="1077"/>
      <c r="E282" s="1077"/>
      <c r="F282" s="1077"/>
    </row>
    <row r="283" spans="1:6" ht="14.25">
      <c r="A283" s="822"/>
      <c r="B283" s="822"/>
      <c r="D283" s="1077"/>
      <c r="E283" s="1077"/>
      <c r="F283" s="1077"/>
    </row>
    <row r="284" spans="1:6" ht="14.25">
      <c r="A284" s="822"/>
      <c r="B284" s="822"/>
      <c r="D284" s="1077"/>
      <c r="E284" s="1077"/>
      <c r="F284" s="1077"/>
    </row>
    <row r="285" spans="1:6" ht="14.25">
      <c r="A285" s="822"/>
      <c r="B285" s="822"/>
      <c r="D285" s="1077"/>
      <c r="E285" s="1077"/>
      <c r="F285" s="1077"/>
    </row>
    <row r="286" spans="1:6">
      <c r="D286" s="825"/>
      <c r="E286" s="825"/>
      <c r="F286" s="825"/>
    </row>
    <row r="287" spans="1:6" ht="14.25">
      <c r="A287" s="822"/>
      <c r="B287" s="823" t="s">
        <v>329</v>
      </c>
      <c r="D287" s="1077" t="s">
        <v>1350</v>
      </c>
      <c r="E287" s="1077"/>
      <c r="F287" s="1077"/>
    </row>
    <row r="288" spans="1:6">
      <c r="D288" s="1077"/>
      <c r="E288" s="1077"/>
      <c r="F288" s="1077"/>
    </row>
    <row r="289" spans="1:7">
      <c r="D289" s="1077"/>
      <c r="E289" s="1077"/>
      <c r="F289" s="1077"/>
    </row>
    <row r="290" spans="1:7">
      <c r="D290" s="1077"/>
      <c r="E290" s="1077"/>
      <c r="F290" s="1077"/>
    </row>
    <row r="291" spans="1:7">
      <c r="D291" s="1077"/>
      <c r="E291" s="1077"/>
      <c r="F291" s="1077"/>
    </row>
    <row r="292" spans="1:7">
      <c r="D292" s="1077"/>
      <c r="E292" s="1077"/>
      <c r="F292" s="1077"/>
    </row>
    <row r="293" spans="1:7">
      <c r="D293" s="1077"/>
      <c r="E293" s="1077"/>
      <c r="F293" s="1077"/>
    </row>
    <row r="294" spans="1:7">
      <c r="D294" s="1077"/>
      <c r="E294" s="1077"/>
      <c r="F294" s="1077"/>
    </row>
    <row r="295" spans="1:7">
      <c r="D295" s="1077"/>
      <c r="E295" s="1077"/>
      <c r="F295" s="1077"/>
    </row>
    <row r="296" spans="1:7">
      <c r="D296" s="825"/>
      <c r="E296" s="825"/>
      <c r="F296" s="825"/>
    </row>
    <row r="297" spans="1:7" ht="14.25">
      <c r="A297" s="822"/>
      <c r="B297" s="823" t="s">
        <v>329</v>
      </c>
      <c r="D297" s="1005" t="s">
        <v>1580</v>
      </c>
      <c r="E297" s="1005"/>
      <c r="F297" s="1005"/>
    </row>
    <row r="298" spans="1:7">
      <c r="D298" s="1005"/>
      <c r="E298" s="1005"/>
      <c r="F298" s="1005"/>
      <c r="G298" s="815"/>
    </row>
    <row r="299" spans="1:7">
      <c r="D299" s="1005"/>
      <c r="E299" s="1005"/>
      <c r="F299" s="1005"/>
      <c r="G299" s="815"/>
    </row>
    <row r="300" spans="1:7">
      <c r="D300" s="1005"/>
      <c r="E300" s="1005"/>
      <c r="F300" s="1005"/>
      <c r="G300" s="815"/>
    </row>
    <row r="301" spans="1:7">
      <c r="D301" s="1005"/>
      <c r="E301" s="1005"/>
      <c r="F301" s="1005"/>
      <c r="G301" s="815"/>
    </row>
    <row r="302" spans="1:7">
      <c r="D302" s="1005"/>
      <c r="E302" s="1005"/>
      <c r="F302" s="1005"/>
      <c r="G302" s="815"/>
    </row>
    <row r="303" spans="1:7">
      <c r="D303" s="809"/>
      <c r="E303" s="809"/>
      <c r="F303" s="809"/>
      <c r="G303" s="815"/>
    </row>
    <row r="304" spans="1:7" ht="13.5" thickBot="1">
      <c r="D304" s="1078" t="s">
        <v>1093</v>
      </c>
      <c r="E304" s="1078"/>
      <c r="F304" s="1078"/>
      <c r="G304" s="815"/>
    </row>
    <row r="305" spans="1:7" ht="13.5" thickTop="1">
      <c r="D305" s="1087" t="s">
        <v>1352</v>
      </c>
      <c r="E305" s="1087"/>
      <c r="F305" s="1087"/>
      <c r="G305" s="815"/>
    </row>
    <row r="306" spans="1:7">
      <c r="A306" s="839"/>
      <c r="B306" s="839"/>
      <c r="C306" s="839"/>
      <c r="D306" s="811"/>
      <c r="E306" s="811"/>
      <c r="F306" s="825"/>
      <c r="G306" s="815"/>
    </row>
    <row r="307" spans="1:7" ht="14.25">
      <c r="A307" s="822"/>
      <c r="B307" s="823" t="s">
        <v>329</v>
      </c>
      <c r="C307" s="839"/>
      <c r="D307" s="1001" t="s">
        <v>1353</v>
      </c>
      <c r="E307" s="1001"/>
      <c r="F307" s="1001"/>
      <c r="G307" s="815"/>
    </row>
    <row r="308" spans="1:7">
      <c r="A308" s="839"/>
      <c r="B308" s="839"/>
      <c r="C308" s="839"/>
      <c r="D308" s="811"/>
      <c r="E308" s="811"/>
      <c r="F308" s="825"/>
      <c r="G308" s="815"/>
    </row>
    <row r="309" spans="1:7">
      <c r="A309" s="839"/>
      <c r="B309" s="823" t="s">
        <v>329</v>
      </c>
      <c r="C309" s="839"/>
      <c r="D309" s="996" t="s">
        <v>1483</v>
      </c>
      <c r="E309" s="996"/>
      <c r="F309" s="996"/>
      <c r="G309" s="815"/>
    </row>
    <row r="310" spans="1:7">
      <c r="A310" s="839"/>
      <c r="B310" s="839"/>
      <c r="C310" s="839"/>
      <c r="D310" s="996"/>
      <c r="E310" s="996"/>
      <c r="F310" s="996"/>
      <c r="G310" s="815"/>
    </row>
    <row r="311" spans="1:7">
      <c r="A311" s="839"/>
      <c r="B311" s="839"/>
      <c r="C311" s="839"/>
      <c r="D311" s="996"/>
      <c r="E311" s="996"/>
      <c r="F311" s="996"/>
      <c r="G311" s="815"/>
    </row>
    <row r="312" spans="1:7">
      <c r="A312" s="839"/>
      <c r="B312" s="839"/>
      <c r="C312" s="839"/>
      <c r="D312" s="996"/>
      <c r="E312" s="996"/>
      <c r="F312" s="996"/>
      <c r="G312" s="815"/>
    </row>
    <row r="313" spans="1:7">
      <c r="A313" s="839"/>
      <c r="B313" s="839"/>
      <c r="C313" s="839"/>
      <c r="D313" s="996"/>
      <c r="E313" s="996"/>
      <c r="F313" s="996"/>
      <c r="G313" s="815"/>
    </row>
    <row r="314" spans="1:7">
      <c r="A314" s="839"/>
      <c r="B314" s="839"/>
      <c r="C314" s="839"/>
      <c r="D314" s="996"/>
      <c r="E314" s="996"/>
      <c r="F314" s="996"/>
      <c r="G314" s="815"/>
    </row>
    <row r="315" spans="1:7">
      <c r="A315" s="839"/>
      <c r="B315" s="839"/>
      <c r="C315" s="839"/>
      <c r="D315" s="996"/>
      <c r="E315" s="996"/>
      <c r="F315" s="996"/>
      <c r="G315" s="815"/>
    </row>
    <row r="316" spans="1:7">
      <c r="A316" s="839"/>
      <c r="B316" s="839"/>
      <c r="C316" s="839"/>
      <c r="D316" s="996"/>
      <c r="E316" s="996"/>
      <c r="F316" s="996"/>
      <c r="G316" s="815"/>
    </row>
    <row r="317" spans="1:7">
      <c r="A317" s="839"/>
      <c r="B317" s="839"/>
      <c r="C317" s="839"/>
      <c r="D317" s="996"/>
      <c r="E317" s="996"/>
      <c r="F317" s="996"/>
      <c r="G317" s="815"/>
    </row>
    <row r="318" spans="1:7">
      <c r="A318" s="839"/>
      <c r="B318" s="839"/>
      <c r="C318" s="839"/>
      <c r="D318" s="996"/>
      <c r="E318" s="996"/>
      <c r="F318" s="996"/>
      <c r="G318" s="815"/>
    </row>
    <row r="319" spans="1:7">
      <c r="A319" s="839"/>
      <c r="B319" s="839"/>
      <c r="C319" s="839"/>
      <c r="D319" s="996"/>
      <c r="E319" s="996"/>
      <c r="F319" s="996"/>
      <c r="G319" s="815"/>
    </row>
    <row r="320" spans="1:7">
      <c r="A320" s="839"/>
      <c r="B320" s="839"/>
      <c r="C320" s="839"/>
      <c r="D320" s="996"/>
      <c r="E320" s="996"/>
      <c r="F320" s="996"/>
      <c r="G320" s="815"/>
    </row>
    <row r="321" spans="1:7" ht="12.6" customHeight="1">
      <c r="A321" s="839"/>
      <c r="B321" s="823" t="s">
        <v>329</v>
      </c>
      <c r="C321" s="839"/>
      <c r="D321" s="1088" t="s">
        <v>1484</v>
      </c>
      <c r="E321" s="1088"/>
      <c r="F321" s="1088"/>
      <c r="G321" s="815"/>
    </row>
    <row r="322" spans="1:7">
      <c r="A322" s="839"/>
      <c r="B322" s="839"/>
      <c r="C322" s="839"/>
      <c r="D322" s="1088"/>
      <c r="E322" s="1088"/>
      <c r="F322" s="1088"/>
      <c r="G322" s="815"/>
    </row>
    <row r="323" spans="1:7">
      <c r="A323" s="839"/>
      <c r="B323" s="839"/>
      <c r="C323" s="839"/>
      <c r="D323" s="1088"/>
      <c r="E323" s="1088"/>
      <c r="F323" s="1088"/>
      <c r="G323" s="815"/>
    </row>
    <row r="324" spans="1:7">
      <c r="A324" s="839"/>
      <c r="B324" s="839"/>
      <c r="C324" s="839"/>
      <c r="D324" s="1088"/>
      <c r="E324" s="1088"/>
      <c r="F324" s="1088"/>
      <c r="G324" s="815"/>
    </row>
    <row r="325" spans="1:7">
      <c r="A325" s="839"/>
      <c r="B325" s="839"/>
      <c r="C325" s="839"/>
      <c r="D325" s="815"/>
      <c r="E325" s="811"/>
      <c r="F325" s="825"/>
      <c r="G325" s="815"/>
    </row>
    <row r="326" spans="1:7" ht="14.25">
      <c r="A326" s="822"/>
      <c r="B326" s="823" t="s">
        <v>329</v>
      </c>
      <c r="C326" s="839"/>
      <c r="D326" s="994" t="s">
        <v>1355</v>
      </c>
      <c r="E326" s="994"/>
      <c r="F326" s="994"/>
      <c r="G326" s="815"/>
    </row>
    <row r="327" spans="1:7">
      <c r="A327" s="839"/>
      <c r="B327" s="839"/>
      <c r="C327" s="839"/>
      <c r="D327" s="994"/>
      <c r="E327" s="994"/>
      <c r="F327" s="994"/>
      <c r="G327" s="815"/>
    </row>
    <row r="328" spans="1:7">
      <c r="A328" s="839"/>
      <c r="B328" s="839"/>
      <c r="C328" s="839"/>
      <c r="D328" s="994"/>
      <c r="E328" s="994"/>
      <c r="F328" s="994"/>
      <c r="G328" s="815"/>
    </row>
    <row r="329" spans="1:7">
      <c r="A329" s="839"/>
      <c r="B329" s="839"/>
      <c r="C329" s="839"/>
      <c r="D329" s="994"/>
      <c r="E329" s="994"/>
      <c r="F329" s="994"/>
      <c r="G329" s="815"/>
    </row>
    <row r="330" spans="1:7">
      <c r="A330" s="839"/>
      <c r="B330" s="839"/>
      <c r="C330" s="839"/>
      <c r="D330" s="851"/>
      <c r="E330" s="811"/>
      <c r="F330" s="825"/>
      <c r="G330" s="815"/>
    </row>
    <row r="331" spans="1:7">
      <c r="A331" s="839"/>
      <c r="B331" s="839"/>
      <c r="C331" s="839"/>
      <c r="D331" s="994" t="s">
        <v>1356</v>
      </c>
      <c r="E331" s="994"/>
      <c r="F331" s="994"/>
      <c r="G331" s="815"/>
    </row>
    <row r="332" spans="1:7">
      <c r="A332" s="839"/>
      <c r="B332" s="839"/>
      <c r="C332" s="839"/>
      <c r="D332" s="994"/>
      <c r="E332" s="994"/>
      <c r="F332" s="994"/>
      <c r="G332" s="815"/>
    </row>
    <row r="333" spans="1:7">
      <c r="A333" s="839"/>
      <c r="B333" s="839"/>
      <c r="C333" s="839"/>
      <c r="D333" s="994"/>
      <c r="E333" s="994"/>
      <c r="F333" s="994"/>
      <c r="G333" s="815"/>
    </row>
    <row r="334" spans="1:7">
      <c r="A334" s="839"/>
      <c r="B334" s="839"/>
      <c r="C334" s="839"/>
      <c r="D334" s="994"/>
      <c r="E334" s="994"/>
      <c r="F334" s="994"/>
      <c r="G334" s="815"/>
    </row>
    <row r="335" spans="1:7" ht="18" customHeight="1">
      <c r="A335" s="839"/>
      <c r="B335" s="839"/>
      <c r="C335" s="839"/>
      <c r="D335" s="994"/>
      <c r="E335" s="994"/>
      <c r="F335" s="994"/>
      <c r="G335" s="815"/>
    </row>
    <row r="336" spans="1:7">
      <c r="A336" s="839"/>
      <c r="B336" s="839"/>
      <c r="C336" s="839"/>
      <c r="D336" s="994"/>
      <c r="E336" s="994"/>
      <c r="F336" s="994"/>
      <c r="G336" s="815"/>
    </row>
    <row r="337" spans="1:7">
      <c r="A337" s="839"/>
      <c r="B337" s="839"/>
      <c r="C337" s="839"/>
      <c r="D337" s="994"/>
      <c r="E337" s="994"/>
      <c r="F337" s="994"/>
      <c r="G337" s="815"/>
    </row>
    <row r="338" spans="1:7">
      <c r="A338" s="839"/>
      <c r="B338" s="839"/>
      <c r="C338" s="839"/>
      <c r="D338" s="994"/>
      <c r="E338" s="994"/>
      <c r="F338" s="994"/>
      <c r="G338" s="815"/>
    </row>
    <row r="339" spans="1:7" ht="8.25" customHeight="1">
      <c r="A339" s="839"/>
      <c r="B339" s="839"/>
      <c r="C339" s="839"/>
      <c r="D339" s="994"/>
      <c r="E339" s="994"/>
      <c r="F339" s="994"/>
      <c r="G339" s="815"/>
    </row>
    <row r="340" spans="1:7" ht="13.7" customHeight="1">
      <c r="A340" s="839"/>
      <c r="B340" s="839"/>
      <c r="C340" s="839"/>
      <c r="D340" s="995" t="s">
        <v>1357</v>
      </c>
      <c r="E340" s="995"/>
      <c r="F340" s="995"/>
      <c r="G340" s="815"/>
    </row>
    <row r="341" spans="1:7">
      <c r="A341" s="839"/>
      <c r="B341" s="839"/>
      <c r="C341" s="839"/>
      <c r="D341" s="995"/>
      <c r="E341" s="995"/>
      <c r="F341" s="995"/>
      <c r="G341" s="815"/>
    </row>
    <row r="342" spans="1:7">
      <c r="A342" s="839"/>
      <c r="B342" s="839"/>
      <c r="C342" s="839"/>
      <c r="D342" s="995"/>
      <c r="E342" s="995"/>
      <c r="F342" s="995"/>
      <c r="G342" s="815"/>
    </row>
    <row r="343" spans="1:7">
      <c r="A343" s="839"/>
      <c r="B343" s="839"/>
      <c r="C343" s="839"/>
      <c r="D343" s="995"/>
      <c r="E343" s="995"/>
      <c r="F343" s="995"/>
      <c r="G343" s="815"/>
    </row>
    <row r="344" spans="1:7">
      <c r="A344" s="839"/>
      <c r="B344" s="839"/>
      <c r="C344" s="839"/>
      <c r="D344" s="995"/>
      <c r="E344" s="995"/>
      <c r="F344" s="995"/>
      <c r="G344" s="815"/>
    </row>
    <row r="345" spans="1:7">
      <c r="A345" s="839"/>
      <c r="B345" s="839"/>
      <c r="C345" s="839"/>
      <c r="D345" s="995"/>
      <c r="E345" s="995"/>
      <c r="F345" s="995"/>
      <c r="G345" s="815"/>
    </row>
    <row r="346" spans="1:7">
      <c r="A346" s="839"/>
      <c r="B346" s="839"/>
      <c r="C346" s="839"/>
      <c r="D346" s="995"/>
      <c r="E346" s="995"/>
      <c r="F346" s="995"/>
      <c r="G346" s="815"/>
    </row>
    <row r="347" spans="1:7">
      <c r="A347" s="839"/>
      <c r="B347" s="839"/>
      <c r="C347" s="839"/>
      <c r="D347" s="995"/>
      <c r="E347" s="995"/>
      <c r="F347" s="995"/>
      <c r="G347" s="815"/>
    </row>
    <row r="348" spans="1:7">
      <c r="A348" s="839"/>
      <c r="B348" s="839"/>
      <c r="C348" s="839"/>
      <c r="D348" s="995"/>
      <c r="E348" s="995"/>
      <c r="F348" s="995"/>
      <c r="G348" s="815"/>
    </row>
    <row r="349" spans="1:7">
      <c r="A349" s="839"/>
      <c r="B349" s="839"/>
      <c r="C349" s="839"/>
      <c r="D349" s="995"/>
      <c r="E349" s="995"/>
      <c r="F349" s="995"/>
      <c r="G349" s="815"/>
    </row>
    <row r="350" spans="1:7">
      <c r="A350" s="839"/>
      <c r="B350" s="839"/>
      <c r="C350" s="839"/>
      <c r="D350" s="995"/>
      <c r="E350" s="995"/>
      <c r="F350" s="995"/>
      <c r="G350" s="815"/>
    </row>
    <row r="351" spans="1:7">
      <c r="A351" s="839"/>
      <c r="B351" s="839"/>
      <c r="C351" s="839"/>
      <c r="D351" s="995"/>
      <c r="E351" s="995"/>
      <c r="F351" s="995"/>
      <c r="G351" s="815"/>
    </row>
    <row r="352" spans="1:7">
      <c r="A352" s="839"/>
      <c r="B352" s="839"/>
      <c r="C352" s="852"/>
      <c r="D352" s="995"/>
      <c r="E352" s="995"/>
      <c r="F352" s="995"/>
      <c r="G352" s="815"/>
    </row>
    <row r="353" spans="1:7">
      <c r="A353" s="839"/>
      <c r="B353" s="839"/>
      <c r="C353" s="852"/>
      <c r="D353" s="995"/>
      <c r="E353" s="995"/>
      <c r="F353" s="995"/>
      <c r="G353" s="815"/>
    </row>
    <row r="354" spans="1:7">
      <c r="A354" s="839"/>
      <c r="B354" s="839"/>
      <c r="C354" s="839"/>
      <c r="D354" s="995"/>
      <c r="E354" s="995"/>
      <c r="F354" s="995"/>
      <c r="G354" s="815"/>
    </row>
    <row r="355" spans="1:7">
      <c r="A355" s="839"/>
      <c r="B355" s="839"/>
      <c r="C355" s="852"/>
      <c r="D355" s="995"/>
      <c r="E355" s="995"/>
      <c r="F355" s="995"/>
      <c r="G355" s="815"/>
    </row>
    <row r="356" spans="1:7">
      <c r="A356" s="839"/>
      <c r="B356" s="839"/>
      <c r="C356" s="852"/>
      <c r="D356" s="995"/>
      <c r="E356" s="995"/>
      <c r="F356" s="995"/>
      <c r="G356" s="815"/>
    </row>
    <row r="357" spans="1:7">
      <c r="A357" s="839"/>
      <c r="B357" s="839"/>
      <c r="C357" s="852"/>
      <c r="D357" s="995"/>
      <c r="E357" s="995"/>
      <c r="F357" s="995"/>
      <c r="G357" s="815"/>
    </row>
    <row r="358" spans="1:7">
      <c r="A358" s="839"/>
      <c r="B358" s="839"/>
      <c r="C358" s="839"/>
      <c r="D358" s="851"/>
      <c r="E358" s="811"/>
      <c r="F358" s="825"/>
      <c r="G358" s="815"/>
    </row>
    <row r="359" spans="1:7">
      <c r="A359" s="839"/>
      <c r="B359" s="823" t="s">
        <v>329</v>
      </c>
      <c r="C359" s="839"/>
      <c r="D359" s="995" t="s">
        <v>1358</v>
      </c>
      <c r="E359" s="995"/>
      <c r="F359" s="995"/>
      <c r="G359" s="815"/>
    </row>
    <row r="360" spans="1:7">
      <c r="A360" s="839"/>
      <c r="B360" s="839"/>
      <c r="C360" s="839"/>
      <c r="D360" s="995"/>
      <c r="E360" s="995"/>
      <c r="F360" s="995"/>
      <c r="G360" s="815"/>
    </row>
    <row r="361" spans="1:7">
      <c r="A361" s="839"/>
      <c r="B361" s="839"/>
      <c r="C361" s="839"/>
      <c r="D361" s="946"/>
      <c r="E361" s="946"/>
      <c r="F361" s="946"/>
      <c r="G361" s="815"/>
    </row>
    <row r="362" spans="1:7" ht="14.45" customHeight="1">
      <c r="A362" s="822"/>
      <c r="B362" s="914" t="s">
        <v>329</v>
      </c>
      <c r="D362" s="995" t="s">
        <v>1603</v>
      </c>
      <c r="E362" s="995"/>
      <c r="F362" s="995"/>
    </row>
    <row r="363" spans="1:7" ht="14.45" customHeight="1">
      <c r="A363" s="822"/>
      <c r="D363" s="995"/>
      <c r="E363" s="995"/>
      <c r="F363" s="995"/>
    </row>
    <row r="364" spans="1:7" ht="14.45" customHeight="1">
      <c r="A364" s="822"/>
      <c r="D364" s="995"/>
      <c r="E364" s="995"/>
      <c r="F364" s="995"/>
    </row>
    <row r="365" spans="1:7" ht="14.45" customHeight="1">
      <c r="A365" s="822"/>
      <c r="D365" s="995"/>
      <c r="E365" s="995"/>
      <c r="F365" s="995"/>
    </row>
    <row r="366" spans="1:7" ht="14.45" customHeight="1">
      <c r="A366" s="822"/>
      <c r="D366" s="995"/>
      <c r="E366" s="995"/>
      <c r="F366" s="995"/>
    </row>
    <row r="367" spans="1:7" ht="14.45" customHeight="1">
      <c r="A367" s="822"/>
      <c r="D367" s="913"/>
      <c r="E367" s="913"/>
      <c r="F367" s="913"/>
    </row>
    <row r="368" spans="1:7" ht="13.7" customHeight="1">
      <c r="A368" s="822"/>
      <c r="B368" s="823" t="s">
        <v>329</v>
      </c>
      <c r="C368" s="839"/>
      <c r="D368" s="996" t="s">
        <v>1510</v>
      </c>
      <c r="E368" s="996"/>
      <c r="F368" s="996"/>
      <c r="G368" s="815"/>
    </row>
    <row r="369" spans="1:7" ht="14.25">
      <c r="A369" s="853"/>
      <c r="B369" s="853"/>
      <c r="C369" s="839"/>
      <c r="D369" s="996"/>
      <c r="E369" s="996"/>
      <c r="F369" s="996"/>
      <c r="G369" s="815"/>
    </row>
    <row r="370" spans="1:7" ht="14.25">
      <c r="A370" s="853"/>
      <c r="B370" s="853"/>
      <c r="C370" s="839"/>
      <c r="D370" s="996"/>
      <c r="E370" s="996"/>
      <c r="F370" s="996"/>
      <c r="G370" s="815"/>
    </row>
    <row r="371" spans="1:7" ht="14.25">
      <c r="A371" s="853"/>
      <c r="B371" s="853"/>
      <c r="C371" s="839"/>
      <c r="D371" s="996"/>
      <c r="E371" s="996"/>
      <c r="F371" s="996"/>
      <c r="G371" s="815"/>
    </row>
    <row r="372" spans="1:7" ht="15.75" customHeight="1">
      <c r="A372" s="853"/>
      <c r="B372" s="853"/>
      <c r="C372" s="839"/>
      <c r="D372" s="1090" t="s">
        <v>1581</v>
      </c>
      <c r="E372" s="996"/>
      <c r="F372" s="996"/>
      <c r="G372" s="815"/>
    </row>
    <row r="373" spans="1:7">
      <c r="D373" s="825"/>
      <c r="E373" s="825"/>
      <c r="F373" s="825"/>
      <c r="G373" s="815"/>
    </row>
    <row r="374" spans="1:7" ht="14.25">
      <c r="A374" s="822"/>
      <c r="B374" s="823" t="s">
        <v>329</v>
      </c>
      <c r="C374" s="854"/>
      <c r="D374" s="1005" t="s">
        <v>1360</v>
      </c>
      <c r="E374" s="1005"/>
      <c r="F374" s="1005"/>
      <c r="G374" s="815"/>
    </row>
    <row r="375" spans="1:7" ht="14.25">
      <c r="A375" s="822"/>
      <c r="B375" s="822"/>
      <c r="D375" s="1005"/>
      <c r="E375" s="1005"/>
      <c r="F375" s="1005"/>
      <c r="G375" s="815"/>
    </row>
    <row r="376" spans="1:7">
      <c r="D376" s="1005"/>
      <c r="E376" s="1005"/>
      <c r="F376" s="1005"/>
      <c r="G376" s="815"/>
    </row>
    <row r="377" spans="1:7">
      <c r="D377" s="1005"/>
      <c r="E377" s="1005"/>
      <c r="F377" s="1005"/>
      <c r="G377" s="815"/>
    </row>
    <row r="378" spans="1:7">
      <c r="D378" s="1005"/>
      <c r="E378" s="1005"/>
      <c r="F378" s="1005"/>
      <c r="G378" s="815"/>
    </row>
    <row r="379" spans="1:7">
      <c r="D379" s="1005"/>
      <c r="E379" s="1005"/>
      <c r="F379" s="1005"/>
      <c r="G379" s="815"/>
    </row>
    <row r="380" spans="1:7">
      <c r="D380" s="1005"/>
      <c r="E380" s="1005"/>
      <c r="F380" s="1005"/>
      <c r="G380" s="815"/>
    </row>
    <row r="381" spans="1:7">
      <c r="D381" s="1005"/>
      <c r="E381" s="1005"/>
      <c r="F381" s="1005"/>
      <c r="G381" s="815"/>
    </row>
    <row r="382" spans="1:7">
      <c r="D382" s="1005"/>
      <c r="E382" s="1005"/>
      <c r="F382" s="1005"/>
      <c r="G382" s="815"/>
    </row>
    <row r="383" spans="1:7">
      <c r="D383" s="1005"/>
      <c r="E383" s="1005"/>
      <c r="F383" s="1005"/>
      <c r="G383" s="815"/>
    </row>
    <row r="384" spans="1:7">
      <c r="D384" s="1005"/>
      <c r="E384" s="1005"/>
      <c r="F384" s="1005"/>
      <c r="G384" s="815"/>
    </row>
    <row r="385" spans="1:7">
      <c r="D385" s="1005"/>
      <c r="E385" s="1005"/>
      <c r="F385" s="1005"/>
      <c r="G385" s="815"/>
    </row>
    <row r="386" spans="1:7">
      <c r="D386" s="1005"/>
      <c r="E386" s="1005"/>
      <c r="F386" s="1005"/>
      <c r="G386" s="815"/>
    </row>
    <row r="387" spans="1:7">
      <c r="A387" s="815"/>
      <c r="B387" s="815"/>
      <c r="C387" s="815"/>
      <c r="D387" s="1005"/>
      <c r="E387" s="1005"/>
      <c r="F387" s="1005"/>
      <c r="G387" s="815"/>
    </row>
    <row r="388" spans="1:7">
      <c r="A388" s="815"/>
      <c r="B388" s="815"/>
      <c r="C388" s="815"/>
      <c r="D388" s="1005"/>
      <c r="E388" s="1005"/>
      <c r="F388" s="1005"/>
      <c r="G388" s="815"/>
    </row>
    <row r="389" spans="1:7">
      <c r="A389" s="815"/>
      <c r="B389" s="815"/>
      <c r="C389" s="815"/>
      <c r="D389" s="1005"/>
      <c r="E389" s="1005"/>
      <c r="F389" s="1005"/>
      <c r="G389" s="815"/>
    </row>
    <row r="390" spans="1:7">
      <c r="A390" s="815"/>
      <c r="B390" s="815"/>
      <c r="C390" s="815"/>
      <c r="D390" s="1005"/>
      <c r="E390" s="1005"/>
      <c r="F390" s="1005"/>
      <c r="G390" s="815"/>
    </row>
    <row r="391" spans="1:7">
      <c r="A391" s="815"/>
      <c r="B391" s="815"/>
      <c r="C391" s="815"/>
      <c r="D391" s="1005"/>
      <c r="E391" s="1005"/>
      <c r="F391" s="1005"/>
      <c r="G391" s="815"/>
    </row>
    <row r="392" spans="1:7">
      <c r="A392" s="815"/>
      <c r="B392" s="815"/>
      <c r="C392" s="815"/>
      <c r="D392" s="1005"/>
      <c r="E392" s="1005"/>
      <c r="F392" s="1005"/>
      <c r="G392" s="815"/>
    </row>
    <row r="393" spans="1:7">
      <c r="A393" s="815"/>
      <c r="B393" s="815"/>
      <c r="C393" s="815"/>
      <c r="D393" s="1005"/>
      <c r="E393" s="1005"/>
      <c r="F393" s="1005"/>
      <c r="G393" s="815"/>
    </row>
    <row r="394" spans="1:7">
      <c r="A394" s="815"/>
      <c r="B394" s="815"/>
      <c r="C394" s="815"/>
      <c r="D394" s="1005"/>
      <c r="E394" s="1005"/>
      <c r="F394" s="1005"/>
      <c r="G394" s="815"/>
    </row>
    <row r="395" spans="1:7">
      <c r="A395" s="815"/>
      <c r="B395" s="815"/>
      <c r="C395" s="815"/>
      <c r="D395" s="1005"/>
      <c r="E395" s="1005"/>
      <c r="F395" s="1005"/>
      <c r="G395" s="815"/>
    </row>
    <row r="396" spans="1:7">
      <c r="A396" s="815"/>
      <c r="B396" s="815"/>
      <c r="C396" s="815"/>
      <c r="D396" s="1005"/>
      <c r="E396" s="1005"/>
      <c r="F396" s="1005"/>
      <c r="G396" s="815"/>
    </row>
    <row r="397" spans="1:7">
      <c r="A397" s="815"/>
      <c r="B397" s="815"/>
      <c r="C397" s="815"/>
      <c r="D397" s="1005"/>
      <c r="E397" s="1005"/>
      <c r="F397" s="1005"/>
      <c r="G397" s="815"/>
    </row>
    <row r="398" spans="1:7">
      <c r="A398" s="815"/>
      <c r="B398" s="815"/>
      <c r="C398" s="815"/>
      <c r="D398" s="1005"/>
      <c r="E398" s="1005"/>
      <c r="F398" s="1005"/>
      <c r="G398" s="815"/>
    </row>
    <row r="399" spans="1:7">
      <c r="A399" s="815"/>
      <c r="B399" s="815"/>
      <c r="C399" s="815"/>
      <c r="D399" s="1005"/>
      <c r="E399" s="1005"/>
      <c r="F399" s="1005"/>
      <c r="G399" s="815"/>
    </row>
    <row r="400" spans="1:7">
      <c r="A400" s="815"/>
      <c r="B400" s="815"/>
      <c r="C400" s="815"/>
      <c r="D400" s="1005"/>
      <c r="E400" s="1005"/>
      <c r="F400" s="1005"/>
      <c r="G400" s="815"/>
    </row>
    <row r="401" spans="1:7">
      <c r="A401" s="815"/>
      <c r="B401" s="815"/>
      <c r="C401" s="815"/>
      <c r="D401" s="1005"/>
      <c r="E401" s="1005"/>
      <c r="F401" s="1005"/>
      <c r="G401" s="815"/>
    </row>
    <row r="402" spans="1:7">
      <c r="A402" s="815"/>
      <c r="B402" s="815"/>
      <c r="C402" s="815"/>
      <c r="D402" s="1005"/>
      <c r="E402" s="1005"/>
      <c r="F402" s="1005"/>
      <c r="G402" s="815"/>
    </row>
    <row r="403" spans="1:7" s="856" customFormat="1">
      <c r="A403" s="813"/>
      <c r="B403" s="813"/>
      <c r="C403" s="813"/>
      <c r="D403" s="1005"/>
      <c r="E403" s="1005"/>
      <c r="F403" s="1005"/>
      <c r="G403" s="855"/>
    </row>
    <row r="404" spans="1:7" s="856" customFormat="1" ht="40.700000000000003" customHeight="1">
      <c r="A404" s="813"/>
      <c r="B404" s="813"/>
      <c r="C404" s="813"/>
      <c r="D404" s="1005"/>
      <c r="E404" s="1005"/>
      <c r="F404" s="1005"/>
      <c r="G404" s="855"/>
    </row>
    <row r="405" spans="1:7" s="856" customFormat="1">
      <c r="A405" s="813"/>
      <c r="B405" s="813"/>
      <c r="C405" s="813"/>
      <c r="D405" s="825"/>
      <c r="E405" s="825"/>
      <c r="F405" s="825"/>
      <c r="G405" s="855"/>
    </row>
    <row r="406" spans="1:7" ht="14.25">
      <c r="A406" s="822"/>
      <c r="B406" s="823" t="s">
        <v>329</v>
      </c>
      <c r="C406" s="854"/>
      <c r="D406" s="1007" t="s">
        <v>1361</v>
      </c>
      <c r="E406" s="1007"/>
      <c r="F406" s="1007"/>
    </row>
    <row r="407" spans="1:7">
      <c r="D407" s="997" t="s">
        <v>1507</v>
      </c>
      <c r="E407" s="997"/>
      <c r="F407" s="997"/>
    </row>
    <row r="408" spans="1:7">
      <c r="D408" s="1077" t="s">
        <v>1506</v>
      </c>
      <c r="E408" s="1077"/>
      <c r="F408" s="1077"/>
    </row>
    <row r="409" spans="1:7">
      <c r="D409" s="1077"/>
      <c r="E409" s="1077"/>
      <c r="F409" s="1077"/>
    </row>
    <row r="410" spans="1:7">
      <c r="D410" s="1077"/>
      <c r="E410" s="1077"/>
      <c r="F410" s="1077"/>
    </row>
    <row r="411" spans="1:7">
      <c r="D411" s="825"/>
      <c r="E411" s="825"/>
      <c r="F411" s="825"/>
      <c r="G411" s="815"/>
    </row>
    <row r="412" spans="1:7" ht="14.25">
      <c r="A412" s="822"/>
      <c r="B412" s="823" t="s">
        <v>329</v>
      </c>
      <c r="C412" s="854"/>
      <c r="D412" s="1005" t="s">
        <v>1363</v>
      </c>
      <c r="E412" s="1005"/>
      <c r="F412" s="1005"/>
      <c r="G412" s="815"/>
    </row>
    <row r="413" spans="1:7">
      <c r="D413" s="1005"/>
      <c r="E413" s="1005"/>
      <c r="F413" s="1005"/>
      <c r="G413" s="815"/>
    </row>
    <row r="414" spans="1:7">
      <c r="D414" s="1005"/>
      <c r="E414" s="1005"/>
      <c r="F414" s="1005"/>
      <c r="G414" s="815"/>
    </row>
    <row r="415" spans="1:7">
      <c r="D415" s="809"/>
      <c r="E415" s="809"/>
      <c r="F415" s="809"/>
      <c r="G415" s="815"/>
    </row>
    <row r="416" spans="1:7" ht="14.25">
      <c r="B416" s="823" t="s">
        <v>329</v>
      </c>
      <c r="C416" s="822"/>
      <c r="D416" s="1077" t="s">
        <v>1449</v>
      </c>
      <c r="E416" s="1077"/>
      <c r="F416" s="1077"/>
      <c r="G416" s="815"/>
    </row>
    <row r="417" spans="1:7">
      <c r="D417" s="1077"/>
      <c r="E417" s="1077"/>
      <c r="F417" s="1077"/>
      <c r="G417" s="815"/>
    </row>
    <row r="418" spans="1:7">
      <c r="D418" s="825"/>
      <c r="E418" s="825"/>
      <c r="F418" s="825"/>
      <c r="G418" s="815"/>
    </row>
    <row r="419" spans="1:7" ht="14.25">
      <c r="B419" s="823" t="s">
        <v>329</v>
      </c>
      <c r="C419" s="822"/>
      <c r="D419" s="1077" t="s">
        <v>1365</v>
      </c>
      <c r="E419" s="1077"/>
      <c r="F419" s="1077"/>
      <c r="G419" s="815"/>
    </row>
    <row r="420" spans="1:7">
      <c r="D420" s="1077"/>
      <c r="E420" s="1077"/>
      <c r="F420" s="1077"/>
      <c r="G420" s="815"/>
    </row>
    <row r="421" spans="1:7">
      <c r="D421" s="1077"/>
      <c r="E421" s="1077"/>
      <c r="F421" s="1077"/>
      <c r="G421" s="815"/>
    </row>
    <row r="422" spans="1:7">
      <c r="D422" s="1077"/>
      <c r="E422" s="1077"/>
      <c r="F422" s="1077"/>
      <c r="G422" s="815"/>
    </row>
    <row r="423" spans="1:7">
      <c r="B423" s="823" t="s">
        <v>329</v>
      </c>
      <c r="D423" s="1077"/>
      <c r="E423" s="1077"/>
      <c r="F423" s="1077"/>
      <c r="G423" s="815"/>
    </row>
    <row r="424" spans="1:7">
      <c r="A424" s="815"/>
      <c r="B424" s="815"/>
      <c r="C424" s="815"/>
      <c r="D424" s="1077"/>
      <c r="E424" s="1077"/>
      <c r="F424" s="1077"/>
      <c r="G424" s="815"/>
    </row>
    <row r="425" spans="1:7">
      <c r="A425" s="815"/>
      <c r="C425" s="815"/>
      <c r="D425" s="1077"/>
      <c r="E425" s="1077"/>
      <c r="F425" s="1077"/>
      <c r="G425" s="815"/>
    </row>
    <row r="426" spans="1:7">
      <c r="A426" s="815"/>
      <c r="B426" s="823" t="s">
        <v>329</v>
      </c>
      <c r="C426" s="815"/>
      <c r="D426" s="1077"/>
      <c r="E426" s="1077"/>
      <c r="F426" s="1077"/>
      <c r="G426" s="815"/>
    </row>
    <row r="427" spans="1:7">
      <c r="A427" s="815"/>
      <c r="B427" s="815"/>
      <c r="C427" s="815"/>
      <c r="D427" s="1077"/>
      <c r="E427" s="1077"/>
      <c r="F427" s="1077"/>
      <c r="G427" s="815"/>
    </row>
    <row r="428" spans="1:7">
      <c r="A428" s="815"/>
      <c r="C428" s="815"/>
      <c r="D428" s="1077"/>
      <c r="E428" s="1077"/>
      <c r="F428" s="1077"/>
      <c r="G428" s="815"/>
    </row>
    <row r="429" spans="1:7">
      <c r="A429" s="815"/>
      <c r="C429" s="815"/>
      <c r="D429" s="1077"/>
      <c r="E429" s="1077"/>
      <c r="F429" s="1077"/>
      <c r="G429" s="815"/>
    </row>
    <row r="430" spans="1:7">
      <c r="A430" s="815"/>
      <c r="B430" s="823" t="s">
        <v>329</v>
      </c>
      <c r="C430" s="815"/>
      <c r="D430" s="1077"/>
      <c r="E430" s="1077"/>
      <c r="F430" s="1077"/>
      <c r="G430" s="815"/>
    </row>
    <row r="431" spans="1:7">
      <c r="A431" s="815"/>
      <c r="B431" s="815"/>
      <c r="C431" s="815"/>
      <c r="D431" s="1077"/>
      <c r="E431" s="1077"/>
      <c r="F431" s="1077"/>
      <c r="G431" s="815"/>
    </row>
    <row r="432" spans="1:7">
      <c r="A432" s="815"/>
      <c r="B432" s="823" t="s">
        <v>329</v>
      </c>
      <c r="C432" s="815"/>
      <c r="D432" s="1077"/>
      <c r="E432" s="1077"/>
      <c r="F432" s="1077"/>
      <c r="G432" s="815"/>
    </row>
    <row r="433" spans="1:7">
      <c r="A433" s="815"/>
      <c r="B433" s="815"/>
      <c r="C433" s="815"/>
      <c r="D433" s="857"/>
      <c r="E433" s="857"/>
      <c r="F433" s="857"/>
      <c r="G433" s="815"/>
    </row>
    <row r="434" spans="1:7">
      <c r="A434" s="815"/>
      <c r="B434" s="823" t="s">
        <v>329</v>
      </c>
      <c r="C434" s="815"/>
      <c r="D434" s="1077" t="s">
        <v>1366</v>
      </c>
      <c r="E434" s="1077"/>
      <c r="F434" s="1077"/>
      <c r="G434" s="815"/>
    </row>
    <row r="435" spans="1:7">
      <c r="A435" s="815"/>
      <c r="B435" s="815"/>
      <c r="C435" s="815"/>
      <c r="D435" s="1077"/>
      <c r="E435" s="1077"/>
      <c r="F435" s="1077"/>
      <c r="G435" s="815"/>
    </row>
    <row r="436" spans="1:7">
      <c r="A436" s="815"/>
      <c r="B436" s="815"/>
      <c r="C436" s="815"/>
      <c r="D436" s="1077"/>
      <c r="E436" s="1077"/>
      <c r="F436" s="1077"/>
      <c r="G436" s="815"/>
    </row>
    <row r="437" spans="1:7">
      <c r="A437" s="815"/>
      <c r="B437" s="815"/>
      <c r="C437" s="815"/>
      <c r="D437" s="1077"/>
      <c r="E437" s="1077"/>
      <c r="F437" s="1077"/>
      <c r="G437" s="815"/>
    </row>
    <row r="438" spans="1:7">
      <c r="D438" s="1077"/>
      <c r="E438" s="1077"/>
      <c r="F438" s="1077"/>
    </row>
    <row r="439" spans="1:7">
      <c r="D439" s="825"/>
      <c r="E439" s="825"/>
      <c r="F439" s="825"/>
    </row>
    <row r="440" spans="1:7">
      <c r="B440" s="823" t="s">
        <v>329</v>
      </c>
      <c r="D440" s="1082" t="s">
        <v>1367</v>
      </c>
      <c r="E440" s="1082"/>
      <c r="F440" s="1082"/>
    </row>
    <row r="441" spans="1:7">
      <c r="A441" s="825"/>
      <c r="B441" s="825"/>
    </row>
    <row r="442" spans="1:7">
      <c r="A442" s="987" t="s">
        <v>1208</v>
      </c>
      <c r="B442" s="987"/>
      <c r="C442" s="987"/>
      <c r="D442" s="987"/>
      <c r="E442" s="987"/>
      <c r="F442" s="987"/>
      <c r="G442" s="987"/>
    </row>
    <row r="443" spans="1:7">
      <c r="A443" s="825"/>
      <c r="B443" s="825"/>
    </row>
    <row r="444" spans="1:7">
      <c r="D444" s="983" t="s">
        <v>978</v>
      </c>
      <c r="E444" s="983"/>
      <c r="F444" s="983"/>
    </row>
    <row r="445" spans="1:7" s="816" customFormat="1" ht="14.25">
      <c r="A445" s="830"/>
      <c r="B445" s="830"/>
      <c r="C445" s="826"/>
      <c r="D445" s="984" t="s">
        <v>1368</v>
      </c>
      <c r="E445" s="984"/>
      <c r="F445" s="984"/>
      <c r="G445" s="827"/>
    </row>
    <row r="446" spans="1:7" s="816" customFormat="1" ht="14.25">
      <c r="A446" s="830"/>
      <c r="B446" s="830"/>
      <c r="C446" s="826"/>
      <c r="D446" s="812"/>
      <c r="E446" s="696"/>
      <c r="F446" s="696"/>
      <c r="G446" s="827"/>
    </row>
    <row r="447" spans="1:7" s="816" customFormat="1" ht="14.25">
      <c r="A447" s="822"/>
      <c r="B447" s="823" t="s">
        <v>329</v>
      </c>
      <c r="C447" s="826"/>
      <c r="D447" s="985" t="s">
        <v>1369</v>
      </c>
      <c r="E447" s="985"/>
      <c r="F447" s="985"/>
      <c r="G447" s="827"/>
    </row>
    <row r="448" spans="1:7" s="816" customFormat="1" ht="14.25">
      <c r="A448" s="822"/>
      <c r="B448" s="822"/>
      <c r="C448" s="826"/>
      <c r="D448" s="985"/>
      <c r="E448" s="985"/>
      <c r="F448" s="985"/>
      <c r="G448" s="827"/>
    </row>
    <row r="449" spans="1:7" s="816" customFormat="1" ht="14.25">
      <c r="A449" s="822"/>
      <c r="B449" s="822"/>
      <c r="C449" s="826"/>
      <c r="D449" s="810"/>
      <c r="E449" s="696"/>
      <c r="F449" s="696"/>
      <c r="G449" s="827"/>
    </row>
    <row r="450" spans="1:7" ht="12.75" customHeight="1">
      <c r="B450" s="823" t="s">
        <v>329</v>
      </c>
      <c r="D450" s="986" t="s">
        <v>1582</v>
      </c>
      <c r="E450" s="986"/>
      <c r="F450" s="986"/>
    </row>
    <row r="451" spans="1:7" ht="14.25">
      <c r="A451" s="822"/>
      <c r="D451" s="986"/>
      <c r="E451" s="986"/>
      <c r="F451" s="986"/>
    </row>
    <row r="452" spans="1:7" ht="14.25">
      <c r="A452" s="822"/>
      <c r="B452" s="822"/>
      <c r="D452" s="986"/>
      <c r="E452" s="986"/>
      <c r="F452" s="986"/>
    </row>
    <row r="453" spans="1:7" ht="14.25">
      <c r="A453" s="822"/>
      <c r="B453" s="822"/>
      <c r="D453" s="986"/>
      <c r="E453" s="986"/>
      <c r="F453" s="986"/>
    </row>
    <row r="454" spans="1:7" ht="14.25">
      <c r="A454" s="822"/>
      <c r="D454" s="936"/>
      <c r="E454" s="936"/>
      <c r="F454" s="936"/>
      <c r="G454" s="815"/>
    </row>
    <row r="455" spans="1:7" ht="14.25">
      <c r="A455" s="822"/>
      <c r="B455" s="823" t="s">
        <v>329</v>
      </c>
      <c r="D455" s="1007" t="s">
        <v>1372</v>
      </c>
      <c r="E455" s="1007"/>
      <c r="F455" s="1007"/>
      <c r="G455" s="815"/>
    </row>
    <row r="456" spans="1:7" ht="14.25">
      <c r="A456" s="822"/>
      <c r="B456" s="822"/>
      <c r="D456" s="810"/>
      <c r="E456" s="696"/>
      <c r="F456" s="696"/>
      <c r="G456" s="815"/>
    </row>
    <row r="457" spans="1:7" ht="14.25">
      <c r="A457" s="822"/>
      <c r="B457" s="823" t="s">
        <v>329</v>
      </c>
      <c r="D457" s="1005" t="s">
        <v>1373</v>
      </c>
      <c r="E457" s="1005"/>
      <c r="F457" s="1005"/>
      <c r="G457" s="815"/>
    </row>
    <row r="458" spans="1:7" ht="14.25">
      <c r="A458" s="822"/>
      <c r="D458" s="1005"/>
      <c r="E458" s="1005"/>
      <c r="F458" s="1005"/>
      <c r="G458" s="815"/>
    </row>
    <row r="459" spans="1:7">
      <c r="A459" s="841"/>
      <c r="B459" s="841"/>
      <c r="D459" s="757"/>
      <c r="E459" s="696"/>
      <c r="F459" s="696"/>
      <c r="G459" s="815"/>
    </row>
    <row r="460" spans="1:7">
      <c r="A460" s="841"/>
      <c r="B460" s="823" t="s">
        <v>329</v>
      </c>
      <c r="D460" s="1007" t="s">
        <v>1374</v>
      </c>
      <c r="E460" s="1007"/>
      <c r="F460" s="1007"/>
      <c r="G460" s="815"/>
    </row>
    <row r="461" spans="1:7" ht="14.25">
      <c r="A461" s="822"/>
      <c r="B461" s="822"/>
      <c r="D461" s="825"/>
    </row>
    <row r="462" spans="1:7">
      <c r="A462" s="987" t="s">
        <v>1209</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81" t="s">
        <v>875</v>
      </c>
      <c r="E464" s="1081"/>
      <c r="F464" s="1081"/>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9" t="s">
        <v>1451</v>
      </c>
      <c r="E468" s="979"/>
      <c r="F468" s="979"/>
      <c r="G468" s="696"/>
    </row>
    <row r="469" spans="1:7" s="746" customFormat="1">
      <c r="A469" s="820"/>
      <c r="B469" s="820"/>
      <c r="C469" s="824"/>
      <c r="D469" s="979"/>
      <c r="E469" s="979"/>
      <c r="F469" s="979"/>
      <c r="G469" s="696"/>
    </row>
    <row r="470" spans="1:7" s="746" customFormat="1">
      <c r="A470" s="820"/>
      <c r="B470" s="820"/>
      <c r="C470" s="824"/>
      <c r="D470" s="859"/>
      <c r="E470" s="696"/>
      <c r="F470" s="810"/>
      <c r="G470" s="696"/>
    </row>
    <row r="471" spans="1:7" s="746" customFormat="1" ht="14.45" customHeight="1">
      <c r="A471" s="822"/>
      <c r="B471" s="823" t="s">
        <v>329</v>
      </c>
      <c r="C471" s="824"/>
      <c r="D471" s="979" t="s">
        <v>1627</v>
      </c>
      <c r="E471" s="979"/>
      <c r="F471" s="979"/>
      <c r="G471" s="696"/>
    </row>
    <row r="472" spans="1:7" s="746" customFormat="1">
      <c r="A472" s="820"/>
      <c r="B472" s="820"/>
      <c r="C472" s="824"/>
      <c r="D472" s="979"/>
      <c r="E472" s="979"/>
      <c r="F472" s="979"/>
      <c r="G472" s="696"/>
    </row>
    <row r="473" spans="1:7" s="746" customFormat="1">
      <c r="A473" s="820"/>
      <c r="B473" s="820"/>
      <c r="C473" s="824"/>
      <c r="D473" s="979"/>
      <c r="E473" s="979"/>
      <c r="F473" s="979"/>
      <c r="G473" s="696"/>
    </row>
    <row r="474" spans="1:7" s="746" customFormat="1">
      <c r="A474" s="820"/>
      <c r="B474" s="820"/>
      <c r="C474" s="824"/>
      <c r="D474" s="979"/>
      <c r="E474" s="979"/>
      <c r="F474" s="979"/>
      <c r="G474" s="696"/>
    </row>
    <row r="475" spans="1:7" s="746" customFormat="1">
      <c r="A475" s="820"/>
      <c r="B475" s="820"/>
      <c r="C475" s="824"/>
      <c r="D475" s="979"/>
      <c r="E475" s="979"/>
      <c r="F475" s="979"/>
      <c r="G475" s="696"/>
    </row>
    <row r="476" spans="1:7" s="746" customFormat="1">
      <c r="A476" s="820"/>
      <c r="B476" s="820"/>
      <c r="C476" s="824"/>
      <c r="D476" s="757"/>
      <c r="E476" s="696"/>
      <c r="F476" s="810"/>
      <c r="G476" s="696"/>
    </row>
    <row r="477" spans="1:7" s="746" customFormat="1" ht="14.45" customHeight="1">
      <c r="A477" s="822"/>
      <c r="B477" s="823" t="s">
        <v>329</v>
      </c>
      <c r="C477" s="824"/>
      <c r="D477" s="979" t="s">
        <v>1246</v>
      </c>
      <c r="E477" s="979"/>
      <c r="F477" s="979"/>
      <c r="G477" s="696"/>
    </row>
    <row r="478" spans="1:7" s="746" customFormat="1">
      <c r="A478" s="820"/>
      <c r="B478" s="820"/>
      <c r="C478" s="824"/>
      <c r="D478" s="979"/>
      <c r="E478" s="979"/>
      <c r="F478" s="979"/>
      <c r="G478" s="696"/>
    </row>
    <row r="479" spans="1:7" s="746" customFormat="1">
      <c r="A479" s="820"/>
      <c r="B479" s="820"/>
      <c r="C479" s="824"/>
      <c r="D479" s="979"/>
      <c r="E479" s="979"/>
      <c r="F479" s="979"/>
      <c r="G479" s="696"/>
    </row>
    <row r="480" spans="1:7" s="746" customFormat="1">
      <c r="A480" s="820"/>
      <c r="B480" s="820"/>
      <c r="C480" s="824"/>
      <c r="D480" s="979"/>
      <c r="E480" s="979"/>
      <c r="F480" s="97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9" t="s">
        <v>1244</v>
      </c>
      <c r="E482" s="979"/>
      <c r="F482" s="979"/>
      <c r="G482" s="696"/>
    </row>
    <row r="483" spans="1:7" s="746" customFormat="1">
      <c r="A483" s="820"/>
      <c r="B483" s="820"/>
      <c r="C483" s="824"/>
      <c r="D483" s="979"/>
      <c r="E483" s="979"/>
      <c r="F483" s="979"/>
      <c r="G483" s="696"/>
    </row>
    <row r="484" spans="1:7" s="746" customFormat="1">
      <c r="A484" s="820"/>
      <c r="B484" s="820"/>
      <c r="C484" s="824"/>
      <c r="D484" s="979"/>
      <c r="E484" s="979"/>
      <c r="F484" s="979"/>
      <c r="G484" s="696"/>
    </row>
    <row r="485" spans="1:7" s="746" customFormat="1">
      <c r="A485" s="820"/>
      <c r="B485" s="820"/>
      <c r="C485" s="824"/>
      <c r="D485" s="808"/>
      <c r="E485" s="808"/>
      <c r="F485" s="808"/>
      <c r="G485" s="696"/>
    </row>
    <row r="486" spans="1:7" s="746" customFormat="1" ht="14.45" customHeight="1">
      <c r="A486" s="822"/>
      <c r="B486" s="823" t="s">
        <v>329</v>
      </c>
      <c r="C486" s="824"/>
      <c r="D486" s="979" t="s">
        <v>1245</v>
      </c>
      <c r="E486" s="979"/>
      <c r="F486" s="979"/>
      <c r="G486" s="696"/>
    </row>
    <row r="487" spans="1:7" s="746" customFormat="1">
      <c r="A487" s="820"/>
      <c r="B487" s="820"/>
      <c r="C487" s="824"/>
      <c r="D487" s="979"/>
      <c r="E487" s="979"/>
      <c r="F487" s="979"/>
      <c r="G487" s="696"/>
    </row>
    <row r="488" spans="1:7" s="746" customFormat="1">
      <c r="A488" s="820"/>
      <c r="B488" s="820"/>
      <c r="C488" s="824"/>
      <c r="D488" s="979"/>
      <c r="E488" s="979"/>
      <c r="F488" s="979"/>
      <c r="G488" s="696"/>
    </row>
    <row r="489" spans="1:7" s="746" customFormat="1">
      <c r="A489" s="820"/>
      <c r="B489" s="820"/>
      <c r="C489" s="824"/>
      <c r="D489" s="979"/>
      <c r="E489" s="979"/>
      <c r="F489" s="979"/>
      <c r="G489" s="696"/>
    </row>
    <row r="490" spans="1:7" s="746" customFormat="1">
      <c r="A490" s="820"/>
      <c r="B490" s="820"/>
      <c r="C490" s="824"/>
      <c r="D490" s="979"/>
      <c r="E490" s="979"/>
      <c r="F490" s="979"/>
      <c r="G490" s="696"/>
    </row>
    <row r="491" spans="1:7" s="746" customFormat="1">
      <c r="A491" s="820"/>
      <c r="B491" s="820"/>
      <c r="C491" s="824"/>
      <c r="D491" s="979"/>
      <c r="E491" s="979"/>
      <c r="F491" s="979"/>
      <c r="G491" s="696"/>
    </row>
    <row r="492" spans="1:7" s="746" customFormat="1">
      <c r="A492" s="820"/>
      <c r="B492" s="820"/>
      <c r="C492" s="824"/>
      <c r="D492" s="979"/>
      <c r="E492" s="979"/>
      <c r="F492" s="979"/>
      <c r="G492" s="696"/>
    </row>
    <row r="493" spans="1:7" s="746" customFormat="1">
      <c r="A493" s="860"/>
      <c r="B493" s="860"/>
      <c r="C493" s="861"/>
      <c r="D493" s="979"/>
      <c r="E493" s="979"/>
      <c r="F493" s="979"/>
      <c r="G493" s="696"/>
    </row>
    <row r="494" spans="1:7" s="746" customFormat="1">
      <c r="A494" s="860"/>
      <c r="B494" s="860"/>
      <c r="C494" s="861"/>
      <c r="D494" s="979"/>
      <c r="E494" s="979"/>
      <c r="F494" s="979"/>
      <c r="G494" s="696"/>
    </row>
    <row r="495" spans="1:7" s="746" customFormat="1">
      <c r="A495" s="860"/>
      <c r="B495" s="860"/>
      <c r="C495" s="861"/>
      <c r="D495" s="757"/>
      <c r="E495" s="696"/>
      <c r="F495" s="810"/>
      <c r="G495" s="696"/>
    </row>
    <row r="496" spans="1:7" s="746" customFormat="1" ht="13.7" customHeight="1">
      <c r="A496" s="860"/>
      <c r="B496" s="823" t="s">
        <v>329</v>
      </c>
      <c r="C496" s="861"/>
      <c r="D496" s="979" t="s">
        <v>1389</v>
      </c>
      <c r="E496" s="979"/>
      <c r="F496" s="979"/>
      <c r="G496" s="696"/>
    </row>
    <row r="497" spans="1:7" s="746" customFormat="1">
      <c r="A497" s="860"/>
      <c r="B497" s="860"/>
      <c r="C497" s="861"/>
      <c r="D497" s="979"/>
      <c r="E497" s="979"/>
      <c r="F497" s="979"/>
      <c r="G497" s="696"/>
    </row>
    <row r="498" spans="1:7" s="746" customFormat="1">
      <c r="A498" s="860"/>
      <c r="B498" s="860"/>
      <c r="C498" s="861"/>
      <c r="D498" s="979"/>
      <c r="E498" s="979"/>
      <c r="F498" s="979"/>
      <c r="G498" s="696"/>
    </row>
    <row r="499" spans="1:7" s="746" customFormat="1">
      <c r="A499" s="860"/>
      <c r="B499" s="860"/>
      <c r="C499" s="861"/>
      <c r="D499" s="979"/>
      <c r="E499" s="979"/>
      <c r="F499" s="979"/>
      <c r="G499" s="696"/>
    </row>
    <row r="500" spans="1:7" s="746" customFormat="1">
      <c r="A500" s="820"/>
      <c r="B500" s="820"/>
      <c r="C500" s="824"/>
      <c r="D500" s="979"/>
      <c r="E500" s="979"/>
      <c r="F500" s="979"/>
      <c r="G500" s="696"/>
    </row>
    <row r="501" spans="1:7" s="746" customFormat="1">
      <c r="A501" s="820"/>
      <c r="B501" s="820"/>
      <c r="C501" s="824"/>
      <c r="D501" s="912"/>
      <c r="E501" s="912"/>
      <c r="F501" s="912"/>
      <c r="G501" s="696"/>
    </row>
    <row r="502" spans="1:7" s="746" customFormat="1" ht="13.35" customHeight="1">
      <c r="A502" s="820"/>
      <c r="B502" s="823" t="s">
        <v>329</v>
      </c>
      <c r="C502" s="824"/>
      <c r="D502" s="1059" t="s">
        <v>1273</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t="s">
        <v>329</v>
      </c>
      <c r="C505" s="829"/>
      <c r="D505" s="979" t="s">
        <v>1247</v>
      </c>
      <c r="E505" s="979"/>
      <c r="F505" s="979"/>
      <c r="G505" s="696"/>
    </row>
    <row r="506" spans="1:7" s="746" customFormat="1">
      <c r="A506" s="813"/>
      <c r="B506" s="813"/>
      <c r="C506" s="829"/>
      <c r="D506" s="979"/>
      <c r="E506" s="979"/>
      <c r="F506" s="979"/>
      <c r="G506" s="696"/>
    </row>
    <row r="507" spans="1:7" s="746" customFormat="1">
      <c r="A507" s="813"/>
      <c r="B507" s="813"/>
      <c r="C507" s="829"/>
      <c r="D507" s="979"/>
      <c r="E507" s="979"/>
      <c r="F507" s="979"/>
      <c r="G507" s="696"/>
    </row>
    <row r="508" spans="1:7" s="746" customFormat="1" ht="12" customHeight="1">
      <c r="A508" s="825"/>
      <c r="B508" s="825"/>
      <c r="C508" s="833"/>
      <c r="D508" s="825"/>
      <c r="E508" s="696"/>
      <c r="F508" s="862"/>
      <c r="G508" s="696"/>
    </row>
    <row r="509" spans="1:7">
      <c r="A509" s="987" t="s">
        <v>1210</v>
      </c>
      <c r="B509" s="987"/>
      <c r="C509" s="987"/>
      <c r="D509" s="987"/>
      <c r="E509" s="987"/>
      <c r="F509" s="987"/>
      <c r="G509" s="987"/>
    </row>
    <row r="510" spans="1:7">
      <c r="A510" s="825"/>
      <c r="B510" s="825"/>
      <c r="C510" s="854"/>
      <c r="F510" s="863"/>
    </row>
    <row r="511" spans="1:7">
      <c r="B511" s="1069" t="s">
        <v>484</v>
      </c>
      <c r="C511" s="1069"/>
      <c r="D511" s="1069"/>
      <c r="E511" s="1069"/>
      <c r="F511" s="1069"/>
    </row>
    <row r="512" spans="1:7">
      <c r="A512" s="825"/>
      <c r="B512" s="825"/>
      <c r="C512" s="854"/>
      <c r="D512" s="825"/>
      <c r="F512" s="825"/>
    </row>
    <row r="513" spans="1:7">
      <c r="A513" s="1037" t="s">
        <v>1211</v>
      </c>
      <c r="B513" s="1037"/>
      <c r="C513" s="1037"/>
      <c r="D513" s="1037"/>
      <c r="E513" s="1037"/>
      <c r="F513" s="1037"/>
      <c r="G513" s="1037"/>
    </row>
    <row r="514" spans="1:7">
      <c r="A514" s="825"/>
      <c r="B514" s="825"/>
      <c r="C514" s="854"/>
      <c r="D514" s="825"/>
      <c r="F514" s="825"/>
    </row>
    <row r="515" spans="1:7">
      <c r="C515" s="854"/>
      <c r="D515" s="1004" t="s">
        <v>737</v>
      </c>
      <c r="E515" s="1004"/>
      <c r="F515" s="1004"/>
    </row>
    <row r="516" spans="1:7">
      <c r="C516" s="854"/>
      <c r="D516" s="1007" t="s">
        <v>1268</v>
      </c>
      <c r="E516" s="1007"/>
      <c r="F516" s="1007"/>
    </row>
    <row r="517" spans="1:7">
      <c r="C517" s="854"/>
      <c r="D517" s="810"/>
      <c r="E517" s="810"/>
      <c r="F517" s="810"/>
    </row>
    <row r="518" spans="1:7" ht="13.7" customHeight="1">
      <c r="A518" s="822"/>
      <c r="B518" s="823" t="s">
        <v>329</v>
      </c>
      <c r="C518" s="854"/>
      <c r="D518" s="1007" t="s">
        <v>979</v>
      </c>
      <c r="E518" s="1007"/>
      <c r="F518" s="1007"/>
      <c r="G518" s="815"/>
    </row>
    <row r="519" spans="1:7" ht="13.7" customHeight="1">
      <c r="A519" s="854"/>
      <c r="B519" s="854"/>
      <c r="C519" s="854"/>
      <c r="D519" s="810"/>
      <c r="E519" s="642"/>
      <c r="F519" s="642"/>
      <c r="G519" s="815"/>
    </row>
    <row r="520" spans="1:7" ht="14.25">
      <c r="A520" s="822"/>
      <c r="B520" s="823" t="s">
        <v>329</v>
      </c>
      <c r="C520" s="854"/>
      <c r="D520" s="1005" t="s">
        <v>1269</v>
      </c>
      <c r="E520" s="1005"/>
      <c r="F520" s="1005"/>
      <c r="G520" s="815"/>
    </row>
    <row r="521" spans="1:7">
      <c r="A521" s="854"/>
      <c r="B521" s="854"/>
      <c r="C521" s="854"/>
      <c r="D521" s="1005"/>
      <c r="E521" s="1005"/>
      <c r="F521" s="1005"/>
      <c r="G521" s="815"/>
    </row>
    <row r="522" spans="1:7">
      <c r="A522" s="854"/>
      <c r="B522" s="854"/>
      <c r="C522" s="854"/>
      <c r="D522" s="825"/>
      <c r="E522" s="825"/>
      <c r="F522" s="825"/>
      <c r="G522" s="815"/>
    </row>
    <row r="523" spans="1:7" ht="14.25">
      <c r="A523" s="822"/>
      <c r="B523" s="823" t="s">
        <v>329</v>
      </c>
      <c r="C523" s="854"/>
      <c r="D523" s="1005" t="s">
        <v>1270</v>
      </c>
      <c r="E523" s="1005"/>
      <c r="F523" s="1005"/>
      <c r="G523" s="815"/>
    </row>
    <row r="524" spans="1:7">
      <c r="A524" s="854"/>
      <c r="B524" s="854"/>
      <c r="C524" s="854"/>
      <c r="D524" s="1005"/>
      <c r="E524" s="1005"/>
      <c r="F524" s="1005"/>
      <c r="G524" s="815"/>
    </row>
    <row r="525" spans="1:7">
      <c r="A525" s="854"/>
      <c r="B525" s="854"/>
      <c r="C525" s="854"/>
      <c r="D525" s="825"/>
      <c r="E525" s="825"/>
      <c r="F525" s="825"/>
      <c r="G525" s="815"/>
    </row>
    <row r="526" spans="1:7" ht="14.25">
      <c r="A526" s="822"/>
      <c r="B526" s="823" t="s">
        <v>329</v>
      </c>
      <c r="C526" s="854"/>
      <c r="D526" s="1005" t="s">
        <v>1271</v>
      </c>
      <c r="E526" s="1005"/>
      <c r="F526" s="1005"/>
      <c r="G526" s="815"/>
    </row>
    <row r="527" spans="1:7">
      <c r="A527" s="854"/>
      <c r="B527" s="854"/>
      <c r="C527" s="854"/>
      <c r="D527" s="1005"/>
      <c r="E527" s="1005"/>
      <c r="F527" s="1005"/>
      <c r="G527" s="815"/>
    </row>
    <row r="528" spans="1:7">
      <c r="A528" s="854"/>
      <c r="B528" s="854"/>
      <c r="C528" s="854"/>
      <c r="D528" s="825"/>
      <c r="E528" s="825"/>
      <c r="F528" s="825"/>
      <c r="G528" s="815"/>
    </row>
    <row r="529" spans="1:7" ht="14.25">
      <c r="A529" s="822"/>
      <c r="B529" s="823" t="s">
        <v>329</v>
      </c>
      <c r="C529" s="854"/>
      <c r="D529" s="1005" t="s">
        <v>1272</v>
      </c>
      <c r="E529" s="1005"/>
      <c r="F529" s="1005"/>
      <c r="G529" s="815"/>
    </row>
    <row r="530" spans="1:7">
      <c r="A530" s="854"/>
      <c r="B530" s="854"/>
      <c r="C530" s="854"/>
      <c r="D530" s="1005"/>
      <c r="E530" s="1005"/>
      <c r="F530" s="1005"/>
      <c r="G530" s="815"/>
    </row>
    <row r="531" spans="1:7">
      <c r="A531" s="854"/>
      <c r="B531" s="854"/>
      <c r="C531" s="854"/>
      <c r="D531" s="1005"/>
      <c r="E531" s="1005"/>
      <c r="F531" s="1005"/>
      <c r="G531" s="815"/>
    </row>
    <row r="532" spans="1:7">
      <c r="A532" s="854"/>
      <c r="B532" s="854"/>
      <c r="C532" s="854"/>
      <c r="D532" s="825"/>
      <c r="E532" s="825"/>
      <c r="F532" s="825"/>
    </row>
    <row r="533" spans="1:7" ht="14.25">
      <c r="A533" s="822"/>
      <c r="B533" s="823" t="s">
        <v>329</v>
      </c>
      <c r="C533" s="854"/>
      <c r="D533" s="1059" t="s">
        <v>1390</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t="s">
        <v>329</v>
      </c>
      <c r="C536" s="854"/>
      <c r="D536" s="1005" t="s">
        <v>1274</v>
      </c>
      <c r="E536" s="1005"/>
      <c r="F536" s="1005"/>
    </row>
    <row r="537" spans="1:7">
      <c r="A537" s="854"/>
      <c r="B537" s="854"/>
      <c r="C537" s="854"/>
      <c r="D537" s="1005"/>
      <c r="E537" s="1005"/>
      <c r="F537" s="1005"/>
      <c r="G537" s="844"/>
    </row>
    <row r="538" spans="1:7">
      <c r="A538" s="854"/>
      <c r="B538" s="854"/>
      <c r="C538" s="854"/>
      <c r="D538" s="825"/>
      <c r="E538" s="825"/>
      <c r="F538" s="825"/>
      <c r="G538" s="844"/>
    </row>
    <row r="539" spans="1:7" ht="14.25">
      <c r="A539" s="822"/>
      <c r="B539" s="823" t="s">
        <v>329</v>
      </c>
      <c r="C539" s="854"/>
      <c r="D539" s="1007" t="s">
        <v>1275</v>
      </c>
      <c r="E539" s="1007"/>
      <c r="F539" s="1007"/>
      <c r="G539" s="844"/>
    </row>
    <row r="540" spans="1:7">
      <c r="A540" s="841"/>
      <c r="B540" s="841"/>
      <c r="C540" s="854"/>
      <c r="D540" s="1007" t="s">
        <v>905</v>
      </c>
      <c r="E540" s="1007"/>
      <c r="F540" s="1007"/>
      <c r="G540" s="844"/>
    </row>
    <row r="541" spans="1:7">
      <c r="A541" s="841"/>
      <c r="B541" s="841"/>
      <c r="C541" s="854"/>
      <c r="D541" s="696"/>
      <c r="E541" s="1060" t="s">
        <v>1276</v>
      </c>
      <c r="F541" s="1060"/>
      <c r="G541" s="844"/>
    </row>
    <row r="542" spans="1:7" ht="14.25">
      <c r="A542" s="822"/>
      <c r="B542" s="822"/>
      <c r="C542" s="854"/>
      <c r="E542" s="825"/>
      <c r="F542" s="825"/>
      <c r="G542" s="844"/>
    </row>
    <row r="543" spans="1:7" ht="14.25">
      <c r="A543" s="822"/>
      <c r="B543" s="823" t="s">
        <v>329</v>
      </c>
      <c r="C543" s="854"/>
      <c r="D543" s="1091" t="s">
        <v>1277</v>
      </c>
      <c r="E543" s="1091"/>
      <c r="F543" s="1091"/>
      <c r="G543" s="844"/>
    </row>
    <row r="544" spans="1:7">
      <c r="C544" s="854"/>
      <c r="D544" s="1005" t="s">
        <v>1278</v>
      </c>
      <c r="E544" s="1005"/>
      <c r="F544" s="1005"/>
      <c r="G544" s="844"/>
    </row>
    <row r="545" spans="1:7">
      <c r="A545" s="854"/>
      <c r="B545" s="854"/>
      <c r="C545" s="854"/>
      <c r="D545" s="1005"/>
      <c r="E545" s="1005"/>
      <c r="F545" s="1005"/>
      <c r="G545" s="844"/>
    </row>
    <row r="546" spans="1:7">
      <c r="A546" s="854"/>
      <c r="B546" s="854"/>
      <c r="C546" s="854"/>
      <c r="D546" s="1005"/>
      <c r="E546" s="1005"/>
      <c r="F546" s="1005"/>
      <c r="G546" s="844"/>
    </row>
    <row r="547" spans="1:7">
      <c r="A547" s="854"/>
      <c r="B547" s="854"/>
      <c r="C547" s="854"/>
      <c r="D547" s="825"/>
      <c r="E547" s="825"/>
      <c r="F547" s="825"/>
      <c r="G547" s="844"/>
    </row>
    <row r="548" spans="1:7" ht="14.25">
      <c r="A548" s="822"/>
      <c r="B548" s="823" t="s">
        <v>329</v>
      </c>
      <c r="C548" s="854"/>
      <c r="D548" s="1005" t="s">
        <v>1279</v>
      </c>
      <c r="E548" s="1005"/>
      <c r="F548" s="1005"/>
      <c r="G548" s="844"/>
    </row>
    <row r="549" spans="1:7" ht="14.25">
      <c r="A549" s="822"/>
      <c r="B549" s="822"/>
      <c r="C549" s="854"/>
      <c r="D549" s="1005"/>
      <c r="E549" s="1005"/>
      <c r="F549" s="1005"/>
      <c r="G549" s="844"/>
    </row>
    <row r="550" spans="1:7" ht="14.25">
      <c r="A550" s="822"/>
      <c r="B550" s="822"/>
      <c r="C550" s="854"/>
      <c r="D550" s="1005"/>
      <c r="E550" s="1005"/>
      <c r="F550" s="1005"/>
      <c r="G550" s="844"/>
    </row>
    <row r="551" spans="1:7" ht="14.25">
      <c r="A551" s="822"/>
      <c r="B551" s="822"/>
      <c r="C551" s="854"/>
      <c r="D551" s="1005"/>
      <c r="E551" s="1005"/>
      <c r="F551" s="1005"/>
      <c r="G551" s="844"/>
    </row>
    <row r="552" spans="1:7" ht="14.25">
      <c r="A552" s="822"/>
      <c r="B552" s="822"/>
      <c r="C552" s="854"/>
      <c r="D552" s="825"/>
      <c r="E552" s="825"/>
      <c r="F552" s="825"/>
      <c r="G552" s="844"/>
    </row>
    <row r="553" spans="1:7">
      <c r="A553" s="987" t="s">
        <v>1212</v>
      </c>
      <c r="B553" s="987"/>
      <c r="C553" s="987"/>
      <c r="D553" s="987"/>
      <c r="E553" s="987"/>
      <c r="F553" s="987"/>
      <c r="G553" s="987"/>
    </row>
    <row r="554" spans="1:7">
      <c r="A554" s="854"/>
      <c r="B554" s="854"/>
      <c r="C554" s="854"/>
      <c r="E554" s="825"/>
      <c r="F554" s="825"/>
      <c r="G554" s="844"/>
    </row>
    <row r="555" spans="1:7" ht="12.75" customHeight="1">
      <c r="C555" s="818"/>
      <c r="D555" s="1076" t="s">
        <v>225</v>
      </c>
      <c r="E555" s="1076"/>
      <c r="F555" s="1076"/>
      <c r="G555" s="844"/>
    </row>
    <row r="556" spans="1:7">
      <c r="A556" s="820"/>
      <c r="B556" s="820"/>
      <c r="C556" s="820"/>
      <c r="D556" s="1010" t="s">
        <v>1228</v>
      </c>
      <c r="E556" s="1010"/>
      <c r="F556" s="1010"/>
      <c r="G556" s="844"/>
    </row>
    <row r="557" spans="1:7">
      <c r="A557" s="815"/>
      <c r="B557" s="815"/>
      <c r="C557" s="820"/>
      <c r="D557" s="864"/>
      <c r="G557" s="844"/>
    </row>
    <row r="558" spans="1:7">
      <c r="A558" s="820"/>
      <c r="B558" s="823" t="s">
        <v>329</v>
      </c>
      <c r="D558" s="1010" t="s">
        <v>985</v>
      </c>
      <c r="E558" s="1010"/>
      <c r="F558" s="1010"/>
      <c r="G558" s="844"/>
    </row>
    <row r="559" spans="1:7">
      <c r="A559" s="841"/>
      <c r="B559" s="841"/>
      <c r="D559" s="839"/>
    </row>
    <row r="560" spans="1:7">
      <c r="A560" s="841"/>
      <c r="B560" s="823" t="s">
        <v>329</v>
      </c>
      <c r="D560" s="986" t="s">
        <v>1229</v>
      </c>
      <c r="E560" s="986"/>
      <c r="F560" s="986"/>
    </row>
    <row r="561" spans="1:7">
      <c r="A561" s="841"/>
      <c r="B561" s="841"/>
      <c r="D561" s="986"/>
      <c r="E561" s="986"/>
      <c r="F561" s="986"/>
      <c r="G561" s="815"/>
    </row>
    <row r="562" spans="1:7">
      <c r="A562" s="841"/>
      <c r="B562" s="841"/>
      <c r="D562" s="986"/>
      <c r="E562" s="986"/>
      <c r="F562" s="986"/>
      <c r="G562" s="815"/>
    </row>
    <row r="563" spans="1:7">
      <c r="A563" s="841"/>
      <c r="B563" s="841"/>
      <c r="D563" s="986"/>
      <c r="E563" s="986"/>
      <c r="F563" s="986"/>
      <c r="G563" s="815"/>
    </row>
    <row r="564" spans="1:7">
      <c r="A564" s="841"/>
      <c r="B564" s="823" t="s">
        <v>329</v>
      </c>
      <c r="D564" s="986" t="s">
        <v>1230</v>
      </c>
      <c r="E564" s="986"/>
      <c r="F564" s="986"/>
      <c r="G564" s="815"/>
    </row>
    <row r="565" spans="1:7">
      <c r="A565" s="841"/>
      <c r="B565" s="841"/>
      <c r="D565" s="986"/>
      <c r="E565" s="986"/>
      <c r="F565" s="986"/>
      <c r="G565" s="815"/>
    </row>
    <row r="566" spans="1:7">
      <c r="A566" s="841"/>
      <c r="B566" s="841"/>
      <c r="D566" s="986"/>
      <c r="E566" s="986"/>
      <c r="F566" s="986"/>
      <c r="G566" s="815"/>
    </row>
    <row r="567" spans="1:7">
      <c r="A567" s="841"/>
      <c r="B567" s="841"/>
      <c r="D567" s="986"/>
      <c r="E567" s="986"/>
      <c r="F567" s="986"/>
      <c r="G567" s="815"/>
    </row>
    <row r="568" spans="1:7">
      <c r="A568" s="841"/>
      <c r="B568" s="841"/>
      <c r="D568" s="807"/>
      <c r="E568" s="807"/>
      <c r="F568" s="807"/>
      <c r="G568" s="815"/>
    </row>
    <row r="569" spans="1:7">
      <c r="A569" s="841"/>
      <c r="B569" s="823" t="s">
        <v>329</v>
      </c>
      <c r="D569" s="986" t="s">
        <v>1231</v>
      </c>
      <c r="E569" s="986"/>
      <c r="F569" s="986"/>
      <c r="G569" s="815"/>
    </row>
    <row r="570" spans="1:7">
      <c r="A570" s="841"/>
      <c r="B570" s="841"/>
      <c r="D570" s="986"/>
      <c r="E570" s="986"/>
      <c r="F570" s="986"/>
      <c r="G570" s="815"/>
    </row>
    <row r="571" spans="1:7">
      <c r="A571" s="841"/>
      <c r="B571" s="841"/>
      <c r="D571" s="864"/>
      <c r="G571" s="815"/>
    </row>
    <row r="572" spans="1:7">
      <c r="A572" s="841"/>
      <c r="B572" s="823" t="s">
        <v>329</v>
      </c>
      <c r="D572" s="1010" t="s">
        <v>1232</v>
      </c>
      <c r="E572" s="1010"/>
      <c r="F572" s="1010"/>
      <c r="G572" s="815"/>
    </row>
    <row r="573" spans="1:7">
      <c r="A573" s="841"/>
      <c r="B573" s="841"/>
      <c r="D573" s="1010"/>
      <c r="E573" s="1010"/>
      <c r="F573" s="1010"/>
      <c r="G573" s="815"/>
    </row>
    <row r="574" spans="1:7">
      <c r="A574" s="841"/>
      <c r="B574" s="841"/>
      <c r="D574" s="864"/>
      <c r="G574" s="815"/>
    </row>
    <row r="575" spans="1:7" ht="14.25">
      <c r="A575" s="822"/>
      <c r="B575" s="823" t="s">
        <v>329</v>
      </c>
      <c r="D575" s="1010" t="s">
        <v>980</v>
      </c>
      <c r="E575" s="1010"/>
      <c r="F575" s="1010"/>
      <c r="G575" s="815"/>
    </row>
    <row r="576" spans="1:7" ht="14.25">
      <c r="A576" s="822"/>
      <c r="B576" s="822"/>
      <c r="D576" s="864"/>
      <c r="G576" s="815"/>
    </row>
    <row r="577" spans="1:7">
      <c r="A577" s="987" t="s">
        <v>1213</v>
      </c>
      <c r="B577" s="987"/>
      <c r="C577" s="987"/>
      <c r="D577" s="987"/>
      <c r="E577" s="987"/>
      <c r="F577" s="987"/>
      <c r="G577" s="987"/>
    </row>
    <row r="578" spans="1:7"/>
    <row r="579" spans="1:7">
      <c r="D579" s="1004" t="s">
        <v>1313</v>
      </c>
      <c r="E579" s="1004"/>
      <c r="F579" s="1004"/>
    </row>
    <row r="580" spans="1:7">
      <c r="D580" s="1043" t="s">
        <v>1314</v>
      </c>
      <c r="E580" s="1043"/>
      <c r="F580" s="1043"/>
    </row>
    <row r="581" spans="1:7">
      <c r="D581" s="804"/>
      <c r="E581" s="746"/>
      <c r="F581" s="746"/>
    </row>
    <row r="582" spans="1:7" s="816" customFormat="1" ht="14.25">
      <c r="A582" s="830"/>
      <c r="B582" s="823" t="s">
        <v>329</v>
      </c>
      <c r="C582" s="826"/>
      <c r="D582" s="1006" t="s">
        <v>1315</v>
      </c>
      <c r="E582" s="1006"/>
      <c r="F582" s="1006"/>
      <c r="G582" s="827"/>
    </row>
    <row r="583" spans="1:7">
      <c r="D583" s="1006"/>
      <c r="E583" s="1006"/>
      <c r="F583" s="1006"/>
    </row>
    <row r="584" spans="1:7">
      <c r="D584" s="1006"/>
      <c r="E584" s="1006"/>
      <c r="F584" s="1006"/>
    </row>
    <row r="585" spans="1:7"/>
    <row r="586" spans="1:7">
      <c r="A586" s="987" t="s">
        <v>1214</v>
      </c>
      <c r="B586" s="987"/>
      <c r="C586" s="987"/>
      <c r="D586" s="987"/>
      <c r="E586" s="987"/>
      <c r="F586" s="987"/>
      <c r="G586" s="987"/>
    </row>
    <row r="587" spans="1:7">
      <c r="A587" s="825"/>
      <c r="B587" s="825"/>
      <c r="G587" s="844"/>
    </row>
    <row r="588" spans="1:7">
      <c r="A588" s="865"/>
      <c r="B588" s="865"/>
      <c r="C588" s="818"/>
      <c r="D588" s="1044" t="s">
        <v>1316</v>
      </c>
      <c r="E588" s="1044"/>
      <c r="F588" s="1044"/>
      <c r="G588" s="844"/>
    </row>
    <row r="589" spans="1:7">
      <c r="A589" s="865"/>
      <c r="B589" s="865"/>
      <c r="C589" s="818"/>
      <c r="D589" s="1044"/>
      <c r="E589" s="1044"/>
      <c r="F589" s="1044"/>
      <c r="G589" s="844"/>
    </row>
    <row r="590" spans="1:7">
      <c r="C590" s="820"/>
      <c r="D590" s="1043" t="s">
        <v>1317</v>
      </c>
      <c r="E590" s="1043"/>
      <c r="F590" s="1043"/>
      <c r="G590" s="844"/>
    </row>
    <row r="591" spans="1:7">
      <c r="C591" s="820"/>
      <c r="D591" s="804"/>
      <c r="E591" s="804"/>
      <c r="F591" s="804"/>
      <c r="G591" s="844"/>
    </row>
    <row r="592" spans="1:7">
      <c r="A592" s="841"/>
      <c r="B592" s="823" t="s">
        <v>329</v>
      </c>
      <c r="D592" s="1043" t="s">
        <v>467</v>
      </c>
      <c r="E592" s="1043"/>
      <c r="F592" s="1043"/>
      <c r="G592" s="844"/>
    </row>
    <row r="593" spans="1:7">
      <c r="C593" s="866"/>
      <c r="E593" s="815"/>
      <c r="G593" s="844"/>
    </row>
    <row r="594" spans="1:7">
      <c r="A594" s="841"/>
      <c r="B594" s="823" t="s">
        <v>329</v>
      </c>
      <c r="D594" s="1003" t="s">
        <v>1318</v>
      </c>
      <c r="E594" s="1003"/>
      <c r="F594" s="1003"/>
      <c r="G594" s="844"/>
    </row>
    <row r="595" spans="1:7">
      <c r="D595" s="1003"/>
      <c r="E595" s="1003"/>
      <c r="F595" s="1003"/>
      <c r="G595" s="844"/>
    </row>
    <row r="596" spans="1:7">
      <c r="D596" s="815"/>
      <c r="G596" s="844"/>
    </row>
    <row r="597" spans="1:7">
      <c r="B597" s="823" t="s">
        <v>329</v>
      </c>
      <c r="D597" s="1003" t="s">
        <v>1319</v>
      </c>
      <c r="E597" s="1003"/>
      <c r="F597" s="1003"/>
      <c r="G597" s="844"/>
    </row>
    <row r="598" spans="1:7">
      <c r="C598" s="866"/>
      <c r="D598" s="1003"/>
      <c r="E598" s="1003"/>
      <c r="F598" s="1003"/>
      <c r="G598" s="844"/>
    </row>
    <row r="599" spans="1:7">
      <c r="C599" s="866"/>
      <c r="G599" s="844"/>
    </row>
    <row r="600" spans="1:7">
      <c r="B600" s="823" t="s">
        <v>329</v>
      </c>
      <c r="C600" s="866"/>
      <c r="D600" s="1003" t="s">
        <v>1320</v>
      </c>
      <c r="E600" s="1003"/>
      <c r="F600" s="1003"/>
      <c r="G600" s="844"/>
    </row>
    <row r="601" spans="1:7">
      <c r="C601" s="866"/>
      <c r="D601" s="1003"/>
      <c r="E601" s="1003"/>
      <c r="F601" s="1003"/>
      <c r="G601" s="844"/>
    </row>
    <row r="602" spans="1:7">
      <c r="C602" s="866"/>
      <c r="G602" s="844"/>
    </row>
    <row r="603" spans="1:7">
      <c r="A603" s="987" t="s">
        <v>1215</v>
      </c>
      <c r="B603" s="987"/>
      <c r="C603" s="987"/>
      <c r="D603" s="987"/>
      <c r="E603" s="987"/>
      <c r="F603" s="987"/>
      <c r="G603" s="987"/>
    </row>
    <row r="604" spans="1:7">
      <c r="A604" s="867"/>
      <c r="B604" s="867"/>
      <c r="C604" s="867"/>
      <c r="G604" s="844"/>
    </row>
    <row r="605" spans="1:7">
      <c r="C605" s="841"/>
      <c r="D605" s="1004" t="s">
        <v>1321</v>
      </c>
      <c r="E605" s="1004"/>
      <c r="F605" s="1004"/>
      <c r="G605" s="844"/>
    </row>
    <row r="606" spans="1:7">
      <c r="A606" s="841"/>
      <c r="B606" s="841"/>
      <c r="C606" s="843"/>
      <c r="D606" s="819"/>
      <c r="G606" s="844"/>
    </row>
    <row r="607" spans="1:7" ht="14.25">
      <c r="A607" s="822"/>
      <c r="B607" s="823" t="s">
        <v>329</v>
      </c>
      <c r="C607" s="843"/>
      <c r="D607" s="1005" t="s">
        <v>1565</v>
      </c>
      <c r="E607" s="1005"/>
      <c r="F607" s="1005"/>
      <c r="G607" s="844"/>
    </row>
    <row r="608" spans="1:7">
      <c r="C608" s="843"/>
      <c r="D608" s="1005"/>
      <c r="E608" s="1005"/>
      <c r="F608" s="1005"/>
      <c r="G608" s="844"/>
    </row>
    <row r="609" spans="1:7">
      <c r="C609" s="843"/>
      <c r="D609" s="1005"/>
      <c r="E609" s="1005"/>
      <c r="F609" s="1005"/>
      <c r="G609" s="844"/>
    </row>
    <row r="610" spans="1:7">
      <c r="C610" s="843"/>
      <c r="D610" s="1005"/>
      <c r="E610" s="1005"/>
      <c r="F610" s="1005"/>
      <c r="G610" s="844"/>
    </row>
    <row r="611" spans="1:7">
      <c r="C611" s="843"/>
      <c r="D611" s="1005"/>
      <c r="E611" s="1005"/>
      <c r="F611" s="1005"/>
      <c r="G611" s="844"/>
    </row>
    <row r="612" spans="1:7">
      <c r="C612" s="843"/>
      <c r="D612" s="1005"/>
      <c r="E612" s="1005"/>
      <c r="F612" s="1005"/>
      <c r="G612" s="844"/>
    </row>
    <row r="613" spans="1:7">
      <c r="C613" s="843"/>
      <c r="D613" s="809"/>
      <c r="E613" s="809"/>
      <c r="F613" s="809"/>
      <c r="G613" s="844"/>
    </row>
    <row r="614" spans="1:7" ht="14.25">
      <c r="A614" s="822"/>
      <c r="B614" s="823" t="s">
        <v>329</v>
      </c>
      <c r="C614" s="843"/>
      <c r="D614" s="1005" t="s">
        <v>1323</v>
      </c>
      <c r="E614" s="1005"/>
      <c r="F614" s="1005"/>
      <c r="G614" s="844"/>
    </row>
    <row r="615" spans="1:7">
      <c r="A615" s="854"/>
      <c r="B615" s="854"/>
      <c r="C615" s="854"/>
      <c r="D615" s="1005"/>
      <c r="E615" s="1005"/>
      <c r="F615" s="1005"/>
      <c r="G615" s="844"/>
    </row>
    <row r="616" spans="1:7">
      <c r="A616" s="854"/>
      <c r="B616" s="854"/>
      <c r="C616" s="854"/>
      <c r="D616" s="810"/>
      <c r="E616" s="868"/>
      <c r="F616" s="868"/>
      <c r="G616" s="844"/>
    </row>
    <row r="617" spans="1:7" ht="14.25">
      <c r="A617" s="822"/>
      <c r="B617" s="823" t="s">
        <v>329</v>
      </c>
      <c r="C617" s="854"/>
      <c r="D617" s="1006" t="s">
        <v>1491</v>
      </c>
      <c r="E617" s="1006"/>
      <c r="F617" s="1006"/>
      <c r="G617" s="844"/>
    </row>
    <row r="618" spans="1:7" ht="14.25">
      <c r="A618" s="822"/>
      <c r="B618" s="822"/>
      <c r="C618" s="854"/>
      <c r="D618" s="1006"/>
      <c r="E618" s="1006"/>
      <c r="F618" s="1006"/>
      <c r="G618" s="844"/>
    </row>
    <row r="619" spans="1:7" ht="14.25">
      <c r="A619" s="822"/>
      <c r="B619" s="822"/>
      <c r="C619" s="854"/>
      <c r="D619" s="1006"/>
      <c r="E619" s="1006"/>
      <c r="F619" s="1006"/>
      <c r="G619" s="844"/>
    </row>
    <row r="620" spans="1:7">
      <c r="A620" s="854"/>
      <c r="B620" s="823" t="s">
        <v>329</v>
      </c>
      <c r="C620" s="854"/>
      <c r="D620" s="1007" t="s">
        <v>1325</v>
      </c>
      <c r="E620" s="1007"/>
      <c r="F620" s="1007"/>
      <c r="G620" s="844"/>
    </row>
    <row r="621" spans="1:7">
      <c r="A621" s="854"/>
      <c r="B621" s="854"/>
      <c r="C621" s="854"/>
      <c r="D621" s="751"/>
      <c r="E621" s="751"/>
      <c r="F621" s="751"/>
      <c r="G621" s="844"/>
    </row>
    <row r="622" spans="1:7">
      <c r="A622" s="987" t="s">
        <v>1216</v>
      </c>
      <c r="B622" s="987"/>
      <c r="C622" s="987"/>
      <c r="D622" s="987"/>
      <c r="E622" s="987"/>
      <c r="F622" s="987"/>
      <c r="G622" s="987"/>
    </row>
    <row r="623" spans="1:7">
      <c r="A623" s="825"/>
      <c r="B623" s="825"/>
      <c r="C623" s="854"/>
      <c r="D623" s="868"/>
      <c r="E623" s="868"/>
      <c r="F623" s="868"/>
      <c r="G623" s="844"/>
    </row>
    <row r="624" spans="1:7">
      <c r="C624" s="867"/>
      <c r="D624" s="1083" t="s">
        <v>1375</v>
      </c>
      <c r="E624" s="1083"/>
      <c r="F624" s="1083"/>
      <c r="G624" s="844"/>
    </row>
    <row r="625" spans="1:7">
      <c r="A625" s="820"/>
      <c r="B625" s="820"/>
      <c r="C625" s="820"/>
      <c r="D625" s="1084" t="s">
        <v>1376</v>
      </c>
      <c r="E625" s="1084"/>
      <c r="F625" s="1084"/>
      <c r="G625" s="844"/>
    </row>
    <row r="626" spans="1:7">
      <c r="A626" s="820"/>
      <c r="B626" s="820"/>
      <c r="C626" s="820"/>
      <c r="D626" s="751"/>
      <c r="E626" s="751"/>
      <c r="F626" s="751"/>
      <c r="G626" s="844"/>
    </row>
    <row r="627" spans="1:7" ht="12.75" customHeight="1">
      <c r="B627" s="823" t="s">
        <v>329</v>
      </c>
      <c r="C627" s="854"/>
      <c r="D627" s="1074" t="s">
        <v>1599</v>
      </c>
      <c r="E627" s="1074"/>
      <c r="F627" s="1074"/>
    </row>
    <row r="628" spans="1:7">
      <c r="D628" s="1074"/>
      <c r="E628" s="1074"/>
      <c r="F628" s="1074"/>
    </row>
    <row r="629" spans="1:7">
      <c r="D629" s="1074"/>
      <c r="E629" s="1074"/>
      <c r="F629" s="1074"/>
    </row>
    <row r="630" spans="1:7">
      <c r="D630" s="1074"/>
      <c r="E630" s="1074"/>
      <c r="F630" s="1074"/>
    </row>
    <row r="631" spans="1:7" ht="14.45" customHeight="1">
      <c r="A631" s="822"/>
      <c r="B631" s="822"/>
      <c r="C631" s="854"/>
      <c r="D631" s="943"/>
      <c r="E631" s="943"/>
      <c r="F631" s="943"/>
      <c r="G631" s="844"/>
    </row>
    <row r="632" spans="1:7" ht="12.75" customHeight="1">
      <c r="A632" s="820"/>
      <c r="B632" s="823" t="s">
        <v>329</v>
      </c>
      <c r="C632" s="854"/>
      <c r="D632" s="1074" t="s">
        <v>1602</v>
      </c>
      <c r="E632" s="1074"/>
      <c r="F632" s="1074"/>
      <c r="G632" s="844"/>
    </row>
    <row r="633" spans="1:7" ht="14.25">
      <c r="A633" s="820"/>
      <c r="B633" s="822"/>
      <c r="C633" s="854"/>
      <c r="D633" s="1074"/>
      <c r="E633" s="1074"/>
      <c r="F633" s="1074"/>
      <c r="G633" s="844"/>
    </row>
    <row r="634" spans="1:7" ht="14.25">
      <c r="A634" s="820"/>
      <c r="B634" s="822"/>
      <c r="C634" s="854"/>
      <c r="D634" s="1074"/>
      <c r="E634" s="1074"/>
      <c r="F634" s="1074"/>
      <c r="G634" s="844"/>
    </row>
    <row r="635" spans="1:7" ht="14.25">
      <c r="A635" s="820"/>
      <c r="B635" s="822"/>
      <c r="C635" s="854"/>
      <c r="D635" s="1074"/>
      <c r="E635" s="1074"/>
      <c r="F635" s="1074"/>
      <c r="G635" s="844"/>
    </row>
    <row r="636" spans="1:7" ht="14.25">
      <c r="A636" s="820"/>
      <c r="B636" s="822"/>
      <c r="C636" s="854"/>
      <c r="D636" s="1074"/>
      <c r="E636" s="1074"/>
      <c r="F636" s="1074"/>
      <c r="G636" s="844"/>
    </row>
    <row r="637" spans="1:7" ht="14.25" customHeight="1">
      <c r="A637" s="820"/>
      <c r="B637" s="822"/>
      <c r="C637" s="854"/>
      <c r="F637" s="944"/>
      <c r="G637" s="844"/>
    </row>
    <row r="638" spans="1:7" ht="12.75" customHeight="1">
      <c r="A638" s="820"/>
      <c r="B638" s="823" t="s">
        <v>329</v>
      </c>
      <c r="C638" s="854"/>
      <c r="D638" s="1074" t="s">
        <v>1600</v>
      </c>
      <c r="E638" s="1074"/>
      <c r="F638" s="1074"/>
      <c r="G638" s="844"/>
    </row>
    <row r="639" spans="1:7" ht="14.25">
      <c r="A639" s="820"/>
      <c r="B639" s="822"/>
      <c r="C639" s="854"/>
      <c r="D639" s="1074"/>
      <c r="E639" s="1074"/>
      <c r="F639" s="1074"/>
      <c r="G639" s="844"/>
    </row>
    <row r="640" spans="1:7" ht="14.25">
      <c r="A640" s="822"/>
      <c r="B640" s="822"/>
      <c r="C640" s="854"/>
      <c r="D640" s="1074"/>
      <c r="E640" s="1074"/>
      <c r="F640" s="1074"/>
      <c r="G640" s="844"/>
    </row>
    <row r="641" spans="1:7" ht="14.25">
      <c r="A641" s="822"/>
      <c r="B641" s="822"/>
      <c r="C641" s="854"/>
      <c r="D641" s="1074"/>
      <c r="E641" s="1074"/>
      <c r="F641" s="1074"/>
      <c r="G641" s="844"/>
    </row>
    <row r="642" spans="1:7" ht="14.25">
      <c r="A642" s="822"/>
      <c r="B642" s="822"/>
      <c r="C642" s="854"/>
      <c r="D642" s="934"/>
      <c r="E642" s="934"/>
      <c r="F642" s="934"/>
      <c r="G642" s="844"/>
    </row>
    <row r="643" spans="1:7" ht="12.75" customHeight="1">
      <c r="A643" s="820"/>
      <c r="B643" s="823" t="s">
        <v>329</v>
      </c>
      <c r="C643" s="854"/>
      <c r="D643" s="1074" t="s">
        <v>1601</v>
      </c>
      <c r="E643" s="1074"/>
      <c r="F643" s="1074"/>
      <c r="G643" s="844"/>
    </row>
    <row r="644" spans="1:7" ht="12.75" customHeight="1">
      <c r="A644" s="820"/>
      <c r="B644" s="822"/>
      <c r="C644" s="854"/>
      <c r="D644" s="1074"/>
      <c r="E644" s="1074"/>
      <c r="F644" s="1074"/>
      <c r="G644" s="844"/>
    </row>
    <row r="645" spans="1:7" ht="12.75" customHeight="1">
      <c r="A645" s="820"/>
      <c r="B645" s="822"/>
      <c r="C645" s="854"/>
      <c r="D645" s="1074"/>
      <c r="E645" s="1074"/>
      <c r="F645" s="1074"/>
      <c r="G645" s="844"/>
    </row>
    <row r="646" spans="1:7" ht="12.75" customHeight="1">
      <c r="A646" s="820"/>
      <c r="B646" s="822"/>
      <c r="C646" s="854"/>
      <c r="D646" s="1074"/>
      <c r="E646" s="1074"/>
      <c r="F646" s="1074"/>
      <c r="G646" s="844"/>
    </row>
    <row r="647" spans="1:7" ht="12.75" customHeight="1">
      <c r="A647" s="820"/>
      <c r="B647" s="822"/>
      <c r="C647" s="854"/>
      <c r="D647" s="1074"/>
      <c r="E647" s="1074"/>
      <c r="F647" s="1074"/>
      <c r="G647" s="844"/>
    </row>
    <row r="648" spans="1:7" ht="12.75" customHeight="1">
      <c r="A648" s="820"/>
      <c r="B648" s="822"/>
      <c r="C648" s="854"/>
      <c r="D648" s="1074"/>
      <c r="E648" s="1074"/>
      <c r="F648" s="1074"/>
      <c r="G648" s="844"/>
    </row>
    <row r="649" spans="1:7" ht="12.75" customHeight="1">
      <c r="A649" s="820"/>
      <c r="B649" s="822"/>
      <c r="C649" s="854"/>
      <c r="D649" s="1074"/>
      <c r="E649" s="1074"/>
      <c r="F649" s="1074"/>
      <c r="G649" s="844"/>
    </row>
    <row r="650" spans="1:7" ht="12.75" customHeight="1">
      <c r="A650" s="820"/>
      <c r="B650" s="822"/>
      <c r="C650" s="854"/>
      <c r="D650" s="1074"/>
      <c r="E650" s="1074"/>
      <c r="F650" s="1074"/>
      <c r="G650" s="844"/>
    </row>
    <row r="651" spans="1:7" ht="12.75" customHeight="1">
      <c r="A651" s="820"/>
      <c r="B651" s="822"/>
      <c r="C651" s="854"/>
      <c r="D651" s="1074"/>
      <c r="E651" s="1074"/>
      <c r="F651" s="1074"/>
      <c r="G651" s="844"/>
    </row>
    <row r="652" spans="1:7" ht="14.25">
      <c r="A652" s="822"/>
      <c r="B652" s="822"/>
      <c r="C652" s="854"/>
      <c r="D652" s="934"/>
      <c r="E652" s="934"/>
      <c r="F652" s="934"/>
      <c r="G652" s="844"/>
    </row>
    <row r="653" spans="1:7" ht="14.25">
      <c r="A653" s="822"/>
      <c r="B653" s="823" t="s">
        <v>329</v>
      </c>
      <c r="C653" s="854"/>
      <c r="D653" s="1080" t="s">
        <v>1227</v>
      </c>
      <c r="E653" s="1080"/>
      <c r="F653" s="1080"/>
      <c r="G653" s="844"/>
    </row>
    <row r="654" spans="1:7" ht="14.25">
      <c r="A654" s="822"/>
      <c r="B654" s="822"/>
      <c r="C654" s="854"/>
      <c r="D654" s="1003" t="s">
        <v>1378</v>
      </c>
      <c r="E654" s="1003"/>
      <c r="F654" s="1003"/>
      <c r="G654" s="844"/>
    </row>
    <row r="655" spans="1:7" ht="14.25">
      <c r="A655" s="822"/>
      <c r="B655" s="822"/>
      <c r="C655" s="854"/>
      <c r="D655" s="1003"/>
      <c r="E655" s="1003"/>
      <c r="F655" s="1003"/>
      <c r="G655" s="844"/>
    </row>
    <row r="656" spans="1:7" ht="14.25">
      <c r="A656" s="822"/>
      <c r="B656" s="822"/>
      <c r="C656" s="854"/>
      <c r="D656" s="1003"/>
      <c r="E656" s="1003"/>
      <c r="F656" s="1003"/>
      <c r="G656" s="844"/>
    </row>
    <row r="657" spans="1:11" ht="14.25">
      <c r="A657" s="822"/>
      <c r="B657" s="822"/>
      <c r="C657" s="854"/>
      <c r="D657" s="1003"/>
      <c r="E657" s="1003"/>
      <c r="F657" s="1003"/>
      <c r="G657" s="844"/>
    </row>
    <row r="658" spans="1:11" ht="14.25">
      <c r="A658" s="822"/>
      <c r="B658" s="822"/>
      <c r="C658" s="854"/>
      <c r="D658" s="1003"/>
      <c r="E658" s="1003"/>
      <c r="F658" s="1003"/>
      <c r="G658" s="844"/>
    </row>
    <row r="659" spans="1:11" ht="14.25">
      <c r="A659" s="822"/>
      <c r="B659" s="822"/>
      <c r="C659" s="854"/>
      <c r="D659" s="1028" t="s">
        <v>1564</v>
      </c>
      <c r="E659" s="1028"/>
      <c r="F659" s="1028"/>
      <c r="G659" s="844"/>
    </row>
    <row r="660" spans="1:11">
      <c r="A660" s="854"/>
      <c r="B660" s="854"/>
      <c r="C660" s="854"/>
      <c r="D660" s="868"/>
      <c r="E660" s="868"/>
      <c r="F660" s="868"/>
      <c r="G660" s="844"/>
    </row>
    <row r="661" spans="1:11">
      <c r="A661" s="987" t="s">
        <v>1217</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1004" t="s">
        <v>106</v>
      </c>
      <c r="E663" s="1004"/>
      <c r="F663" s="1004"/>
      <c r="G663" s="844"/>
      <c r="H663" s="869"/>
      <c r="I663" s="869"/>
      <c r="J663" s="869"/>
      <c r="K663" s="869"/>
    </row>
    <row r="664" spans="1:11">
      <c r="A664" s="867"/>
      <c r="B664" s="867"/>
      <c r="C664" s="867"/>
      <c r="D664" s="1004" t="s">
        <v>130</v>
      </c>
      <c r="E664" s="1004"/>
      <c r="F664" s="1004"/>
      <c r="G664" s="844"/>
      <c r="H664" s="869"/>
      <c r="I664" s="869"/>
      <c r="J664" s="869"/>
      <c r="K664" s="869"/>
    </row>
    <row r="665" spans="1:11">
      <c r="A665" s="820"/>
      <c r="B665" s="820"/>
      <c r="C665" s="820"/>
      <c r="D665" s="1007" t="s">
        <v>1253</v>
      </c>
      <c r="E665" s="1007"/>
      <c r="F665" s="1007"/>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7" t="s">
        <v>981</v>
      </c>
      <c r="E667" s="1007"/>
      <c r="F667" s="1007"/>
      <c r="G667" s="844"/>
      <c r="H667" s="869"/>
      <c r="I667" s="869"/>
      <c r="J667" s="869"/>
      <c r="K667" s="869"/>
    </row>
    <row r="668" spans="1:11">
      <c r="A668" s="820"/>
      <c r="B668" s="820"/>
      <c r="C668" s="820"/>
      <c r="D668" s="1007" t="s">
        <v>992</v>
      </c>
      <c r="E668" s="1007"/>
      <c r="F668" s="1007"/>
      <c r="G668" s="844"/>
      <c r="H668" s="869"/>
      <c r="I668" s="869"/>
      <c r="J668" s="869"/>
      <c r="K668" s="869"/>
    </row>
    <row r="669" spans="1:11">
      <c r="A669" s="820"/>
      <c r="B669" s="820"/>
      <c r="C669" s="820"/>
      <c r="D669" s="696"/>
      <c r="E669" s="1061" t="s">
        <v>1254</v>
      </c>
      <c r="F669" s="1061"/>
      <c r="G669" s="844"/>
      <c r="H669" s="869"/>
      <c r="I669" s="869"/>
      <c r="J669" s="869"/>
      <c r="K669" s="869"/>
    </row>
    <row r="670" spans="1:11">
      <c r="A670" s="820"/>
      <c r="B670" s="820"/>
      <c r="C670" s="820"/>
      <c r="D670" s="696"/>
      <c r="E670" s="1061"/>
      <c r="F670" s="1061"/>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5" t="s">
        <v>1454</v>
      </c>
      <c r="E672" s="1005"/>
      <c r="F672" s="1005"/>
      <c r="G672" s="844"/>
      <c r="H672" s="869"/>
      <c r="I672" s="869"/>
      <c r="J672" s="869"/>
      <c r="K672" s="869"/>
    </row>
    <row r="673" spans="1:11">
      <c r="A673" s="841"/>
      <c r="B673" s="841"/>
      <c r="C673" s="820"/>
      <c r="D673" s="1005"/>
      <c r="E673" s="1005"/>
      <c r="F673" s="1005"/>
      <c r="G673" s="844"/>
      <c r="H673" s="869"/>
      <c r="I673" s="869"/>
      <c r="J673" s="869"/>
      <c r="K673" s="869"/>
    </row>
    <row r="674" spans="1:11">
      <c r="A674" s="820"/>
      <c r="B674" s="820"/>
      <c r="C674" s="820"/>
      <c r="D674" s="1005"/>
      <c r="E674" s="1005"/>
      <c r="F674" s="1005"/>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7" t="s">
        <v>1022</v>
      </c>
      <c r="E676" s="1007"/>
      <c r="F676" s="1007"/>
      <c r="G676" s="844"/>
      <c r="H676" s="869"/>
      <c r="I676" s="869"/>
      <c r="J676" s="869"/>
      <c r="K676" s="869"/>
    </row>
    <row r="677" spans="1:11" ht="14.25">
      <c r="A677" s="822"/>
      <c r="B677" s="822"/>
      <c r="C677" s="820"/>
      <c r="D677" s="1007" t="s">
        <v>992</v>
      </c>
      <c r="E677" s="1007"/>
      <c r="F677" s="1007"/>
      <c r="G677" s="844"/>
      <c r="H677" s="869"/>
      <c r="I677" s="869"/>
      <c r="J677" s="869"/>
      <c r="K677" s="869"/>
    </row>
    <row r="678" spans="1:11">
      <c r="A678" s="820"/>
      <c r="B678" s="820"/>
      <c r="C678" s="820"/>
      <c r="D678" s="696"/>
      <c r="E678" s="1060" t="s">
        <v>1256</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9" t="s">
        <v>1266</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1456</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9" t="s">
        <v>1257</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1264</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1265</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1258</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1259</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5" t="s">
        <v>1260</v>
      </c>
      <c r="E718" s="1005"/>
      <c r="F718" s="1005"/>
      <c r="G718" s="844"/>
      <c r="H718" s="869"/>
      <c r="I718" s="869"/>
      <c r="J718" s="869"/>
      <c r="K718" s="869"/>
    </row>
    <row r="719" spans="1:11">
      <c r="A719" s="820"/>
      <c r="B719" s="820"/>
      <c r="C719" s="820"/>
      <c r="D719" s="1005"/>
      <c r="E719" s="1005"/>
      <c r="F719" s="1005"/>
      <c r="G719" s="844"/>
      <c r="H719" s="869"/>
      <c r="I719" s="869"/>
      <c r="J719" s="869"/>
      <c r="K719" s="869"/>
    </row>
    <row r="720" spans="1:11">
      <c r="A720" s="820"/>
      <c r="B720" s="820"/>
      <c r="C720" s="820"/>
      <c r="D720" s="1005"/>
      <c r="E720" s="1005"/>
      <c r="F720" s="1005"/>
      <c r="G720" s="844"/>
      <c r="H720" s="869"/>
      <c r="I720" s="869"/>
      <c r="J720" s="869"/>
      <c r="K720" s="869"/>
    </row>
    <row r="721" spans="1:11">
      <c r="A721" s="820"/>
      <c r="B721" s="820"/>
      <c r="C721" s="820"/>
      <c r="D721" s="1005"/>
      <c r="E721" s="1005"/>
      <c r="F721" s="1005"/>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9" t="s">
        <v>1393</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1035" t="s">
        <v>1261</v>
      </c>
      <c r="E730" s="1035"/>
      <c r="F730" s="1035"/>
      <c r="G730" s="844"/>
      <c r="H730" s="869"/>
      <c r="I730" s="869"/>
      <c r="J730" s="869"/>
      <c r="K730" s="869"/>
    </row>
    <row r="731" spans="1:11">
      <c r="A731" s="820"/>
      <c r="B731" s="820"/>
      <c r="C731" s="820"/>
      <c r="D731" s="806"/>
      <c r="G731" s="844"/>
      <c r="H731" s="869"/>
      <c r="I731" s="869"/>
      <c r="J731" s="869"/>
      <c r="K731" s="869"/>
    </row>
    <row r="732" spans="1:11">
      <c r="A732" s="1037" t="s">
        <v>1218</v>
      </c>
      <c r="B732" s="1037"/>
      <c r="C732" s="1037"/>
      <c r="D732" s="1037"/>
      <c r="E732" s="1037"/>
      <c r="F732" s="1037"/>
      <c r="G732" s="1037"/>
      <c r="H732" s="869"/>
      <c r="I732" s="869"/>
      <c r="J732" s="869"/>
      <c r="K732" s="869"/>
    </row>
    <row r="733" spans="1:11">
      <c r="A733" s="820"/>
      <c r="B733" s="820"/>
      <c r="C733" s="820"/>
      <c r="D733" s="847"/>
      <c r="G733" s="874"/>
      <c r="H733" s="869"/>
      <c r="I733" s="869"/>
      <c r="J733" s="869"/>
      <c r="K733" s="869"/>
    </row>
    <row r="734" spans="1:11" ht="13.7" customHeight="1">
      <c r="C734" s="820"/>
      <c r="D734" s="1076" t="s">
        <v>1234</v>
      </c>
      <c r="E734" s="1076"/>
      <c r="F734" s="1076"/>
      <c r="G734" s="874"/>
      <c r="H734" s="869"/>
      <c r="I734" s="869"/>
      <c r="J734" s="869"/>
      <c r="K734" s="869"/>
    </row>
    <row r="735" spans="1:11">
      <c r="A735" s="820"/>
      <c r="B735" s="820"/>
      <c r="C735" s="820"/>
      <c r="D735" s="1031" t="s">
        <v>1235</v>
      </c>
      <c r="E735" s="1031"/>
      <c r="F735" s="1031"/>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5" t="s">
        <v>1236</v>
      </c>
      <c r="E737" s="1005"/>
      <c r="F737" s="1005"/>
      <c r="G737" s="874"/>
      <c r="H737" s="872"/>
      <c r="I737" s="872"/>
      <c r="J737" s="872"/>
      <c r="K737" s="872"/>
    </row>
    <row r="738" spans="1:11" s="816" customFormat="1" ht="10.5" customHeight="1">
      <c r="A738" s="813"/>
      <c r="B738" s="813"/>
      <c r="C738" s="813"/>
      <c r="D738" s="1005"/>
      <c r="E738" s="1005"/>
      <c r="F738" s="1005"/>
      <c r="G738" s="874"/>
      <c r="H738" s="872"/>
      <c r="I738" s="872"/>
      <c r="J738" s="872"/>
      <c r="K738" s="872"/>
    </row>
    <row r="739" spans="1:11" s="816" customFormat="1">
      <c r="A739" s="813"/>
      <c r="B739" s="813"/>
      <c r="C739" s="813"/>
      <c r="D739" s="1005"/>
      <c r="E739" s="1005"/>
      <c r="F739" s="1005"/>
      <c r="G739" s="874"/>
      <c r="H739" s="872"/>
      <c r="I739" s="872"/>
      <c r="J739" s="872"/>
      <c r="K739" s="872"/>
    </row>
    <row r="740" spans="1:11">
      <c r="D740" s="1005"/>
      <c r="E740" s="1005"/>
      <c r="F740" s="1005"/>
      <c r="G740" s="874"/>
      <c r="H740" s="869"/>
      <c r="I740" s="869"/>
      <c r="J740" s="869"/>
      <c r="K740" s="869"/>
    </row>
    <row r="741" spans="1:11">
      <c r="A741" s="826"/>
      <c r="B741" s="826"/>
      <c r="C741" s="826"/>
      <c r="D741" s="1005"/>
      <c r="E741" s="1005"/>
      <c r="F741" s="1005"/>
      <c r="G741" s="875"/>
      <c r="H741" s="869"/>
      <c r="I741" s="869"/>
      <c r="J741" s="869"/>
      <c r="K741" s="869"/>
    </row>
    <row r="742" spans="1:11" ht="15.6" customHeight="1">
      <c r="A742" s="826"/>
      <c r="B742" s="826"/>
      <c r="C742" s="826"/>
      <c r="D742" s="1005"/>
      <c r="E742" s="1005"/>
      <c r="F742" s="1005"/>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6" t="s">
        <v>1511</v>
      </c>
      <c r="E744" s="1006"/>
      <c r="F744" s="1006"/>
      <c r="G744" s="879"/>
    </row>
    <row r="745" spans="1:11" s="880" customFormat="1">
      <c r="A745" s="878"/>
      <c r="B745" s="878"/>
      <c r="C745" s="878"/>
      <c r="D745" s="1006"/>
      <c r="E745" s="1006"/>
      <c r="F745" s="1006"/>
      <c r="G745" s="879"/>
    </row>
    <row r="746" spans="1:11" s="880" customFormat="1">
      <c r="A746" s="878"/>
      <c r="B746" s="878"/>
      <c r="C746" s="878"/>
      <c r="D746" s="1006"/>
      <c r="E746" s="1006"/>
      <c r="F746" s="1006"/>
      <c r="G746" s="879"/>
    </row>
    <row r="747" spans="1:11" s="880" customFormat="1">
      <c r="A747" s="878"/>
      <c r="B747" s="878"/>
      <c r="C747" s="878"/>
      <c r="D747" s="1006"/>
      <c r="E747" s="1006"/>
      <c r="F747" s="1006"/>
      <c r="G747" s="879"/>
    </row>
    <row r="748" spans="1:11" s="880" customFormat="1">
      <c r="A748" s="878"/>
      <c r="B748" s="878"/>
      <c r="C748" s="878"/>
      <c r="D748" s="864"/>
      <c r="E748" s="879"/>
      <c r="F748" s="879"/>
      <c r="G748" s="879"/>
    </row>
    <row r="749" spans="1:11" s="880" customFormat="1" ht="14.25">
      <c r="A749" s="822"/>
      <c r="B749" s="823" t="s">
        <v>329</v>
      </c>
      <c r="C749" s="878"/>
      <c r="D749" s="1085" t="s">
        <v>1512</v>
      </c>
      <c r="E749" s="1085"/>
      <c r="F749" s="1085"/>
      <c r="G749" s="879"/>
    </row>
    <row r="750" spans="1:11" s="880" customFormat="1">
      <c r="A750" s="878"/>
      <c r="B750" s="878"/>
      <c r="C750" s="878"/>
      <c r="D750" s="1085"/>
      <c r="E750" s="1085"/>
      <c r="F750" s="1085"/>
      <c r="G750" s="879"/>
    </row>
    <row r="751" spans="1:11" s="880" customFormat="1">
      <c r="A751" s="878"/>
      <c r="B751" s="878"/>
      <c r="C751" s="878"/>
      <c r="D751" s="1085"/>
      <c r="E751" s="1085"/>
      <c r="F751" s="1085"/>
      <c r="G751" s="879"/>
    </row>
    <row r="752" spans="1:11">
      <c r="A752" s="826"/>
      <c r="B752" s="826"/>
      <c r="C752" s="826"/>
      <c r="D752" s="864"/>
      <c r="E752" s="876"/>
      <c r="F752" s="876"/>
      <c r="G752" s="875"/>
      <c r="H752" s="869"/>
      <c r="I752" s="869"/>
      <c r="J752" s="869"/>
      <c r="K752" s="869"/>
    </row>
    <row r="753" spans="1:11" ht="14.25">
      <c r="A753" s="822"/>
      <c r="B753" s="823" t="s">
        <v>329</v>
      </c>
      <c r="C753" s="826"/>
      <c r="D753" s="1006" t="s">
        <v>1450</v>
      </c>
      <c r="E753" s="1006"/>
      <c r="F753" s="1006"/>
      <c r="G753" s="875"/>
      <c r="H753" s="869"/>
      <c r="I753" s="869"/>
      <c r="J753" s="869"/>
      <c r="K753" s="869"/>
    </row>
    <row r="754" spans="1:11">
      <c r="A754" s="826"/>
      <c r="B754" s="826"/>
      <c r="C754" s="826"/>
      <c r="D754" s="1006"/>
      <c r="E754" s="1006"/>
      <c r="F754" s="100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6" t="s">
        <v>1474</v>
      </c>
      <c r="E756" s="1006"/>
      <c r="F756" s="1006"/>
      <c r="G756" s="875"/>
      <c r="H756" s="869"/>
      <c r="I756" s="869"/>
      <c r="J756" s="869"/>
      <c r="K756" s="869"/>
    </row>
    <row r="757" spans="1:11">
      <c r="A757" s="826"/>
      <c r="B757" s="826"/>
      <c r="C757" s="826"/>
      <c r="D757" s="1006"/>
      <c r="E757" s="1006"/>
      <c r="F757" s="1006"/>
      <c r="G757" s="875"/>
      <c r="H757" s="869"/>
      <c r="I757" s="869"/>
      <c r="J757" s="869"/>
      <c r="K757" s="869"/>
    </row>
    <row r="758" spans="1:11">
      <c r="A758" s="826"/>
      <c r="B758" s="826"/>
      <c r="C758" s="826"/>
      <c r="D758" s="1006"/>
      <c r="E758" s="1006"/>
      <c r="F758" s="1006"/>
      <c r="G758" s="875"/>
      <c r="H758" s="869"/>
      <c r="I758" s="869"/>
      <c r="J758" s="869"/>
      <c r="K758" s="869"/>
    </row>
    <row r="759" spans="1:11">
      <c r="A759" s="826"/>
      <c r="B759" s="826"/>
      <c r="C759" s="826"/>
      <c r="D759" s="805"/>
      <c r="E759" s="805"/>
      <c r="F759" s="805"/>
      <c r="G759" s="875"/>
      <c r="H759" s="869"/>
      <c r="I759" s="869"/>
      <c r="J759" s="869"/>
      <c r="K759" s="869"/>
    </row>
    <row r="760" spans="1:11">
      <c r="A760" s="1039" t="s">
        <v>1570</v>
      </c>
      <c r="B760" s="1039"/>
      <c r="C760" s="1039"/>
      <c r="D760" s="1039"/>
      <c r="E760" s="1039"/>
      <c r="F760" s="1039"/>
      <c r="G760" s="1039"/>
    </row>
    <row r="761" spans="1:11">
      <c r="A761" s="820"/>
      <c r="B761" s="820"/>
      <c r="C761" s="820"/>
      <c r="D761" s="881"/>
      <c r="F761" s="868"/>
      <c r="G761" s="874"/>
    </row>
    <row r="762" spans="1:11">
      <c r="A762" s="826"/>
      <c r="B762" s="826"/>
      <c r="C762" s="831"/>
      <c r="D762" s="1040" t="s">
        <v>1578</v>
      </c>
      <c r="E762" s="1040"/>
      <c r="F762" s="1040"/>
      <c r="G762" s="874"/>
    </row>
    <row r="763" spans="1:11">
      <c r="A763" s="882"/>
      <c r="B763" s="882"/>
      <c r="C763" s="883"/>
      <c r="D763" s="1030" t="s">
        <v>1566</v>
      </c>
      <c r="E763" s="1030"/>
      <c r="F763" s="1030"/>
      <c r="G763" s="874"/>
    </row>
    <row r="764" spans="1:11">
      <c r="A764" s="882"/>
      <c r="B764" s="882"/>
      <c r="C764" s="883"/>
      <c r="D764" s="920"/>
      <c r="E764" s="920"/>
      <c r="F764" s="920"/>
      <c r="G764" s="874"/>
    </row>
    <row r="765" spans="1:11">
      <c r="A765" s="826"/>
      <c r="C765" s="831"/>
      <c r="D765" s="1040" t="s">
        <v>1563</v>
      </c>
      <c r="E765" s="1040"/>
      <c r="F765" s="1040"/>
      <c r="G765" s="874"/>
    </row>
    <row r="766" spans="1:11" ht="14.25">
      <c r="A766" s="822"/>
      <c r="B766" s="823" t="s">
        <v>329</v>
      </c>
      <c r="C766" s="831"/>
      <c r="D766" s="1031" t="s">
        <v>1103</v>
      </c>
      <c r="E766" s="1031"/>
      <c r="F766" s="1031"/>
      <c r="G766" s="874"/>
    </row>
    <row r="767" spans="1:11" ht="14.25">
      <c r="A767" s="822"/>
      <c r="B767" s="815"/>
      <c r="C767" s="831"/>
      <c r="D767" s="921"/>
      <c r="E767" s="1032" t="s">
        <v>1226</v>
      </c>
      <c r="F767" s="103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0" t="s">
        <v>1579</v>
      </c>
      <c r="E770" s="1040"/>
      <c r="F770" s="1040"/>
      <c r="G770" s="874"/>
    </row>
    <row r="771" spans="1:7" ht="14.25">
      <c r="A771" s="822"/>
      <c r="B771" s="823" t="s">
        <v>329</v>
      </c>
      <c r="C771" s="831"/>
      <c r="D771" s="1058" t="s">
        <v>1575</v>
      </c>
      <c r="E771" s="1058"/>
      <c r="F771" s="1058"/>
      <c r="G771" s="815"/>
    </row>
    <row r="772" spans="1:7" ht="14.25">
      <c r="A772" s="822"/>
      <c r="B772" s="815"/>
      <c r="C772" s="831"/>
      <c r="D772" s="1058" t="s">
        <v>1576</v>
      </c>
      <c r="E772" s="1058"/>
      <c r="F772" s="1058"/>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7" t="s">
        <v>485</v>
      </c>
      <c r="B780" s="987"/>
      <c r="C780" s="987"/>
      <c r="D780" s="987"/>
      <c r="E780" s="987"/>
      <c r="F780" s="987"/>
      <c r="G780" s="987"/>
    </row>
    <row r="781" spans="1:7">
      <c r="A781" s="818"/>
      <c r="B781" s="818"/>
      <c r="C781" s="854"/>
      <c r="D781" s="874"/>
      <c r="E781" s="874"/>
      <c r="F781" s="874"/>
      <c r="G781" s="874"/>
    </row>
    <row r="782" spans="1:7">
      <c r="A782" s="825"/>
      <c r="B782" s="1069" t="s">
        <v>1102</v>
      </c>
      <c r="C782" s="1069"/>
      <c r="D782" s="1069"/>
      <c r="E782" s="1069"/>
      <c r="F782" s="1069"/>
      <c r="G782" s="874"/>
    </row>
    <row r="783" spans="1:7">
      <c r="A783" s="841"/>
      <c r="B783" s="841"/>
      <c r="G783" s="874"/>
    </row>
    <row r="784" spans="1:7">
      <c r="A784" s="987" t="s">
        <v>486</v>
      </c>
      <c r="B784" s="987"/>
      <c r="C784" s="987"/>
      <c r="D784" s="987"/>
      <c r="E784" s="987"/>
      <c r="F784" s="987"/>
      <c r="G784" s="987"/>
    </row>
    <row r="785" spans="1:7">
      <c r="A785" s="818"/>
      <c r="B785" s="818"/>
      <c r="C785" s="818"/>
      <c r="D785" s="847"/>
      <c r="G785" s="874"/>
    </row>
    <row r="786" spans="1:7">
      <c r="A786" s="825"/>
      <c r="B786" s="1082" t="s">
        <v>484</v>
      </c>
      <c r="C786" s="1082"/>
      <c r="D786" s="1082"/>
      <c r="E786" s="1082"/>
      <c r="F786" s="1082"/>
      <c r="G786" s="874"/>
    </row>
    <row r="787" spans="1:7" ht="14.25">
      <c r="A787" s="822"/>
      <c r="B787" s="822"/>
      <c r="D787" s="825"/>
      <c r="E787" s="825"/>
      <c r="F787" s="874"/>
      <c r="G787" s="874"/>
    </row>
    <row r="788" spans="1:7">
      <c r="A788" s="987" t="s">
        <v>487</v>
      </c>
      <c r="B788" s="987"/>
      <c r="C788" s="987"/>
      <c r="D788" s="987"/>
      <c r="E788" s="987"/>
      <c r="F788" s="987"/>
      <c r="G788" s="987"/>
    </row>
    <row r="789" spans="1:7">
      <c r="C789" s="820"/>
      <c r="D789" s="848"/>
      <c r="E789" s="825"/>
      <c r="F789" s="874"/>
      <c r="G789" s="874"/>
    </row>
    <row r="790" spans="1:7">
      <c r="A790" s="825"/>
      <c r="B790" s="1082" t="s">
        <v>484</v>
      </c>
      <c r="C790" s="1082"/>
      <c r="D790" s="1082"/>
      <c r="E790" s="1082"/>
      <c r="F790" s="1082"/>
      <c r="G790" s="874"/>
    </row>
    <row r="791" spans="1:7">
      <c r="A791" s="825"/>
      <c r="B791" s="825"/>
      <c r="C791" s="854"/>
      <c r="D791" s="874"/>
      <c r="E791" s="874"/>
      <c r="F791" s="874"/>
      <c r="G791" s="874"/>
    </row>
    <row r="792" spans="1:7">
      <c r="A792" s="987" t="s">
        <v>488</v>
      </c>
      <c r="B792" s="987"/>
      <c r="C792" s="987"/>
      <c r="D792" s="987"/>
      <c r="E792" s="987"/>
      <c r="F792" s="987"/>
      <c r="G792" s="987"/>
    </row>
    <row r="793" spans="1:7">
      <c r="A793" s="825"/>
      <c r="B793" s="825"/>
    </row>
    <row r="794" spans="1:7">
      <c r="A794" s="825"/>
      <c r="B794" s="1082" t="s">
        <v>484</v>
      </c>
      <c r="C794" s="1082"/>
      <c r="D794" s="1082"/>
      <c r="E794" s="1082"/>
      <c r="F794" s="1082"/>
    </row>
    <row r="795" spans="1:7">
      <c r="A795" s="854"/>
      <c r="B795" s="854"/>
      <c r="C795" s="854"/>
      <c r="D795" s="817"/>
      <c r="F795" s="874"/>
    </row>
    <row r="796" spans="1:7">
      <c r="A796" s="987" t="s">
        <v>489</v>
      </c>
      <c r="B796" s="987"/>
      <c r="C796" s="987"/>
      <c r="D796" s="987"/>
      <c r="E796" s="987"/>
      <c r="F796" s="987"/>
      <c r="G796" s="987"/>
    </row>
    <row r="797" spans="1:7">
      <c r="A797" s="825"/>
      <c r="B797" s="825"/>
    </row>
    <row r="798" spans="1:7">
      <c r="A798" s="825"/>
      <c r="B798" s="1082" t="s">
        <v>484</v>
      </c>
      <c r="C798" s="1082"/>
      <c r="D798" s="1082"/>
      <c r="E798" s="1082"/>
      <c r="F798" s="1082"/>
    </row>
    <row r="799" spans="1:7">
      <c r="A799" s="854"/>
      <c r="B799" s="854"/>
      <c r="C799" s="854"/>
      <c r="D799" s="817"/>
      <c r="F799" s="874"/>
    </row>
    <row r="800" spans="1:7">
      <c r="A800" s="987" t="s">
        <v>490</v>
      </c>
      <c r="B800" s="987"/>
      <c r="C800" s="987"/>
      <c r="D800" s="987"/>
      <c r="E800" s="987"/>
      <c r="F800" s="987"/>
      <c r="G800" s="987"/>
    </row>
    <row r="801" spans="1:7">
      <c r="A801" s="825"/>
      <c r="B801" s="825"/>
    </row>
    <row r="802" spans="1:7">
      <c r="A802" s="825"/>
      <c r="B802" s="1082" t="s">
        <v>484</v>
      </c>
      <c r="C802" s="1082"/>
      <c r="D802" s="1082"/>
      <c r="E802" s="1082"/>
      <c r="F802" s="1082"/>
    </row>
    <row r="803" spans="1:7">
      <c r="A803" s="843"/>
      <c r="B803" s="843"/>
      <c r="C803" s="843"/>
      <c r="D803" s="884"/>
      <c r="E803" s="844"/>
      <c r="F803" s="844"/>
      <c r="G803" s="844"/>
    </row>
    <row r="804" spans="1:7">
      <c r="A804" s="987" t="s">
        <v>200</v>
      </c>
      <c r="B804" s="987"/>
      <c r="C804" s="987"/>
      <c r="D804" s="987"/>
      <c r="E804" s="987"/>
      <c r="F804" s="987"/>
      <c r="G804" s="987"/>
    </row>
    <row r="805" spans="1:7">
      <c r="A805" s="825"/>
      <c r="B805" s="825"/>
    </row>
    <row r="806" spans="1:7">
      <c r="A806" s="825"/>
      <c r="B806" s="1082" t="s">
        <v>484</v>
      </c>
      <c r="C806" s="1082"/>
      <c r="D806" s="1082"/>
      <c r="E806" s="1082"/>
      <c r="F806" s="1082"/>
    </row>
    <row r="807" spans="1:7">
      <c r="A807" s="825"/>
      <c r="B807" s="825"/>
      <c r="D807" s="817"/>
    </row>
    <row r="808" spans="1:7">
      <c r="A808" s="987" t="s">
        <v>968</v>
      </c>
      <c r="B808" s="987"/>
      <c r="C808" s="987"/>
      <c r="D808" s="987"/>
      <c r="E808" s="987"/>
      <c r="F808" s="987"/>
      <c r="G808" s="987"/>
    </row>
    <row r="809" spans="1:7">
      <c r="A809" s="825"/>
      <c r="B809" s="825"/>
    </row>
    <row r="810" spans="1:7">
      <c r="A810" s="825"/>
      <c r="B810" s="1082" t="s">
        <v>484</v>
      </c>
      <c r="C810" s="1082"/>
      <c r="D810" s="1082"/>
      <c r="E810" s="1082"/>
      <c r="F810" s="108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4"/>
      <c r="H1747" s="1004"/>
      <c r="I1747" s="100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07" zoomScaleNormal="100" zoomScaleSheetLayoutView="100" workbookViewId="0">
      <selection activeCell="AK41" sqref="AK4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134" t="s">
        <v>107</v>
      </c>
      <c r="B8" s="1134"/>
      <c r="C8" s="1134"/>
      <c r="D8" s="1134"/>
      <c r="E8" s="1134"/>
      <c r="F8" s="1134"/>
      <c r="G8" s="1134"/>
      <c r="H8" s="1134"/>
      <c r="I8" s="1134"/>
      <c r="J8" s="1134"/>
      <c r="K8" s="1134"/>
      <c r="L8" s="1134"/>
      <c r="M8" s="1134"/>
      <c r="N8" s="1134"/>
      <c r="O8" s="1134"/>
      <c r="P8" s="1134"/>
      <c r="Q8" s="1134"/>
      <c r="R8" s="1134"/>
      <c r="S8" s="1134"/>
      <c r="T8" s="1134"/>
      <c r="U8" s="1134"/>
      <c r="V8" s="1134"/>
      <c r="W8" s="1134"/>
      <c r="X8" s="1134"/>
      <c r="Y8" s="1134"/>
      <c r="Z8" s="1134"/>
      <c r="AA8" s="1134"/>
      <c r="AB8" s="1134"/>
      <c r="AC8" s="1134"/>
      <c r="AD8" s="1134"/>
      <c r="AE8" s="1134"/>
      <c r="AF8" s="1134"/>
      <c r="AG8" s="1134"/>
      <c r="AH8" s="1134"/>
      <c r="AI8" s="1134"/>
      <c r="AJ8" s="1134"/>
      <c r="AK8" s="1134"/>
      <c r="AL8" s="1134"/>
    </row>
    <row r="9" spans="1:38" ht="15" customHeight="1">
      <c r="A9" s="1498" t="s">
        <v>1568</v>
      </c>
      <c r="B9" s="1498"/>
      <c r="C9" s="1498"/>
      <c r="D9" s="1498"/>
      <c r="E9" s="1498"/>
      <c r="F9" s="1498"/>
      <c r="G9" s="1498"/>
      <c r="H9" s="1498"/>
      <c r="I9" s="1498"/>
      <c r="J9" s="1498"/>
      <c r="K9" s="1498"/>
      <c r="L9" s="1498"/>
      <c r="M9" s="1498"/>
      <c r="N9" s="1498"/>
      <c r="O9" s="1498"/>
      <c r="P9" s="1498"/>
      <c r="Q9" s="1498"/>
      <c r="R9" s="1498"/>
      <c r="S9" s="1498"/>
      <c r="T9" s="1498"/>
      <c r="U9" s="1498"/>
      <c r="V9" s="1498"/>
      <c r="W9" s="1498"/>
      <c r="X9" s="1498"/>
      <c r="Y9" s="1498"/>
      <c r="Z9" s="1498"/>
      <c r="AA9" s="1498"/>
      <c r="AB9" s="1498"/>
      <c r="AC9" s="1498"/>
      <c r="AD9" s="1498"/>
      <c r="AE9" s="1498"/>
      <c r="AF9" s="1498"/>
      <c r="AG9" s="1498"/>
      <c r="AH9" s="1498"/>
      <c r="AI9" s="1498"/>
      <c r="AJ9" s="1498"/>
      <c r="AK9" s="1498"/>
      <c r="AL9" s="1498"/>
    </row>
    <row r="10" spans="1:38" ht="15" customHeight="1">
      <c r="A10" s="1133" t="s">
        <v>1569</v>
      </c>
      <c r="B10" s="1133"/>
      <c r="C10" s="1133"/>
      <c r="D10" s="1133"/>
      <c r="E10" s="1133"/>
      <c r="F10" s="1133"/>
      <c r="G10" s="1133"/>
      <c r="H10" s="1133"/>
      <c r="I10" s="1133"/>
      <c r="J10" s="1133"/>
      <c r="K10" s="1133"/>
      <c r="L10" s="1133"/>
      <c r="M10" s="1133"/>
      <c r="N10" s="1133"/>
      <c r="O10" s="1133"/>
      <c r="P10" s="1133"/>
      <c r="Q10" s="1133"/>
      <c r="R10" s="1133"/>
      <c r="S10" s="1133"/>
      <c r="T10" s="1133"/>
      <c r="U10" s="1133"/>
      <c r="V10" s="1133"/>
      <c r="W10" s="1133"/>
      <c r="X10" s="1133"/>
      <c r="Y10" s="1133"/>
      <c r="Z10" s="1133"/>
      <c r="AA10" s="1133"/>
      <c r="AB10" s="1133"/>
      <c r="AC10" s="1133"/>
      <c r="AD10" s="1133"/>
      <c r="AE10" s="1133"/>
      <c r="AF10" s="1133"/>
      <c r="AG10" s="1133"/>
      <c r="AH10" s="1133"/>
      <c r="AI10" s="1133"/>
      <c r="AJ10" s="1133"/>
      <c r="AK10" s="1133"/>
      <c r="AL10" s="1133"/>
    </row>
    <row r="11" spans="1:38" ht="15" customHeight="1">
      <c r="A11" s="1133" t="s">
        <v>1567</v>
      </c>
      <c r="B11" s="1133"/>
      <c r="C11" s="1133"/>
      <c r="D11" s="1133"/>
      <c r="E11" s="1133"/>
      <c r="F11" s="1133"/>
      <c r="G11" s="1133"/>
      <c r="H11" s="1133"/>
      <c r="I11" s="1133"/>
      <c r="J11" s="1133"/>
      <c r="K11" s="1133"/>
      <c r="L11" s="1133"/>
      <c r="M11" s="1133"/>
      <c r="N11" s="1133"/>
      <c r="O11" s="1133"/>
      <c r="P11" s="1133"/>
      <c r="Q11" s="1133"/>
      <c r="R11" s="1133"/>
      <c r="S11" s="1133"/>
      <c r="T11" s="1133"/>
      <c r="U11" s="1133"/>
      <c r="V11" s="1133"/>
      <c r="W11" s="1133"/>
      <c r="X11" s="1133"/>
      <c r="Y11" s="1133"/>
      <c r="Z11" s="1133"/>
      <c r="AA11" s="1133"/>
      <c r="AB11" s="1133"/>
      <c r="AC11" s="1133"/>
      <c r="AD11" s="1133"/>
      <c r="AE11" s="1133"/>
      <c r="AF11" s="1133"/>
      <c r="AG11" s="1133"/>
      <c r="AH11" s="1133"/>
      <c r="AI11" s="1133"/>
      <c r="AJ11" s="1133"/>
      <c r="AK11" s="1133"/>
      <c r="AL11" s="1133"/>
    </row>
    <row r="12" spans="1:38" ht="12.75">
      <c r="A12" s="1524" t="s">
        <v>1628</v>
      </c>
      <c r="B12" s="1525"/>
      <c r="C12" s="1525"/>
      <c r="D12" s="1525"/>
      <c r="E12" s="1525"/>
      <c r="F12" s="1525"/>
      <c r="G12" s="1525"/>
      <c r="H12" s="1525"/>
      <c r="I12" s="1525"/>
      <c r="J12" s="1525"/>
      <c r="K12" s="1525"/>
      <c r="L12" s="1525"/>
      <c r="M12" s="1525"/>
      <c r="N12" s="1525"/>
      <c r="O12" s="1525"/>
      <c r="P12" s="1525"/>
      <c r="Q12" s="1525"/>
      <c r="R12" s="1525"/>
      <c r="S12" s="1525"/>
      <c r="T12" s="1525"/>
      <c r="U12" s="1525"/>
      <c r="V12" s="1525"/>
      <c r="W12" s="1525"/>
      <c r="X12" s="1525"/>
      <c r="Y12" s="1525"/>
      <c r="Z12" s="1525"/>
      <c r="AA12" s="1525"/>
      <c r="AB12" s="1525"/>
      <c r="AC12" s="1525"/>
      <c r="AD12" s="1525"/>
      <c r="AE12" s="1525"/>
      <c r="AF12" s="1525"/>
      <c r="AG12" s="1525"/>
      <c r="AH12" s="1525"/>
      <c r="AI12" s="1525"/>
      <c r="AJ12" s="1525"/>
      <c r="AK12" s="1525"/>
      <c r="AL12" s="1525"/>
    </row>
    <row r="13" spans="1:38" ht="12.75">
      <c r="A13" s="963" t="s">
        <v>1427</v>
      </c>
      <c r="B13" s="963"/>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row>
    <row r="14" spans="1:38" ht="12.75" customHeight="1" thickBot="1">
      <c r="A14" s="964"/>
      <c r="B14" s="964"/>
      <c r="C14" s="964"/>
      <c r="D14" s="964"/>
      <c r="E14" s="964"/>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23" t="s">
        <v>1643</v>
      </c>
      <c r="I16" s="1332"/>
      <c r="J16" s="1332"/>
      <c r="K16" s="1332"/>
      <c r="L16" s="1332"/>
      <c r="M16" s="1332"/>
      <c r="N16" s="1332"/>
      <c r="O16" s="1332"/>
      <c r="P16" s="1332"/>
      <c r="Q16" s="1332"/>
      <c r="R16" s="1332"/>
      <c r="S16" s="1332"/>
      <c r="T16" s="1332"/>
      <c r="U16" s="1332"/>
      <c r="V16" s="1332"/>
      <c r="W16" s="1332"/>
      <c r="X16" s="1332"/>
      <c r="Y16" s="1332"/>
      <c r="Z16" s="1332"/>
      <c r="AA16" s="1332"/>
      <c r="AB16" s="1332"/>
      <c r="AC16" s="1332"/>
      <c r="AD16" s="1332"/>
      <c r="AE16" s="1332"/>
      <c r="AF16" s="1332"/>
      <c r="AG16" s="1332"/>
      <c r="AH16" s="1332"/>
      <c r="AI16" s="1332"/>
      <c r="AJ16" s="1332"/>
    </row>
    <row r="17" spans="1:39" ht="12.75" customHeight="1"/>
    <row r="18" spans="1:39" ht="12.75" customHeight="1">
      <c r="A18" s="137" t="s">
        <v>108</v>
      </c>
      <c r="C18" s="7"/>
      <c r="D18" s="7"/>
      <c r="E18" s="7"/>
      <c r="F18" s="7"/>
      <c r="G18" s="7"/>
      <c r="H18" s="1097" t="s">
        <v>1644</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row>
    <row r="19" spans="1:39" ht="12.75" customHeight="1"/>
    <row r="20" spans="1:39" ht="14.25" customHeight="1">
      <c r="A20" s="1501" t="s">
        <v>966</v>
      </c>
      <c r="B20" s="1501"/>
      <c r="C20" s="1501"/>
      <c r="D20" s="1501"/>
      <c r="E20" s="1501"/>
      <c r="F20" s="1501"/>
      <c r="G20" s="1501"/>
      <c r="H20" s="1501"/>
      <c r="I20" s="1501"/>
      <c r="J20" s="1501"/>
      <c r="K20" s="1501"/>
      <c r="L20" s="1501"/>
      <c r="M20" s="1501"/>
      <c r="N20" s="1501"/>
      <c r="O20" s="1501"/>
      <c r="P20" s="1501"/>
      <c r="Q20" s="1501"/>
      <c r="R20" s="1501"/>
      <c r="S20" s="1501"/>
      <c r="T20" s="1501"/>
      <c r="U20" s="1501"/>
      <c r="V20" s="1501"/>
      <c r="W20" s="1501"/>
      <c r="X20" s="1501"/>
      <c r="Y20" s="1501"/>
      <c r="Z20" s="1501"/>
      <c r="AA20" s="1501"/>
      <c r="AB20" s="1501"/>
      <c r="AC20" s="1501"/>
      <c r="AD20" s="1501"/>
      <c r="AE20" s="1501"/>
      <c r="AF20" s="1501"/>
      <c r="AG20" s="1501"/>
      <c r="AH20" s="1501"/>
      <c r="AI20" s="1501"/>
      <c r="AJ20" s="1501"/>
      <c r="AK20" s="1501"/>
      <c r="AL20" s="1501"/>
    </row>
    <row r="21" spans="1:39" ht="12.75" customHeight="1">
      <c r="A21" s="1527" t="s">
        <v>1154</v>
      </c>
      <c r="B21" s="1527"/>
      <c r="C21" s="1527"/>
      <c r="D21" s="1527"/>
      <c r="E21" s="1527"/>
      <c r="F21" s="1527"/>
      <c r="G21" s="1527"/>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c r="AL21" s="152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6">
        <f>'Basis &amp; Credits'!AB56</f>
        <v>2453750</v>
      </c>
      <c r="N26" s="1526"/>
      <c r="O26" s="1526"/>
      <c r="P26" s="1526"/>
      <c r="Q26" s="152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5323827</v>
      </c>
      <c r="N27" s="1117"/>
      <c r="O27" s="1117"/>
      <c r="P27" s="1117"/>
      <c r="Q27" s="1117"/>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095" t="s">
        <v>723</v>
      </c>
      <c r="P33" s="1095"/>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3"/>
      <c r="H122" s="1503"/>
      <c r="I122" s="247" t="s">
        <v>195</v>
      </c>
      <c r="L122" s="1503"/>
      <c r="M122" s="1503"/>
      <c r="N122" s="1503"/>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39"/>
      <c r="D124" s="1539"/>
      <c r="E124" s="1539"/>
      <c r="F124" s="1539"/>
      <c r="G124" s="1539"/>
      <c r="H124" s="1539"/>
      <c r="I124" s="1539"/>
      <c r="J124" s="1539"/>
      <c r="K124" s="1539"/>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3"/>
      <c r="Z126" s="1503"/>
      <c r="AA126" s="1503"/>
      <c r="AB126" s="1503"/>
      <c r="AC126" s="1503"/>
      <c r="AD126" s="1503"/>
      <c r="AE126" s="1503"/>
      <c r="AF126" s="1503"/>
      <c r="AG126" s="1503"/>
      <c r="AH126" s="1503"/>
      <c r="AI126" s="1503"/>
      <c r="AJ126" s="1503"/>
      <c r="AK126" s="150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9"/>
      <c r="Z129" s="1509"/>
      <c r="AA129" s="1509"/>
      <c r="AB129" s="1509"/>
      <c r="AC129" s="1509"/>
      <c r="AD129" s="1509"/>
      <c r="AE129" s="1509"/>
      <c r="AF129" s="1509"/>
      <c r="AG129" s="1509"/>
      <c r="AH129" s="1509"/>
      <c r="AI129" s="1509"/>
      <c r="AJ129" s="1509"/>
      <c r="AK129" s="1509"/>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9"/>
      <c r="Z132" s="1509"/>
      <c r="AA132" s="1509"/>
      <c r="AB132" s="1509"/>
      <c r="AC132" s="1509"/>
      <c r="AD132" s="1509"/>
      <c r="AE132" s="1509"/>
      <c r="AF132" s="1509"/>
      <c r="AG132" s="1509"/>
      <c r="AH132" s="1509"/>
      <c r="AI132" s="1509"/>
      <c r="AJ132" s="1509"/>
      <c r="AK132" s="150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8"/>
      <c r="G150" s="1528"/>
      <c r="H150" s="1528"/>
      <c r="I150" s="1528"/>
      <c r="J150" s="1528"/>
      <c r="K150" s="1528"/>
      <c r="L150" s="1528"/>
      <c r="M150" s="1528"/>
      <c r="N150" s="1528"/>
      <c r="O150" s="1528"/>
      <c r="P150" s="1528"/>
      <c r="Q150" s="1528"/>
      <c r="R150" s="1528"/>
      <c r="S150" s="1528"/>
      <c r="T150" s="152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7" t="s">
        <v>1645</v>
      </c>
      <c r="P153" s="1122"/>
      <c r="Q153" s="1122"/>
      <c r="R153" s="1122"/>
      <c r="S153" s="1122"/>
      <c r="T153" s="1122"/>
      <c r="U153" s="1122"/>
      <c r="V153" s="1122"/>
      <c r="W153" s="1122"/>
      <c r="X153" s="1122"/>
      <c r="Y153" s="1122"/>
      <c r="Z153" s="1122"/>
      <c r="AA153" s="1122"/>
      <c r="AB153" s="1122"/>
      <c r="AC153" s="1122"/>
      <c r="AD153" s="1122"/>
      <c r="AE153" s="1122"/>
      <c r="AF153" s="1122"/>
      <c r="AG153" s="1122"/>
      <c r="AH153" s="1122"/>
    </row>
    <row r="154" spans="1:59" ht="12.75" customHeight="1">
      <c r="D154" s="483" t="s">
        <v>476</v>
      </c>
      <c r="F154" s="32"/>
      <c r="G154" s="32"/>
      <c r="H154" s="32"/>
      <c r="I154" s="32"/>
      <c r="J154" s="32"/>
      <c r="K154" s="32"/>
      <c r="L154" s="32"/>
      <c r="M154" s="32"/>
      <c r="N154" s="32"/>
      <c r="O154" s="1116" t="s">
        <v>1650</v>
      </c>
      <c r="P154" s="1100"/>
      <c r="Q154" s="1100"/>
      <c r="R154" s="1100"/>
      <c r="S154" s="1100"/>
      <c r="T154" s="1100"/>
      <c r="U154" s="1100"/>
      <c r="V154" s="1100"/>
      <c r="W154" s="1100"/>
      <c r="X154" s="1100"/>
      <c r="Y154" s="1100"/>
      <c r="Z154" s="1100"/>
      <c r="AA154" s="1100"/>
      <c r="AB154" s="1100"/>
      <c r="AC154" s="1100"/>
      <c r="AD154" s="1100"/>
      <c r="AE154" s="1100"/>
      <c r="AF154" s="1100"/>
      <c r="AG154" s="1100"/>
      <c r="AH154" s="1100"/>
      <c r="AM154" s="25"/>
    </row>
    <row r="155" spans="1:59" ht="12.75">
      <c r="D155" s="13" t="s">
        <v>478</v>
      </c>
      <c r="F155" s="13"/>
      <c r="G155" s="13"/>
      <c r="H155" s="13"/>
      <c r="I155" s="13"/>
      <c r="J155" s="13"/>
      <c r="K155" s="13"/>
      <c r="L155" s="13"/>
      <c r="M155" s="13"/>
      <c r="N155" s="13"/>
      <c r="O155" s="1093" t="s">
        <v>477</v>
      </c>
      <c r="P155" s="1093"/>
      <c r="Q155" s="1093"/>
      <c r="R155" s="1093"/>
      <c r="S155" s="1093"/>
      <c r="T155" s="1093"/>
      <c r="U155" s="1093"/>
      <c r="V155" s="1093"/>
      <c r="W155" s="1093"/>
      <c r="X155" s="1093"/>
      <c r="Y155" s="1093"/>
      <c r="Z155" s="1093"/>
      <c r="AA155" s="1093"/>
      <c r="AB155" s="1093"/>
      <c r="AC155" s="1093"/>
      <c r="AD155" s="1093"/>
      <c r="AE155" s="1093"/>
      <c r="AF155" s="1093"/>
      <c r="AG155" s="1093"/>
      <c r="AH155" s="1093"/>
      <c r="AM155" s="25"/>
    </row>
    <row r="156" spans="1:59" ht="12.75">
      <c r="D156" s="32" t="s">
        <v>335</v>
      </c>
      <c r="F156" s="32"/>
      <c r="G156" s="32"/>
      <c r="H156" s="32"/>
      <c r="I156" s="32"/>
      <c r="J156" s="32"/>
      <c r="K156" s="32"/>
      <c r="L156" s="32"/>
      <c r="M156" s="32"/>
      <c r="N156" s="32"/>
      <c r="O156" s="1097" t="s">
        <v>1649</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097" t="s">
        <v>1646</v>
      </c>
      <c r="P157" s="1122"/>
      <c r="Q157" s="1122"/>
      <c r="R157" s="1122"/>
      <c r="S157" s="1122"/>
      <c r="T157" s="1122"/>
      <c r="U157" s="1122"/>
      <c r="V157" s="1122"/>
      <c r="W157" s="1122"/>
      <c r="X157" s="1122"/>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12">
        <v>95113</v>
      </c>
      <c r="P158" s="1512"/>
      <c r="Q158" s="1512"/>
      <c r="R158" s="1512"/>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42" t="s">
        <v>1651</v>
      </c>
      <c r="P159" s="1507"/>
      <c r="Q159" s="1507"/>
      <c r="R159" s="1507"/>
      <c r="S159" s="1507"/>
      <c r="T159" s="1507"/>
      <c r="V159" s="149" t="s">
        <v>287</v>
      </c>
      <c r="W159" s="1513"/>
      <c r="X159" s="1513"/>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507"/>
      <c r="P160" s="1507"/>
      <c r="Q160" s="1507"/>
      <c r="R160" s="1507"/>
      <c r="S160" s="1507"/>
      <c r="T160" s="150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10" t="s">
        <v>1784</v>
      </c>
      <c r="P161" s="1510"/>
      <c r="Q161" s="1510"/>
      <c r="R161" s="1510"/>
      <c r="S161" s="1510"/>
      <c r="T161" s="1510"/>
      <c r="U161" s="1510"/>
      <c r="V161" s="1510"/>
      <c r="W161" s="1510"/>
      <c r="X161" s="1510"/>
      <c r="Y161" s="1510"/>
      <c r="Z161" s="1510"/>
      <c r="AA161" s="1510"/>
      <c r="AB161" s="1510"/>
      <c r="AC161" s="1510"/>
      <c r="AD161" s="1510"/>
      <c r="AE161" s="1510"/>
      <c r="AF161" s="1510"/>
      <c r="AG161" s="1510"/>
      <c r="AH161" s="1510"/>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08" t="s">
        <v>1508</v>
      </c>
      <c r="E164" s="1508"/>
      <c r="F164" s="1508"/>
      <c r="G164" s="1508"/>
      <c r="H164" s="1508"/>
      <c r="I164" s="1508"/>
      <c r="J164" s="1508"/>
      <c r="K164" s="1508"/>
      <c r="L164" s="1508"/>
      <c r="M164" s="1508"/>
      <c r="N164" s="1508"/>
      <c r="O164" s="1508"/>
      <c r="P164" s="1508"/>
      <c r="Q164" s="1508"/>
      <c r="R164" s="1508"/>
      <c r="S164" s="1508"/>
      <c r="T164" s="1508"/>
      <c r="U164" s="1508"/>
      <c r="V164" s="1508"/>
      <c r="W164" s="1508"/>
      <c r="X164" s="1508"/>
      <c r="Y164" s="1508"/>
      <c r="Z164" s="1508"/>
      <c r="AA164" s="1508"/>
      <c r="AB164" s="1508"/>
      <c r="AC164" s="1508"/>
      <c r="AD164" s="1508"/>
      <c r="AE164" s="1508"/>
      <c r="AF164" s="1508"/>
      <c r="AG164" s="1508"/>
      <c r="AH164" s="150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409" t="s">
        <v>586</v>
      </c>
      <c r="B169" s="1409"/>
      <c r="C169" s="1409"/>
      <c r="D169" s="1409"/>
      <c r="E169" s="1409"/>
      <c r="F169" s="1409"/>
      <c r="G169" s="1409"/>
      <c r="H169" s="1409"/>
      <c r="I169" s="1409"/>
      <c r="J169" s="1409"/>
      <c r="K169" s="1409"/>
      <c r="L169" s="1409"/>
      <c r="M169" s="1409"/>
      <c r="N169" s="1409"/>
      <c r="O169" s="1409"/>
      <c r="P169" s="1409"/>
      <c r="Q169" s="1409"/>
      <c r="R169" s="1409"/>
      <c r="S169" s="1409"/>
      <c r="T169" s="1409"/>
      <c r="U169" s="1409"/>
      <c r="V169" s="1409"/>
      <c r="W169" s="1409"/>
      <c r="X169" s="1409"/>
      <c r="Y169" s="1409"/>
      <c r="Z169" s="1409"/>
      <c r="AA169" s="1409"/>
      <c r="AB169" s="1409"/>
      <c r="AC169" s="1409"/>
      <c r="AD169" s="1409"/>
      <c r="AE169" s="1409"/>
      <c r="AF169" s="1409"/>
      <c r="AG169" s="1409"/>
      <c r="AH169" s="1409"/>
      <c r="AI169" s="1409"/>
      <c r="AJ169" s="1409"/>
      <c r="AK169" s="1409"/>
      <c r="AL169" s="1409"/>
      <c r="BA169" s="36" t="s">
        <v>727</v>
      </c>
      <c r="BG169" s="12" t="s">
        <v>535</v>
      </c>
    </row>
    <row r="170" spans="1:59" ht="13.5" thickBot="1">
      <c r="A170" s="1410"/>
      <c r="B170" s="1410"/>
      <c r="C170" s="1410"/>
      <c r="D170" s="1410"/>
      <c r="E170" s="1410"/>
      <c r="F170" s="1410"/>
      <c r="G170" s="1410"/>
      <c r="H170" s="1410"/>
      <c r="I170" s="1410"/>
      <c r="J170" s="1410"/>
      <c r="K170" s="1410"/>
      <c r="L170" s="1410"/>
      <c r="M170" s="1410"/>
      <c r="N170" s="1410"/>
      <c r="O170" s="1410"/>
      <c r="P170" s="1410"/>
      <c r="Q170" s="1410"/>
      <c r="R170" s="1410"/>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06" t="s">
        <v>403</v>
      </c>
      <c r="K173" s="1506"/>
      <c r="L173" s="1506"/>
      <c r="M173" s="1506"/>
      <c r="N173" s="1506"/>
      <c r="O173" s="1506"/>
      <c r="P173" s="1506"/>
      <c r="Q173" s="1506"/>
      <c r="R173" s="1506"/>
      <c r="S173" s="1506"/>
      <c r="U173" s="40"/>
      <c r="X173" s="40"/>
      <c r="AF173" s="25"/>
      <c r="AH173" s="25"/>
      <c r="AJ173" s="3"/>
      <c r="AK173" s="3"/>
      <c r="AL173" s="3"/>
      <c r="BA173" s="36" t="s">
        <v>229</v>
      </c>
      <c r="BG173" s="12" t="s">
        <v>539</v>
      </c>
    </row>
    <row r="174" spans="1:59" ht="12.75">
      <c r="A174" s="25"/>
      <c r="C174" s="38"/>
      <c r="D174" s="58" t="s">
        <v>1457</v>
      </c>
      <c r="E174" s="25"/>
      <c r="F174" s="25"/>
      <c r="G174" s="25"/>
      <c r="H174" s="25"/>
      <c r="I174" s="25"/>
      <c r="J174" s="1094" t="s">
        <v>1647</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5" t="s">
        <v>723</v>
      </c>
      <c r="V175" s="1095"/>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2"/>
      <c r="V176" s="1502"/>
      <c r="W176" s="4" t="s">
        <v>328</v>
      </c>
      <c r="X176" s="1517"/>
      <c r="Y176" s="151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5" t="s">
        <v>723</v>
      </c>
      <c r="S177" s="1095"/>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41"/>
      <c r="AG178" s="1141"/>
      <c r="AH178" s="4" t="s">
        <v>328</v>
      </c>
      <c r="AI178" s="1238"/>
      <c r="AJ178" s="1238"/>
      <c r="AK178" s="123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5" t="s">
        <v>723</v>
      </c>
      <c r="Y180" s="1095"/>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6" t="str">
        <f>H18</f>
        <v>Arya</v>
      </c>
      <c r="J186" s="1096"/>
      <c r="K186" s="1096"/>
      <c r="L186" s="1096"/>
      <c r="M186" s="1096"/>
      <c r="N186" s="1096"/>
      <c r="O186" s="1096"/>
      <c r="P186" s="1096"/>
      <c r="Q186" s="1096"/>
      <c r="R186" s="1096"/>
      <c r="S186" s="1096"/>
      <c r="T186" s="1096"/>
      <c r="U186" s="1096"/>
      <c r="V186" s="1096"/>
      <c r="W186" s="1096"/>
      <c r="X186" s="1096"/>
      <c r="Y186" s="1096"/>
      <c r="Z186" s="1096"/>
      <c r="AA186" s="1096"/>
      <c r="AB186" s="1096"/>
      <c r="AC186" s="1096"/>
      <c r="AD186" s="1096"/>
      <c r="AE186" s="1096"/>
      <c r="AF186" s="25"/>
      <c r="AH186" s="25"/>
      <c r="AJ186" s="3"/>
      <c r="AK186" s="3"/>
      <c r="AL186" s="3"/>
      <c r="BA186" s="36" t="s">
        <v>247</v>
      </c>
      <c r="BG186" s="12" t="s">
        <v>69</v>
      </c>
    </row>
    <row r="187" spans="1:59" ht="12.75">
      <c r="A187" s="25"/>
      <c r="C187" s="45"/>
      <c r="D187" s="25" t="s">
        <v>630</v>
      </c>
      <c r="E187" s="25"/>
      <c r="F187" s="25"/>
      <c r="G187" s="25"/>
      <c r="H187" s="25"/>
      <c r="I187" s="1116" t="s">
        <v>1648</v>
      </c>
      <c r="J187" s="1115"/>
      <c r="K187" s="1115"/>
      <c r="L187" s="1115"/>
      <c r="M187" s="1115"/>
      <c r="N187" s="1115"/>
      <c r="O187" s="1115"/>
      <c r="P187" s="1115"/>
      <c r="Q187" s="1115"/>
      <c r="R187" s="1115"/>
      <c r="S187" s="1115"/>
      <c r="T187" s="1115"/>
      <c r="U187" s="1115"/>
      <c r="V187" s="1115"/>
      <c r="W187" s="1115"/>
      <c r="X187" s="1115"/>
      <c r="Y187" s="1115"/>
      <c r="Z187" s="1115"/>
      <c r="AA187" s="1115"/>
      <c r="AB187" s="1115"/>
      <c r="AC187" s="1115"/>
      <c r="AD187" s="1115"/>
      <c r="AE187" s="111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504" t="s">
        <v>1788</v>
      </c>
      <c r="F189" s="1496"/>
      <c r="G189" s="1496"/>
      <c r="H189" s="1496"/>
      <c r="I189" s="1496"/>
      <c r="J189" s="1496"/>
      <c r="K189" s="1496"/>
      <c r="L189" s="1496"/>
      <c r="M189" s="1496"/>
      <c r="N189" s="1496"/>
      <c r="O189" s="1496"/>
      <c r="P189" s="1496"/>
      <c r="Q189" s="1496"/>
      <c r="R189" s="1496"/>
      <c r="S189" s="1496"/>
      <c r="T189" s="1496"/>
      <c r="U189" s="1496"/>
      <c r="V189" s="1496"/>
      <c r="W189" s="1496"/>
      <c r="X189" s="1496"/>
      <c r="Y189" s="1496"/>
      <c r="Z189" s="1496"/>
      <c r="AA189" s="1496"/>
      <c r="AB189" s="1496"/>
      <c r="AC189" s="1496"/>
      <c r="AD189" s="1496"/>
      <c r="AE189" s="1496"/>
      <c r="AF189" s="25"/>
      <c r="AH189" s="25"/>
      <c r="AJ189" s="3"/>
      <c r="AK189" s="3"/>
      <c r="AL189" s="3"/>
      <c r="AP189" s="12" t="s">
        <v>329</v>
      </c>
      <c r="BA189" s="36" t="s">
        <v>251</v>
      </c>
      <c r="BG189" s="12" t="s">
        <v>72</v>
      </c>
    </row>
    <row r="190" spans="1:59" ht="12.75">
      <c r="A190" s="25"/>
      <c r="C190" s="45"/>
      <c r="D190" s="25"/>
      <c r="E190" s="1497"/>
      <c r="F190" s="1497"/>
      <c r="G190" s="1497"/>
      <c r="H190" s="1497"/>
      <c r="I190" s="1497"/>
      <c r="J190" s="1497"/>
      <c r="K190" s="1497"/>
      <c r="L190" s="1497"/>
      <c r="M190" s="1497"/>
      <c r="N190" s="1497"/>
      <c r="O190" s="1497"/>
      <c r="P190" s="1497"/>
      <c r="Q190" s="1497"/>
      <c r="R190" s="1497"/>
      <c r="S190" s="1497"/>
      <c r="T190" s="1497"/>
      <c r="U190" s="1497"/>
      <c r="V190" s="1497"/>
      <c r="W190" s="1497"/>
      <c r="X190" s="1497"/>
      <c r="Y190" s="1497"/>
      <c r="Z190" s="1497"/>
      <c r="AA190" s="1497"/>
      <c r="AB190" s="1497"/>
      <c r="AC190" s="1497"/>
      <c r="AD190" s="1497"/>
      <c r="AE190" s="1497"/>
      <c r="AF190" s="25"/>
      <c r="AH190" s="25"/>
      <c r="AJ190" s="3"/>
      <c r="AK190" s="3"/>
      <c r="AL190" s="3"/>
      <c r="AP190" s="12" t="s">
        <v>1193</v>
      </c>
      <c r="BA190" s="36" t="s">
        <v>686</v>
      </c>
      <c r="BG190" s="12" t="s">
        <v>73</v>
      </c>
    </row>
    <row r="191" spans="1:59" ht="12.75">
      <c r="A191" s="25"/>
      <c r="C191" s="45"/>
      <c r="D191" s="25" t="s">
        <v>631</v>
      </c>
      <c r="E191" s="25"/>
      <c r="I191" s="1097" t="s">
        <v>1646</v>
      </c>
      <c r="J191" s="1094"/>
      <c r="K191" s="1094"/>
      <c r="L191" s="1094"/>
      <c r="M191" s="1094"/>
      <c r="N191" s="1094"/>
      <c r="O191" s="1094"/>
      <c r="P191" s="1094"/>
      <c r="Q191" s="25" t="s">
        <v>633</v>
      </c>
      <c r="T191" s="1094" t="s">
        <v>206</v>
      </c>
      <c r="U191" s="1094"/>
      <c r="V191" s="1094"/>
      <c r="W191" s="1094"/>
      <c r="X191" s="1094"/>
      <c r="Y191" s="1094"/>
      <c r="Z191" s="1094"/>
      <c r="AA191" s="1094"/>
      <c r="AB191" s="1094"/>
      <c r="AC191" s="1094"/>
      <c r="AD191" s="1094"/>
      <c r="AE191" s="1094"/>
      <c r="AH191" s="25"/>
      <c r="AJ191" s="3"/>
      <c r="AK191" s="3"/>
      <c r="AL191" s="3"/>
      <c r="AP191" s="12" t="s">
        <v>1194</v>
      </c>
      <c r="BA191" s="36" t="s">
        <v>743</v>
      </c>
      <c r="BG191" s="12" t="s">
        <v>789</v>
      </c>
    </row>
    <row r="192" spans="1:59" ht="12.75">
      <c r="A192" s="25"/>
      <c r="C192" s="46"/>
      <c r="D192" s="25" t="s">
        <v>634</v>
      </c>
      <c r="E192" s="25"/>
      <c r="F192" s="25"/>
      <c r="G192" s="25"/>
      <c r="I192" s="1115">
        <v>95110</v>
      </c>
      <c r="J192" s="1115"/>
      <c r="K192" s="1115"/>
      <c r="L192" s="1115"/>
      <c r="M192" s="1115"/>
      <c r="N192" s="1115"/>
      <c r="O192" s="25" t="s">
        <v>636</v>
      </c>
      <c r="P192" s="25"/>
      <c r="Q192" s="25"/>
      <c r="R192" s="25"/>
      <c r="S192" s="25"/>
      <c r="T192" s="1505">
        <v>5017</v>
      </c>
      <c r="U192" s="1505"/>
      <c r="V192" s="1505"/>
      <c r="W192" s="1505"/>
      <c r="X192" s="1505"/>
      <c r="Y192" s="1505"/>
      <c r="Z192" s="1505"/>
      <c r="AA192" s="1505"/>
      <c r="AB192" s="1505"/>
      <c r="AC192" s="1505"/>
      <c r="AD192" s="1505"/>
      <c r="AE192" s="1505"/>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504" t="s">
        <v>1652</v>
      </c>
      <c r="O193" s="1496"/>
      <c r="P193" s="1496"/>
      <c r="Q193" s="1496"/>
      <c r="R193" s="1496"/>
      <c r="S193" s="1496"/>
      <c r="T193" s="1496"/>
      <c r="U193" s="1496"/>
      <c r="V193" s="1496"/>
      <c r="W193" s="1496"/>
      <c r="X193" s="1496"/>
      <c r="Y193" s="1496"/>
      <c r="Z193" s="1496"/>
      <c r="AA193" s="1496"/>
      <c r="AB193" s="1496"/>
      <c r="AC193" s="1496"/>
      <c r="AD193" s="1496"/>
      <c r="AE193" s="1496"/>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497"/>
      <c r="O194" s="1497"/>
      <c r="P194" s="1497"/>
      <c r="Q194" s="1497"/>
      <c r="R194" s="1497"/>
      <c r="S194" s="1497"/>
      <c r="T194" s="1497"/>
      <c r="U194" s="1497"/>
      <c r="V194" s="1497"/>
      <c r="W194" s="1497"/>
      <c r="X194" s="1497"/>
      <c r="Y194" s="1497"/>
      <c r="Z194" s="1497"/>
      <c r="AA194" s="1497"/>
      <c r="AB194" s="1497"/>
      <c r="AC194" s="1497"/>
      <c r="AD194" s="1497"/>
      <c r="AE194" s="1497"/>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5" t="s">
        <v>723</v>
      </c>
      <c r="U195" s="1095"/>
      <c r="W195" s="25" t="s">
        <v>739</v>
      </c>
      <c r="X195" s="25"/>
      <c r="Y195" s="25"/>
      <c r="Z195" s="25"/>
      <c r="AA195" s="25"/>
      <c r="AB195" s="25"/>
      <c r="AC195" s="25"/>
      <c r="AD195" s="25"/>
      <c r="AE195" s="25"/>
      <c r="AF195" s="25"/>
      <c r="AG195" s="25"/>
      <c r="AH195" s="1095">
        <v>19</v>
      </c>
      <c r="AI195" s="109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16" t="s">
        <v>592</v>
      </c>
      <c r="U196" s="1216"/>
      <c r="W196" s="25" t="s">
        <v>740</v>
      </c>
      <c r="X196" s="25"/>
      <c r="Y196" s="25"/>
      <c r="Z196" s="25"/>
      <c r="AA196" s="25"/>
      <c r="AB196" s="25"/>
      <c r="AC196" s="25"/>
      <c r="AD196" s="25"/>
      <c r="AE196" s="25"/>
      <c r="AF196" s="25"/>
      <c r="AG196" s="25"/>
      <c r="AH196" s="1095">
        <v>27</v>
      </c>
      <c r="AI196" s="109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16" t="s">
        <v>723</v>
      </c>
      <c r="U197" s="1216"/>
      <c r="V197" s="12"/>
      <c r="W197" s="25" t="s">
        <v>741</v>
      </c>
      <c r="X197" s="25"/>
      <c r="Y197" s="25"/>
      <c r="Z197" s="25"/>
      <c r="AA197" s="25"/>
      <c r="AB197" s="25"/>
      <c r="AC197" s="25"/>
      <c r="AD197" s="25"/>
      <c r="AE197" s="25"/>
      <c r="AF197" s="25"/>
      <c r="AG197" s="25"/>
      <c r="AH197" s="1095">
        <v>15</v>
      </c>
      <c r="AI197" s="109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16" t="s">
        <v>723</v>
      </c>
      <c r="Z198" s="121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096" t="s">
        <v>417</v>
      </c>
      <c r="E203" s="1096"/>
      <c r="F203" s="1096"/>
      <c r="G203" s="1096"/>
      <c r="H203" s="1096"/>
      <c r="I203" s="1096"/>
      <c r="J203" s="1096"/>
      <c r="K203" s="1096"/>
      <c r="L203" s="1096"/>
      <c r="M203" s="1096"/>
      <c r="P203" s="1499">
        <f>M26</f>
        <v>2453750</v>
      </c>
      <c r="Q203" s="1500"/>
      <c r="R203" s="1500"/>
      <c r="S203" s="1500"/>
      <c r="T203" s="1500"/>
      <c r="U203" s="150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14" t="s">
        <v>1531</v>
      </c>
      <c r="E204" s="1096"/>
      <c r="F204" s="1096"/>
      <c r="G204" s="1096"/>
      <c r="H204" s="1096"/>
      <c r="I204" s="1096"/>
      <c r="J204" s="1096"/>
      <c r="K204" s="1096"/>
      <c r="L204" s="1096"/>
      <c r="M204" s="1096"/>
      <c r="P204" s="1500">
        <f>M27</f>
        <v>5323827</v>
      </c>
      <c r="Q204" s="1500"/>
      <c r="R204" s="1500"/>
      <c r="S204" s="1500"/>
      <c r="T204" s="1500"/>
      <c r="U204" s="1500"/>
      <c r="V204" s="47"/>
      <c r="W204" s="25" t="s">
        <v>1532</v>
      </c>
      <c r="X204" s="25"/>
      <c r="Y204" s="25"/>
      <c r="Z204" s="25"/>
      <c r="AA204" s="25"/>
      <c r="AB204" s="25"/>
      <c r="AC204" s="25"/>
      <c r="AD204" s="25"/>
      <c r="AE204" s="25"/>
      <c r="AF204" s="1095" t="s">
        <v>723</v>
      </c>
      <c r="AG204" s="1095"/>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122" t="s">
        <v>1653</v>
      </c>
      <c r="E207" s="1122"/>
      <c r="F207" s="1122"/>
      <c r="G207" s="1122"/>
      <c r="H207" s="1122"/>
      <c r="I207" s="1122"/>
      <c r="J207" s="1122"/>
      <c r="K207" s="1122"/>
      <c r="L207" s="1122"/>
      <c r="M207" s="112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22" t="s">
        <v>1197</v>
      </c>
      <c r="E210" s="1122"/>
      <c r="F210" s="1122"/>
      <c r="G210" s="1122"/>
      <c r="H210" s="1122"/>
      <c r="I210" s="1122"/>
      <c r="J210" s="1122"/>
      <c r="K210" s="1122"/>
      <c r="L210" s="1122"/>
      <c r="M210" s="1122"/>
      <c r="N210" s="12" t="s">
        <v>1516</v>
      </c>
      <c r="O210" s="743"/>
      <c r="P210" s="743"/>
      <c r="Q210" s="743"/>
      <c r="R210" s="743"/>
      <c r="S210" s="743"/>
      <c r="T210" s="743"/>
      <c r="U210" s="743"/>
      <c r="V210" s="743"/>
      <c r="W210" s="743"/>
      <c r="X210" s="743"/>
      <c r="Y210" s="743"/>
      <c r="Z210" s="743"/>
      <c r="AH210" s="1095"/>
      <c r="AI210" s="1095"/>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1487</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22" t="s">
        <v>1177</v>
      </c>
      <c r="E215" s="1122"/>
      <c r="F215" s="1122"/>
      <c r="G215" s="1122"/>
      <c r="H215" s="1122"/>
      <c r="I215" s="1122"/>
      <c r="J215" s="1122"/>
      <c r="K215" s="1122"/>
      <c r="L215" s="1122"/>
      <c r="M215" s="1122"/>
      <c r="N215" s="1122"/>
      <c r="O215" s="1122"/>
      <c r="P215" s="1122"/>
      <c r="Q215" s="1122"/>
      <c r="R215" s="1122"/>
      <c r="S215" s="1122"/>
      <c r="T215" s="1122"/>
      <c r="U215" s="1122"/>
      <c r="V215" s="1122"/>
      <c r="W215" s="1122"/>
      <c r="X215" s="1122"/>
      <c r="Y215" s="1122"/>
      <c r="Z215" s="1122"/>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409" t="s">
        <v>587</v>
      </c>
      <c r="B217" s="1409"/>
      <c r="C217" s="1409"/>
      <c r="D217" s="1409"/>
      <c r="E217" s="1409"/>
      <c r="F217" s="1409"/>
      <c r="G217" s="1409"/>
      <c r="H217" s="1409"/>
      <c r="I217" s="1409"/>
      <c r="J217" s="1409"/>
      <c r="K217" s="1409"/>
      <c r="L217" s="1409"/>
      <c r="M217" s="1409"/>
      <c r="N217" s="1409"/>
      <c r="O217" s="1409"/>
      <c r="P217" s="1409"/>
      <c r="Q217" s="1409"/>
      <c r="R217" s="1409"/>
      <c r="S217" s="1409"/>
      <c r="T217" s="1409"/>
      <c r="U217" s="1409"/>
      <c r="V217" s="1409"/>
      <c r="W217" s="1409"/>
      <c r="X217" s="1409"/>
      <c r="Y217" s="1409"/>
      <c r="Z217" s="1409"/>
      <c r="AA217" s="1409"/>
      <c r="AB217" s="1409"/>
      <c r="AC217" s="1409"/>
      <c r="AD217" s="1409"/>
      <c r="AE217" s="1409"/>
      <c r="AF217" s="1409"/>
      <c r="AG217" s="1409"/>
      <c r="AH217" s="1409"/>
      <c r="AI217" s="1409"/>
      <c r="AJ217" s="1409"/>
      <c r="AK217" s="1409"/>
      <c r="AL217" s="1409"/>
      <c r="AN217" s="58"/>
      <c r="AO217" s="58"/>
      <c r="AP217" s="12" t="s">
        <v>409</v>
      </c>
      <c r="BD217" s="61"/>
    </row>
    <row r="218" spans="1:59" ht="13.5" thickBot="1">
      <c r="A218" s="1410"/>
      <c r="B218" s="1410"/>
      <c r="C218" s="1410"/>
      <c r="D218" s="1410"/>
      <c r="E218" s="1410"/>
      <c r="F218" s="1410"/>
      <c r="G218" s="1410"/>
      <c r="H218" s="1410"/>
      <c r="I218" s="1410"/>
      <c r="J218" s="1410"/>
      <c r="K218" s="1410"/>
      <c r="L218" s="1410"/>
      <c r="M218" s="1410"/>
      <c r="N218" s="1410"/>
      <c r="O218" s="1410"/>
      <c r="P218" s="1410"/>
      <c r="Q218" s="1410"/>
      <c r="R218" s="1410"/>
      <c r="S218" s="1410"/>
      <c r="T218" s="1410"/>
      <c r="U218" s="1410"/>
      <c r="V218" s="1410"/>
      <c r="W218" s="1410"/>
      <c r="X218" s="1410"/>
      <c r="Y218" s="1410"/>
      <c r="Z218" s="1410"/>
      <c r="AA218" s="1410"/>
      <c r="AB218" s="1410"/>
      <c r="AC218" s="1410"/>
      <c r="AD218" s="1410"/>
      <c r="AE218" s="1410"/>
      <c r="AF218" s="1410"/>
      <c r="AG218" s="1410"/>
      <c r="AH218" s="1410"/>
      <c r="AI218" s="1410"/>
      <c r="AJ218" s="1410"/>
      <c r="AK218" s="1410"/>
      <c r="AL218" s="141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5" t="s">
        <v>592</v>
      </c>
      <c r="AJ221" s="1095"/>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5" t="s">
        <v>642</v>
      </c>
      <c r="AJ222" s="1095"/>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5" t="s">
        <v>642</v>
      </c>
      <c r="AJ223" s="1095"/>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5" t="s">
        <v>642</v>
      </c>
      <c r="AJ224" s="1095"/>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1" t="str">
        <f>H16</f>
        <v>SAHA Arya, L.P.</v>
      </c>
      <c r="N227" s="1511"/>
      <c r="O227" s="1511"/>
      <c r="P227" s="1511"/>
      <c r="Q227" s="1511"/>
      <c r="R227" s="1511"/>
      <c r="S227" s="1511"/>
      <c r="T227" s="1511"/>
      <c r="U227" s="1511"/>
      <c r="V227" s="1511"/>
      <c r="W227" s="1511"/>
      <c r="X227" s="1511"/>
      <c r="Y227" s="1511"/>
      <c r="Z227" s="1511"/>
      <c r="AA227" s="1511"/>
      <c r="AB227" s="1511"/>
      <c r="AC227" s="1511"/>
      <c r="AD227" s="1511"/>
      <c r="AE227" s="1511"/>
      <c r="AF227" s="1511"/>
      <c r="AG227" s="1511"/>
      <c r="AH227" s="1511"/>
      <c r="AI227" s="1511"/>
      <c r="AJ227" s="1511"/>
      <c r="AK227" s="1511"/>
      <c r="AO227" s="344" t="s">
        <v>585</v>
      </c>
      <c r="AT227" s="406">
        <f>IF(AND(AND($M$244="nonprofit",$M$252="for profit",$M$260="nonprofit")),2,0)</f>
        <v>0</v>
      </c>
    </row>
    <row r="228" spans="1:59" ht="12.75">
      <c r="D228" s="57" t="s">
        <v>92</v>
      </c>
      <c r="E228" s="57"/>
      <c r="F228" s="57"/>
      <c r="G228" s="57"/>
      <c r="H228" s="57"/>
      <c r="I228" s="57"/>
      <c r="J228" s="57"/>
      <c r="K228" s="7"/>
      <c r="M228" s="1097" t="s">
        <v>1654</v>
      </c>
      <c r="N228" s="1122"/>
      <c r="O228" s="1122"/>
      <c r="P228" s="1122"/>
      <c r="Q228" s="1122"/>
      <c r="R228" s="1122"/>
      <c r="S228" s="1122"/>
      <c r="T228" s="1122"/>
      <c r="U228" s="1122"/>
      <c r="V228" s="1122"/>
      <c r="W228" s="1122"/>
      <c r="X228" s="1122"/>
      <c r="Y228" s="1122"/>
      <c r="Z228" s="1122"/>
      <c r="AA228" s="1122"/>
      <c r="AB228" s="1122"/>
      <c r="AC228" s="1122"/>
      <c r="AD228" s="1122"/>
      <c r="AE228" s="1122"/>
      <c r="AM228" s="7"/>
      <c r="AO228" s="344" t="s">
        <v>585</v>
      </c>
      <c r="AT228" s="405">
        <f>IF(AND(AND($M$244="for profit",$M$252="nonprofit",$M$260="nonprofit")),2,0)</f>
        <v>0</v>
      </c>
      <c r="BB228" s="61"/>
    </row>
    <row r="229" spans="1:59" ht="12.75">
      <c r="D229" s="57" t="s">
        <v>631</v>
      </c>
      <c r="E229" s="57"/>
      <c r="M229" s="1097" t="s">
        <v>1655</v>
      </c>
      <c r="N229" s="1122"/>
      <c r="O229" s="1122"/>
      <c r="P229" s="1122"/>
      <c r="Q229" s="1122"/>
      <c r="R229" s="1122"/>
      <c r="S229" s="1122"/>
      <c r="T229" s="1122"/>
      <c r="V229" s="59" t="s">
        <v>93</v>
      </c>
      <c r="W229" s="1116" t="s">
        <v>1656</v>
      </c>
      <c r="X229" s="1100"/>
      <c r="Y229" s="57" t="s">
        <v>634</v>
      </c>
      <c r="AC229" s="1122">
        <v>94703</v>
      </c>
      <c r="AD229" s="1122"/>
      <c r="AE229" s="1122"/>
      <c r="AO229" s="402"/>
      <c r="AT229" s="403"/>
    </row>
    <row r="230" spans="1:59" ht="12.75">
      <c r="D230" s="60" t="s">
        <v>94</v>
      </c>
      <c r="E230" s="7"/>
      <c r="F230" s="7"/>
      <c r="G230" s="7"/>
      <c r="H230" s="7"/>
      <c r="I230" s="7"/>
      <c r="J230" s="7"/>
      <c r="K230" s="29"/>
      <c r="M230" s="1097" t="s">
        <v>1657</v>
      </c>
      <c r="N230" s="1122"/>
      <c r="O230" s="1122"/>
      <c r="P230" s="1122"/>
      <c r="Q230" s="1122"/>
      <c r="R230" s="1122"/>
      <c r="S230" s="1122"/>
      <c r="T230" s="1122"/>
      <c r="U230" s="1122"/>
      <c r="V230" s="1122"/>
      <c r="W230" s="1122"/>
      <c r="X230" s="1122"/>
      <c r="Y230" s="1122"/>
      <c r="Z230" s="1122"/>
      <c r="AA230" s="1122"/>
      <c r="AB230" s="1122"/>
      <c r="AC230" s="1122"/>
      <c r="AD230" s="1122"/>
      <c r="AE230" s="1122"/>
      <c r="AI230" s="7"/>
      <c r="AJ230" s="7"/>
      <c r="AK230" s="7"/>
      <c r="AL230" s="7"/>
      <c r="AM230" s="7"/>
      <c r="AO230" s="400" t="s">
        <v>584</v>
      </c>
      <c r="AT230" s="406">
        <f>IF(AND(AND($M$244="nonprofit",$M$252="nonprofit",$M$260="(select one)")),1,0)</f>
        <v>0</v>
      </c>
    </row>
    <row r="231" spans="1:59" ht="12.75">
      <c r="D231" s="60" t="s">
        <v>95</v>
      </c>
      <c r="E231" s="7"/>
      <c r="F231" s="7"/>
      <c r="M231" s="1098" t="s">
        <v>1658</v>
      </c>
      <c r="N231" s="1099"/>
      <c r="O231" s="1099"/>
      <c r="P231" s="1099"/>
      <c r="Q231" s="1099"/>
      <c r="R231" s="1099"/>
      <c r="S231" s="7" t="s">
        <v>220</v>
      </c>
      <c r="T231" s="7"/>
      <c r="U231" s="1100"/>
      <c r="V231" s="1100"/>
      <c r="W231" s="1100"/>
      <c r="X231" s="7" t="s">
        <v>96</v>
      </c>
      <c r="Z231" s="1099"/>
      <c r="AA231" s="1099"/>
      <c r="AB231" s="1099"/>
      <c r="AC231" s="1099"/>
      <c r="AD231" s="1099"/>
      <c r="AE231" s="1099"/>
      <c r="AO231" s="400" t="s">
        <v>584</v>
      </c>
      <c r="AT231" s="406">
        <f>IF(AND(AND($M$244="nonprofit",$M$252="nonprofit",$M$260="nonprofit")),1,0)</f>
        <v>0</v>
      </c>
    </row>
    <row r="232" spans="1:59" ht="12.75">
      <c r="D232" s="60" t="s">
        <v>97</v>
      </c>
      <c r="E232" s="7"/>
      <c r="F232" s="7"/>
      <c r="M232" s="1510" t="s">
        <v>1659</v>
      </c>
      <c r="N232" s="1510"/>
      <c r="O232" s="1510"/>
      <c r="P232" s="1510"/>
      <c r="Q232" s="1510"/>
      <c r="R232" s="1510"/>
      <c r="S232" s="1510"/>
      <c r="T232" s="1510"/>
      <c r="U232" s="1510"/>
      <c r="V232" s="1510"/>
      <c r="W232" s="1510"/>
      <c r="X232" s="1510"/>
      <c r="Y232" s="1510"/>
      <c r="Z232" s="1510"/>
      <c r="AA232" s="1510"/>
      <c r="AB232" s="1510"/>
      <c r="AC232" s="1510"/>
      <c r="AD232" s="1510"/>
      <c r="AE232" s="1510"/>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15" t="s">
        <v>575</v>
      </c>
      <c r="N233" s="1115"/>
      <c r="O233" s="1115"/>
      <c r="P233" s="1115"/>
      <c r="Q233" s="1115"/>
      <c r="R233" s="1115"/>
      <c r="S233" s="1115"/>
      <c r="T233" s="1115"/>
      <c r="U233" s="404" t="s">
        <v>1005</v>
      </c>
      <c r="V233" s="335"/>
      <c r="W233" s="335"/>
      <c r="X233" s="335"/>
      <c r="Y233" s="335"/>
      <c r="Z233" s="335"/>
      <c r="AA233" s="1236" t="s">
        <v>1660</v>
      </c>
      <c r="AB233" s="1237"/>
      <c r="AC233" s="1237"/>
      <c r="AD233" s="1237"/>
      <c r="AE233" s="1237"/>
      <c r="AF233" s="1237"/>
      <c r="AG233" s="1237"/>
      <c r="AH233" s="1237"/>
      <c r="AI233" s="1237"/>
      <c r="AJ233" s="1237"/>
      <c r="AK233" s="1237"/>
      <c r="AL233" s="58"/>
      <c r="AO233" s="400" t="s">
        <v>972</v>
      </c>
      <c r="AT233" s="406">
        <f>IF(AND(AND($M$244="for profit",$M$252="for profit",$M$260="(select one)")),3,0)</f>
        <v>0</v>
      </c>
    </row>
    <row r="234" spans="1:59" ht="12.75">
      <c r="D234" s="12" t="s">
        <v>578</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523" t="s">
        <v>1661</v>
      </c>
      <c r="N238" s="1523"/>
      <c r="O238" s="1523"/>
      <c r="P238" s="1523"/>
      <c r="Q238" s="1523"/>
      <c r="R238" s="1523"/>
      <c r="S238" s="1523"/>
      <c r="T238" s="1523"/>
      <c r="U238" s="1523"/>
      <c r="V238" s="1523"/>
      <c r="W238" s="1523"/>
      <c r="X238" s="1523"/>
      <c r="Y238" s="1523"/>
      <c r="Z238" s="1523"/>
      <c r="AA238" s="1523"/>
      <c r="AB238" s="1523"/>
      <c r="AC238" s="1523"/>
      <c r="AD238" s="1523"/>
      <c r="AE238" s="1523"/>
      <c r="AF238" s="1332" t="s">
        <v>1662</v>
      </c>
      <c r="AG238" s="1332"/>
      <c r="AH238" s="1332"/>
      <c r="AI238" s="1332"/>
      <c r="AJ238" s="1332"/>
      <c r="AK238" s="1332"/>
      <c r="AT238" s="12">
        <v>1</v>
      </c>
      <c r="AU238" s="12" t="s">
        <v>581</v>
      </c>
      <c r="AZ238" s="25"/>
      <c r="BA238" s="3"/>
      <c r="BB238" s="3"/>
    </row>
    <row r="239" spans="1:59" ht="12.75">
      <c r="A239" s="29"/>
      <c r="B239" s="7"/>
      <c r="C239" s="7"/>
      <c r="D239" s="57" t="s">
        <v>92</v>
      </c>
      <c r="E239" s="57"/>
      <c r="F239" s="57"/>
      <c r="G239" s="57"/>
      <c r="H239" s="57"/>
      <c r="I239" s="57"/>
      <c r="J239" s="57"/>
      <c r="K239" s="57"/>
      <c r="L239" s="7"/>
      <c r="M239" s="1097" t="s">
        <v>1654</v>
      </c>
      <c r="N239" s="1122"/>
      <c r="O239" s="1122"/>
      <c r="P239" s="1122"/>
      <c r="Q239" s="1122"/>
      <c r="R239" s="1122"/>
      <c r="S239" s="1122"/>
      <c r="T239" s="1122"/>
      <c r="U239" s="1122"/>
      <c r="V239" s="1122"/>
      <c r="W239" s="1122"/>
      <c r="X239" s="1122"/>
      <c r="Y239" s="1122"/>
      <c r="Z239" s="1122"/>
      <c r="AA239" s="1122"/>
      <c r="AB239" s="1122"/>
      <c r="AC239" s="1122"/>
      <c r="AD239" s="1122"/>
      <c r="AE239" s="1122"/>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7" t="s">
        <v>1655</v>
      </c>
      <c r="N240" s="1122"/>
      <c r="O240" s="1122"/>
      <c r="P240" s="1122"/>
      <c r="Q240" s="1122"/>
      <c r="R240" s="1122"/>
      <c r="S240" s="1122"/>
      <c r="T240" s="1122"/>
      <c r="V240" s="59" t="s">
        <v>93</v>
      </c>
      <c r="W240" s="1116" t="s">
        <v>1656</v>
      </c>
      <c r="X240" s="1100"/>
      <c r="Y240" s="57" t="s">
        <v>634</v>
      </c>
      <c r="AC240" s="1122">
        <v>94703</v>
      </c>
      <c r="AD240" s="1122"/>
      <c r="AE240" s="1122"/>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7" t="s">
        <v>1657</v>
      </c>
      <c r="N241" s="1122"/>
      <c r="O241" s="1122"/>
      <c r="P241" s="1122"/>
      <c r="Q241" s="1122"/>
      <c r="R241" s="1122"/>
      <c r="S241" s="1122"/>
      <c r="T241" s="1122"/>
      <c r="U241" s="1122"/>
      <c r="V241" s="1122"/>
      <c r="W241" s="1122"/>
      <c r="X241" s="1122"/>
      <c r="Y241" s="1122"/>
      <c r="Z241" s="1122"/>
      <c r="AA241" s="1122"/>
      <c r="AB241" s="1122"/>
      <c r="AC241" s="1122"/>
      <c r="AD241" s="1122"/>
      <c r="AE241" s="1122"/>
      <c r="AH241" s="1515">
        <v>0.01</v>
      </c>
      <c r="AI241" s="1515"/>
      <c r="AJ241" s="1515"/>
      <c r="AK241" s="1515"/>
      <c r="AL241" s="7"/>
      <c r="AN241" s="7" t="s">
        <v>296</v>
      </c>
      <c r="BA241" s="61"/>
    </row>
    <row r="242" spans="1:53" ht="12.75">
      <c r="A242" s="29"/>
      <c r="B242" s="7"/>
      <c r="C242" s="7"/>
      <c r="D242" s="60" t="s">
        <v>95</v>
      </c>
      <c r="E242" s="7"/>
      <c r="F242" s="7"/>
      <c r="M242" s="1098" t="s">
        <v>1658</v>
      </c>
      <c r="N242" s="1099"/>
      <c r="O242" s="1099"/>
      <c r="P242" s="1099"/>
      <c r="Q242" s="1099"/>
      <c r="R242" s="1099"/>
      <c r="S242" s="7" t="s">
        <v>220</v>
      </c>
      <c r="T242" s="7"/>
      <c r="U242" s="1100"/>
      <c r="V242" s="1100"/>
      <c r="W242" s="1100"/>
      <c r="X242" s="7" t="s">
        <v>96</v>
      </c>
      <c r="Z242" s="1099"/>
      <c r="AA242" s="1099"/>
      <c r="AB242" s="1099"/>
      <c r="AC242" s="1099"/>
      <c r="AD242" s="1099"/>
      <c r="AE242" s="1099"/>
      <c r="AN242" s="7" t="s">
        <v>186</v>
      </c>
      <c r="BA242" s="61"/>
    </row>
    <row r="243" spans="1:53" ht="12.75">
      <c r="A243" s="29"/>
      <c r="B243" s="7"/>
      <c r="C243" s="7"/>
      <c r="D243" s="60" t="s">
        <v>97</v>
      </c>
      <c r="E243" s="7"/>
      <c r="F243" s="7"/>
      <c r="M243" s="1510" t="s">
        <v>1659</v>
      </c>
      <c r="N243" s="1510"/>
      <c r="O243" s="1510"/>
      <c r="P243" s="1510"/>
      <c r="Q243" s="1510"/>
      <c r="R243" s="1510"/>
      <c r="S243" s="1510"/>
      <c r="T243" s="1510"/>
      <c r="U243" s="1510"/>
      <c r="V243" s="1510"/>
      <c r="W243" s="1510"/>
      <c r="X243" s="1510"/>
      <c r="Y243" s="1510"/>
      <c r="Z243" s="1510"/>
      <c r="AA243" s="1510"/>
      <c r="AB243" s="1510"/>
      <c r="AC243" s="1510"/>
      <c r="AD243" s="1510"/>
      <c r="AE243" s="1510"/>
      <c r="AG243" s="7"/>
      <c r="AH243" s="7"/>
      <c r="AI243" s="7"/>
      <c r="AJ243" s="7"/>
      <c r="AK243" s="7"/>
      <c r="AL243" s="7"/>
      <c r="BA243" s="61"/>
    </row>
    <row r="244" spans="1:53" ht="12.75">
      <c r="A244" s="23"/>
      <c r="B244" s="7"/>
      <c r="C244" s="139"/>
      <c r="D244" s="60" t="s">
        <v>582</v>
      </c>
      <c r="E244" s="7"/>
      <c r="F244" s="7"/>
      <c r="G244" s="7"/>
      <c r="H244" s="7"/>
      <c r="I244" s="7"/>
      <c r="J244" s="7"/>
      <c r="K244" s="7"/>
      <c r="L244" s="7"/>
      <c r="M244" s="1115" t="s">
        <v>581</v>
      </c>
      <c r="N244" s="1115"/>
      <c r="O244" s="1115"/>
      <c r="P244" s="1115"/>
      <c r="Q244" s="1115"/>
      <c r="R244" s="1115"/>
      <c r="S244" s="1115"/>
      <c r="T244" s="1115"/>
      <c r="U244" s="404" t="s">
        <v>1005</v>
      </c>
      <c r="V244" s="335"/>
      <c r="W244" s="335"/>
      <c r="X244" s="335"/>
      <c r="Y244" s="335"/>
      <c r="Z244" s="335"/>
      <c r="AA244" s="1236" t="s">
        <v>1660</v>
      </c>
      <c r="AB244" s="1237"/>
      <c r="AC244" s="1237"/>
      <c r="AD244" s="1237"/>
      <c r="AE244" s="1237"/>
      <c r="AF244" s="1237"/>
      <c r="AG244" s="1237"/>
      <c r="AH244" s="1237"/>
      <c r="AI244" s="1237"/>
      <c r="AJ244" s="1237"/>
      <c r="AK244" s="123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32"/>
      <c r="N246" s="1332"/>
      <c r="O246" s="1332"/>
      <c r="P246" s="1332"/>
      <c r="Q246" s="1332"/>
      <c r="R246" s="1332"/>
      <c r="S246" s="1332"/>
      <c r="T246" s="1332"/>
      <c r="U246" s="1332"/>
      <c r="V246" s="1332"/>
      <c r="W246" s="1332"/>
      <c r="X246" s="1332"/>
      <c r="Y246" s="1332"/>
      <c r="Z246" s="1332"/>
      <c r="AA246" s="1332"/>
      <c r="AB246" s="1332"/>
      <c r="AC246" s="1332"/>
      <c r="AD246" s="1332"/>
      <c r="AE246" s="1332"/>
      <c r="AF246" s="1332" t="s">
        <v>329</v>
      </c>
      <c r="AG246" s="1332"/>
      <c r="AH246" s="1332"/>
      <c r="AI246" s="1332"/>
      <c r="AJ246" s="1332"/>
      <c r="AK246" s="1332"/>
      <c r="BA246" s="61"/>
    </row>
    <row r="247" spans="1:53" ht="12.75">
      <c r="A247" s="29"/>
      <c r="B247" s="7"/>
      <c r="C247" s="7"/>
      <c r="D247" s="57" t="s">
        <v>92</v>
      </c>
      <c r="E247" s="57"/>
      <c r="F247" s="57"/>
      <c r="G247" s="57"/>
      <c r="H247" s="57"/>
      <c r="I247" s="57"/>
      <c r="J247" s="57"/>
      <c r="K247" s="57"/>
      <c r="L247" s="7"/>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58" t="s">
        <v>1419</v>
      </c>
      <c r="AG247" s="743"/>
      <c r="AH247" s="743"/>
      <c r="AI247" s="743"/>
      <c r="AJ247" s="743"/>
      <c r="AK247" s="743"/>
      <c r="AL247" s="7"/>
      <c r="BA247" s="61"/>
    </row>
    <row r="248" spans="1:53" ht="12.75">
      <c r="A248" s="29"/>
      <c r="B248" s="7"/>
      <c r="C248" s="7"/>
      <c r="D248" s="57" t="s">
        <v>631</v>
      </c>
      <c r="E248" s="57"/>
      <c r="M248" s="1122"/>
      <c r="N248" s="1122"/>
      <c r="O248" s="1122"/>
      <c r="P248" s="1122"/>
      <c r="Q248" s="1122"/>
      <c r="R248" s="1122"/>
      <c r="S248" s="1122"/>
      <c r="T248" s="1122"/>
      <c r="V248" s="59" t="s">
        <v>93</v>
      </c>
      <c r="W248" s="1100"/>
      <c r="X248" s="1100"/>
      <c r="Y248" s="57" t="s">
        <v>634</v>
      </c>
      <c r="AC248" s="1122"/>
      <c r="AD248" s="1122"/>
      <c r="AE248" s="1122"/>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743"/>
      <c r="AG249" s="743"/>
      <c r="AH249" s="1515"/>
      <c r="AI249" s="1515"/>
      <c r="AJ249" s="1515"/>
      <c r="AK249" s="1515"/>
      <c r="AL249" s="7"/>
      <c r="BA249" s="61"/>
    </row>
    <row r="250" spans="1:53" ht="12.75">
      <c r="A250" s="29"/>
      <c r="B250" s="7"/>
      <c r="C250" s="7"/>
      <c r="D250" s="60" t="s">
        <v>95</v>
      </c>
      <c r="E250" s="7"/>
      <c r="F250" s="7"/>
      <c r="M250" s="1099"/>
      <c r="N250" s="1099"/>
      <c r="O250" s="1099"/>
      <c r="P250" s="1099"/>
      <c r="Q250" s="1099"/>
      <c r="R250" s="1099"/>
      <c r="S250" s="7" t="s">
        <v>220</v>
      </c>
      <c r="T250" s="7"/>
      <c r="U250" s="1100"/>
      <c r="V250" s="1100"/>
      <c r="W250" s="1100"/>
      <c r="X250" s="7" t="s">
        <v>96</v>
      </c>
      <c r="Z250" s="1099"/>
      <c r="AA250" s="1099"/>
      <c r="AB250" s="1099"/>
      <c r="AC250" s="1099"/>
      <c r="AD250" s="1099"/>
      <c r="AE250" s="1099"/>
      <c r="BA250" s="61"/>
    </row>
    <row r="251" spans="1:53" ht="12.75" customHeight="1">
      <c r="A251" s="29"/>
      <c r="B251" s="7"/>
      <c r="C251" s="7"/>
      <c r="D251" s="60" t="s">
        <v>97</v>
      </c>
      <c r="E251" s="7"/>
      <c r="F251" s="7"/>
      <c r="M251" s="1510"/>
      <c r="N251" s="1510"/>
      <c r="O251" s="1510"/>
      <c r="P251" s="1510"/>
      <c r="Q251" s="1510"/>
      <c r="R251" s="1510"/>
      <c r="S251" s="1510"/>
      <c r="T251" s="1510"/>
      <c r="U251" s="1510"/>
      <c r="V251" s="1510"/>
      <c r="W251" s="1510"/>
      <c r="X251" s="1510"/>
      <c r="Y251" s="1510"/>
      <c r="Z251" s="1510"/>
      <c r="AA251" s="1510"/>
      <c r="AB251" s="1510"/>
      <c r="AC251" s="1510"/>
      <c r="AD251" s="1510"/>
      <c r="AE251" s="1510"/>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5" t="s">
        <v>329</v>
      </c>
      <c r="N252" s="1115"/>
      <c r="O252" s="1115"/>
      <c r="P252" s="1115"/>
      <c r="Q252" s="1115"/>
      <c r="R252" s="1115"/>
      <c r="S252" s="1115"/>
      <c r="T252" s="1115"/>
      <c r="U252" s="404" t="s">
        <v>1005</v>
      </c>
      <c r="V252" s="335"/>
      <c r="W252" s="335"/>
      <c r="X252" s="335"/>
      <c r="Y252" s="335"/>
      <c r="Z252" s="335"/>
      <c r="AA252" s="1237"/>
      <c r="AB252" s="1237"/>
      <c r="AC252" s="1237"/>
      <c r="AD252" s="1237"/>
      <c r="AE252" s="1237"/>
      <c r="AF252" s="1237"/>
      <c r="AG252" s="1237"/>
      <c r="AH252" s="1237"/>
      <c r="AI252" s="1237"/>
      <c r="AJ252" s="1237"/>
      <c r="AK252" s="123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32"/>
      <c r="N254" s="1332"/>
      <c r="O254" s="1332"/>
      <c r="P254" s="1332"/>
      <c r="Q254" s="1332"/>
      <c r="R254" s="1332"/>
      <c r="S254" s="1332"/>
      <c r="T254" s="1332"/>
      <c r="U254" s="1332"/>
      <c r="V254" s="1332"/>
      <c r="W254" s="1332"/>
      <c r="X254" s="1332"/>
      <c r="Y254" s="1332"/>
      <c r="Z254" s="1332"/>
      <c r="AA254" s="1332"/>
      <c r="AB254" s="1332"/>
      <c r="AC254" s="1332"/>
      <c r="AD254" s="1332"/>
      <c r="AE254" s="1332"/>
      <c r="AF254" s="1332" t="s">
        <v>329</v>
      </c>
      <c r="AG254" s="1332"/>
      <c r="AH254" s="1332"/>
      <c r="AI254" s="1332"/>
      <c r="AJ254" s="1332"/>
      <c r="AK254" s="1332"/>
      <c r="AL254" s="58"/>
      <c r="BA254" s="61"/>
    </row>
    <row r="255" spans="1:53" ht="12.75">
      <c r="A255" s="23"/>
      <c r="B255" s="7"/>
      <c r="C255" s="7"/>
      <c r="D255" s="57" t="s">
        <v>92</v>
      </c>
      <c r="E255" s="57"/>
      <c r="F255" s="57"/>
      <c r="G255" s="57"/>
      <c r="H255" s="57"/>
      <c r="I255" s="57"/>
      <c r="J255" s="57"/>
      <c r="K255" s="57"/>
      <c r="L255" s="7"/>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58" t="s">
        <v>1419</v>
      </c>
      <c r="AG255" s="743"/>
      <c r="AH255" s="743"/>
      <c r="AI255" s="743"/>
      <c r="AJ255" s="743"/>
      <c r="AK255" s="743"/>
      <c r="AL255" s="58"/>
      <c r="BA255" s="61"/>
    </row>
    <row r="256" spans="1:53" ht="12.75">
      <c r="A256" s="23"/>
      <c r="B256" s="7"/>
      <c r="C256" s="7"/>
      <c r="D256" s="57" t="s">
        <v>631</v>
      </c>
      <c r="E256" s="57"/>
      <c r="M256" s="1122"/>
      <c r="N256" s="1122"/>
      <c r="O256" s="1122"/>
      <c r="P256" s="1122"/>
      <c r="Q256" s="1122"/>
      <c r="R256" s="1122"/>
      <c r="S256" s="1122"/>
      <c r="T256" s="1122"/>
      <c r="V256" s="59" t="s">
        <v>93</v>
      </c>
      <c r="W256" s="1100"/>
      <c r="X256" s="1100"/>
      <c r="Y256" s="57" t="s">
        <v>634</v>
      </c>
      <c r="AC256" s="1122"/>
      <c r="AD256" s="1122"/>
      <c r="AE256" s="1122"/>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22"/>
      <c r="N257" s="1122"/>
      <c r="O257" s="1122"/>
      <c r="P257" s="1122"/>
      <c r="Q257" s="1122"/>
      <c r="R257" s="1122"/>
      <c r="S257" s="1122"/>
      <c r="T257" s="1122"/>
      <c r="U257" s="1122"/>
      <c r="V257" s="1122"/>
      <c r="W257" s="1122"/>
      <c r="X257" s="1122"/>
      <c r="Y257" s="1122"/>
      <c r="Z257" s="1122"/>
      <c r="AA257" s="1122"/>
      <c r="AB257" s="1122"/>
      <c r="AC257" s="1122"/>
      <c r="AD257" s="1122"/>
      <c r="AE257" s="1122"/>
      <c r="AF257" s="743"/>
      <c r="AG257" s="743"/>
      <c r="AH257" s="1515"/>
      <c r="AI257" s="1515"/>
      <c r="AJ257" s="1515"/>
      <c r="AK257" s="1515"/>
      <c r="AL257" s="58"/>
      <c r="BA257" s="61"/>
    </row>
    <row r="258" spans="1:53" ht="12.75">
      <c r="A258" s="23"/>
      <c r="B258" s="7"/>
      <c r="C258" s="7"/>
      <c r="D258" s="60" t="s">
        <v>95</v>
      </c>
      <c r="E258" s="7"/>
      <c r="F258" s="7"/>
      <c r="M258" s="1099"/>
      <c r="N258" s="1099"/>
      <c r="O258" s="1099"/>
      <c r="P258" s="1099"/>
      <c r="Q258" s="1099"/>
      <c r="R258" s="1099"/>
      <c r="S258" s="7" t="s">
        <v>220</v>
      </c>
      <c r="T258" s="7"/>
      <c r="U258" s="1100"/>
      <c r="V258" s="1100"/>
      <c r="W258" s="1100"/>
      <c r="X258" s="7" t="s">
        <v>96</v>
      </c>
      <c r="Z258" s="1099"/>
      <c r="AA258" s="1099"/>
      <c r="AB258" s="1099"/>
      <c r="AC258" s="1099"/>
      <c r="AD258" s="1099"/>
      <c r="AE258" s="1099"/>
      <c r="AL258" s="58"/>
      <c r="BA258" s="61"/>
    </row>
    <row r="259" spans="1:53" ht="12.75">
      <c r="A259" s="23"/>
      <c r="B259" s="7"/>
      <c r="C259" s="7"/>
      <c r="D259" s="60" t="s">
        <v>97</v>
      </c>
      <c r="E259" s="7"/>
      <c r="F259" s="7"/>
      <c r="M259" s="1510"/>
      <c r="N259" s="1510"/>
      <c r="O259" s="1510"/>
      <c r="P259" s="1510"/>
      <c r="Q259" s="1510"/>
      <c r="R259" s="1510"/>
      <c r="S259" s="1510"/>
      <c r="T259" s="1510"/>
      <c r="U259" s="1510"/>
      <c r="V259" s="1510"/>
      <c r="W259" s="1510"/>
      <c r="X259" s="1510"/>
      <c r="Y259" s="1510"/>
      <c r="Z259" s="1510"/>
      <c r="AA259" s="1519"/>
      <c r="AB259" s="1519"/>
      <c r="AC259" s="1519"/>
      <c r="AD259" s="1519"/>
      <c r="AE259" s="1519"/>
      <c r="AG259" s="7"/>
      <c r="AH259" s="7"/>
      <c r="AI259" s="7"/>
      <c r="AJ259" s="7"/>
      <c r="AK259" s="7"/>
      <c r="AL259" s="58"/>
      <c r="BA259" s="61"/>
    </row>
    <row r="260" spans="1:53" ht="12.75">
      <c r="A260" s="23"/>
      <c r="B260" s="7"/>
      <c r="C260" s="139"/>
      <c r="D260" s="60" t="s">
        <v>582</v>
      </c>
      <c r="E260" s="7"/>
      <c r="F260" s="7"/>
      <c r="G260" s="7"/>
      <c r="H260" s="7"/>
      <c r="I260" s="7"/>
      <c r="J260" s="7"/>
      <c r="K260" s="7"/>
      <c r="L260" s="7"/>
      <c r="M260" s="1115" t="s">
        <v>329</v>
      </c>
      <c r="N260" s="1115"/>
      <c r="O260" s="1115"/>
      <c r="P260" s="1115"/>
      <c r="Q260" s="1115"/>
      <c r="R260" s="1115"/>
      <c r="S260" s="1115"/>
      <c r="T260" s="1115"/>
      <c r="U260" s="404" t="s">
        <v>1005</v>
      </c>
      <c r="V260" s="335"/>
      <c r="W260" s="335"/>
      <c r="X260" s="335"/>
      <c r="Y260" s="335"/>
      <c r="Z260" s="335"/>
      <c r="AA260" s="1520"/>
      <c r="AB260" s="1520"/>
      <c r="AC260" s="1520"/>
      <c r="AD260" s="1520"/>
      <c r="AE260" s="1520"/>
      <c r="AF260" s="1520"/>
      <c r="AG260" s="1520"/>
      <c r="AH260" s="1520"/>
      <c r="AI260" s="1520"/>
      <c r="AJ260" s="1520"/>
      <c r="AK260" s="152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29" t="str">
        <f>BB239</f>
        <v>Nonprofit</v>
      </c>
      <c r="U262" s="1529"/>
      <c r="V262" s="1529"/>
      <c r="W262" s="1529"/>
      <c r="X262" s="152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22" t="s">
        <v>296</v>
      </c>
      <c r="E265" s="1122"/>
      <c r="F265" s="1122"/>
      <c r="G265" s="1122"/>
      <c r="H265" s="1122"/>
      <c r="J265" s="12" t="s">
        <v>295</v>
      </c>
      <c r="X265" s="1219"/>
      <c r="Y265" s="1219"/>
      <c r="Z265" s="1219"/>
      <c r="AA265" s="1219"/>
      <c r="AB265" s="1219"/>
      <c r="AC265" s="121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23" t="s">
        <v>1660</v>
      </c>
      <c r="M269" s="1332"/>
      <c r="N269" s="1332"/>
      <c r="O269" s="1332"/>
      <c r="P269" s="1332"/>
      <c r="Q269" s="1332"/>
      <c r="R269" s="1332"/>
      <c r="S269" s="1332"/>
      <c r="T269" s="1332"/>
      <c r="U269" s="1332"/>
      <c r="V269" s="1332"/>
      <c r="W269" s="1332"/>
      <c r="X269" s="1332"/>
      <c r="Y269" s="1332"/>
      <c r="Z269" s="1332"/>
      <c r="AA269" s="1332"/>
      <c r="AB269" s="1332"/>
      <c r="AC269" s="1332"/>
      <c r="AD269" s="1332"/>
      <c r="AE269" s="1332"/>
      <c r="AF269" s="1332"/>
      <c r="AG269" s="1332"/>
      <c r="AH269" s="1332"/>
      <c r="AI269" s="1332"/>
      <c r="AJ269" s="1332"/>
      <c r="AK269" s="58"/>
      <c r="AL269" s="58"/>
      <c r="BA269" s="61"/>
    </row>
    <row r="270" spans="1:53" ht="12.75" customHeight="1">
      <c r="D270" s="57" t="s">
        <v>92</v>
      </c>
      <c r="E270" s="57"/>
      <c r="F270" s="57"/>
      <c r="G270" s="57"/>
      <c r="H270" s="57"/>
      <c r="I270" s="57"/>
      <c r="J270" s="57"/>
      <c r="K270" s="7"/>
      <c r="L270" s="1097" t="s">
        <v>1654</v>
      </c>
      <c r="M270" s="1122"/>
      <c r="N270" s="1122"/>
      <c r="O270" s="1122"/>
      <c r="P270" s="1122"/>
      <c r="Q270" s="1122"/>
      <c r="R270" s="1122"/>
      <c r="S270" s="1122"/>
      <c r="T270" s="1122"/>
      <c r="U270" s="1122"/>
      <c r="V270" s="1122"/>
      <c r="W270" s="1122"/>
      <c r="X270" s="1122"/>
      <c r="Y270" s="1122"/>
      <c r="Z270" s="1122"/>
      <c r="AA270" s="1122"/>
      <c r="AB270" s="1122"/>
      <c r="AC270" s="1122"/>
      <c r="AD270" s="1122"/>
      <c r="AK270" s="58"/>
      <c r="AL270" s="58"/>
      <c r="BA270" s="61"/>
    </row>
    <row r="271" spans="1:53" ht="12.75">
      <c r="D271" s="57" t="s">
        <v>631</v>
      </c>
      <c r="E271" s="57"/>
      <c r="L271" s="1097" t="s">
        <v>1655</v>
      </c>
      <c r="M271" s="1122"/>
      <c r="N271" s="1122"/>
      <c r="O271" s="1122"/>
      <c r="P271" s="1122"/>
      <c r="Q271" s="1122"/>
      <c r="R271" s="1122"/>
      <c r="S271" s="1122"/>
      <c r="U271" s="59" t="s">
        <v>93</v>
      </c>
      <c r="V271" s="1116" t="s">
        <v>1656</v>
      </c>
      <c r="W271" s="1100"/>
      <c r="X271" s="57" t="s">
        <v>634</v>
      </c>
      <c r="AB271" s="1122">
        <v>94703</v>
      </c>
      <c r="AC271" s="1122"/>
      <c r="AD271" s="1122"/>
      <c r="AK271" s="58"/>
      <c r="AL271" s="58"/>
      <c r="BA271" s="61"/>
    </row>
    <row r="272" spans="1:53" ht="12.75">
      <c r="D272" s="60" t="s">
        <v>94</v>
      </c>
      <c r="E272" s="7"/>
      <c r="F272" s="7"/>
      <c r="G272" s="7"/>
      <c r="H272" s="7"/>
      <c r="I272" s="7"/>
      <c r="J272" s="7"/>
      <c r="K272" s="29"/>
      <c r="L272" s="1097" t="s">
        <v>1657</v>
      </c>
      <c r="M272" s="1122"/>
      <c r="N272" s="1122"/>
      <c r="O272" s="1122"/>
      <c r="P272" s="1122"/>
      <c r="Q272" s="1122"/>
      <c r="R272" s="1122"/>
      <c r="S272" s="1122"/>
      <c r="T272" s="1122"/>
      <c r="U272" s="1122"/>
      <c r="V272" s="1122"/>
      <c r="W272" s="1122"/>
      <c r="X272" s="1122"/>
      <c r="Y272" s="1122"/>
      <c r="Z272" s="1122"/>
      <c r="AA272" s="1122"/>
      <c r="AB272" s="1122"/>
      <c r="AC272" s="1122"/>
      <c r="AD272" s="1122"/>
      <c r="AI272" s="7"/>
      <c r="AJ272" s="7"/>
      <c r="AK272" s="58"/>
      <c r="AL272" s="58"/>
      <c r="BA272" s="61"/>
    </row>
    <row r="273" spans="1:53" ht="12.75">
      <c r="D273" s="60" t="s">
        <v>95</v>
      </c>
      <c r="E273" s="7"/>
      <c r="F273" s="7"/>
      <c r="L273" s="1098" t="s">
        <v>1658</v>
      </c>
      <c r="M273" s="1099"/>
      <c r="N273" s="1099"/>
      <c r="O273" s="1099"/>
      <c r="P273" s="1099"/>
      <c r="Q273" s="1099"/>
      <c r="R273" s="7" t="s">
        <v>220</v>
      </c>
      <c r="S273" s="7"/>
      <c r="T273" s="1100"/>
      <c r="U273" s="1100"/>
      <c r="V273" s="1100"/>
      <c r="W273" s="7" t="s">
        <v>96</v>
      </c>
      <c r="Y273" s="1099"/>
      <c r="Z273" s="1099"/>
      <c r="AA273" s="1099"/>
      <c r="AB273" s="1099"/>
      <c r="AC273" s="1099"/>
      <c r="AD273" s="1099"/>
      <c r="BA273" s="61"/>
    </row>
    <row r="274" spans="1:53" ht="12.75">
      <c r="D274" s="60" t="s">
        <v>97</v>
      </c>
      <c r="E274" s="7"/>
      <c r="F274" s="7"/>
      <c r="L274" s="1510" t="s">
        <v>1659</v>
      </c>
      <c r="M274" s="1510"/>
      <c r="N274" s="1510"/>
      <c r="O274" s="1510"/>
      <c r="P274" s="1510"/>
      <c r="Q274" s="1510"/>
      <c r="R274" s="1510"/>
      <c r="S274" s="1510"/>
      <c r="T274" s="1510"/>
      <c r="U274" s="1510"/>
      <c r="V274" s="1510"/>
      <c r="W274" s="1510"/>
      <c r="X274" s="1510"/>
      <c r="Y274" s="1510"/>
      <c r="Z274" s="1510"/>
      <c r="AA274" s="1510"/>
      <c r="AB274" s="1510"/>
      <c r="AC274" s="1510"/>
      <c r="AD274" s="1510"/>
      <c r="AF274" s="7"/>
      <c r="AG274" s="7"/>
      <c r="AH274" s="7"/>
      <c r="AI274" s="7"/>
      <c r="AJ274" s="7"/>
      <c r="BA274" s="61"/>
    </row>
    <row r="275" spans="1:53" ht="12.75">
      <c r="D275" s="58" t="s">
        <v>674</v>
      </c>
      <c r="E275" s="58"/>
      <c r="F275" s="58"/>
      <c r="G275" s="58"/>
      <c r="H275" s="58"/>
      <c r="I275" s="58"/>
      <c r="L275" s="1116" t="s">
        <v>1663</v>
      </c>
      <c r="M275" s="1116"/>
      <c r="N275" s="1116"/>
      <c r="O275" s="1116"/>
      <c r="P275" s="1116"/>
      <c r="Q275" s="1116"/>
      <c r="R275" s="1116"/>
      <c r="S275" s="1116"/>
      <c r="T275" s="1116"/>
      <c r="U275" s="1116"/>
      <c r="V275" s="1116"/>
      <c r="W275" s="1116"/>
      <c r="X275" s="1116"/>
      <c r="Y275" s="1116"/>
      <c r="Z275" s="1116"/>
      <c r="AA275" s="1116"/>
      <c r="AB275" s="1116"/>
      <c r="AC275" s="1116"/>
      <c r="AD275" s="1116"/>
      <c r="AK275" s="58"/>
      <c r="AL275" s="58"/>
      <c r="BA275" s="61"/>
    </row>
    <row r="276" spans="1:53" ht="12.75">
      <c r="L276" s="35" t="s">
        <v>675</v>
      </c>
      <c r="BA276" s="61"/>
    </row>
    <row r="277" spans="1:53" ht="12.75">
      <c r="A277" s="1409" t="s">
        <v>588</v>
      </c>
      <c r="B277" s="1409"/>
      <c r="C277" s="1409"/>
      <c r="D277" s="1409"/>
      <c r="E277" s="1409"/>
      <c r="F277" s="1409"/>
      <c r="G277" s="1409"/>
      <c r="H277" s="1409"/>
      <c r="I277" s="1409"/>
      <c r="J277" s="1409"/>
      <c r="K277" s="1409"/>
      <c r="L277" s="1409"/>
      <c r="M277" s="1409"/>
      <c r="N277" s="1409"/>
      <c r="O277" s="1409"/>
      <c r="P277" s="1409"/>
      <c r="Q277" s="1409"/>
      <c r="R277" s="1409"/>
      <c r="S277" s="1409"/>
      <c r="T277" s="1409"/>
      <c r="U277" s="1409"/>
      <c r="V277" s="1409"/>
      <c r="W277" s="1409"/>
      <c r="X277" s="1409"/>
      <c r="Y277" s="1409"/>
      <c r="Z277" s="1409"/>
      <c r="AA277" s="1409"/>
      <c r="AB277" s="1409"/>
      <c r="AC277" s="1409"/>
      <c r="AD277" s="1409"/>
      <c r="AE277" s="1409"/>
      <c r="AF277" s="1409"/>
      <c r="AG277" s="1409"/>
      <c r="AH277" s="1409"/>
      <c r="AI277" s="1409"/>
      <c r="AJ277" s="1409"/>
      <c r="AK277" s="1409"/>
      <c r="AL277" s="1409"/>
      <c r="BA277" s="61"/>
    </row>
    <row r="278" spans="1:53" ht="13.5" thickBot="1">
      <c r="A278" s="1410"/>
      <c r="B278" s="1410"/>
      <c r="C278" s="1410"/>
      <c r="D278" s="1410"/>
      <c r="E278" s="1410"/>
      <c r="F278" s="1410"/>
      <c r="G278" s="1410"/>
      <c r="H278" s="1410"/>
      <c r="I278" s="1410"/>
      <c r="J278" s="1410"/>
      <c r="K278" s="1410"/>
      <c r="L278" s="1410"/>
      <c r="M278" s="1410"/>
      <c r="N278" s="1410"/>
      <c r="O278" s="1410"/>
      <c r="P278" s="1410"/>
      <c r="Q278" s="1410"/>
      <c r="R278" s="1410"/>
      <c r="S278" s="1410"/>
      <c r="T278" s="1410"/>
      <c r="U278" s="1410"/>
      <c r="V278" s="1410"/>
      <c r="W278" s="1410"/>
      <c r="X278" s="1410"/>
      <c r="Y278" s="1410"/>
      <c r="Z278" s="1410"/>
      <c r="AA278" s="1410"/>
      <c r="AB278" s="1410"/>
      <c r="AC278" s="1410"/>
      <c r="AD278" s="1410"/>
      <c r="AE278" s="1410"/>
      <c r="AF278" s="1410"/>
      <c r="AG278" s="1410"/>
      <c r="AH278" s="1410"/>
      <c r="AI278" s="1410"/>
      <c r="AJ278" s="1410"/>
      <c r="AK278" s="1410"/>
      <c r="AL278" s="141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516" t="s">
        <v>1660</v>
      </c>
      <c r="I282" s="1092"/>
      <c r="J282" s="1092"/>
      <c r="K282" s="1092"/>
      <c r="L282" s="1092"/>
      <c r="M282" s="1092"/>
      <c r="N282" s="1092"/>
      <c r="O282" s="1092"/>
      <c r="P282" s="1092"/>
      <c r="Q282" s="1092"/>
      <c r="R282" s="1092"/>
      <c r="T282" s="58" t="s">
        <v>616</v>
      </c>
      <c r="V282" s="58"/>
      <c r="W282" s="58"/>
      <c r="X282" s="58"/>
      <c r="Y282" s="58"/>
      <c r="AA282" s="1097" t="s">
        <v>1699</v>
      </c>
      <c r="AB282" s="1094"/>
      <c r="AC282" s="1094"/>
      <c r="AD282" s="1094"/>
      <c r="AE282" s="1094"/>
      <c r="AF282" s="1094"/>
      <c r="AG282" s="1094"/>
      <c r="AH282" s="1094"/>
      <c r="AI282" s="1094"/>
      <c r="AJ282" s="1094"/>
      <c r="AK282" s="1094"/>
      <c r="BA282" s="61"/>
    </row>
    <row r="283" spans="1:53" ht="12.75" customHeight="1">
      <c r="B283" s="58" t="s">
        <v>518</v>
      </c>
      <c r="C283" s="58"/>
      <c r="D283" s="58"/>
      <c r="E283" s="58"/>
      <c r="F283" s="58"/>
      <c r="H283" s="1121" t="s">
        <v>1654</v>
      </c>
      <c r="I283" s="1118"/>
      <c r="J283" s="1118"/>
      <c r="K283" s="1118"/>
      <c r="L283" s="1118"/>
      <c r="M283" s="1118"/>
      <c r="N283" s="1118"/>
      <c r="O283" s="1118"/>
      <c r="P283" s="1118"/>
      <c r="Q283" s="1118"/>
      <c r="R283" s="1118"/>
      <c r="T283" s="58" t="s">
        <v>518</v>
      </c>
      <c r="V283" s="58"/>
      <c r="W283" s="58"/>
      <c r="X283" s="58"/>
      <c r="Y283" s="58"/>
      <c r="AA283" s="1116" t="s">
        <v>1700</v>
      </c>
      <c r="AB283" s="1115"/>
      <c r="AC283" s="1115"/>
      <c r="AD283" s="1115"/>
      <c r="AE283" s="1115"/>
      <c r="AF283" s="1115"/>
      <c r="AG283" s="1115"/>
      <c r="AH283" s="1115"/>
      <c r="AI283" s="1115"/>
      <c r="AJ283" s="1115"/>
      <c r="AK283" s="1115"/>
      <c r="BA283" s="61"/>
    </row>
    <row r="284" spans="1:53" ht="12.75" customHeight="1">
      <c r="B284" s="58" t="s">
        <v>519</v>
      </c>
      <c r="C284" s="58"/>
      <c r="D284" s="58"/>
      <c r="E284" s="58"/>
      <c r="F284" s="58"/>
      <c r="H284" s="1121" t="s">
        <v>1664</v>
      </c>
      <c r="I284" s="1118"/>
      <c r="J284" s="1118"/>
      <c r="K284" s="1118"/>
      <c r="L284" s="1118"/>
      <c r="M284" s="1118"/>
      <c r="N284" s="1118"/>
      <c r="O284" s="1118"/>
      <c r="P284" s="1118"/>
      <c r="Q284" s="1118"/>
      <c r="R284" s="1118"/>
      <c r="T284" s="58" t="s">
        <v>81</v>
      </c>
      <c r="V284" s="58"/>
      <c r="W284" s="58"/>
      <c r="X284" s="58"/>
      <c r="Y284" s="58"/>
      <c r="AA284" s="1116" t="s">
        <v>1701</v>
      </c>
      <c r="AB284" s="1115"/>
      <c r="AC284" s="1115"/>
      <c r="AD284" s="1115"/>
      <c r="AE284" s="1115"/>
      <c r="AF284" s="1115"/>
      <c r="AG284" s="1115"/>
      <c r="AH284" s="1115"/>
      <c r="AI284" s="1115"/>
      <c r="AJ284" s="1115"/>
      <c r="AK284" s="1115"/>
      <c r="BA284" s="61"/>
    </row>
    <row r="285" spans="1:53" ht="12.75" customHeight="1">
      <c r="B285" s="58" t="s">
        <v>94</v>
      </c>
      <c r="C285" s="58"/>
      <c r="D285" s="58"/>
      <c r="E285" s="58"/>
      <c r="F285" s="58"/>
      <c r="H285" s="1121" t="s">
        <v>1657</v>
      </c>
      <c r="I285" s="1118"/>
      <c r="J285" s="1118"/>
      <c r="K285" s="1118"/>
      <c r="L285" s="1118"/>
      <c r="M285" s="1118"/>
      <c r="N285" s="1118"/>
      <c r="O285" s="1118"/>
      <c r="P285" s="1118"/>
      <c r="Q285" s="1118"/>
      <c r="R285" s="1118"/>
      <c r="T285" s="58" t="s">
        <v>94</v>
      </c>
      <c r="V285" s="58"/>
      <c r="W285" s="58"/>
      <c r="X285" s="58"/>
      <c r="Y285" s="58"/>
      <c r="AA285" s="1116" t="s">
        <v>1702</v>
      </c>
      <c r="AB285" s="1115"/>
      <c r="AC285" s="1115"/>
      <c r="AD285" s="1115"/>
      <c r="AE285" s="1115"/>
      <c r="AF285" s="1115"/>
      <c r="AG285" s="1115"/>
      <c r="AH285" s="1115"/>
      <c r="AI285" s="1115"/>
      <c r="AJ285" s="1115"/>
      <c r="AK285" s="1115"/>
      <c r="BA285" s="61"/>
    </row>
    <row r="286" spans="1:53" ht="12.75" customHeight="1">
      <c r="B286" s="58" t="s">
        <v>95</v>
      </c>
      <c r="C286" s="58"/>
      <c r="D286" s="58"/>
      <c r="E286" s="58"/>
      <c r="F286" s="58"/>
      <c r="G286" s="58"/>
      <c r="H286" s="1119" t="s">
        <v>1658</v>
      </c>
      <c r="I286" s="1119"/>
      <c r="J286" s="1119"/>
      <c r="K286" s="1119"/>
      <c r="L286" s="1119"/>
      <c r="M286" s="1119"/>
      <c r="N286" s="7" t="s">
        <v>220</v>
      </c>
      <c r="O286" s="7"/>
      <c r="P286" s="1122"/>
      <c r="Q286" s="1122"/>
      <c r="R286" s="1122"/>
      <c r="S286" s="58"/>
      <c r="T286" s="58" t="s">
        <v>95</v>
      </c>
      <c r="V286" s="58"/>
      <c r="W286" s="58"/>
      <c r="X286" s="58"/>
      <c r="Y286" s="58"/>
      <c r="AA286" s="1142" t="s">
        <v>1704</v>
      </c>
      <c r="AB286" s="1143"/>
      <c r="AC286" s="1143"/>
      <c r="AD286" s="1143"/>
      <c r="AE286" s="1143"/>
      <c r="AF286" s="1143"/>
      <c r="AG286" s="7" t="s">
        <v>220</v>
      </c>
      <c r="AH286" s="7"/>
      <c r="AI286" s="1122">
        <v>303</v>
      </c>
      <c r="AJ286" s="1122"/>
      <c r="AK286" s="1122"/>
      <c r="BA286" s="61"/>
    </row>
    <row r="287" spans="1:53" ht="12.75">
      <c r="B287" s="58" t="s">
        <v>96</v>
      </c>
      <c r="C287" s="58"/>
      <c r="D287" s="58"/>
      <c r="E287" s="58"/>
      <c r="F287" s="58"/>
      <c r="G287" s="58"/>
      <c r="H287" s="1099"/>
      <c r="I287" s="1099"/>
      <c r="J287" s="1099"/>
      <c r="K287" s="1099"/>
      <c r="L287" s="1099"/>
      <c r="M287" s="1099"/>
      <c r="N287" s="60"/>
      <c r="O287" s="60"/>
      <c r="P287" s="62"/>
      <c r="Q287" s="62"/>
      <c r="R287" s="62"/>
      <c r="S287" s="58"/>
      <c r="T287" s="58" t="s">
        <v>96</v>
      </c>
      <c r="V287" s="58"/>
      <c r="W287" s="58"/>
      <c r="X287" s="58"/>
      <c r="Y287" s="58"/>
      <c r="AA287" s="1099"/>
      <c r="AB287" s="1099"/>
      <c r="AC287" s="1099"/>
      <c r="AD287" s="1099"/>
      <c r="AE287" s="1099"/>
      <c r="AF287" s="1099"/>
      <c r="AG287" s="60"/>
      <c r="AH287" s="60"/>
      <c r="AI287" s="62"/>
      <c r="AJ287" s="62"/>
      <c r="AK287" s="62"/>
      <c r="BA287" s="61"/>
    </row>
    <row r="288" spans="1:53" ht="12.75">
      <c r="B288" s="58" t="s">
        <v>82</v>
      </c>
      <c r="C288" s="58"/>
      <c r="D288" s="58"/>
      <c r="E288" s="58"/>
      <c r="F288" s="58"/>
      <c r="G288" s="58"/>
      <c r="H288" s="1121" t="s">
        <v>1659</v>
      </c>
      <c r="I288" s="1118"/>
      <c r="J288" s="1118"/>
      <c r="K288" s="1118"/>
      <c r="L288" s="1118"/>
      <c r="M288" s="1118"/>
      <c r="N288" s="1092"/>
      <c r="O288" s="1092"/>
      <c r="P288" s="1092"/>
      <c r="Q288" s="1092"/>
      <c r="R288" s="1092"/>
      <c r="S288" s="58"/>
      <c r="T288" s="58" t="s">
        <v>82</v>
      </c>
      <c r="V288" s="58"/>
      <c r="W288" s="58"/>
      <c r="X288" s="58"/>
      <c r="Y288" s="58"/>
      <c r="AA288" s="1116" t="s">
        <v>1703</v>
      </c>
      <c r="AB288" s="1115"/>
      <c r="AC288" s="1115"/>
      <c r="AD288" s="1115"/>
      <c r="AE288" s="1115"/>
      <c r="AF288" s="1115"/>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516" t="s">
        <v>1665</v>
      </c>
      <c r="I290" s="1092"/>
      <c r="J290" s="1092"/>
      <c r="K290" s="1092"/>
      <c r="L290" s="1092"/>
      <c r="M290" s="1092"/>
      <c r="N290" s="1092"/>
      <c r="O290" s="1092"/>
      <c r="P290" s="1092"/>
      <c r="Q290" s="1092"/>
      <c r="R290" s="1092"/>
      <c r="T290" s="58" t="s">
        <v>388</v>
      </c>
      <c r="V290" s="58"/>
      <c r="W290" s="58"/>
      <c r="X290" s="58"/>
      <c r="Y290" s="58"/>
      <c r="AA290" s="1097" t="s">
        <v>1705</v>
      </c>
      <c r="AB290" s="1094"/>
      <c r="AC290" s="1094"/>
      <c r="AD290" s="1094"/>
      <c r="AE290" s="1094"/>
      <c r="AF290" s="1094"/>
      <c r="AG290" s="1094"/>
      <c r="AH290" s="1094"/>
      <c r="AI290" s="1094"/>
      <c r="AJ290" s="1094"/>
      <c r="AK290" s="1094"/>
      <c r="BA290" s="61"/>
    </row>
    <row r="291" spans="2:53" ht="12.75">
      <c r="B291" s="58" t="s">
        <v>518</v>
      </c>
      <c r="C291" s="58"/>
      <c r="D291" s="58"/>
      <c r="E291" s="58"/>
      <c r="F291" s="58"/>
      <c r="H291" s="1121" t="s">
        <v>1666</v>
      </c>
      <c r="I291" s="1118"/>
      <c r="J291" s="1118"/>
      <c r="K291" s="1118"/>
      <c r="L291" s="1118"/>
      <c r="M291" s="1118"/>
      <c r="N291" s="1118"/>
      <c r="O291" s="1118"/>
      <c r="P291" s="1118"/>
      <c r="Q291" s="1118"/>
      <c r="R291" s="1118"/>
      <c r="T291" s="58" t="s">
        <v>518</v>
      </c>
      <c r="V291" s="58"/>
      <c r="W291" s="58"/>
      <c r="X291" s="58"/>
      <c r="Y291" s="58"/>
      <c r="AA291" s="1116" t="s">
        <v>1706</v>
      </c>
      <c r="AB291" s="1115"/>
      <c r="AC291" s="1115"/>
      <c r="AD291" s="1115"/>
      <c r="AE291" s="1115"/>
      <c r="AF291" s="1115"/>
      <c r="AG291" s="1115"/>
      <c r="AH291" s="1115"/>
      <c r="AI291" s="1115"/>
      <c r="AJ291" s="1115"/>
      <c r="AK291" s="1115"/>
      <c r="BA291" s="61"/>
    </row>
    <row r="292" spans="2:53" ht="12.75">
      <c r="B292" s="58" t="s">
        <v>519</v>
      </c>
      <c r="C292" s="58"/>
      <c r="D292" s="58"/>
      <c r="E292" s="58"/>
      <c r="F292" s="58"/>
      <c r="H292" s="1121" t="s">
        <v>1667</v>
      </c>
      <c r="I292" s="1118"/>
      <c r="J292" s="1118"/>
      <c r="K292" s="1118"/>
      <c r="L292" s="1118"/>
      <c r="M292" s="1118"/>
      <c r="N292" s="1118"/>
      <c r="O292" s="1118"/>
      <c r="P292" s="1118"/>
      <c r="Q292" s="1118"/>
      <c r="R292" s="1118"/>
      <c r="T292" s="58" t="s">
        <v>81</v>
      </c>
      <c r="V292" s="58"/>
      <c r="W292" s="58"/>
      <c r="X292" s="58"/>
      <c r="Y292" s="58"/>
      <c r="AA292" s="1116" t="s">
        <v>1707</v>
      </c>
      <c r="AB292" s="1115"/>
      <c r="AC292" s="1115"/>
      <c r="AD292" s="1115"/>
      <c r="AE292" s="1115"/>
      <c r="AF292" s="1115"/>
      <c r="AG292" s="1115"/>
      <c r="AH292" s="1115"/>
      <c r="AI292" s="1115"/>
      <c r="AJ292" s="1115"/>
      <c r="AK292" s="1115"/>
      <c r="BA292" s="61"/>
    </row>
    <row r="293" spans="2:53" ht="12.75" customHeight="1">
      <c r="B293" s="58" t="s">
        <v>94</v>
      </c>
      <c r="C293" s="58"/>
      <c r="D293" s="58"/>
      <c r="E293" s="58"/>
      <c r="F293" s="58"/>
      <c r="H293" s="1121" t="s">
        <v>1668</v>
      </c>
      <c r="I293" s="1118"/>
      <c r="J293" s="1118"/>
      <c r="K293" s="1118"/>
      <c r="L293" s="1118"/>
      <c r="M293" s="1118"/>
      <c r="N293" s="1118"/>
      <c r="O293" s="1118"/>
      <c r="P293" s="1118"/>
      <c r="Q293" s="1118"/>
      <c r="R293" s="1118"/>
      <c r="T293" s="58" t="s">
        <v>94</v>
      </c>
      <c r="V293" s="58"/>
      <c r="W293" s="58"/>
      <c r="X293" s="58"/>
      <c r="Y293" s="58"/>
      <c r="AA293" s="1116" t="s">
        <v>1708</v>
      </c>
      <c r="AB293" s="1115"/>
      <c r="AC293" s="1115"/>
      <c r="AD293" s="1115"/>
      <c r="AE293" s="1115"/>
      <c r="AF293" s="1115"/>
      <c r="AG293" s="1115"/>
      <c r="AH293" s="1115"/>
      <c r="AI293" s="1115"/>
      <c r="AJ293" s="1115"/>
      <c r="AK293" s="1115"/>
      <c r="BA293" s="61"/>
    </row>
    <row r="294" spans="2:53" ht="12.75" customHeight="1">
      <c r="B294" s="58" t="s">
        <v>95</v>
      </c>
      <c r="C294" s="58"/>
      <c r="D294" s="58"/>
      <c r="E294" s="58"/>
      <c r="F294" s="58"/>
      <c r="G294" s="58"/>
      <c r="H294" s="1119" t="s">
        <v>1669</v>
      </c>
      <c r="I294" s="1119"/>
      <c r="J294" s="1119"/>
      <c r="K294" s="1119"/>
      <c r="L294" s="1119"/>
      <c r="M294" s="1119"/>
      <c r="N294" s="7" t="s">
        <v>220</v>
      </c>
      <c r="O294" s="7"/>
      <c r="P294" s="1122">
        <v>2</v>
      </c>
      <c r="Q294" s="1122"/>
      <c r="R294" s="1122"/>
      <c r="S294" s="58"/>
      <c r="T294" s="58" t="s">
        <v>95</v>
      </c>
      <c r="V294" s="58"/>
      <c r="W294" s="58"/>
      <c r="X294" s="58"/>
      <c r="Y294" s="58"/>
      <c r="AA294" s="1142" t="s">
        <v>1709</v>
      </c>
      <c r="AB294" s="1143"/>
      <c r="AC294" s="1143"/>
      <c r="AD294" s="1143"/>
      <c r="AE294" s="1143"/>
      <c r="AF294" s="1143"/>
      <c r="AG294" s="7" t="s">
        <v>220</v>
      </c>
      <c r="AH294" s="7"/>
      <c r="AI294" s="1122"/>
      <c r="AJ294" s="1122"/>
      <c r="AK294" s="1122"/>
      <c r="BA294" s="61"/>
    </row>
    <row r="295" spans="2:53" ht="12.75" customHeight="1">
      <c r="B295" s="58" t="s">
        <v>96</v>
      </c>
      <c r="C295" s="58"/>
      <c r="D295" s="58"/>
      <c r="E295" s="58"/>
      <c r="F295" s="58"/>
      <c r="G295" s="58"/>
      <c r="H295" s="1120" t="s">
        <v>1670</v>
      </c>
      <c r="I295" s="1120"/>
      <c r="J295" s="1120"/>
      <c r="K295" s="1120"/>
      <c r="L295" s="1120"/>
      <c r="M295" s="1120"/>
      <c r="N295" s="60"/>
      <c r="O295" s="60"/>
      <c r="P295" s="62"/>
      <c r="Q295" s="62"/>
      <c r="R295" s="62"/>
      <c r="S295" s="58"/>
      <c r="T295" s="58" t="s">
        <v>96</v>
      </c>
      <c r="V295" s="58"/>
      <c r="W295" s="58"/>
      <c r="X295" s="58"/>
      <c r="Y295" s="58"/>
      <c r="AA295" s="1098" t="s">
        <v>1710</v>
      </c>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118" t="s">
        <v>1671</v>
      </c>
      <c r="I296" s="1118"/>
      <c r="J296" s="1118"/>
      <c r="K296" s="1118"/>
      <c r="L296" s="1118"/>
      <c r="M296" s="1118"/>
      <c r="N296" s="1092"/>
      <c r="O296" s="1092"/>
      <c r="P296" s="1092"/>
      <c r="Q296" s="1092"/>
      <c r="R296" s="1092"/>
      <c r="S296" s="58"/>
      <c r="T296" s="58" t="s">
        <v>82</v>
      </c>
      <c r="V296" s="58"/>
      <c r="W296" s="58"/>
      <c r="X296" s="58"/>
      <c r="Y296" s="58"/>
      <c r="AA296" s="1116" t="s">
        <v>1711</v>
      </c>
      <c r="AB296" s="1115"/>
      <c r="AC296" s="1115"/>
      <c r="AD296" s="1115"/>
      <c r="AE296" s="1115"/>
      <c r="AF296" s="1115"/>
      <c r="AG296" s="1094"/>
      <c r="AH296" s="1094"/>
      <c r="AI296" s="1094"/>
      <c r="AJ296" s="1094"/>
      <c r="AK296" s="1094"/>
      <c r="BA296" s="61"/>
    </row>
    <row r="297" spans="2:53" ht="12.75">
      <c r="BA297" s="61"/>
    </row>
    <row r="298" spans="2:53" ht="12.75">
      <c r="B298" s="58" t="s">
        <v>83</v>
      </c>
      <c r="C298" s="58"/>
      <c r="D298" s="58"/>
      <c r="E298" s="58"/>
      <c r="F298" s="58"/>
      <c r="H298" s="1092" t="s">
        <v>1672</v>
      </c>
      <c r="I298" s="1092"/>
      <c r="J298" s="1092"/>
      <c r="K298" s="1092"/>
      <c r="L298" s="1092"/>
      <c r="M298" s="1092"/>
      <c r="N298" s="1092"/>
      <c r="O298" s="1092"/>
      <c r="P298" s="1092"/>
      <c r="Q298" s="1092"/>
      <c r="R298" s="1092"/>
      <c r="T298" s="7" t="s">
        <v>973</v>
      </c>
      <c r="V298" s="58"/>
      <c r="W298" s="58"/>
      <c r="X298" s="58"/>
      <c r="Y298" s="58"/>
      <c r="AA298" s="1097" t="s">
        <v>1712</v>
      </c>
      <c r="AB298" s="1094"/>
      <c r="AC298" s="1094"/>
      <c r="AD298" s="1094"/>
      <c r="AE298" s="1094"/>
      <c r="AF298" s="1094"/>
      <c r="AG298" s="1094"/>
      <c r="AH298" s="1094"/>
      <c r="AI298" s="1094"/>
      <c r="AJ298" s="1094"/>
      <c r="AK298" s="1094"/>
      <c r="BA298" s="61"/>
    </row>
    <row r="299" spans="2:53" ht="12.75">
      <c r="B299" s="58" t="s">
        <v>518</v>
      </c>
      <c r="C299" s="58"/>
      <c r="D299" s="58"/>
      <c r="E299" s="58"/>
      <c r="F299" s="58"/>
      <c r="H299" s="1118" t="s">
        <v>1673</v>
      </c>
      <c r="I299" s="1118"/>
      <c r="J299" s="1118"/>
      <c r="K299" s="1118"/>
      <c r="L299" s="1118"/>
      <c r="M299" s="1118"/>
      <c r="N299" s="1118"/>
      <c r="O299" s="1118"/>
      <c r="P299" s="1118"/>
      <c r="Q299" s="1118"/>
      <c r="R299" s="1118"/>
      <c r="T299" s="58" t="s">
        <v>518</v>
      </c>
      <c r="V299" s="58"/>
      <c r="W299" s="58"/>
      <c r="X299" s="58"/>
      <c r="Y299" s="58"/>
      <c r="AA299" s="1116" t="s">
        <v>1716</v>
      </c>
      <c r="AB299" s="1115"/>
      <c r="AC299" s="1115"/>
      <c r="AD299" s="1115"/>
      <c r="AE299" s="1115"/>
      <c r="AF299" s="1115"/>
      <c r="AG299" s="1115"/>
      <c r="AH299" s="1115"/>
      <c r="AI299" s="1115"/>
      <c r="AJ299" s="1115"/>
      <c r="AK299" s="1115"/>
      <c r="BA299" s="61"/>
    </row>
    <row r="300" spans="2:53" ht="12.75">
      <c r="B300" s="58" t="s">
        <v>519</v>
      </c>
      <c r="C300" s="58"/>
      <c r="D300" s="58"/>
      <c r="E300" s="58"/>
      <c r="F300" s="58"/>
      <c r="H300" s="1118" t="s">
        <v>1667</v>
      </c>
      <c r="I300" s="1118"/>
      <c r="J300" s="1118"/>
      <c r="K300" s="1118"/>
      <c r="L300" s="1118"/>
      <c r="M300" s="1118"/>
      <c r="N300" s="1118"/>
      <c r="O300" s="1118"/>
      <c r="P300" s="1118"/>
      <c r="Q300" s="1118"/>
      <c r="R300" s="1118"/>
      <c r="T300" s="58" t="s">
        <v>81</v>
      </c>
      <c r="V300" s="58"/>
      <c r="W300" s="58"/>
      <c r="X300" s="58"/>
      <c r="Y300" s="58"/>
      <c r="AA300" s="1116" t="s">
        <v>1717</v>
      </c>
      <c r="AB300" s="1115"/>
      <c r="AC300" s="1115"/>
      <c r="AD300" s="1115"/>
      <c r="AE300" s="1115"/>
      <c r="AF300" s="1115"/>
      <c r="AG300" s="1115"/>
      <c r="AH300" s="1115"/>
      <c r="AI300" s="1115"/>
      <c r="AJ300" s="1115"/>
      <c r="AK300" s="1115"/>
      <c r="BA300" s="61"/>
    </row>
    <row r="301" spans="2:53" ht="12.75">
      <c r="B301" s="58" t="s">
        <v>94</v>
      </c>
      <c r="C301" s="58"/>
      <c r="D301" s="58"/>
      <c r="E301" s="58"/>
      <c r="F301" s="58"/>
      <c r="H301" s="1118" t="s">
        <v>1668</v>
      </c>
      <c r="I301" s="1118"/>
      <c r="J301" s="1118"/>
      <c r="K301" s="1118"/>
      <c r="L301" s="1118"/>
      <c r="M301" s="1118"/>
      <c r="N301" s="1118"/>
      <c r="O301" s="1118"/>
      <c r="P301" s="1118"/>
      <c r="Q301" s="1118"/>
      <c r="R301" s="1118"/>
      <c r="T301" s="58" t="s">
        <v>94</v>
      </c>
      <c r="V301" s="58"/>
      <c r="W301" s="58"/>
      <c r="X301" s="58"/>
      <c r="Y301" s="58"/>
      <c r="AA301" s="1116" t="s">
        <v>1713</v>
      </c>
      <c r="AB301" s="1115"/>
      <c r="AC301" s="1115"/>
      <c r="AD301" s="1115"/>
      <c r="AE301" s="1115"/>
      <c r="AF301" s="1115"/>
      <c r="AG301" s="1115"/>
      <c r="AH301" s="1115"/>
      <c r="AI301" s="1115"/>
      <c r="AJ301" s="1115"/>
      <c r="AK301" s="1115"/>
      <c r="BA301" s="61"/>
    </row>
    <row r="302" spans="2:53" ht="12.75">
      <c r="B302" s="58" t="s">
        <v>95</v>
      </c>
      <c r="C302" s="58"/>
      <c r="D302" s="58"/>
      <c r="E302" s="58"/>
      <c r="F302" s="58"/>
      <c r="G302" s="58"/>
      <c r="H302" s="1119" t="s">
        <v>1674</v>
      </c>
      <c r="I302" s="1119"/>
      <c r="J302" s="1119"/>
      <c r="K302" s="1119"/>
      <c r="L302" s="1119"/>
      <c r="M302" s="1119"/>
      <c r="N302" s="7" t="s">
        <v>220</v>
      </c>
      <c r="O302" s="7"/>
      <c r="P302" s="1122">
        <v>2</v>
      </c>
      <c r="Q302" s="1122"/>
      <c r="R302" s="1122"/>
      <c r="S302" s="58"/>
      <c r="T302" s="58" t="s">
        <v>95</v>
      </c>
      <c r="V302" s="58"/>
      <c r="W302" s="58"/>
      <c r="X302" s="58"/>
      <c r="Y302" s="58"/>
      <c r="AA302" s="1142" t="s">
        <v>1714</v>
      </c>
      <c r="AB302" s="1143"/>
      <c r="AC302" s="1143"/>
      <c r="AD302" s="1143"/>
      <c r="AE302" s="1143"/>
      <c r="AF302" s="1143"/>
      <c r="AG302" s="7" t="s">
        <v>220</v>
      </c>
      <c r="AH302" s="7"/>
      <c r="AI302" s="1122">
        <v>1005</v>
      </c>
      <c r="AJ302" s="1122"/>
      <c r="AK302" s="1122"/>
      <c r="BA302" s="61"/>
    </row>
    <row r="303" spans="2:53" ht="12.75">
      <c r="B303" s="58" t="s">
        <v>96</v>
      </c>
      <c r="C303" s="58"/>
      <c r="D303" s="58"/>
      <c r="E303" s="58"/>
      <c r="F303" s="58"/>
      <c r="G303" s="58"/>
      <c r="H303" s="1120" t="s">
        <v>1675</v>
      </c>
      <c r="I303" s="1120"/>
      <c r="J303" s="1120"/>
      <c r="K303" s="1120"/>
      <c r="L303" s="1120"/>
      <c r="M303" s="1120"/>
      <c r="N303" s="60"/>
      <c r="O303" s="60"/>
      <c r="P303" s="62"/>
      <c r="Q303" s="62"/>
      <c r="R303" s="62"/>
      <c r="S303" s="58"/>
      <c r="T303" s="58" t="s">
        <v>96</v>
      </c>
      <c r="V303" s="58"/>
      <c r="W303" s="58"/>
      <c r="X303" s="58"/>
      <c r="Y303" s="58"/>
      <c r="AA303" s="1099"/>
      <c r="AB303" s="1099"/>
      <c r="AC303" s="1099"/>
      <c r="AD303" s="1099"/>
      <c r="AE303" s="1099"/>
      <c r="AF303" s="1099"/>
      <c r="AG303" s="60"/>
      <c r="AH303" s="60"/>
      <c r="AI303" s="62"/>
      <c r="AJ303" s="62"/>
      <c r="AK303" s="62"/>
      <c r="BA303" s="61"/>
    </row>
    <row r="304" spans="2:53" ht="12.75">
      <c r="B304" s="58" t="s">
        <v>82</v>
      </c>
      <c r="C304" s="58"/>
      <c r="D304" s="58"/>
      <c r="E304" s="58"/>
      <c r="F304" s="58"/>
      <c r="G304" s="58"/>
      <c r="H304" s="1118" t="s">
        <v>1671</v>
      </c>
      <c r="I304" s="1118"/>
      <c r="J304" s="1118"/>
      <c r="K304" s="1118"/>
      <c r="L304" s="1118"/>
      <c r="M304" s="1118"/>
      <c r="N304" s="1092"/>
      <c r="O304" s="1092"/>
      <c r="P304" s="1092"/>
      <c r="Q304" s="1092"/>
      <c r="R304" s="1092"/>
      <c r="S304" s="58"/>
      <c r="T304" s="58" t="s">
        <v>82</v>
      </c>
      <c r="V304" s="58"/>
      <c r="W304" s="58"/>
      <c r="X304" s="58"/>
      <c r="Y304" s="58"/>
      <c r="AA304" s="1116" t="s">
        <v>1715</v>
      </c>
      <c r="AB304" s="1115"/>
      <c r="AC304" s="1115"/>
      <c r="AD304" s="1115"/>
      <c r="AE304" s="1115"/>
      <c r="AF304" s="1115"/>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2" t="s">
        <v>1676</v>
      </c>
      <c r="I306" s="1092"/>
      <c r="J306" s="1092"/>
      <c r="K306" s="1092"/>
      <c r="L306" s="1092"/>
      <c r="M306" s="1092"/>
      <c r="N306" s="1092"/>
      <c r="O306" s="1092"/>
      <c r="P306" s="1092"/>
      <c r="Q306" s="1092"/>
      <c r="R306" s="1092"/>
      <c r="S306" s="58"/>
      <c r="T306" s="58" t="s">
        <v>389</v>
      </c>
      <c r="V306" s="58"/>
      <c r="W306" s="58"/>
      <c r="X306" s="58"/>
      <c r="Y306" s="58"/>
      <c r="AA306" s="1097" t="s">
        <v>1683</v>
      </c>
      <c r="AB306" s="1094"/>
      <c r="AC306" s="1094"/>
      <c r="AD306" s="1094"/>
      <c r="AE306" s="1094"/>
      <c r="AF306" s="1094"/>
      <c r="AG306" s="1094"/>
      <c r="AH306" s="1094"/>
      <c r="AI306" s="1094"/>
      <c r="AJ306" s="1094"/>
      <c r="AK306" s="1094"/>
      <c r="BA306" s="61"/>
    </row>
    <row r="307" spans="1:53" ht="12.75">
      <c r="B307" s="58" t="s">
        <v>518</v>
      </c>
      <c r="C307" s="58"/>
      <c r="D307" s="58"/>
      <c r="E307" s="58"/>
      <c r="F307" s="58"/>
      <c r="H307" s="1118" t="s">
        <v>1677</v>
      </c>
      <c r="I307" s="1118"/>
      <c r="J307" s="1118"/>
      <c r="K307" s="1118"/>
      <c r="L307" s="1118"/>
      <c r="M307" s="1118"/>
      <c r="N307" s="1118"/>
      <c r="O307" s="1118"/>
      <c r="P307" s="1118"/>
      <c r="Q307" s="1118"/>
      <c r="R307" s="1118"/>
      <c r="S307" s="58"/>
      <c r="T307" s="58" t="s">
        <v>518</v>
      </c>
      <c r="V307" s="58"/>
      <c r="W307" s="58"/>
      <c r="X307" s="58"/>
      <c r="Y307" s="58"/>
      <c r="AA307" s="1115"/>
      <c r="AB307" s="1115"/>
      <c r="AC307" s="1115"/>
      <c r="AD307" s="1115"/>
      <c r="AE307" s="1115"/>
      <c r="AF307" s="1115"/>
      <c r="AG307" s="1115"/>
      <c r="AH307" s="1115"/>
      <c r="AI307" s="1115"/>
      <c r="AJ307" s="1115"/>
      <c r="AK307" s="1115"/>
      <c r="BA307" s="61"/>
    </row>
    <row r="308" spans="1:53" ht="12.75">
      <c r="B308" s="58" t="s">
        <v>519</v>
      </c>
      <c r="C308" s="58"/>
      <c r="D308" s="58"/>
      <c r="E308" s="58"/>
      <c r="F308" s="58"/>
      <c r="H308" s="1118" t="s">
        <v>1678</v>
      </c>
      <c r="I308" s="1118"/>
      <c r="J308" s="1118"/>
      <c r="K308" s="1118"/>
      <c r="L308" s="1118"/>
      <c r="M308" s="1118"/>
      <c r="N308" s="1118"/>
      <c r="O308" s="1118"/>
      <c r="P308" s="1118"/>
      <c r="Q308" s="1118"/>
      <c r="R308" s="1118"/>
      <c r="S308" s="58"/>
      <c r="T308" s="58" t="s">
        <v>81</v>
      </c>
      <c r="V308" s="58"/>
      <c r="W308" s="58"/>
      <c r="X308" s="58"/>
      <c r="Y308" s="58"/>
      <c r="AA308" s="1115"/>
      <c r="AB308" s="1115"/>
      <c r="AC308" s="1115"/>
      <c r="AD308" s="1115"/>
      <c r="AE308" s="1115"/>
      <c r="AF308" s="1115"/>
      <c r="AG308" s="1115"/>
      <c r="AH308" s="1115"/>
      <c r="AI308" s="1115"/>
      <c r="AJ308" s="1115"/>
      <c r="AK308" s="1115"/>
      <c r="BA308" s="61"/>
    </row>
    <row r="309" spans="1:53" ht="12.75">
      <c r="B309" s="58" t="s">
        <v>94</v>
      </c>
      <c r="C309" s="58"/>
      <c r="D309" s="58"/>
      <c r="E309" s="58"/>
      <c r="F309" s="58"/>
      <c r="H309" s="1118" t="s">
        <v>1679</v>
      </c>
      <c r="I309" s="1118"/>
      <c r="J309" s="1118"/>
      <c r="K309" s="1118"/>
      <c r="L309" s="1118"/>
      <c r="M309" s="1118"/>
      <c r="N309" s="1118"/>
      <c r="O309" s="1118"/>
      <c r="P309" s="1118"/>
      <c r="Q309" s="1118"/>
      <c r="R309" s="1118"/>
      <c r="S309" s="58"/>
      <c r="T309" s="58" t="s">
        <v>94</v>
      </c>
      <c r="V309" s="58"/>
      <c r="W309" s="58"/>
      <c r="X309" s="58"/>
      <c r="Y309" s="58"/>
      <c r="AA309" s="1115"/>
      <c r="AB309" s="1115"/>
      <c r="AC309" s="1115"/>
      <c r="AD309" s="1115"/>
      <c r="AE309" s="1115"/>
      <c r="AF309" s="1115"/>
      <c r="AG309" s="1115"/>
      <c r="AH309" s="1115"/>
      <c r="AI309" s="1115"/>
      <c r="AJ309" s="1115"/>
      <c r="AK309" s="1115"/>
      <c r="BA309" s="61"/>
    </row>
    <row r="310" spans="1:53" ht="12.75">
      <c r="B310" s="58" t="s">
        <v>95</v>
      </c>
      <c r="C310" s="58"/>
      <c r="D310" s="58"/>
      <c r="E310" s="58"/>
      <c r="F310" s="58"/>
      <c r="G310" s="58"/>
      <c r="H310" s="1119" t="s">
        <v>1680</v>
      </c>
      <c r="I310" s="1119"/>
      <c r="J310" s="1119"/>
      <c r="K310" s="1119"/>
      <c r="L310" s="1119"/>
      <c r="M310" s="1119"/>
      <c r="N310" s="7" t="s">
        <v>220</v>
      </c>
      <c r="O310" s="7"/>
      <c r="P310" s="1122">
        <v>102</v>
      </c>
      <c r="Q310" s="1122"/>
      <c r="R310" s="1122"/>
      <c r="S310" s="58"/>
      <c r="T310" s="58" t="s">
        <v>95</v>
      </c>
      <c r="V310" s="58"/>
      <c r="W310" s="58"/>
      <c r="X310" s="58"/>
      <c r="Y310" s="58"/>
      <c r="AA310" s="1143"/>
      <c r="AB310" s="1143"/>
      <c r="AC310" s="1143"/>
      <c r="AD310" s="1143"/>
      <c r="AE310" s="1143"/>
      <c r="AF310" s="1143"/>
      <c r="AG310" s="7" t="s">
        <v>220</v>
      </c>
      <c r="AH310" s="7"/>
      <c r="AI310" s="1122"/>
      <c r="AJ310" s="1122"/>
      <c r="AK310" s="1122"/>
      <c r="BA310" s="61"/>
    </row>
    <row r="311" spans="1:53" ht="12.75">
      <c r="B311" s="58" t="s">
        <v>96</v>
      </c>
      <c r="C311" s="58"/>
      <c r="D311" s="58"/>
      <c r="E311" s="58"/>
      <c r="F311" s="58"/>
      <c r="G311" s="58"/>
      <c r="H311" s="1120" t="s">
        <v>1681</v>
      </c>
      <c r="I311" s="1120"/>
      <c r="J311" s="1120"/>
      <c r="K311" s="1120"/>
      <c r="L311" s="1120"/>
      <c r="M311" s="1120"/>
      <c r="N311" s="60"/>
      <c r="O311" s="60"/>
      <c r="P311" s="62"/>
      <c r="Q311" s="62"/>
      <c r="R311" s="62"/>
      <c r="S311" s="58"/>
      <c r="T311" s="58" t="s">
        <v>96</v>
      </c>
      <c r="V311" s="58"/>
      <c r="W311" s="58"/>
      <c r="X311" s="58"/>
      <c r="Y311" s="58"/>
      <c r="AA311" s="1099"/>
      <c r="AB311" s="1099"/>
      <c r="AC311" s="1099"/>
      <c r="AD311" s="1099"/>
      <c r="AE311" s="1099"/>
      <c r="AF311" s="1099"/>
      <c r="AG311" s="60"/>
      <c r="AH311" s="60"/>
      <c r="AI311" s="62"/>
      <c r="AJ311" s="62"/>
      <c r="AK311" s="62"/>
      <c r="BA311" s="61"/>
    </row>
    <row r="312" spans="1:53" ht="12.75">
      <c r="B312" s="58" t="s">
        <v>82</v>
      </c>
      <c r="C312" s="58"/>
      <c r="D312" s="58"/>
      <c r="E312" s="58"/>
      <c r="F312" s="58"/>
      <c r="G312" s="58"/>
      <c r="H312" s="1121" t="s">
        <v>1682</v>
      </c>
      <c r="I312" s="1118"/>
      <c r="J312" s="1118"/>
      <c r="K312" s="1118"/>
      <c r="L312" s="1118"/>
      <c r="M312" s="1118"/>
      <c r="N312" s="1092"/>
      <c r="O312" s="1092"/>
      <c r="P312" s="1092"/>
      <c r="Q312" s="1092"/>
      <c r="R312" s="1092"/>
      <c r="S312" s="58"/>
      <c r="T312" s="58" t="s">
        <v>82</v>
      </c>
      <c r="V312" s="58"/>
      <c r="W312" s="58"/>
      <c r="X312" s="58"/>
      <c r="Y312" s="58"/>
      <c r="AA312" s="1115"/>
      <c r="AB312" s="1115"/>
      <c r="AC312" s="1115"/>
      <c r="AD312" s="1115"/>
      <c r="AE312" s="1115"/>
      <c r="AF312" s="1115"/>
      <c r="AG312" s="1094"/>
      <c r="AH312" s="1094"/>
      <c r="AI312" s="1094"/>
      <c r="AJ312" s="1094"/>
      <c r="AK312" s="1094"/>
      <c r="BA312" s="61"/>
    </row>
    <row r="313" spans="1:53" ht="12.75">
      <c r="BA313" s="61"/>
    </row>
    <row r="314" spans="1:53" ht="12.75">
      <c r="B314" s="7" t="s">
        <v>1007</v>
      </c>
      <c r="C314" s="58"/>
      <c r="D314" s="58"/>
      <c r="E314" s="58"/>
      <c r="F314" s="58"/>
      <c r="H314" s="1092" t="s">
        <v>1684</v>
      </c>
      <c r="I314" s="1092"/>
      <c r="J314" s="1092"/>
      <c r="K314" s="1092"/>
      <c r="L314" s="1092"/>
      <c r="M314" s="1092"/>
      <c r="N314" s="1092"/>
      <c r="O314" s="1092"/>
      <c r="P314" s="1092"/>
      <c r="Q314" s="1092"/>
      <c r="R314" s="1092"/>
      <c r="T314" s="58" t="s">
        <v>390</v>
      </c>
      <c r="V314" s="58"/>
      <c r="W314" s="58"/>
      <c r="X314" s="58"/>
      <c r="Y314" s="58"/>
      <c r="AA314" s="1516" t="s">
        <v>1688</v>
      </c>
      <c r="AB314" s="1092"/>
      <c r="AC314" s="1092"/>
      <c r="AD314" s="1092"/>
      <c r="AE314" s="1092"/>
      <c r="AF314" s="1092"/>
      <c r="AG314" s="1092"/>
      <c r="AH314" s="1092"/>
      <c r="AI314" s="1092"/>
      <c r="AJ314" s="1092"/>
      <c r="AK314" s="1092"/>
      <c r="BA314" s="61"/>
    </row>
    <row r="315" spans="1:53" ht="12.75" customHeight="1">
      <c r="B315" s="58" t="s">
        <v>518</v>
      </c>
      <c r="C315" s="58"/>
      <c r="D315" s="58"/>
      <c r="E315" s="58"/>
      <c r="F315" s="58"/>
      <c r="H315" s="1118" t="s">
        <v>1685</v>
      </c>
      <c r="I315" s="1118"/>
      <c r="J315" s="1118"/>
      <c r="K315" s="1118"/>
      <c r="L315" s="1118"/>
      <c r="M315" s="1118"/>
      <c r="N315" s="1118"/>
      <c r="O315" s="1118"/>
      <c r="P315" s="1118"/>
      <c r="Q315" s="1118"/>
      <c r="R315" s="1118"/>
      <c r="T315" s="58" t="s">
        <v>518</v>
      </c>
      <c r="V315" s="58"/>
      <c r="W315" s="58"/>
      <c r="X315" s="58"/>
      <c r="Y315" s="58"/>
      <c r="AA315" s="1118" t="s">
        <v>1689</v>
      </c>
      <c r="AB315" s="1118"/>
      <c r="AC315" s="1118"/>
      <c r="AD315" s="1118"/>
      <c r="AE315" s="1118"/>
      <c r="AF315" s="1118"/>
      <c r="AG315" s="1118"/>
      <c r="AH315" s="1118"/>
      <c r="AI315" s="1118"/>
      <c r="AJ315" s="1118"/>
      <c r="AK315" s="1118"/>
      <c r="BA315" s="61"/>
    </row>
    <row r="316" spans="1:53" ht="12.75">
      <c r="B316" s="58" t="s">
        <v>519</v>
      </c>
      <c r="C316" s="58"/>
      <c r="D316" s="58"/>
      <c r="E316" s="58"/>
      <c r="F316" s="58"/>
      <c r="H316" s="1118" t="s">
        <v>1686</v>
      </c>
      <c r="I316" s="1118"/>
      <c r="J316" s="1118"/>
      <c r="K316" s="1118"/>
      <c r="L316" s="1118"/>
      <c r="M316" s="1118"/>
      <c r="N316" s="1118"/>
      <c r="O316" s="1118"/>
      <c r="P316" s="1118"/>
      <c r="Q316" s="1118"/>
      <c r="R316" s="1118"/>
      <c r="T316" s="58" t="s">
        <v>81</v>
      </c>
      <c r="V316" s="58"/>
      <c r="W316" s="58"/>
      <c r="X316" s="58"/>
      <c r="Y316" s="58"/>
      <c r="AA316" s="1118" t="s">
        <v>1690</v>
      </c>
      <c r="AB316" s="1118"/>
      <c r="AC316" s="1118"/>
      <c r="AD316" s="1118"/>
      <c r="AE316" s="1118"/>
      <c r="AF316" s="1118"/>
      <c r="AG316" s="1118"/>
      <c r="AH316" s="1118"/>
      <c r="AI316" s="1118"/>
      <c r="AJ316" s="1118"/>
      <c r="AK316" s="1118"/>
      <c r="BA316" s="61"/>
    </row>
    <row r="317" spans="1:53" ht="12.75" customHeight="1">
      <c r="A317" s="39"/>
      <c r="B317" s="58" t="s">
        <v>94</v>
      </c>
      <c r="C317" s="58"/>
      <c r="D317" s="58"/>
      <c r="E317" s="58"/>
      <c r="F317" s="58"/>
      <c r="H317" s="1115"/>
      <c r="I317" s="1115"/>
      <c r="J317" s="1115"/>
      <c r="K317" s="1115"/>
      <c r="L317" s="1115"/>
      <c r="M317" s="1115"/>
      <c r="N317" s="1115"/>
      <c r="O317" s="1115"/>
      <c r="P317" s="1115"/>
      <c r="Q317" s="1115"/>
      <c r="R317" s="1115"/>
      <c r="T317" s="58" t="s">
        <v>94</v>
      </c>
      <c r="V317" s="58"/>
      <c r="W317" s="58"/>
      <c r="X317" s="58"/>
      <c r="Y317" s="58"/>
      <c r="AA317" s="1118" t="s">
        <v>1691</v>
      </c>
      <c r="AB317" s="1118"/>
      <c r="AC317" s="1118"/>
      <c r="AD317" s="1118"/>
      <c r="AE317" s="1118"/>
      <c r="AF317" s="1118"/>
      <c r="AG317" s="1118"/>
      <c r="AH317" s="1118"/>
      <c r="AI317" s="1118"/>
      <c r="AJ317" s="1118"/>
      <c r="AK317" s="1118"/>
      <c r="AL317" s="39"/>
    </row>
    <row r="318" spans="1:53" ht="12.75">
      <c r="A318" s="39"/>
      <c r="B318" s="58" t="s">
        <v>95</v>
      </c>
      <c r="C318" s="58"/>
      <c r="D318" s="58"/>
      <c r="E318" s="58"/>
      <c r="F318" s="58"/>
      <c r="G318" s="58"/>
      <c r="H318" s="1119" t="s">
        <v>1687</v>
      </c>
      <c r="I318" s="1119"/>
      <c r="J318" s="1119"/>
      <c r="K318" s="1119"/>
      <c r="L318" s="1119"/>
      <c r="M318" s="1119"/>
      <c r="N318" s="7" t="s">
        <v>220</v>
      </c>
      <c r="O318" s="7"/>
      <c r="P318" s="1122">
        <v>316</v>
      </c>
      <c r="Q318" s="1122"/>
      <c r="R318" s="1122"/>
      <c r="S318" s="58"/>
      <c r="T318" s="58" t="s">
        <v>95</v>
      </c>
      <c r="V318" s="58"/>
      <c r="W318" s="58"/>
      <c r="X318" s="58"/>
      <c r="Y318" s="58"/>
      <c r="AA318" s="1119" t="s">
        <v>1692</v>
      </c>
      <c r="AB318" s="1119"/>
      <c r="AC318" s="1119"/>
      <c r="AD318" s="1119"/>
      <c r="AE318" s="1119"/>
      <c r="AF318" s="1119"/>
      <c r="AG318" s="7" t="s">
        <v>220</v>
      </c>
      <c r="AH318" s="7"/>
      <c r="AI318" s="1122"/>
      <c r="AJ318" s="1122"/>
      <c r="AK318" s="1122"/>
      <c r="AL318" s="39"/>
    </row>
    <row r="319" spans="1:53" ht="12.75">
      <c r="A319" s="39"/>
      <c r="B319" s="58" t="s">
        <v>96</v>
      </c>
      <c r="C319" s="58"/>
      <c r="D319" s="58"/>
      <c r="E319" s="58"/>
      <c r="F319" s="58"/>
      <c r="G319" s="58"/>
      <c r="H319" s="1099"/>
      <c r="I319" s="1099"/>
      <c r="J319" s="1099"/>
      <c r="K319" s="1099"/>
      <c r="L319" s="1099"/>
      <c r="M319" s="1099"/>
      <c r="N319" s="60"/>
      <c r="O319" s="60"/>
      <c r="P319" s="62"/>
      <c r="Q319" s="62"/>
      <c r="R319" s="62"/>
      <c r="S319" s="58"/>
      <c r="T319" s="58" t="s">
        <v>96</v>
      </c>
      <c r="V319" s="58"/>
      <c r="W319" s="58"/>
      <c r="X319" s="58"/>
      <c r="Y319" s="58"/>
      <c r="AA319" s="1120" t="s">
        <v>1693</v>
      </c>
      <c r="AB319" s="1120"/>
      <c r="AC319" s="1120"/>
      <c r="AD319" s="1120"/>
      <c r="AE319" s="1120"/>
      <c r="AF319" s="1120"/>
      <c r="AG319" s="60"/>
      <c r="AH319" s="60"/>
      <c r="AI319" s="62"/>
      <c r="AJ319" s="62"/>
      <c r="AK319" s="62"/>
      <c r="AL319" s="39"/>
    </row>
    <row r="320" spans="1:53" ht="12.75">
      <c r="A320" s="39"/>
      <c r="B320" s="58" t="s">
        <v>82</v>
      </c>
      <c r="C320" s="58"/>
      <c r="D320" s="58"/>
      <c r="E320" s="58"/>
      <c r="F320" s="58"/>
      <c r="G320" s="58"/>
      <c r="H320" s="1121" t="s">
        <v>1753</v>
      </c>
      <c r="I320" s="1118"/>
      <c r="J320" s="1118"/>
      <c r="K320" s="1118"/>
      <c r="L320" s="1118"/>
      <c r="M320" s="1118"/>
      <c r="N320" s="1092"/>
      <c r="O320" s="1092"/>
      <c r="P320" s="1092"/>
      <c r="Q320" s="1092"/>
      <c r="R320" s="1092"/>
      <c r="S320" s="58"/>
      <c r="T320" s="58" t="s">
        <v>82</v>
      </c>
      <c r="V320" s="58"/>
      <c r="W320" s="58"/>
      <c r="X320" s="58"/>
      <c r="Y320" s="58"/>
      <c r="AA320" s="1118" t="s">
        <v>1694</v>
      </c>
      <c r="AB320" s="1118"/>
      <c r="AC320" s="1118"/>
      <c r="AD320" s="1118"/>
      <c r="AE320" s="1118"/>
      <c r="AF320" s="1118"/>
      <c r="AG320" s="1092"/>
      <c r="AH320" s="1092"/>
      <c r="AI320" s="1092"/>
      <c r="AJ320" s="1092"/>
      <c r="AK320" s="109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7" t="s">
        <v>1723</v>
      </c>
      <c r="I322" s="1094"/>
      <c r="J322" s="1094"/>
      <c r="K322" s="1094"/>
      <c r="L322" s="1094"/>
      <c r="M322" s="1094"/>
      <c r="N322" s="1094"/>
      <c r="O322" s="1094"/>
      <c r="P322" s="1094"/>
      <c r="Q322" s="1094"/>
      <c r="R322" s="1094"/>
      <c r="T322" s="58" t="s">
        <v>392</v>
      </c>
      <c r="V322" s="58"/>
      <c r="W322" s="58"/>
      <c r="X322" s="58"/>
      <c r="Y322" s="58"/>
      <c r="AA322" s="1097" t="s">
        <v>642</v>
      </c>
      <c r="AB322" s="1094"/>
      <c r="AC322" s="1094"/>
      <c r="AD322" s="1094"/>
      <c r="AE322" s="1094"/>
      <c r="AF322" s="1094"/>
      <c r="AG322" s="1094"/>
      <c r="AH322" s="1094"/>
      <c r="AI322" s="1094"/>
      <c r="AJ322" s="1094"/>
      <c r="AK322" s="1094"/>
      <c r="AL322" s="39"/>
    </row>
    <row r="323" spans="1:53" ht="12.75">
      <c r="A323" s="39"/>
      <c r="B323" s="58" t="s">
        <v>518</v>
      </c>
      <c r="C323" s="58"/>
      <c r="D323" s="58"/>
      <c r="E323" s="58"/>
      <c r="F323" s="58"/>
      <c r="H323" s="1116" t="s">
        <v>1719</v>
      </c>
      <c r="I323" s="1115"/>
      <c r="J323" s="1115"/>
      <c r="K323" s="1115"/>
      <c r="L323" s="1115"/>
      <c r="M323" s="1115"/>
      <c r="N323" s="1115"/>
      <c r="O323" s="1115"/>
      <c r="P323" s="1115"/>
      <c r="Q323" s="1115"/>
      <c r="R323" s="1115"/>
      <c r="T323" s="58" t="s">
        <v>518</v>
      </c>
      <c r="V323" s="58"/>
      <c r="W323" s="58"/>
      <c r="X323" s="58"/>
      <c r="Y323" s="58"/>
      <c r="AA323" s="1115"/>
      <c r="AB323" s="1115"/>
      <c r="AC323" s="1115"/>
      <c r="AD323" s="1115"/>
      <c r="AE323" s="1115"/>
      <c r="AF323" s="1115"/>
      <c r="AG323" s="1115"/>
      <c r="AH323" s="1115"/>
      <c r="AI323" s="1115"/>
      <c r="AJ323" s="1115"/>
      <c r="AK323" s="1115"/>
      <c r="AL323" s="39"/>
    </row>
    <row r="324" spans="1:53" ht="12.75" customHeight="1">
      <c r="A324" s="39"/>
      <c r="B324" s="58" t="s">
        <v>519</v>
      </c>
      <c r="C324" s="58"/>
      <c r="D324" s="58"/>
      <c r="E324" s="58"/>
      <c r="F324" s="58"/>
      <c r="H324" s="1116" t="s">
        <v>1720</v>
      </c>
      <c r="I324" s="1115"/>
      <c r="J324" s="1115"/>
      <c r="K324" s="1115"/>
      <c r="L324" s="1115"/>
      <c r="M324" s="1115"/>
      <c r="N324" s="1115"/>
      <c r="O324" s="1115"/>
      <c r="P324" s="1115"/>
      <c r="Q324" s="1115"/>
      <c r="R324" s="1115"/>
      <c r="T324" s="58" t="s">
        <v>81</v>
      </c>
      <c r="V324" s="58"/>
      <c r="W324" s="58"/>
      <c r="X324" s="58"/>
      <c r="Y324" s="58"/>
      <c r="AA324" s="1115"/>
      <c r="AB324" s="1115"/>
      <c r="AC324" s="1115"/>
      <c r="AD324" s="1115"/>
      <c r="AE324" s="1115"/>
      <c r="AF324" s="1115"/>
      <c r="AG324" s="1115"/>
      <c r="AH324" s="1115"/>
      <c r="AI324" s="1115"/>
      <c r="AJ324" s="1115"/>
      <c r="AK324" s="1115"/>
      <c r="AL324" s="39"/>
    </row>
    <row r="325" spans="1:53" ht="12.75">
      <c r="A325" s="39"/>
      <c r="B325" s="58" t="s">
        <v>94</v>
      </c>
      <c r="C325" s="58"/>
      <c r="D325" s="58"/>
      <c r="E325" s="58"/>
      <c r="F325" s="58"/>
      <c r="H325" s="1116" t="s">
        <v>1718</v>
      </c>
      <c r="I325" s="1115"/>
      <c r="J325" s="1115"/>
      <c r="K325" s="1115"/>
      <c r="L325" s="1115"/>
      <c r="M325" s="1115"/>
      <c r="N325" s="1115"/>
      <c r="O325" s="1115"/>
      <c r="P325" s="1115"/>
      <c r="Q325" s="1115"/>
      <c r="R325" s="1115"/>
      <c r="T325" s="58" t="s">
        <v>94</v>
      </c>
      <c r="V325" s="58"/>
      <c r="W325" s="58"/>
      <c r="X325" s="58"/>
      <c r="Y325" s="58"/>
      <c r="AA325" s="1115"/>
      <c r="AB325" s="1115"/>
      <c r="AC325" s="1115"/>
      <c r="AD325" s="1115"/>
      <c r="AE325" s="1115"/>
      <c r="AF325" s="1115"/>
      <c r="AG325" s="1115"/>
      <c r="AH325" s="1115"/>
      <c r="AI325" s="1115"/>
      <c r="AJ325" s="1115"/>
      <c r="AK325" s="1115"/>
      <c r="AL325" s="39"/>
    </row>
    <row r="326" spans="1:53" ht="12.75">
      <c r="A326" s="39"/>
      <c r="B326" s="58" t="s">
        <v>95</v>
      </c>
      <c r="C326" s="58"/>
      <c r="D326" s="58"/>
      <c r="E326" s="58"/>
      <c r="F326" s="58"/>
      <c r="G326" s="58"/>
      <c r="H326" s="1142" t="s">
        <v>1721</v>
      </c>
      <c r="I326" s="1143"/>
      <c r="J326" s="1143"/>
      <c r="K326" s="1143"/>
      <c r="L326" s="1143"/>
      <c r="M326" s="1143"/>
      <c r="N326" s="7" t="s">
        <v>220</v>
      </c>
      <c r="O326" s="7"/>
      <c r="P326" s="1122"/>
      <c r="Q326" s="1122"/>
      <c r="R326" s="1122"/>
      <c r="S326" s="58"/>
      <c r="T326" s="58" t="s">
        <v>95</v>
      </c>
      <c r="V326" s="58"/>
      <c r="W326" s="58"/>
      <c r="X326" s="58"/>
      <c r="Y326" s="58"/>
      <c r="AA326" s="1143"/>
      <c r="AB326" s="1143"/>
      <c r="AC326" s="1143"/>
      <c r="AD326" s="1143"/>
      <c r="AE326" s="1143"/>
      <c r="AF326" s="1143"/>
      <c r="AG326" s="7" t="s">
        <v>220</v>
      </c>
      <c r="AH326" s="7"/>
      <c r="AI326" s="1122"/>
      <c r="AJ326" s="1122"/>
      <c r="AK326" s="1122"/>
      <c r="AL326" s="39"/>
    </row>
    <row r="327" spans="1:53" ht="12.75" customHeight="1">
      <c r="A327" s="39"/>
      <c r="B327" s="58" t="s">
        <v>96</v>
      </c>
      <c r="C327" s="58"/>
      <c r="D327" s="58"/>
      <c r="E327" s="58"/>
      <c r="F327" s="58"/>
      <c r="G327" s="58"/>
      <c r="H327" s="1099"/>
      <c r="I327" s="1099"/>
      <c r="J327" s="1099"/>
      <c r="K327" s="1099"/>
      <c r="L327" s="1099"/>
      <c r="M327" s="1099"/>
      <c r="N327" s="60"/>
      <c r="O327" s="60"/>
      <c r="P327" s="62"/>
      <c r="Q327" s="62"/>
      <c r="R327" s="62"/>
      <c r="S327" s="58"/>
      <c r="T327" s="58" t="s">
        <v>96</v>
      </c>
      <c r="V327" s="58"/>
      <c r="W327" s="58"/>
      <c r="X327" s="58"/>
      <c r="Y327" s="58"/>
      <c r="AA327" s="1099"/>
      <c r="AB327" s="1099"/>
      <c r="AC327" s="1099"/>
      <c r="AD327" s="1099"/>
      <c r="AE327" s="1099"/>
      <c r="AF327" s="1099"/>
      <c r="AG327" s="60"/>
      <c r="AH327" s="60"/>
      <c r="AI327" s="62"/>
      <c r="AJ327" s="62"/>
      <c r="AK327" s="62"/>
      <c r="AL327" s="39"/>
    </row>
    <row r="328" spans="1:53" ht="12.75" customHeight="1">
      <c r="A328" s="39"/>
      <c r="B328" s="58" t="s">
        <v>82</v>
      </c>
      <c r="C328" s="58"/>
      <c r="D328" s="58"/>
      <c r="E328" s="58"/>
      <c r="F328" s="58"/>
      <c r="G328" s="58"/>
      <c r="H328" s="1116" t="s">
        <v>1722</v>
      </c>
      <c r="I328" s="1115"/>
      <c r="J328" s="1115"/>
      <c r="K328" s="1115"/>
      <c r="L328" s="1115"/>
      <c r="M328" s="1115"/>
      <c r="N328" s="1094"/>
      <c r="O328" s="1094"/>
      <c r="P328" s="1094"/>
      <c r="Q328" s="1094"/>
      <c r="R328" s="1094"/>
      <c r="S328" s="58"/>
      <c r="T328" s="58" t="s">
        <v>82</v>
      </c>
      <c r="V328" s="58"/>
      <c r="W328" s="58"/>
      <c r="X328" s="58"/>
      <c r="Y328" s="58"/>
      <c r="AA328" s="1115"/>
      <c r="AB328" s="1115"/>
      <c r="AC328" s="1115"/>
      <c r="AD328" s="1115"/>
      <c r="AE328" s="1115"/>
      <c r="AF328" s="1115"/>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7" t="s">
        <v>1645</v>
      </c>
      <c r="I330" s="1094"/>
      <c r="J330" s="1094"/>
      <c r="K330" s="1094"/>
      <c r="L330" s="1094"/>
      <c r="M330" s="1094"/>
      <c r="N330" s="1094"/>
      <c r="O330" s="1094"/>
      <c r="P330" s="1094"/>
      <c r="Q330" s="1094"/>
      <c r="R330" s="1094"/>
      <c r="T330" s="422" t="s">
        <v>982</v>
      </c>
      <c r="V330" s="58"/>
      <c r="W330" s="58"/>
      <c r="X330" s="58"/>
      <c r="Y330" s="58"/>
      <c r="AA330" s="1092" t="s">
        <v>1695</v>
      </c>
      <c r="AB330" s="1092"/>
      <c r="AC330" s="1092"/>
      <c r="AD330" s="1092"/>
      <c r="AE330" s="1092"/>
      <c r="AF330" s="1092"/>
      <c r="AG330" s="1092"/>
      <c r="AH330" s="1092"/>
      <c r="AI330" s="1092"/>
      <c r="AJ330" s="1092"/>
      <c r="AK330" s="1092"/>
      <c r="AL330" s="39"/>
    </row>
    <row r="331" spans="1:53" ht="12.75" customHeight="1">
      <c r="B331" s="58" t="s">
        <v>518</v>
      </c>
      <c r="C331" s="248"/>
      <c r="D331" s="248"/>
      <c r="E331" s="248"/>
      <c r="F331" s="248"/>
      <c r="G331" s="3"/>
      <c r="H331" s="1116" t="s">
        <v>1724</v>
      </c>
      <c r="I331" s="1115"/>
      <c r="J331" s="1115"/>
      <c r="K331" s="1115"/>
      <c r="L331" s="1115"/>
      <c r="M331" s="1115"/>
      <c r="N331" s="1115"/>
      <c r="O331" s="1115"/>
      <c r="P331" s="1115"/>
      <c r="Q331" s="1115"/>
      <c r="R331" s="1115"/>
      <c r="T331" s="58" t="s">
        <v>518</v>
      </c>
      <c r="V331" s="58"/>
      <c r="W331" s="58"/>
      <c r="X331" s="58"/>
      <c r="Y331" s="58"/>
      <c r="AA331" s="1118" t="s">
        <v>1654</v>
      </c>
      <c r="AB331" s="1118"/>
      <c r="AC331" s="1118"/>
      <c r="AD331" s="1118"/>
      <c r="AE331" s="1118"/>
      <c r="AF331" s="1118"/>
      <c r="AG331" s="1118"/>
      <c r="AH331" s="1118"/>
      <c r="AI331" s="1118"/>
      <c r="AJ331" s="1118"/>
      <c r="AK331" s="1118"/>
      <c r="AL331" s="39"/>
    </row>
    <row r="332" spans="1:53" ht="12.75" customHeight="1">
      <c r="B332" s="58" t="s">
        <v>81</v>
      </c>
      <c r="C332" s="248"/>
      <c r="D332" s="248"/>
      <c r="E332" s="248"/>
      <c r="F332" s="248"/>
      <c r="G332" s="3"/>
      <c r="H332" s="1116" t="s">
        <v>1727</v>
      </c>
      <c r="I332" s="1115"/>
      <c r="J332" s="1115"/>
      <c r="K332" s="1115"/>
      <c r="L332" s="1115"/>
      <c r="M332" s="1115"/>
      <c r="N332" s="1115"/>
      <c r="O332" s="1115"/>
      <c r="P332" s="1115"/>
      <c r="Q332" s="1115"/>
      <c r="R332" s="1115"/>
      <c r="T332" s="58" t="s">
        <v>81</v>
      </c>
      <c r="V332" s="58"/>
      <c r="W332" s="58"/>
      <c r="X332" s="58"/>
      <c r="Y332" s="58"/>
      <c r="AA332" s="1118" t="s">
        <v>1664</v>
      </c>
      <c r="AB332" s="1118"/>
      <c r="AC332" s="1118"/>
      <c r="AD332" s="1118"/>
      <c r="AE332" s="1118"/>
      <c r="AF332" s="1118"/>
      <c r="AG332" s="1118"/>
      <c r="AH332" s="1118"/>
      <c r="AI332" s="1118"/>
      <c r="AJ332" s="1118"/>
      <c r="AK332" s="1118"/>
      <c r="AL332" s="39"/>
    </row>
    <row r="333" spans="1:53" ht="12.75">
      <c r="A333" s="39"/>
      <c r="B333" s="58" t="s">
        <v>94</v>
      </c>
      <c r="C333" s="248"/>
      <c r="D333" s="248"/>
      <c r="E333" s="248"/>
      <c r="F333" s="248"/>
      <c r="G333" s="248"/>
      <c r="H333" s="1116" t="s">
        <v>1773</v>
      </c>
      <c r="I333" s="1115"/>
      <c r="J333" s="1115"/>
      <c r="K333" s="1115"/>
      <c r="L333" s="1115"/>
      <c r="M333" s="1115"/>
      <c r="N333" s="1115"/>
      <c r="O333" s="1115"/>
      <c r="P333" s="1115"/>
      <c r="Q333" s="1115"/>
      <c r="R333" s="1115"/>
      <c r="T333" s="58" t="s">
        <v>94</v>
      </c>
      <c r="V333" s="58"/>
      <c r="W333" s="58"/>
      <c r="X333" s="58"/>
      <c r="Y333" s="58"/>
      <c r="AA333" s="1118" t="s">
        <v>1696</v>
      </c>
      <c r="AB333" s="1118"/>
      <c r="AC333" s="1118"/>
      <c r="AD333" s="1118"/>
      <c r="AE333" s="1118"/>
      <c r="AF333" s="1118"/>
      <c r="AG333" s="1118"/>
      <c r="AH333" s="1118"/>
      <c r="AI333" s="1118"/>
      <c r="AJ333" s="1118"/>
      <c r="AK333" s="1118"/>
      <c r="AL333" s="39"/>
    </row>
    <row r="334" spans="1:53" ht="12.75">
      <c r="A334" s="39"/>
      <c r="B334" s="58" t="s">
        <v>95</v>
      </c>
      <c r="C334" s="248"/>
      <c r="D334" s="248"/>
      <c r="E334" s="248"/>
      <c r="F334" s="248"/>
      <c r="G334" s="248"/>
      <c r="H334" s="1142" t="s">
        <v>1725</v>
      </c>
      <c r="I334" s="1143"/>
      <c r="J334" s="1143"/>
      <c r="K334" s="1143"/>
      <c r="L334" s="1143"/>
      <c r="M334" s="1143"/>
      <c r="N334" s="7" t="s">
        <v>220</v>
      </c>
      <c r="O334" s="7"/>
      <c r="P334" s="1122"/>
      <c r="Q334" s="1122"/>
      <c r="R334" s="1122"/>
      <c r="S334" s="58"/>
      <c r="T334" s="58" t="s">
        <v>95</v>
      </c>
      <c r="V334" s="58"/>
      <c r="W334" s="58"/>
      <c r="X334" s="58"/>
      <c r="Y334" s="58"/>
      <c r="AA334" s="1142" t="s">
        <v>1697</v>
      </c>
      <c r="AB334" s="1143"/>
      <c r="AC334" s="1143"/>
      <c r="AD334" s="1143"/>
      <c r="AE334" s="1143"/>
      <c r="AF334" s="1143"/>
      <c r="AG334" s="7" t="s">
        <v>220</v>
      </c>
      <c r="AH334" s="7"/>
      <c r="AI334" s="1122"/>
      <c r="AJ334" s="1122"/>
      <c r="AK334" s="1122"/>
      <c r="AL334" s="39"/>
    </row>
    <row r="335" spans="1:53" ht="12.75" customHeight="1">
      <c r="A335" s="39"/>
      <c r="B335" s="58" t="s">
        <v>96</v>
      </c>
      <c r="C335" s="248"/>
      <c r="D335" s="248"/>
      <c r="E335" s="248"/>
      <c r="F335" s="248"/>
      <c r="G335" s="248"/>
      <c r="H335" s="1099"/>
      <c r="I335" s="1099"/>
      <c r="J335" s="1099"/>
      <c r="K335" s="1099"/>
      <c r="L335" s="1099"/>
      <c r="M335" s="1099"/>
      <c r="N335" s="60"/>
      <c r="O335" s="60"/>
      <c r="P335" s="62"/>
      <c r="Q335" s="62"/>
      <c r="R335" s="62"/>
      <c r="S335" s="58"/>
      <c r="T335" s="58" t="s">
        <v>96</v>
      </c>
      <c r="V335" s="58"/>
      <c r="W335" s="58"/>
      <c r="X335" s="58"/>
      <c r="Y335" s="58"/>
      <c r="AA335" s="1099"/>
      <c r="AB335" s="1099"/>
      <c r="AC335" s="1099"/>
      <c r="AD335" s="1099"/>
      <c r="AE335" s="1099"/>
      <c r="AF335" s="1099"/>
      <c r="AG335" s="60"/>
      <c r="AH335" s="60"/>
      <c r="AI335" s="62"/>
      <c r="AJ335" s="62"/>
      <c r="AK335" s="62"/>
      <c r="AL335" s="39"/>
    </row>
    <row r="336" spans="1:53" ht="12.75">
      <c r="A336" s="39"/>
      <c r="B336" s="58" t="s">
        <v>82</v>
      </c>
      <c r="C336" s="245"/>
      <c r="D336" s="245"/>
      <c r="E336" s="245"/>
      <c r="F336" s="245"/>
      <c r="G336" s="245"/>
      <c r="H336" s="1116" t="s">
        <v>1726</v>
      </c>
      <c r="I336" s="1115"/>
      <c r="J336" s="1115"/>
      <c r="K336" s="1115"/>
      <c r="L336" s="1115"/>
      <c r="M336" s="1115"/>
      <c r="N336" s="1094"/>
      <c r="O336" s="1094"/>
      <c r="P336" s="1094"/>
      <c r="Q336" s="1094"/>
      <c r="R336" s="1094"/>
      <c r="S336" s="58"/>
      <c r="T336" s="58" t="s">
        <v>82</v>
      </c>
      <c r="V336" s="58"/>
      <c r="W336" s="58"/>
      <c r="X336" s="58"/>
      <c r="Y336" s="58"/>
      <c r="AA336" s="1118" t="s">
        <v>1698</v>
      </c>
      <c r="AB336" s="1118"/>
      <c r="AC336" s="1118"/>
      <c r="AD336" s="1118"/>
      <c r="AE336" s="1118"/>
      <c r="AF336" s="1118"/>
      <c r="AG336" s="1092"/>
      <c r="AH336" s="1092"/>
      <c r="AI336" s="1092"/>
      <c r="AJ336" s="1092"/>
      <c r="AK336" s="1092"/>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4"/>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592</v>
      </c>
    </row>
    <row r="339" spans="1:53" ht="12.75">
      <c r="A339" s="3"/>
      <c r="B339" s="60"/>
      <c r="C339" s="60"/>
      <c r="D339" s="60"/>
      <c r="E339" s="60"/>
      <c r="F339" s="60"/>
      <c r="G339" s="3"/>
      <c r="H339" s="88"/>
      <c r="I339" s="7" t="s">
        <v>518</v>
      </c>
      <c r="P339" s="1115"/>
      <c r="Q339" s="1115"/>
      <c r="R339" s="1115"/>
      <c r="S339" s="1115"/>
      <c r="T339" s="1115"/>
      <c r="U339" s="1115"/>
      <c r="V339" s="1115"/>
      <c r="W339" s="1115"/>
      <c r="X339" s="1115"/>
      <c r="Y339" s="1115"/>
      <c r="Z339" s="1115"/>
      <c r="AA339" s="1115"/>
      <c r="AB339" s="1115"/>
      <c r="AC339" s="1115"/>
      <c r="AD339" s="1115"/>
      <c r="AE339" s="1115"/>
      <c r="AF339" s="88"/>
      <c r="AG339" s="88"/>
      <c r="AH339" s="88"/>
      <c r="AI339" s="88"/>
      <c r="AJ339" s="88"/>
      <c r="AK339" s="88"/>
      <c r="AL339" s="39"/>
    </row>
    <row r="340" spans="1:53" ht="12.75">
      <c r="A340" s="3"/>
      <c r="B340" s="60"/>
      <c r="C340" s="60"/>
      <c r="D340" s="60"/>
      <c r="E340" s="60"/>
      <c r="F340" s="60"/>
      <c r="G340" s="3"/>
      <c r="H340" s="88"/>
      <c r="I340" s="7" t="s">
        <v>81</v>
      </c>
      <c r="P340" s="1115"/>
      <c r="Q340" s="1115"/>
      <c r="R340" s="1115"/>
      <c r="S340" s="1115"/>
      <c r="T340" s="1115"/>
      <c r="U340" s="1115"/>
      <c r="V340" s="1115"/>
      <c r="W340" s="1115"/>
      <c r="X340" s="1115"/>
      <c r="Y340" s="1115"/>
      <c r="Z340" s="1115"/>
      <c r="AA340" s="1115"/>
      <c r="AB340" s="1115"/>
      <c r="AC340" s="1115"/>
      <c r="AD340" s="1115"/>
      <c r="AE340" s="1115"/>
      <c r="AF340" s="88"/>
      <c r="AG340" s="88"/>
      <c r="AH340" s="88"/>
      <c r="AI340" s="88"/>
      <c r="AJ340" s="88"/>
      <c r="AK340" s="88"/>
      <c r="AL340" s="39"/>
    </row>
    <row r="341" spans="1:53" ht="12.75" customHeight="1">
      <c r="A341" s="3"/>
      <c r="B341" s="60"/>
      <c r="C341" s="60"/>
      <c r="D341" s="60"/>
      <c r="E341" s="60"/>
      <c r="F341" s="60"/>
      <c r="G341" s="60"/>
      <c r="H341" s="88"/>
      <c r="I341" s="7" t="s">
        <v>94</v>
      </c>
      <c r="P341" s="1115"/>
      <c r="Q341" s="1115"/>
      <c r="R341" s="1115"/>
      <c r="S341" s="1115"/>
      <c r="T341" s="1115"/>
      <c r="U341" s="1115"/>
      <c r="V341" s="1115"/>
      <c r="W341" s="1115"/>
      <c r="X341" s="1115"/>
      <c r="Y341" s="1115"/>
      <c r="Z341" s="1115"/>
      <c r="AA341" s="1115"/>
      <c r="AB341" s="1115"/>
      <c r="AC341" s="1115"/>
      <c r="AD341" s="1115"/>
      <c r="AE341" s="1115"/>
      <c r="AF341" s="88"/>
      <c r="AG341" s="88"/>
      <c r="AH341" s="88"/>
      <c r="AI341" s="88"/>
      <c r="AJ341" s="88"/>
      <c r="AK341" s="88"/>
      <c r="AL341" s="39"/>
    </row>
    <row r="342" spans="1:53" ht="12.75">
      <c r="A342" s="3"/>
      <c r="B342" s="60"/>
      <c r="C342" s="60"/>
      <c r="D342" s="60"/>
      <c r="E342" s="60"/>
      <c r="F342" s="60"/>
      <c r="G342" s="60"/>
      <c r="H342" s="482"/>
      <c r="I342" s="7" t="s">
        <v>95</v>
      </c>
      <c r="P342" s="1099"/>
      <c r="Q342" s="1099"/>
      <c r="R342" s="1099"/>
      <c r="S342" s="1099"/>
      <c r="T342" s="1099"/>
      <c r="U342" s="1099"/>
      <c r="V342" s="1099"/>
      <c r="W342" s="1099"/>
      <c r="X342" s="1099"/>
      <c r="Y342" s="1099"/>
      <c r="Z342" s="1099"/>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099"/>
      <c r="Q343" s="1099"/>
      <c r="R343" s="1099"/>
      <c r="S343" s="1099"/>
      <c r="T343" s="1099"/>
      <c r="U343" s="1099"/>
      <c r="V343" s="1099"/>
      <c r="W343" s="1099"/>
      <c r="X343" s="1099"/>
      <c r="Y343" s="1099"/>
      <c r="Z343" s="1099"/>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409" t="s">
        <v>589</v>
      </c>
      <c r="B346" s="1409"/>
      <c r="C346" s="1409"/>
      <c r="D346" s="1409"/>
      <c r="E346" s="1409"/>
      <c r="F346" s="1409"/>
      <c r="G346" s="1409"/>
      <c r="H346" s="1409"/>
      <c r="I346" s="1409"/>
      <c r="J346" s="1409"/>
      <c r="K346" s="1409"/>
      <c r="L346" s="1409"/>
      <c r="M346" s="1409"/>
      <c r="N346" s="1409"/>
      <c r="O346" s="1409"/>
      <c r="P346" s="1409"/>
      <c r="Q346" s="1409"/>
      <c r="R346" s="1409"/>
      <c r="S346" s="1409"/>
      <c r="T346" s="1409"/>
      <c r="U346" s="1409"/>
      <c r="V346" s="1409"/>
      <c r="W346" s="1409"/>
      <c r="X346" s="1409"/>
      <c r="Y346" s="1409"/>
      <c r="Z346" s="1409"/>
      <c r="AA346" s="1409"/>
      <c r="AB346" s="1409"/>
      <c r="AC346" s="1409"/>
      <c r="AD346" s="1409"/>
      <c r="AE346" s="1409"/>
      <c r="AF346" s="1409"/>
      <c r="AG346" s="1409"/>
      <c r="AH346" s="1409"/>
      <c r="AI346" s="1409"/>
      <c r="AJ346" s="1409"/>
      <c r="AK346" s="1409"/>
      <c r="AL346" s="1409"/>
    </row>
    <row r="347" spans="1:53" ht="12.75" customHeight="1" thickBot="1">
      <c r="A347" s="1410"/>
      <c r="B347" s="1410"/>
      <c r="C347" s="1410"/>
      <c r="D347" s="1410"/>
      <c r="E347" s="1410"/>
      <c r="F347" s="1410"/>
      <c r="G347" s="1410"/>
      <c r="H347" s="1410"/>
      <c r="I347" s="1410"/>
      <c r="J347" s="1410"/>
      <c r="K347" s="1410"/>
      <c r="L347" s="1410"/>
      <c r="M347" s="1410"/>
      <c r="N347" s="1410"/>
      <c r="O347" s="1410"/>
      <c r="P347" s="1410"/>
      <c r="Q347" s="1410"/>
      <c r="R347" s="1410"/>
      <c r="S347" s="1410"/>
      <c r="T347" s="1410"/>
      <c r="U347" s="1410"/>
      <c r="V347" s="1410"/>
      <c r="W347" s="1410"/>
      <c r="X347" s="1410"/>
      <c r="Y347" s="1410"/>
      <c r="Z347" s="1410"/>
      <c r="AA347" s="1410"/>
      <c r="AB347" s="1410"/>
      <c r="AC347" s="1410"/>
      <c r="AD347" s="1410"/>
      <c r="AE347" s="1410"/>
      <c r="AF347" s="1410"/>
      <c r="AG347" s="1410"/>
      <c r="AH347" s="1410"/>
      <c r="AI347" s="1410"/>
      <c r="AJ347" s="1410"/>
      <c r="AK347" s="1410"/>
      <c r="AL347" s="141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5" t="s">
        <v>592</v>
      </c>
      <c r="N350" s="1095"/>
      <c r="P350" s="12" t="s">
        <v>599</v>
      </c>
      <c r="AJ350" s="1095" t="s">
        <v>723</v>
      </c>
      <c r="AK350" s="1095"/>
    </row>
    <row r="351" spans="1:53" ht="12.75" customHeight="1">
      <c r="D351" s="7" t="s">
        <v>956</v>
      </c>
      <c r="R351" s="12" t="s">
        <v>600</v>
      </c>
      <c r="AJ351" s="1095" t="s">
        <v>642</v>
      </c>
      <c r="AK351" s="1095"/>
    </row>
    <row r="352" spans="1:53" ht="12.75" customHeight="1">
      <c r="D352" s="12" t="s">
        <v>766</v>
      </c>
      <c r="M352" s="1095" t="s">
        <v>642</v>
      </c>
      <c r="N352" s="1095"/>
      <c r="P352" s="7" t="s">
        <v>953</v>
      </c>
      <c r="AJ352" s="1095" t="s">
        <v>642</v>
      </c>
      <c r="AK352" s="1095"/>
    </row>
    <row r="353" spans="1:34" ht="12.75" customHeight="1">
      <c r="D353" s="12" t="s">
        <v>767</v>
      </c>
      <c r="M353" s="1095" t="s">
        <v>642</v>
      </c>
      <c r="N353" s="109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5" t="s">
        <v>642</v>
      </c>
      <c r="O358" s="1095"/>
      <c r="P358" s="69"/>
      <c r="Q358" s="69"/>
      <c r="R358" s="69"/>
      <c r="S358" s="69"/>
      <c r="T358" s="69"/>
      <c r="U358" s="69"/>
      <c r="V358" s="69"/>
      <c r="W358" s="69"/>
      <c r="X358" s="69"/>
      <c r="Y358" s="70"/>
      <c r="Z358" s="70"/>
      <c r="AC358" s="69"/>
      <c r="AD358" s="69"/>
      <c r="AE358" s="69"/>
    </row>
    <row r="359" spans="1:34" ht="12.75" customHeight="1">
      <c r="E359" s="12" t="s">
        <v>395</v>
      </c>
      <c r="Y359" s="1095" t="s">
        <v>642</v>
      </c>
      <c r="Z359" s="1095"/>
    </row>
    <row r="360" spans="1:34" ht="12.75" customHeight="1">
      <c r="D360" s="7" t="s">
        <v>1092</v>
      </c>
      <c r="Q360" s="1094" t="s">
        <v>642</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5" t="s">
        <v>642</v>
      </c>
      <c r="K362" s="1095"/>
      <c r="L362" s="69"/>
      <c r="M362" s="69"/>
      <c r="N362" s="69"/>
      <c r="O362" s="69"/>
      <c r="P362" s="69"/>
      <c r="Q362" s="69"/>
      <c r="R362" s="69"/>
      <c r="S362" s="69"/>
      <c r="T362" s="69"/>
      <c r="U362" s="69"/>
      <c r="V362" s="69"/>
      <c r="W362" s="69"/>
      <c r="X362" s="69"/>
      <c r="Y362" s="69"/>
      <c r="Z362" s="69"/>
      <c r="AC362" s="69"/>
      <c r="AD362" s="69"/>
      <c r="AE362" s="69"/>
    </row>
    <row r="363" spans="1:34" ht="12.75" customHeight="1">
      <c r="E363" s="1232" t="s">
        <v>768</v>
      </c>
      <c r="F363" s="1232"/>
      <c r="G363" s="1232"/>
      <c r="H363" s="1232"/>
      <c r="I363" s="1232"/>
      <c r="J363" s="1232"/>
      <c r="K363" s="1232"/>
      <c r="L363" s="1232"/>
      <c r="M363" s="1232"/>
      <c r="N363" s="1232"/>
      <c r="O363" s="1232"/>
      <c r="P363" s="1232"/>
      <c r="Q363" s="1232"/>
      <c r="R363" s="1232"/>
      <c r="S363" s="1232"/>
      <c r="T363" s="1232"/>
      <c r="U363" s="1232"/>
      <c r="V363" s="1232"/>
      <c r="W363" s="1232"/>
      <c r="X363" s="1232"/>
      <c r="Y363" s="1232"/>
      <c r="Z363" s="1232"/>
      <c r="AA363" s="1232"/>
      <c r="AB363" s="1232"/>
      <c r="AC363" s="1232"/>
      <c r="AD363" s="1232"/>
      <c r="AE363" s="1232"/>
      <c r="AF363" s="1232"/>
      <c r="AG363" s="1232"/>
      <c r="AH363" s="1232"/>
    </row>
    <row r="364" spans="1:34" ht="12.75" customHeight="1">
      <c r="E364" s="1232"/>
      <c r="F364" s="1232"/>
      <c r="G364" s="1232"/>
      <c r="H364" s="1232"/>
      <c r="I364" s="1232"/>
      <c r="J364" s="1232"/>
      <c r="K364" s="1232"/>
      <c r="L364" s="1232"/>
      <c r="M364" s="1232"/>
      <c r="N364" s="1232"/>
      <c r="O364" s="1232"/>
      <c r="P364" s="1232"/>
      <c r="Q364" s="1232"/>
      <c r="R364" s="1232"/>
      <c r="S364" s="1232"/>
      <c r="T364" s="1232"/>
      <c r="U364" s="1232"/>
      <c r="V364" s="1232"/>
      <c r="W364" s="1232"/>
      <c r="X364" s="1232"/>
      <c r="Y364" s="1232"/>
      <c r="Z364" s="1232"/>
      <c r="AA364" s="1232"/>
      <c r="AB364" s="1232"/>
      <c r="AC364" s="1232"/>
      <c r="AD364" s="1232"/>
      <c r="AE364" s="1232"/>
      <c r="AF364" s="1232"/>
      <c r="AG364" s="1232"/>
      <c r="AH364" s="1232"/>
    </row>
    <row r="365" spans="1:34" ht="12.75" customHeight="1">
      <c r="E365" s="7" t="s">
        <v>493</v>
      </c>
      <c r="F365" s="7"/>
      <c r="G365" s="7"/>
      <c r="H365" s="7"/>
      <c r="I365" s="7"/>
      <c r="J365" s="7"/>
      <c r="K365" s="7"/>
      <c r="L365" s="7"/>
      <c r="N365" s="1437"/>
      <c r="O365" s="1437"/>
      <c r="P365" s="1437"/>
      <c r="Q365" s="1437"/>
      <c r="R365" s="7"/>
      <c r="U365" s="7" t="s">
        <v>494</v>
      </c>
      <c r="V365" s="7"/>
      <c r="W365" s="7"/>
      <c r="X365" s="7"/>
      <c r="Y365" s="7"/>
      <c r="Z365" s="7"/>
      <c r="AA365" s="7"/>
      <c r="AB365" s="7"/>
      <c r="AC365" s="1437"/>
      <c r="AD365" s="1437"/>
      <c r="AE365" s="1437"/>
      <c r="AF365" s="1437"/>
    </row>
    <row r="366" spans="1:34" ht="12.75" customHeight="1">
      <c r="E366" s="7" t="s">
        <v>495</v>
      </c>
      <c r="F366" s="7"/>
      <c r="G366" s="7"/>
      <c r="H366" s="7"/>
      <c r="I366" s="7"/>
      <c r="J366" s="7"/>
      <c r="K366" s="7"/>
      <c r="L366" s="7"/>
      <c r="N366" s="1437"/>
      <c r="O366" s="1437"/>
      <c r="P366" s="1437"/>
      <c r="Q366" s="1437"/>
      <c r="R366" s="7"/>
      <c r="U366" s="7" t="s">
        <v>0</v>
      </c>
      <c r="V366" s="7"/>
      <c r="W366" s="7"/>
      <c r="X366" s="7"/>
      <c r="Y366" s="7"/>
      <c r="Z366" s="7"/>
      <c r="AA366" s="7"/>
      <c r="AB366" s="7"/>
      <c r="AC366" s="1437"/>
      <c r="AD366" s="1437"/>
      <c r="AE366" s="1437"/>
      <c r="AF366" s="1437"/>
    </row>
    <row r="367" spans="1:34" ht="12.75" customHeight="1">
      <c r="E367" s="7" t="s">
        <v>1</v>
      </c>
      <c r="F367" s="7"/>
      <c r="G367" s="7"/>
      <c r="H367" s="7"/>
      <c r="I367" s="7"/>
      <c r="J367" s="7"/>
      <c r="K367" s="7"/>
      <c r="L367" s="7"/>
      <c r="N367" s="1437"/>
      <c r="O367" s="1437"/>
      <c r="P367" s="1437"/>
      <c r="Q367" s="1437"/>
      <c r="R367" s="7"/>
      <c r="V367" s="7"/>
      <c r="W367" s="7"/>
      <c r="X367" s="7"/>
      <c r="Y367" s="7"/>
      <c r="Z367" s="7"/>
      <c r="AA367" s="7"/>
      <c r="AB367" s="7"/>
    </row>
    <row r="368" spans="1:34" ht="12.75" customHeight="1">
      <c r="E368" s="7" t="s">
        <v>2</v>
      </c>
      <c r="F368" s="7"/>
      <c r="G368" s="7"/>
      <c r="H368" s="7"/>
      <c r="I368" s="7"/>
      <c r="J368" s="7"/>
      <c r="K368" s="7"/>
      <c r="L368" s="7"/>
      <c r="N368" s="1601"/>
      <c r="O368" s="1601"/>
      <c r="P368" s="1601"/>
      <c r="Q368" s="1601"/>
      <c r="R368" s="1601"/>
      <c r="S368" s="1601"/>
      <c r="T368" s="1601"/>
      <c r="U368" s="1601"/>
      <c r="V368" s="1601"/>
      <c r="W368" s="1601"/>
      <c r="X368" s="1601"/>
      <c r="Y368" s="1601"/>
      <c r="Z368" s="1601"/>
      <c r="AA368" s="1601"/>
      <c r="AB368" s="1601"/>
      <c r="AC368" s="1601"/>
      <c r="AD368" s="1601"/>
      <c r="AE368" s="1601"/>
      <c r="AF368" s="1601"/>
    </row>
    <row r="369" spans="1:38" ht="12.75" customHeight="1">
      <c r="E369" s="7"/>
      <c r="F369" s="7"/>
      <c r="G369" s="7"/>
      <c r="H369" s="7"/>
      <c r="I369" s="7"/>
      <c r="J369" s="7"/>
      <c r="K369" s="7"/>
      <c r="L369" s="7"/>
      <c r="N369" s="1602"/>
      <c r="O369" s="1602"/>
      <c r="P369" s="1602"/>
      <c r="Q369" s="1602"/>
      <c r="R369" s="1602"/>
      <c r="S369" s="1602"/>
      <c r="T369" s="1602"/>
      <c r="U369" s="1602"/>
      <c r="V369" s="1602"/>
      <c r="W369" s="1602"/>
      <c r="X369" s="1602"/>
      <c r="Y369" s="1602"/>
      <c r="Z369" s="1602"/>
      <c r="AA369" s="1602"/>
      <c r="AB369" s="1602"/>
      <c r="AC369" s="1602"/>
      <c r="AD369" s="1602"/>
      <c r="AE369" s="1602"/>
      <c r="AF369" s="1602"/>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518"/>
      <c r="T372" s="1518"/>
      <c r="U372" s="4" t="s">
        <v>328</v>
      </c>
      <c r="V372" s="1518"/>
      <c r="W372" s="1518"/>
      <c r="Y372" s="25" t="s">
        <v>326</v>
      </c>
      <c r="AA372" s="25"/>
      <c r="AB372" s="25" t="s">
        <v>327</v>
      </c>
      <c r="AD372" s="1518"/>
      <c r="AE372" s="1518"/>
      <c r="AF372" s="4" t="s">
        <v>328</v>
      </c>
      <c r="AG372" s="1518"/>
      <c r="AH372" s="1518"/>
    </row>
    <row r="373" spans="1:38" ht="12.75" customHeight="1">
      <c r="E373" s="7" t="s">
        <v>1127</v>
      </c>
      <c r="F373" s="7"/>
      <c r="G373" s="7"/>
      <c r="H373" s="7"/>
      <c r="I373" s="7"/>
      <c r="J373" s="7"/>
      <c r="K373" s="7"/>
      <c r="L373" s="7"/>
      <c r="N373" s="1518"/>
      <c r="O373" s="1518"/>
      <c r="P373" s="1518"/>
    </row>
    <row r="374" spans="1:38" ht="12.75" customHeight="1">
      <c r="E374" s="399" t="s">
        <v>1129</v>
      </c>
      <c r="F374" s="7"/>
      <c r="G374" s="7"/>
      <c r="H374" s="7"/>
      <c r="I374" s="7"/>
      <c r="J374" s="7"/>
      <c r="K374" s="7"/>
      <c r="L374" s="7"/>
      <c r="AG374" s="1238" t="s">
        <v>642</v>
      </c>
      <c r="AH374" s="1238"/>
    </row>
    <row r="375" spans="1:38" ht="12.75" customHeight="1">
      <c r="E375" s="7"/>
      <c r="F375" s="7"/>
      <c r="G375" s="7" t="s">
        <v>1150</v>
      </c>
      <c r="H375" s="7"/>
      <c r="I375" s="7"/>
      <c r="J375" s="7"/>
      <c r="K375" s="7"/>
      <c r="L375" s="7"/>
      <c r="AG375" s="1238" t="s">
        <v>642</v>
      </c>
      <c r="AH375" s="1238"/>
    </row>
    <row r="376" spans="1:38" ht="12.75" customHeight="1">
      <c r="E376" s="7"/>
      <c r="F376" s="7"/>
      <c r="G376" s="530" t="s">
        <v>1130</v>
      </c>
      <c r="H376" s="7"/>
      <c r="I376" s="7"/>
      <c r="J376" s="7"/>
      <c r="K376" s="7"/>
      <c r="L376" s="7"/>
      <c r="V376" s="1095" t="s">
        <v>642</v>
      </c>
      <c r="W376" s="1095"/>
      <c r="Y376" s="35" t="s">
        <v>1094</v>
      </c>
    </row>
    <row r="377" spans="1:38" ht="12.75" customHeight="1">
      <c r="E377" s="7" t="s">
        <v>1095</v>
      </c>
      <c r="F377" s="7"/>
      <c r="G377" s="7"/>
      <c r="H377" s="7"/>
      <c r="I377" s="7"/>
      <c r="J377" s="7"/>
      <c r="K377" s="7"/>
      <c r="L377" s="7"/>
      <c r="V377" s="1095" t="s">
        <v>642</v>
      </c>
      <c r="W377" s="1095"/>
      <c r="Y377" s="7" t="s">
        <v>1096</v>
      </c>
    </row>
    <row r="378" spans="1:38" ht="12.75" customHeight="1"/>
    <row r="379" spans="1:38" ht="12.75" customHeight="1">
      <c r="A379" s="50" t="s">
        <v>84</v>
      </c>
      <c r="B379" s="50"/>
    </row>
    <row r="380" spans="1:38" ht="12.75" customHeight="1">
      <c r="D380" s="12" t="s">
        <v>463</v>
      </c>
      <c r="J380" s="1094"/>
      <c r="K380" s="1094"/>
      <c r="L380" s="1094"/>
      <c r="M380" s="1094"/>
      <c r="N380" s="1094"/>
      <c r="O380" s="1094"/>
      <c r="P380" s="1094"/>
      <c r="Q380" s="1094"/>
      <c r="R380" s="1094"/>
      <c r="S380" s="1094"/>
      <c r="T380" s="1094"/>
      <c r="U380" s="1094"/>
      <c r="V380" s="14" t="s">
        <v>90</v>
      </c>
      <c r="W380" s="14"/>
      <c r="X380" s="14"/>
      <c r="Y380" s="14"/>
      <c r="Z380" s="14"/>
      <c r="AA380" s="14"/>
      <c r="AB380" s="14"/>
      <c r="AC380" s="1094"/>
      <c r="AD380" s="1094"/>
      <c r="AE380" s="1094"/>
      <c r="AF380" s="1094"/>
      <c r="AG380" s="1094"/>
      <c r="AH380" s="1094"/>
      <c r="AI380" s="1094"/>
      <c r="AJ380" s="1094"/>
    </row>
    <row r="381" spans="1:38" ht="12.75" customHeight="1">
      <c r="A381" s="743"/>
      <c r="B381" s="743"/>
      <c r="C381" s="743"/>
      <c r="D381" s="58" t="s">
        <v>1422</v>
      </c>
      <c r="E381" s="743"/>
      <c r="F381" s="743"/>
      <c r="G381" s="743"/>
      <c r="H381" s="743"/>
      <c r="I381" s="743"/>
      <c r="J381" s="1115"/>
      <c r="K381" s="1115"/>
      <c r="L381" s="1115"/>
      <c r="M381" s="1115"/>
      <c r="N381" s="1115"/>
      <c r="O381" s="1115"/>
      <c r="P381" s="1115"/>
      <c r="Q381" s="1115"/>
      <c r="R381" s="1115"/>
      <c r="S381" s="1115"/>
      <c r="T381" s="1115"/>
      <c r="U381" s="1115"/>
      <c r="V381" s="58" t="s">
        <v>1422</v>
      </c>
      <c r="W381" s="14"/>
      <c r="X381" s="14"/>
      <c r="Y381" s="14"/>
      <c r="Z381" s="14"/>
      <c r="AA381" s="14"/>
      <c r="AB381" s="14"/>
      <c r="AC381" s="1094"/>
      <c r="AD381" s="1094"/>
      <c r="AE381" s="1094"/>
      <c r="AF381" s="1094"/>
      <c r="AG381" s="1094"/>
      <c r="AH381" s="1094"/>
      <c r="AI381" s="1094"/>
      <c r="AJ381" s="1094"/>
      <c r="AK381" s="743"/>
      <c r="AL381" s="743"/>
    </row>
    <row r="382" spans="1:38" ht="12.75" customHeight="1">
      <c r="A382" s="743"/>
      <c r="B382" s="743"/>
      <c r="C382" s="743"/>
      <c r="D382" s="58" t="s">
        <v>478</v>
      </c>
      <c r="E382" s="743"/>
      <c r="F382" s="743"/>
      <c r="G382" s="743"/>
      <c r="H382" s="743"/>
      <c r="I382" s="743"/>
      <c r="J382" s="1115"/>
      <c r="K382" s="1115"/>
      <c r="L382" s="1115"/>
      <c r="M382" s="1115"/>
      <c r="N382" s="1115"/>
      <c r="O382" s="1115"/>
      <c r="P382" s="1115"/>
      <c r="Q382" s="1115"/>
      <c r="R382" s="1115"/>
      <c r="S382" s="1115"/>
      <c r="T382" s="1115"/>
      <c r="U382" s="1115"/>
      <c r="V382" s="58" t="s">
        <v>478</v>
      </c>
      <c r="W382" s="14"/>
      <c r="X382" s="14"/>
      <c r="Y382" s="14"/>
      <c r="Z382" s="14"/>
      <c r="AA382" s="14"/>
      <c r="AB382" s="14"/>
      <c r="AC382" s="1094"/>
      <c r="AD382" s="1094"/>
      <c r="AE382" s="1094"/>
      <c r="AF382" s="1094"/>
      <c r="AG382" s="1094"/>
      <c r="AH382" s="1094"/>
      <c r="AI382" s="1094"/>
      <c r="AJ382" s="1094"/>
      <c r="AK382" s="743"/>
      <c r="AL382" s="743"/>
    </row>
    <row r="383" spans="1:38" ht="12.75" customHeight="1">
      <c r="A383" s="743"/>
      <c r="B383" s="743"/>
      <c r="C383" s="743"/>
      <c r="D383" s="496" t="s">
        <v>1418</v>
      </c>
      <c r="E383" s="743"/>
      <c r="F383" s="743"/>
      <c r="G383" s="743"/>
      <c r="H383" s="743"/>
      <c r="I383" s="88"/>
      <c r="J383" s="1216"/>
      <c r="K383" s="1216"/>
      <c r="L383" s="1216"/>
      <c r="M383" s="1216"/>
      <c r="N383" s="1216"/>
      <c r="O383" s="1216"/>
      <c r="P383" s="1216"/>
      <c r="Q383" s="1216"/>
      <c r="R383" s="1216"/>
      <c r="S383" s="1216"/>
      <c r="T383" s="1216"/>
      <c r="U383" s="1216"/>
      <c r="V383" s="1094"/>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522"/>
      <c r="R384" s="1522"/>
      <c r="S384" s="1522"/>
      <c r="T384" s="1522"/>
      <c r="U384" s="1522"/>
      <c r="V384" s="12" t="s">
        <v>331</v>
      </c>
      <c r="AI384" s="1095" t="s">
        <v>723</v>
      </c>
      <c r="AJ384" s="1095"/>
    </row>
    <row r="385" spans="1:38" ht="12.75" customHeight="1">
      <c r="D385" s="12" t="s">
        <v>5</v>
      </c>
      <c r="Q385" s="1230"/>
      <c r="R385" s="1231"/>
      <c r="S385" s="1231"/>
      <c r="T385" s="1231"/>
      <c r="U385" s="1231"/>
      <c r="W385" s="33" t="s">
        <v>80</v>
      </c>
      <c r="AG385" s="1494"/>
      <c r="AH385" s="1494"/>
      <c r="AI385" s="1494"/>
      <c r="AJ385" s="1494"/>
    </row>
    <row r="386" spans="1:38" ht="12.75" customHeight="1">
      <c r="D386" s="12" t="s">
        <v>462</v>
      </c>
      <c r="Q386" s="1582"/>
      <c r="R386" s="1582"/>
      <c r="S386" s="1582"/>
      <c r="T386" s="1582"/>
      <c r="U386" s="1582"/>
      <c r="V386" s="58" t="s">
        <v>1421</v>
      </c>
      <c r="AG386" s="1495"/>
      <c r="AH386" s="1495"/>
      <c r="AI386" s="1495"/>
      <c r="AJ386" s="1495"/>
    </row>
    <row r="387" spans="1:38" ht="12.75" customHeight="1">
      <c r="D387" s="12" t="s">
        <v>95</v>
      </c>
      <c r="I387" s="1143"/>
      <c r="J387" s="1143"/>
      <c r="K387" s="1143"/>
      <c r="L387" s="1143"/>
      <c r="M387" s="1143"/>
      <c r="N387" s="1143"/>
      <c r="Q387" s="57" t="s">
        <v>220</v>
      </c>
      <c r="S387" s="1603"/>
      <c r="T387" s="1603"/>
      <c r="U387" s="1603"/>
      <c r="V387" s="12" t="s">
        <v>79</v>
      </c>
      <c r="AI387" s="1095" t="s">
        <v>723</v>
      </c>
      <c r="AJ387" s="1095"/>
    </row>
    <row r="388" spans="1:38" ht="12.75">
      <c r="D388" s="12" t="s">
        <v>332</v>
      </c>
      <c r="Q388" s="1170"/>
      <c r="R388" s="1170"/>
      <c r="S388" s="1170"/>
      <c r="T388" s="1170"/>
      <c r="U388" s="1170"/>
      <c r="V388" s="12" t="s">
        <v>333</v>
      </c>
      <c r="AG388" s="1494"/>
      <c r="AH388" s="1494"/>
      <c r="AI388" s="1494"/>
      <c r="AJ388" s="1494"/>
    </row>
    <row r="389" spans="1:38" ht="12.75">
      <c r="D389" s="12" t="s">
        <v>334</v>
      </c>
      <c r="Q389" s="1537"/>
      <c r="R389" s="1537"/>
      <c r="S389" s="1537"/>
      <c r="T389" s="1537"/>
      <c r="U389" s="1537"/>
      <c r="V389" s="743" t="s">
        <v>1398</v>
      </c>
      <c r="AG389" s="1494"/>
      <c r="AH389" s="1494"/>
      <c r="AI389" s="1494"/>
      <c r="AJ389" s="1494"/>
    </row>
    <row r="390" spans="1:38" ht="12.75">
      <c r="D390" s="743" t="s">
        <v>1397</v>
      </c>
      <c r="V390" s="743"/>
      <c r="AG390" s="1494"/>
      <c r="AH390" s="1494"/>
      <c r="AI390" s="1494"/>
      <c r="AJ390" s="149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1459</v>
      </c>
      <c r="I393" s="1097" t="s">
        <v>1728</v>
      </c>
      <c r="J393" s="1097"/>
      <c r="K393" s="1097"/>
      <c r="L393" s="1097"/>
      <c r="M393" s="1097"/>
      <c r="N393" s="1097"/>
      <c r="O393" s="1097"/>
      <c r="P393" s="1097"/>
      <c r="Q393" s="1097"/>
      <c r="R393" s="1097"/>
      <c r="S393" s="1097"/>
      <c r="T393" s="1097"/>
      <c r="U393" s="1097"/>
      <c r="V393" s="1097"/>
      <c r="W393" s="1097"/>
      <c r="X393" s="1097"/>
      <c r="Y393" s="1097"/>
      <c r="Z393" s="1097"/>
      <c r="AA393" s="1097"/>
      <c r="AB393" s="1097"/>
      <c r="AC393" s="1097"/>
      <c r="AD393" s="1097"/>
      <c r="AE393" s="1097"/>
    </row>
    <row r="394" spans="1:38" ht="12.75" customHeight="1">
      <c r="C394" s="25"/>
      <c r="D394" s="25"/>
      <c r="E394" s="12" t="s">
        <v>113</v>
      </c>
      <c r="F394" s="25"/>
      <c r="G394" s="25"/>
      <c r="H394" s="25"/>
      <c r="I394" s="25"/>
      <c r="J394" s="25"/>
      <c r="K394" s="25"/>
      <c r="L394" s="25"/>
      <c r="M394" s="25"/>
      <c r="N394" s="25"/>
      <c r="O394" s="25"/>
      <c r="P394" s="743"/>
      <c r="Q394" s="743"/>
      <c r="R394" s="1095" t="s">
        <v>592</v>
      </c>
      <c r="S394" s="1095"/>
      <c r="T394" s="12" t="s">
        <v>620</v>
      </c>
      <c r="U394" s="743"/>
      <c r="V394" s="743"/>
      <c r="W394" s="743"/>
      <c r="X394" s="743"/>
      <c r="Y394" s="743"/>
      <c r="Z394" s="743"/>
      <c r="AA394" s="743"/>
      <c r="AB394" s="743"/>
      <c r="AC394" s="743"/>
      <c r="AD394" s="1437">
        <v>8</v>
      </c>
      <c r="AE394" s="1437"/>
      <c r="AF394" s="743"/>
    </row>
    <row r="395" spans="1:38" ht="12.75" customHeight="1">
      <c r="C395" s="25"/>
      <c r="E395" s="12" t="s">
        <v>114</v>
      </c>
      <c r="F395" s="743"/>
      <c r="G395" s="743"/>
      <c r="H395" s="743"/>
      <c r="I395" s="743"/>
      <c r="J395" s="743"/>
      <c r="K395" s="743"/>
      <c r="L395" s="743"/>
      <c r="M395" s="743"/>
      <c r="N395" s="25"/>
      <c r="O395" s="25"/>
      <c r="P395" s="743"/>
      <c r="Q395" s="743"/>
      <c r="R395" s="1095" t="s">
        <v>642</v>
      </c>
      <c r="S395" s="1095"/>
      <c r="T395" s="12" t="s">
        <v>620</v>
      </c>
      <c r="U395" s="743"/>
      <c r="V395" s="743"/>
      <c r="W395" s="743"/>
      <c r="X395" s="743"/>
      <c r="Y395" s="743"/>
      <c r="Z395" s="743"/>
      <c r="AA395" s="743"/>
      <c r="AB395" s="743"/>
      <c r="AC395" s="743"/>
      <c r="AD395" s="1437">
        <v>0</v>
      </c>
      <c r="AE395" s="1437"/>
      <c r="AF395" s="743"/>
    </row>
    <row r="396" spans="1:38" ht="12.75" customHeight="1">
      <c r="C396" s="25"/>
      <c r="E396" s="12" t="s">
        <v>115</v>
      </c>
      <c r="F396" s="743"/>
      <c r="G396" s="743"/>
      <c r="H396" s="743"/>
      <c r="I396" s="743"/>
      <c r="J396" s="743"/>
      <c r="K396" s="743"/>
      <c r="L396" s="743"/>
      <c r="M396" s="743"/>
      <c r="N396" s="25"/>
      <c r="O396" s="25"/>
      <c r="P396" s="743"/>
      <c r="Q396" s="743"/>
      <c r="R396" s="743"/>
      <c r="S396" s="1095" t="s">
        <v>642</v>
      </c>
      <c r="T396" s="1095"/>
      <c r="U396" s="743"/>
      <c r="V396" s="743"/>
      <c r="W396" s="743"/>
      <c r="X396" s="743"/>
      <c r="Y396" s="743"/>
      <c r="Z396" s="743"/>
      <c r="AA396" s="743"/>
      <c r="AB396" s="743"/>
      <c r="AC396" s="743"/>
      <c r="AD396" s="743"/>
      <c r="AE396" s="743"/>
      <c r="AF396" s="743"/>
    </row>
    <row r="397" spans="1:38" ht="12.75" customHeight="1">
      <c r="E397" s="12" t="s">
        <v>177</v>
      </c>
      <c r="F397" s="743"/>
      <c r="G397" s="743"/>
      <c r="H397" s="1595" t="s">
        <v>357</v>
      </c>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743"/>
    </row>
    <row r="398" spans="1:38" ht="12.75" customHeight="1">
      <c r="E398" s="25"/>
      <c r="F398" s="743"/>
      <c r="G398" s="743"/>
      <c r="H398" s="1596"/>
      <c r="I398" s="1596"/>
      <c r="J398" s="1596"/>
      <c r="K398" s="1596"/>
      <c r="L398" s="1596"/>
      <c r="M398" s="1596"/>
      <c r="N398" s="1596"/>
      <c r="O398" s="1596"/>
      <c r="P398" s="1596"/>
      <c r="Q398" s="1596"/>
      <c r="R398" s="1596"/>
      <c r="S398" s="1596"/>
      <c r="T398" s="1596"/>
      <c r="U398" s="1596"/>
      <c r="V398" s="1596"/>
      <c r="W398" s="1596"/>
      <c r="X398" s="1596"/>
      <c r="Y398" s="1596"/>
      <c r="Z398" s="1596"/>
      <c r="AA398" s="1596"/>
      <c r="AB398" s="1596"/>
      <c r="AC398" s="1596"/>
      <c r="AD398" s="1596"/>
      <c r="AE398" s="159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518"/>
      <c r="F406" s="1518"/>
      <c r="G406" s="1518"/>
      <c r="H406" s="23" t="s">
        <v>122</v>
      </c>
      <c r="I406" s="1518"/>
      <c r="J406" s="1518"/>
      <c r="K406" s="1518"/>
      <c r="L406" s="12" t="s">
        <v>123</v>
      </c>
      <c r="N406" s="144" t="s">
        <v>626</v>
      </c>
      <c r="P406" s="1597">
        <v>0.375</v>
      </c>
      <c r="Q406" s="1597"/>
      <c r="R406" s="1597"/>
      <c r="S406" s="12" t="s">
        <v>124</v>
      </c>
      <c r="W406" s="1581">
        <f>IF(E406&gt;0,(E406*I406),(P406*43560))</f>
        <v>16335</v>
      </c>
      <c r="X406" s="1581"/>
      <c r="Y406" s="1581"/>
      <c r="Z406" s="12" t="s">
        <v>125</v>
      </c>
      <c r="AF406" s="1597">
        <f>AG424/P406</f>
        <v>232</v>
      </c>
      <c r="AG406" s="1597"/>
      <c r="AH406" s="1597"/>
    </row>
    <row r="407" spans="1:36" ht="12.75">
      <c r="E407" s="12" t="s">
        <v>56</v>
      </c>
    </row>
    <row r="408" spans="1:36" ht="12.75">
      <c r="E408" s="1598"/>
      <c r="F408" s="1598"/>
      <c r="G408" s="1598"/>
      <c r="H408" s="1598"/>
      <c r="I408" s="1598"/>
      <c r="J408" s="1598"/>
      <c r="K408" s="1598"/>
      <c r="L408" s="1598"/>
      <c r="M408" s="1598"/>
      <c r="N408" s="1598"/>
      <c r="O408" s="1598"/>
      <c r="P408" s="1598"/>
      <c r="Q408" s="1598"/>
      <c r="R408" s="1598"/>
      <c r="S408" s="1598"/>
      <c r="T408" s="1598"/>
      <c r="U408" s="1598"/>
      <c r="V408" s="1598"/>
      <c r="W408" s="1598"/>
      <c r="X408" s="1598"/>
      <c r="Y408" s="1598"/>
      <c r="Z408" s="1598"/>
      <c r="AA408" s="1598"/>
      <c r="AB408" s="1598"/>
      <c r="AC408" s="1598"/>
      <c r="AD408" s="1598"/>
      <c r="AE408" s="1598"/>
      <c r="AF408" s="1598"/>
      <c r="AG408" s="1598"/>
      <c r="AH408" s="1598"/>
      <c r="AI408" s="1598"/>
      <c r="AJ408" s="1598"/>
    </row>
    <row r="409" spans="1:36" ht="12.75"/>
    <row r="410" spans="1:36" ht="12.75">
      <c r="A410" s="50" t="s">
        <v>643</v>
      </c>
      <c r="B410" s="50"/>
      <c r="C410" s="50"/>
      <c r="D410" s="50" t="s">
        <v>127</v>
      </c>
    </row>
    <row r="411" spans="1:36" ht="12.75">
      <c r="E411" s="12" t="s">
        <v>128</v>
      </c>
      <c r="P411" s="1095">
        <v>1</v>
      </c>
      <c r="Q411" s="1095"/>
      <c r="S411" s="12" t="s">
        <v>203</v>
      </c>
      <c r="AE411" s="1095">
        <v>1</v>
      </c>
      <c r="AF411" s="1095"/>
    </row>
    <row r="412" spans="1:36" ht="12.75">
      <c r="E412" s="12" t="s">
        <v>204</v>
      </c>
      <c r="P412" s="1095">
        <v>0</v>
      </c>
      <c r="Q412" s="1095"/>
      <c r="S412" s="12" t="s">
        <v>138</v>
      </c>
      <c r="AE412" s="1095" t="s">
        <v>642</v>
      </c>
      <c r="AF412" s="1095"/>
    </row>
    <row r="413" spans="1:36" ht="12.75" customHeight="1">
      <c r="F413" s="67" t="s">
        <v>139</v>
      </c>
    </row>
    <row r="414" spans="1:36" ht="12.75" customHeight="1">
      <c r="F414" s="1496"/>
      <c r="G414" s="1496"/>
      <c r="H414" s="1496"/>
      <c r="I414" s="1496"/>
      <c r="J414" s="1496"/>
      <c r="K414" s="1496"/>
      <c r="L414" s="1496"/>
      <c r="M414" s="1496"/>
      <c r="N414" s="1496"/>
      <c r="O414" s="1496"/>
      <c r="P414" s="1496"/>
      <c r="Q414" s="1496"/>
      <c r="R414" s="1496"/>
      <c r="S414" s="1496"/>
      <c r="T414" s="1496"/>
      <c r="U414" s="1496"/>
      <c r="V414" s="1496"/>
      <c r="W414" s="1496"/>
      <c r="X414" s="1496"/>
      <c r="Y414" s="1496"/>
      <c r="Z414" s="1496"/>
      <c r="AA414" s="1496"/>
      <c r="AB414" s="1496"/>
      <c r="AC414" s="1496"/>
      <c r="AD414" s="1496"/>
      <c r="AE414" s="1496"/>
      <c r="AF414" s="1496"/>
      <c r="AG414" s="1496"/>
      <c r="AH414" s="1496"/>
    </row>
    <row r="415" spans="1:36" ht="12.75" customHeight="1">
      <c r="F415" s="1497"/>
      <c r="G415" s="1497"/>
      <c r="H415" s="1497"/>
      <c r="I415" s="1497"/>
      <c r="J415" s="1497"/>
      <c r="K415" s="1497"/>
      <c r="L415" s="1497"/>
      <c r="M415" s="1497"/>
      <c r="N415" s="1497"/>
      <c r="O415" s="1497"/>
      <c r="P415" s="1497"/>
      <c r="Q415" s="1497"/>
      <c r="R415" s="1497"/>
      <c r="S415" s="1497"/>
      <c r="T415" s="1497"/>
      <c r="U415" s="1497"/>
      <c r="V415" s="1497"/>
      <c r="W415" s="1497"/>
      <c r="X415" s="1497"/>
      <c r="Y415" s="1497"/>
      <c r="Z415" s="1497"/>
      <c r="AA415" s="1497"/>
      <c r="AB415" s="1497"/>
      <c r="AC415" s="1497"/>
      <c r="AD415" s="1497"/>
      <c r="AE415" s="1497"/>
      <c r="AF415" s="1497"/>
      <c r="AG415" s="1497"/>
      <c r="AH415" s="1497"/>
    </row>
    <row r="416" spans="1:36" ht="12.75" customHeight="1">
      <c r="E416" s="12" t="s">
        <v>659</v>
      </c>
      <c r="N416" s="39"/>
      <c r="O416" s="39"/>
      <c r="P416" s="243"/>
      <c r="Q416" s="1095" t="s">
        <v>592</v>
      </c>
      <c r="R416" s="109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5" t="s">
        <v>642</v>
      </c>
      <c r="AG417" s="1579"/>
    </row>
    <row r="418" spans="1:96" ht="12.75" customHeight="1">
      <c r="S418" s="25"/>
      <c r="T418" s="25"/>
    </row>
    <row r="419" spans="1:96" ht="12.75" customHeight="1">
      <c r="A419" s="50"/>
      <c r="B419" s="50"/>
      <c r="C419" s="50"/>
      <c r="E419" s="7" t="s">
        <v>330</v>
      </c>
      <c r="Z419" s="1095" t="s">
        <v>723</v>
      </c>
      <c r="AA419" s="109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5" t="s">
        <v>642</v>
      </c>
      <c r="AA421" s="1095"/>
    </row>
    <row r="422" spans="1:96" ht="12.75" customHeight="1"/>
    <row r="423" spans="1:96" ht="12.75" customHeight="1">
      <c r="A423" s="50" t="s">
        <v>514</v>
      </c>
      <c r="B423" s="50"/>
      <c r="C423" s="50"/>
      <c r="D423" s="50" t="s">
        <v>843</v>
      </c>
      <c r="AF423" s="80"/>
    </row>
    <row r="424" spans="1:96" ht="12.75" customHeight="1">
      <c r="D424" s="1180" t="s">
        <v>48</v>
      </c>
      <c r="E424" s="1181"/>
      <c r="F424" s="1181"/>
      <c r="G424" s="1181"/>
      <c r="H424" s="1181"/>
      <c r="I424" s="1181"/>
      <c r="J424" s="1181"/>
      <c r="K424" s="1181"/>
      <c r="L424" s="1181"/>
      <c r="M424" s="1181"/>
      <c r="N424" s="1181"/>
      <c r="O424" s="1181"/>
      <c r="P424" s="1181"/>
      <c r="Q424" s="1181"/>
      <c r="R424" s="1181"/>
      <c r="S424" s="1181"/>
      <c r="T424" s="1181"/>
      <c r="U424" s="1181"/>
      <c r="V424" s="1181"/>
      <c r="W424" s="1181"/>
      <c r="X424" s="1181"/>
      <c r="Y424" s="1181"/>
      <c r="Z424" s="1181"/>
      <c r="AA424" s="1181"/>
      <c r="AB424" s="1181"/>
      <c r="AC424" s="1181"/>
      <c r="AD424" s="1181"/>
      <c r="AE424" s="1181"/>
      <c r="AF424" s="1533"/>
      <c r="AG424" s="1540">
        <v>87</v>
      </c>
      <c r="AH424" s="1540"/>
      <c r="AI424" s="1540"/>
      <c r="AJ424" s="1540"/>
    </row>
    <row r="425" spans="1:96" ht="12.75" customHeight="1">
      <c r="D425" s="1534" t="s">
        <v>1488</v>
      </c>
      <c r="E425" s="1535"/>
      <c r="F425" s="1535"/>
      <c r="G425" s="1535"/>
      <c r="H425" s="1535"/>
      <c r="I425" s="1535"/>
      <c r="J425" s="1535"/>
      <c r="K425" s="1535"/>
      <c r="L425" s="1535"/>
      <c r="M425" s="1535"/>
      <c r="N425" s="1535"/>
      <c r="O425" s="1535"/>
      <c r="P425" s="1535"/>
      <c r="Q425" s="1535"/>
      <c r="R425" s="1535"/>
      <c r="S425" s="1535"/>
      <c r="T425" s="1535"/>
      <c r="U425" s="1535"/>
      <c r="V425" s="1535"/>
      <c r="W425" s="1535"/>
      <c r="X425" s="1535"/>
      <c r="Y425" s="1535"/>
      <c r="Z425" s="1535"/>
      <c r="AA425" s="1535"/>
      <c r="AB425" s="1535"/>
      <c r="AC425" s="1535"/>
      <c r="AD425" s="1535"/>
      <c r="AE425" s="1535"/>
      <c r="AF425" s="1536"/>
      <c r="AG425" s="1550"/>
      <c r="AH425" s="1188"/>
      <c r="AI425" s="1188"/>
      <c r="AJ425" s="1188"/>
    </row>
    <row r="426" spans="1:96" ht="12.75" customHeight="1">
      <c r="D426" s="1534" t="s">
        <v>1184</v>
      </c>
      <c r="E426" s="1535"/>
      <c r="F426" s="1535"/>
      <c r="G426" s="1535"/>
      <c r="H426" s="1535"/>
      <c r="I426" s="1535"/>
      <c r="J426" s="1535"/>
      <c r="K426" s="1535"/>
      <c r="L426" s="1535"/>
      <c r="M426" s="1535"/>
      <c r="N426" s="1535"/>
      <c r="O426" s="1535"/>
      <c r="P426" s="1535"/>
      <c r="Q426" s="1535"/>
      <c r="R426" s="1535"/>
      <c r="S426" s="1535"/>
      <c r="T426" s="1535"/>
      <c r="U426" s="1535"/>
      <c r="V426" s="1535"/>
      <c r="W426" s="1535"/>
      <c r="X426" s="1535"/>
      <c r="Y426" s="1535"/>
      <c r="Z426" s="1535"/>
      <c r="AA426" s="1535"/>
      <c r="AB426" s="1535"/>
      <c r="AC426" s="1535"/>
      <c r="AD426" s="1535"/>
      <c r="AE426" s="1535"/>
      <c r="AF426" s="1536"/>
      <c r="AG426" s="1540">
        <v>86</v>
      </c>
      <c r="AH426" s="1540"/>
      <c r="AI426" s="1540"/>
      <c r="AJ426" s="1540"/>
    </row>
    <row r="427" spans="1:96" ht="12.75" customHeight="1">
      <c r="D427" s="1534" t="s">
        <v>1185</v>
      </c>
      <c r="E427" s="1535"/>
      <c r="F427" s="1535"/>
      <c r="G427" s="1535"/>
      <c r="H427" s="1535"/>
      <c r="I427" s="1535"/>
      <c r="J427" s="1535"/>
      <c r="K427" s="1535"/>
      <c r="L427" s="1535"/>
      <c r="M427" s="1535"/>
      <c r="N427" s="1535"/>
      <c r="O427" s="1535"/>
      <c r="P427" s="1535"/>
      <c r="Q427" s="1535"/>
      <c r="R427" s="1535"/>
      <c r="S427" s="1535"/>
      <c r="T427" s="1535"/>
      <c r="U427" s="1535"/>
      <c r="V427" s="1535"/>
      <c r="W427" s="1535"/>
      <c r="X427" s="1535"/>
      <c r="Y427" s="1535"/>
      <c r="Z427" s="1535"/>
      <c r="AA427" s="1535"/>
      <c r="AB427" s="1535"/>
      <c r="AC427" s="1535"/>
      <c r="AD427" s="1535"/>
      <c r="AE427" s="1535"/>
      <c r="AF427" s="1536"/>
      <c r="AG427" s="1540">
        <v>86</v>
      </c>
      <c r="AH427" s="1540"/>
      <c r="AI427" s="1540"/>
      <c r="AJ427" s="1540"/>
    </row>
    <row r="428" spans="1:96" ht="12.75" customHeight="1">
      <c r="D428" s="1534" t="s">
        <v>1187</v>
      </c>
      <c r="E428" s="1535"/>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6"/>
      <c r="AG428" s="1580">
        <f>IF(ISERROR(AG427/AG426),"",AG427/AG426)</f>
        <v>1</v>
      </c>
      <c r="AH428" s="1580"/>
      <c r="AI428" s="1580"/>
      <c r="AJ428" s="1580"/>
    </row>
    <row r="429" spans="1:96" ht="12.75" customHeight="1">
      <c r="D429" s="1534" t="s">
        <v>1186</v>
      </c>
      <c r="E429" s="1535"/>
      <c r="F429" s="1535"/>
      <c r="G429" s="1535"/>
      <c r="H429" s="1535"/>
      <c r="I429" s="1535"/>
      <c r="J429" s="1535"/>
      <c r="K429" s="1535"/>
      <c r="L429" s="1535"/>
      <c r="M429" s="1535"/>
      <c r="N429" s="1535"/>
      <c r="O429" s="1535"/>
      <c r="P429" s="1535"/>
      <c r="Q429" s="1535"/>
      <c r="R429" s="1535"/>
      <c r="S429" s="1535"/>
      <c r="T429" s="1535"/>
      <c r="U429" s="1535"/>
      <c r="V429" s="1535"/>
      <c r="W429" s="1535"/>
      <c r="X429" s="1535"/>
      <c r="Y429" s="1535"/>
      <c r="Z429" s="1535"/>
      <c r="AA429" s="1535"/>
      <c r="AB429" s="1535"/>
      <c r="AC429" s="1535"/>
      <c r="AD429" s="1535"/>
      <c r="AE429" s="1535"/>
      <c r="AF429" s="1536"/>
      <c r="AG429" s="1538">
        <v>48696</v>
      </c>
      <c r="AH429" s="1538"/>
      <c r="AI429" s="1538"/>
      <c r="AJ429" s="1538"/>
    </row>
    <row r="430" spans="1:96" ht="12.75" customHeight="1">
      <c r="D430" s="1534" t="s">
        <v>1188</v>
      </c>
      <c r="E430" s="1535"/>
      <c r="F430" s="1535"/>
      <c r="G430" s="1535"/>
      <c r="H430" s="1535"/>
      <c r="I430" s="1535"/>
      <c r="J430" s="1535"/>
      <c r="K430" s="1535"/>
      <c r="L430" s="1535"/>
      <c r="M430" s="1535"/>
      <c r="N430" s="1535"/>
      <c r="O430" s="1535"/>
      <c r="P430" s="1535"/>
      <c r="Q430" s="1535"/>
      <c r="R430" s="1535"/>
      <c r="S430" s="1535"/>
      <c r="T430" s="1535"/>
      <c r="U430" s="1535"/>
      <c r="V430" s="1535"/>
      <c r="W430" s="1535"/>
      <c r="X430" s="1535"/>
      <c r="Y430" s="1535"/>
      <c r="Z430" s="1535"/>
      <c r="AA430" s="1535"/>
      <c r="AB430" s="1535"/>
      <c r="AC430" s="1535"/>
      <c r="AD430" s="1535"/>
      <c r="AE430" s="1535"/>
      <c r="AF430" s="1536"/>
      <c r="AG430" s="1538">
        <v>48696</v>
      </c>
      <c r="AH430" s="1538"/>
      <c r="AI430" s="1538"/>
      <c r="AJ430" s="1538"/>
    </row>
    <row r="431" spans="1:96" ht="12.75" customHeight="1">
      <c r="D431" s="1534" t="s">
        <v>1189</v>
      </c>
      <c r="E431" s="1535"/>
      <c r="F431" s="1535"/>
      <c r="G431" s="1535"/>
      <c r="H431" s="1535"/>
      <c r="I431" s="1535"/>
      <c r="J431" s="1535"/>
      <c r="K431" s="1535"/>
      <c r="L431" s="1535"/>
      <c r="M431" s="1535"/>
      <c r="N431" s="1535"/>
      <c r="O431" s="1535"/>
      <c r="P431" s="1535"/>
      <c r="Q431" s="1535"/>
      <c r="R431" s="1535"/>
      <c r="S431" s="1535"/>
      <c r="T431" s="1535"/>
      <c r="U431" s="1535"/>
      <c r="V431" s="1535"/>
      <c r="W431" s="1535"/>
      <c r="X431" s="1535"/>
      <c r="Y431" s="1535"/>
      <c r="Z431" s="1535"/>
      <c r="AA431" s="1535"/>
      <c r="AB431" s="1535"/>
      <c r="AC431" s="1535"/>
      <c r="AD431" s="1535"/>
      <c r="AE431" s="1535"/>
      <c r="AF431" s="1536"/>
      <c r="AG431" s="1580">
        <f>IF(ISERROR(AG430/AG429),"",AG430/AG429)</f>
        <v>1</v>
      </c>
      <c r="AH431" s="1580"/>
      <c r="AI431" s="1580"/>
      <c r="AJ431" s="1580"/>
    </row>
    <row r="432" spans="1:96" ht="12.75" customHeight="1">
      <c r="D432" s="1534" t="s">
        <v>1190</v>
      </c>
      <c r="E432" s="1535"/>
      <c r="F432" s="1535"/>
      <c r="G432" s="1535"/>
      <c r="H432" s="1535"/>
      <c r="I432" s="1535"/>
      <c r="J432" s="1535"/>
      <c r="K432" s="1535"/>
      <c r="L432" s="1535"/>
      <c r="M432" s="1535"/>
      <c r="N432" s="1535"/>
      <c r="O432" s="1535"/>
      <c r="P432" s="1535"/>
      <c r="Q432" s="1535"/>
      <c r="R432" s="1535"/>
      <c r="S432" s="1535"/>
      <c r="T432" s="1535"/>
      <c r="U432" s="1535"/>
      <c r="V432" s="1535"/>
      <c r="W432" s="1535"/>
      <c r="X432" s="1535"/>
      <c r="Y432" s="1535"/>
      <c r="Z432" s="1535"/>
      <c r="AA432" s="1535"/>
      <c r="AB432" s="1535"/>
      <c r="AC432" s="1535"/>
      <c r="AD432" s="1535"/>
      <c r="AE432" s="1535"/>
      <c r="AF432" s="1536"/>
      <c r="AG432" s="1580">
        <f>MIN(IF(AG428&gt;AG431,AG431,AG428),1)</f>
        <v>1</v>
      </c>
      <c r="AH432" s="1580"/>
      <c r="AI432" s="1580"/>
      <c r="AJ432" s="158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34" t="s">
        <v>1460</v>
      </c>
      <c r="E433" s="1181"/>
      <c r="F433" s="1181"/>
      <c r="G433" s="1181"/>
      <c r="H433" s="1181"/>
      <c r="I433" s="1181"/>
      <c r="J433" s="1181"/>
      <c r="K433" s="1181"/>
      <c r="L433" s="1181"/>
      <c r="M433" s="1181"/>
      <c r="N433" s="1181"/>
      <c r="O433" s="1181"/>
      <c r="P433" s="1181"/>
      <c r="Q433" s="1181"/>
      <c r="R433" s="1181"/>
      <c r="S433" s="1181"/>
      <c r="T433" s="1181"/>
      <c r="U433" s="1181"/>
      <c r="V433" s="1181"/>
      <c r="W433" s="1181"/>
      <c r="X433" s="1181"/>
      <c r="Y433" s="1181"/>
      <c r="Z433" s="1181"/>
      <c r="AA433" s="1181"/>
      <c r="AB433" s="1181"/>
      <c r="AC433" s="1181"/>
      <c r="AD433" s="1181"/>
      <c r="AE433" s="1181"/>
      <c r="AF433" s="1533"/>
      <c r="AG433" s="1538">
        <v>0</v>
      </c>
      <c r="AH433" s="1538"/>
      <c r="AI433" s="1538"/>
      <c r="AJ433" s="153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80" t="s">
        <v>618</v>
      </c>
      <c r="E434" s="1181"/>
      <c r="F434" s="1181"/>
      <c r="G434" s="1181"/>
      <c r="H434" s="1181"/>
      <c r="I434" s="1181"/>
      <c r="J434" s="1181"/>
      <c r="K434" s="1181"/>
      <c r="L434" s="1181"/>
      <c r="M434" s="1181"/>
      <c r="N434" s="1181"/>
      <c r="O434" s="1181"/>
      <c r="P434" s="1181"/>
      <c r="Q434" s="1181"/>
      <c r="R434" s="1181"/>
      <c r="S434" s="1181"/>
      <c r="T434" s="1181"/>
      <c r="U434" s="1181"/>
      <c r="V434" s="1181"/>
      <c r="W434" s="1181"/>
      <c r="X434" s="1181"/>
      <c r="Y434" s="1181"/>
      <c r="Z434" s="1181"/>
      <c r="AA434" s="1181"/>
      <c r="AB434" s="1181"/>
      <c r="AC434" s="1181"/>
      <c r="AD434" s="1181"/>
      <c r="AE434" s="1181"/>
      <c r="AF434" s="1533"/>
      <c r="AG434" s="1538">
        <v>0</v>
      </c>
      <c r="AH434" s="1538"/>
      <c r="AI434" s="1538"/>
      <c r="AJ434" s="153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34" t="s">
        <v>1461</v>
      </c>
      <c r="E435" s="1181"/>
      <c r="F435" s="1181"/>
      <c r="G435" s="1181"/>
      <c r="H435" s="1181"/>
      <c r="I435" s="1181"/>
      <c r="J435" s="1181"/>
      <c r="K435" s="1181"/>
      <c r="L435" s="1181"/>
      <c r="M435" s="1181"/>
      <c r="N435" s="1181"/>
      <c r="O435" s="1181"/>
      <c r="P435" s="1181"/>
      <c r="Q435" s="1181"/>
      <c r="R435" s="1181"/>
      <c r="S435" s="1181"/>
      <c r="T435" s="1181"/>
      <c r="U435" s="1181"/>
      <c r="V435" s="1181"/>
      <c r="W435" s="1181"/>
      <c r="X435" s="1181"/>
      <c r="Y435" s="1181"/>
      <c r="Z435" s="1181"/>
      <c r="AA435" s="1181"/>
      <c r="AB435" s="1181"/>
      <c r="AC435" s="1181"/>
      <c r="AD435" s="1181"/>
      <c r="AE435" s="1181"/>
      <c r="AF435" s="1533"/>
      <c r="AG435" s="1538">
        <v>37261</v>
      </c>
      <c r="AH435" s="1538"/>
      <c r="AI435" s="1538"/>
      <c r="AJ435" s="153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34" t="s">
        <v>1191</v>
      </c>
      <c r="E436" s="1181"/>
      <c r="F436" s="1181"/>
      <c r="G436" s="1181"/>
      <c r="H436" s="1181"/>
      <c r="I436" s="1181"/>
      <c r="J436" s="1181"/>
      <c r="K436" s="1181"/>
      <c r="L436" s="1181"/>
      <c r="M436" s="1181"/>
      <c r="N436" s="1181"/>
      <c r="O436" s="1181"/>
      <c r="P436" s="1181"/>
      <c r="Q436" s="1181"/>
      <c r="R436" s="1181"/>
      <c r="S436" s="1181"/>
      <c r="T436" s="1181"/>
      <c r="U436" s="1181"/>
      <c r="V436" s="1181"/>
      <c r="W436" s="1181"/>
      <c r="X436" s="1181"/>
      <c r="Y436" s="1181"/>
      <c r="Z436" s="1181"/>
      <c r="AA436" s="1181"/>
      <c r="AB436" s="1181"/>
      <c r="AC436" s="1181"/>
      <c r="AD436" s="1181"/>
      <c r="AE436" s="1181"/>
      <c r="AF436" s="1533"/>
      <c r="AG436" s="1538">
        <v>8738</v>
      </c>
      <c r="AH436" s="1538"/>
      <c r="AI436" s="1538"/>
      <c r="AJ436" s="153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3" t="s">
        <v>1192</v>
      </c>
      <c r="E437" s="1564"/>
      <c r="F437" s="1564"/>
      <c r="G437" s="1564"/>
      <c r="H437" s="1564"/>
      <c r="I437" s="1564"/>
      <c r="J437" s="1564"/>
      <c r="K437" s="1564"/>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565"/>
      <c r="AG437" s="1521">
        <f>AG429+AG433+AG435+AG436</f>
        <v>94695</v>
      </c>
      <c r="AH437" s="1521"/>
      <c r="AI437" s="1521"/>
      <c r="AJ437" s="152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6" t="s">
        <v>1462</v>
      </c>
      <c r="E438" s="1566"/>
      <c r="F438" s="1566"/>
      <c r="G438" s="1566"/>
      <c r="H438" s="1566"/>
      <c r="I438" s="1566"/>
      <c r="J438" s="1566"/>
      <c r="K438" s="1566"/>
      <c r="L438" s="1566"/>
      <c r="M438" s="1566"/>
      <c r="N438" s="1566"/>
      <c r="O438" s="1566"/>
      <c r="P438" s="1566"/>
      <c r="Q438" s="1566"/>
      <c r="R438" s="1566"/>
      <c r="S438" s="1566"/>
      <c r="T438" s="1566"/>
      <c r="U438" s="1566"/>
      <c r="V438" s="1566"/>
      <c r="W438" s="1566"/>
      <c r="X438" s="1566"/>
      <c r="Y438" s="1566"/>
      <c r="Z438" s="1566"/>
      <c r="AA438" s="1566"/>
      <c r="AB438" s="1566"/>
      <c r="AC438" s="1566"/>
      <c r="AD438" s="1566"/>
      <c r="AE438" s="1566"/>
      <c r="AF438" s="1566"/>
      <c r="AG438" s="1566"/>
      <c r="AH438" s="1566"/>
      <c r="AI438" s="1566"/>
      <c r="AJ438" s="15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7"/>
      <c r="E439" s="1567"/>
      <c r="F439" s="1567"/>
      <c r="G439" s="1567"/>
      <c r="H439" s="1567"/>
      <c r="I439" s="1567"/>
      <c r="J439" s="1567"/>
      <c r="K439" s="1567"/>
      <c r="L439" s="1567"/>
      <c r="M439" s="1567"/>
      <c r="N439" s="1567"/>
      <c r="O439" s="1567"/>
      <c r="P439" s="1567"/>
      <c r="Q439" s="1567"/>
      <c r="R439" s="1567"/>
      <c r="S439" s="1567"/>
      <c r="T439" s="1567"/>
      <c r="U439" s="1567"/>
      <c r="V439" s="1567"/>
      <c r="W439" s="1567"/>
      <c r="X439" s="1567"/>
      <c r="Y439" s="1567"/>
      <c r="Z439" s="1567"/>
      <c r="AA439" s="1567"/>
      <c r="AB439" s="1567"/>
      <c r="AC439" s="1567"/>
      <c r="AD439" s="1567"/>
      <c r="AE439" s="1567"/>
      <c r="AF439" s="1567"/>
      <c r="AG439" s="1567"/>
      <c r="AH439" s="1567"/>
      <c r="AI439" s="1567"/>
      <c r="AJ439" s="15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4">
        <f>'Sources and Uses Budget'!B105/Application!AG424</f>
        <v>750601.72413793101</v>
      </c>
      <c r="AD441" s="1114"/>
      <c r="AE441" s="1114"/>
      <c r="AF441" s="111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4">
        <f>'Sources and Uses Budget'!C105/Application!AG424</f>
        <v>750601.72413793101</v>
      </c>
      <c r="AD442" s="1114"/>
      <c r="AE442" s="1114"/>
      <c r="AF442" s="111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4">
        <f>('Sources and Uses Budget'!$S$107+'Sources and Uses Budget'!$T$107)/Application!AG424</f>
        <v>669611.31034482759</v>
      </c>
      <c r="AD443" s="1114"/>
      <c r="AE443" s="1114"/>
      <c r="AF443" s="111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530" t="s">
        <v>750</v>
      </c>
      <c r="E452" s="1531"/>
      <c r="F452" s="1531"/>
      <c r="G452" s="1531"/>
      <c r="H452" s="1531"/>
      <c r="I452" s="1531"/>
      <c r="J452" s="1531"/>
      <c r="K452" s="1531"/>
      <c r="L452" s="1531"/>
      <c r="M452" s="1531"/>
      <c r="N452" s="1531"/>
      <c r="O452" s="1531"/>
      <c r="P452" s="1531"/>
      <c r="Q452" s="1531"/>
      <c r="R452" s="1531"/>
      <c r="S452" s="1531"/>
      <c r="T452" s="1531"/>
      <c r="U452" s="1531"/>
      <c r="V452" s="1532"/>
      <c r="W452" s="1333" t="s">
        <v>642</v>
      </c>
      <c r="X452" s="1334"/>
      <c r="Y452" s="133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530" t="s">
        <v>751</v>
      </c>
      <c r="E453" s="1531"/>
      <c r="F453" s="1531"/>
      <c r="G453" s="1531"/>
      <c r="H453" s="1531"/>
      <c r="I453" s="1531"/>
      <c r="J453" s="1531"/>
      <c r="K453" s="1531"/>
      <c r="L453" s="1531"/>
      <c r="M453" s="1531"/>
      <c r="N453" s="1531"/>
      <c r="O453" s="1531"/>
      <c r="P453" s="1531"/>
      <c r="Q453" s="1531"/>
      <c r="R453" s="1531"/>
      <c r="S453" s="1531"/>
      <c r="T453" s="1531"/>
      <c r="U453" s="1531"/>
      <c r="V453" s="1532"/>
      <c r="W453" s="1333" t="s">
        <v>642</v>
      </c>
      <c r="X453" s="1334"/>
      <c r="Y453" s="133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530" t="s">
        <v>752</v>
      </c>
      <c r="E454" s="1531"/>
      <c r="F454" s="1531"/>
      <c r="G454" s="1531"/>
      <c r="H454" s="1531"/>
      <c r="I454" s="1531"/>
      <c r="J454" s="1531"/>
      <c r="K454" s="1531"/>
      <c r="L454" s="1531"/>
      <c r="M454" s="1531"/>
      <c r="N454" s="1531"/>
      <c r="O454" s="1531"/>
      <c r="P454" s="1531"/>
      <c r="Q454" s="1531"/>
      <c r="R454" s="1531"/>
      <c r="S454" s="1531"/>
      <c r="T454" s="1531"/>
      <c r="U454" s="1531"/>
      <c r="V454" s="1532"/>
      <c r="W454" s="1333" t="s">
        <v>642</v>
      </c>
      <c r="X454" s="1334"/>
      <c r="Y454" s="133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530" t="s">
        <v>753</v>
      </c>
      <c r="E455" s="1531"/>
      <c r="F455" s="1531"/>
      <c r="G455" s="1531"/>
      <c r="H455" s="1531"/>
      <c r="I455" s="1531"/>
      <c r="J455" s="1531"/>
      <c r="K455" s="1531"/>
      <c r="L455" s="1531"/>
      <c r="M455" s="1531"/>
      <c r="N455" s="1531"/>
      <c r="O455" s="1531"/>
      <c r="P455" s="1531"/>
      <c r="Q455" s="1531"/>
      <c r="R455" s="1531"/>
      <c r="S455" s="1531"/>
      <c r="T455" s="1531"/>
      <c r="U455" s="1531"/>
      <c r="V455" s="1532"/>
      <c r="W455" s="1333" t="s">
        <v>642</v>
      </c>
      <c r="X455" s="1334"/>
      <c r="Y455" s="133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530" t="s">
        <v>976</v>
      </c>
      <c r="E456" s="1531"/>
      <c r="F456" s="1531"/>
      <c r="G456" s="1531"/>
      <c r="H456" s="1531"/>
      <c r="I456" s="1531"/>
      <c r="J456" s="1531"/>
      <c r="K456" s="1531"/>
      <c r="L456" s="1531"/>
      <c r="M456" s="1531"/>
      <c r="N456" s="1531"/>
      <c r="O456" s="1531"/>
      <c r="P456" s="1531"/>
      <c r="Q456" s="1531"/>
      <c r="R456" s="1531"/>
      <c r="S456" s="1531"/>
      <c r="T456" s="1531"/>
      <c r="U456" s="1531"/>
      <c r="V456" s="1532"/>
      <c r="W456" s="1333" t="s">
        <v>642</v>
      </c>
      <c r="X456" s="1334"/>
      <c r="Y456" s="133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530" t="s">
        <v>754</v>
      </c>
      <c r="E457" s="1531"/>
      <c r="F457" s="1531"/>
      <c r="G457" s="1531"/>
      <c r="H457" s="1531"/>
      <c r="I457" s="1531"/>
      <c r="J457" s="1531"/>
      <c r="K457" s="1531"/>
      <c r="L457" s="1531"/>
      <c r="M457" s="1531"/>
      <c r="N457" s="1531"/>
      <c r="O457" s="1531"/>
      <c r="P457" s="1531"/>
      <c r="Q457" s="1531"/>
      <c r="R457" s="1531"/>
      <c r="S457" s="1531"/>
      <c r="T457" s="1531"/>
      <c r="U457" s="1531"/>
      <c r="V457" s="1532"/>
      <c r="W457" s="1333" t="s">
        <v>642</v>
      </c>
      <c r="X457" s="1334"/>
      <c r="Y457" s="133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530" t="s">
        <v>1157</v>
      </c>
      <c r="E458" s="1531"/>
      <c r="F458" s="1531"/>
      <c r="G458" s="1531"/>
      <c r="H458" s="1531"/>
      <c r="I458" s="1531"/>
      <c r="J458" s="1531"/>
      <c r="K458" s="1531"/>
      <c r="L458" s="1531"/>
      <c r="M458" s="1531"/>
      <c r="N458" s="1531"/>
      <c r="O458" s="1531"/>
      <c r="P458" s="1531"/>
      <c r="Q458" s="1531"/>
      <c r="R458" s="1531"/>
      <c r="S458" s="1531"/>
      <c r="T458" s="1531"/>
      <c r="U458" s="1531"/>
      <c r="V458" s="1532"/>
      <c r="W458" s="1333" t="s">
        <v>642</v>
      </c>
      <c r="X458" s="1334"/>
      <c r="Y458" s="133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83"/>
      <c r="H459" s="1584"/>
      <c r="I459" s="1584"/>
      <c r="J459" s="1584"/>
      <c r="K459" s="1584"/>
      <c r="L459" s="1584"/>
      <c r="M459" s="1584"/>
      <c r="N459" s="1584"/>
      <c r="O459" s="1584"/>
      <c r="P459" s="1584"/>
      <c r="Q459" s="1584"/>
      <c r="R459" s="1584"/>
      <c r="S459" s="1584"/>
      <c r="T459" s="1584"/>
      <c r="U459" s="1584"/>
      <c r="V459" s="1585"/>
      <c r="W459" s="1333" t="s">
        <v>642</v>
      </c>
      <c r="X459" s="1334"/>
      <c r="Y459" s="133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543" t="s">
        <v>755</v>
      </c>
      <c r="E463" s="1544"/>
      <c r="F463" s="1544"/>
      <c r="G463" s="1544"/>
      <c r="H463" s="1544"/>
      <c r="I463" s="1544"/>
      <c r="J463" s="1544"/>
      <c r="K463" s="1544"/>
      <c r="L463" s="1544"/>
      <c r="M463" s="1544"/>
      <c r="N463" s="1544"/>
      <c r="O463" s="1544"/>
      <c r="P463" s="1544"/>
      <c r="Q463" s="1544"/>
      <c r="R463" s="1544"/>
      <c r="S463" s="1544"/>
      <c r="T463" s="1544"/>
      <c r="U463" s="1544"/>
      <c r="V463" s="1544"/>
      <c r="W463" s="1568"/>
      <c r="X463" s="1568"/>
      <c r="Y463" s="156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530" t="s">
        <v>756</v>
      </c>
      <c r="E464" s="1531"/>
      <c r="F464" s="1531"/>
      <c r="G464" s="1531"/>
      <c r="H464" s="1531"/>
      <c r="I464" s="1531"/>
      <c r="J464" s="1531"/>
      <c r="K464" s="1531"/>
      <c r="L464" s="1531"/>
      <c r="M464" s="1531"/>
      <c r="N464" s="1531"/>
      <c r="O464" s="1531"/>
      <c r="P464" s="1531"/>
      <c r="Q464" s="1531"/>
      <c r="R464" s="1531"/>
      <c r="S464" s="1531"/>
      <c r="T464" s="1531"/>
      <c r="U464" s="1531"/>
      <c r="V464" s="1532"/>
      <c r="W464" s="1333" t="s">
        <v>642</v>
      </c>
      <c r="X464" s="1334"/>
      <c r="Y464" s="133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409" t="s">
        <v>893</v>
      </c>
      <c r="B466" s="1409"/>
      <c r="C466" s="1409"/>
      <c r="D466" s="1409"/>
      <c r="E466" s="1409"/>
      <c r="F466" s="1409"/>
      <c r="G466" s="1409"/>
      <c r="H466" s="1409"/>
      <c r="I466" s="1409"/>
      <c r="J466" s="1409"/>
      <c r="K466" s="1409"/>
      <c r="L466" s="1409"/>
      <c r="M466" s="1409"/>
      <c r="N466" s="1409"/>
      <c r="O466" s="1409"/>
      <c r="P466" s="1409"/>
      <c r="Q466" s="1409"/>
      <c r="R466" s="1409"/>
      <c r="S466" s="1409"/>
      <c r="T466" s="1409"/>
      <c r="U466" s="1409"/>
      <c r="V466" s="1409"/>
      <c r="W466" s="1409"/>
      <c r="X466" s="1409"/>
      <c r="Y466" s="1409"/>
      <c r="Z466" s="1409"/>
      <c r="AA466" s="1409"/>
      <c r="AB466" s="1409"/>
      <c r="AC466" s="1409"/>
      <c r="AD466" s="1409"/>
      <c r="AE466" s="1409"/>
      <c r="AF466" s="1409"/>
      <c r="AG466" s="1409"/>
      <c r="AH466" s="1409"/>
      <c r="AI466" s="1409"/>
      <c r="AJ466" s="1409"/>
      <c r="AK466" s="1409"/>
      <c r="AL466" s="140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410"/>
      <c r="B467" s="1410"/>
      <c r="C467" s="1410"/>
      <c r="D467" s="1410"/>
      <c r="E467" s="1410"/>
      <c r="F467" s="1410"/>
      <c r="G467" s="1410"/>
      <c r="H467" s="1410"/>
      <c r="I467" s="1410"/>
      <c r="J467" s="1410"/>
      <c r="K467" s="1410"/>
      <c r="L467" s="1410"/>
      <c r="M467" s="1410"/>
      <c r="N467" s="1410"/>
      <c r="O467" s="1410"/>
      <c r="P467" s="1410"/>
      <c r="Q467" s="1410"/>
      <c r="R467" s="1410"/>
      <c r="S467" s="1410"/>
      <c r="T467" s="1410"/>
      <c r="U467" s="1410"/>
      <c r="V467" s="1410"/>
      <c r="W467" s="1410"/>
      <c r="X467" s="1410"/>
      <c r="Y467" s="1410"/>
      <c r="Z467" s="1410"/>
      <c r="AA467" s="1410"/>
      <c r="AB467" s="1410"/>
      <c r="AC467" s="1410"/>
      <c r="AD467" s="1410"/>
      <c r="AE467" s="1410"/>
      <c r="AF467" s="1410"/>
      <c r="AG467" s="1410"/>
      <c r="AH467" s="1410"/>
      <c r="AI467" s="1410"/>
      <c r="AJ467" s="1410"/>
      <c r="AK467" s="1410"/>
      <c r="AL467" s="141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9" t="s">
        <v>894</v>
      </c>
      <c r="U471" s="1470"/>
      <c r="V471" s="1470"/>
      <c r="W471" s="1470"/>
      <c r="X471" s="1470"/>
      <c r="Y471" s="1470"/>
      <c r="Z471" s="1470"/>
      <c r="AA471" s="1470"/>
      <c r="AB471" s="1470"/>
      <c r="AC471" s="1470"/>
      <c r="AD471" s="1470"/>
      <c r="AE471" s="1470"/>
      <c r="AF471" s="1470"/>
      <c r="AG471" s="1470"/>
      <c r="AH471" s="154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545" t="s">
        <v>38</v>
      </c>
      <c r="U472" s="1545"/>
      <c r="V472" s="1545"/>
      <c r="W472" s="1545"/>
      <c r="X472" s="1545"/>
      <c r="Y472" s="1545" t="s">
        <v>39</v>
      </c>
      <c r="Z472" s="1545"/>
      <c r="AA472" s="1545"/>
      <c r="AB472" s="1545"/>
      <c r="AC472" s="1545"/>
      <c r="AD472" s="1545" t="s">
        <v>362</v>
      </c>
      <c r="AE472" s="1545"/>
      <c r="AF472" s="1545"/>
      <c r="AG472" s="1545"/>
      <c r="AH472" s="154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545"/>
      <c r="U473" s="1545"/>
      <c r="V473" s="1545"/>
      <c r="W473" s="1545"/>
      <c r="X473" s="1545"/>
      <c r="Y473" s="1545"/>
      <c r="Z473" s="1545"/>
      <c r="AA473" s="1545"/>
      <c r="AB473" s="1545"/>
      <c r="AC473" s="1545"/>
      <c r="AD473" s="1545"/>
      <c r="AE473" s="1545"/>
      <c r="AF473" s="1545"/>
      <c r="AG473" s="1545"/>
      <c r="AH473" s="154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5">
        <v>0</v>
      </c>
      <c r="U474" s="1465"/>
      <c r="V474" s="1465"/>
      <c r="W474" s="1465"/>
      <c r="X474" s="1465"/>
      <c r="Y474" s="1465">
        <v>0</v>
      </c>
      <c r="Z474" s="1465"/>
      <c r="AA474" s="1465"/>
      <c r="AB474" s="1465"/>
      <c r="AC474" s="1465"/>
      <c r="AD474" s="1465">
        <v>43490</v>
      </c>
      <c r="AE474" s="1465"/>
      <c r="AF474" s="1465"/>
      <c r="AG474" s="1465"/>
      <c r="AH474" s="14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5">
        <v>0</v>
      </c>
      <c r="U475" s="1465"/>
      <c r="V475" s="1465"/>
      <c r="W475" s="1465"/>
      <c r="X475" s="1465"/>
      <c r="Y475" s="1465">
        <v>0</v>
      </c>
      <c r="Z475" s="1465"/>
      <c r="AA475" s="1465"/>
      <c r="AB475" s="1465"/>
      <c r="AC475" s="1465"/>
      <c r="AD475" s="1493" t="s">
        <v>642</v>
      </c>
      <c r="AE475" s="1465"/>
      <c r="AF475" s="1465"/>
      <c r="AG475" s="1465"/>
      <c r="AH475" s="14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5">
        <v>0</v>
      </c>
      <c r="U476" s="1465"/>
      <c r="V476" s="1465"/>
      <c r="W476" s="1465"/>
      <c r="X476" s="1465"/>
      <c r="Y476" s="1465">
        <v>0</v>
      </c>
      <c r="Z476" s="1465"/>
      <c r="AA476" s="1465"/>
      <c r="AB476" s="1465"/>
      <c r="AC476" s="1465"/>
      <c r="AD476" s="1493" t="s">
        <v>642</v>
      </c>
      <c r="AE476" s="1465"/>
      <c r="AF476" s="1465"/>
      <c r="AG476" s="1465"/>
      <c r="AH476" s="14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5">
        <v>0</v>
      </c>
      <c r="U477" s="1465"/>
      <c r="V477" s="1465"/>
      <c r="W477" s="1465"/>
      <c r="X477" s="1465"/>
      <c r="Y477" s="1465">
        <v>0</v>
      </c>
      <c r="Z477" s="1465"/>
      <c r="AA477" s="1465"/>
      <c r="AB477" s="1465"/>
      <c r="AC477" s="1465"/>
      <c r="AD477" s="1493" t="s">
        <v>642</v>
      </c>
      <c r="AE477" s="1465"/>
      <c r="AF477" s="1465"/>
      <c r="AG477" s="1465"/>
      <c r="AH477" s="146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5">
        <v>0</v>
      </c>
      <c r="U478" s="1465"/>
      <c r="V478" s="1465"/>
      <c r="W478" s="1465"/>
      <c r="X478" s="1465"/>
      <c r="Y478" s="1465">
        <v>0</v>
      </c>
      <c r="Z478" s="1465"/>
      <c r="AA478" s="1465"/>
      <c r="AB478" s="1465"/>
      <c r="AC478" s="1465"/>
      <c r="AD478" s="1493" t="s">
        <v>642</v>
      </c>
      <c r="AE478" s="1465"/>
      <c r="AF478" s="1465"/>
      <c r="AG478" s="1465"/>
      <c r="AH478" s="14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5">
        <v>0</v>
      </c>
      <c r="U479" s="1465"/>
      <c r="V479" s="1465"/>
      <c r="W479" s="1465"/>
      <c r="X479" s="1465"/>
      <c r="Y479" s="1465">
        <v>0</v>
      </c>
      <c r="Z479" s="1465"/>
      <c r="AA479" s="1465"/>
      <c r="AB479" s="1465"/>
      <c r="AC479" s="1465"/>
      <c r="AD479" s="1493" t="s">
        <v>642</v>
      </c>
      <c r="AE479" s="1465"/>
      <c r="AF479" s="1465"/>
      <c r="AG479" s="1465"/>
      <c r="AH479" s="14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5">
        <v>0</v>
      </c>
      <c r="U480" s="1465"/>
      <c r="V480" s="1465"/>
      <c r="W480" s="1465"/>
      <c r="X480" s="1465"/>
      <c r="Y480" s="1465">
        <v>0</v>
      </c>
      <c r="Z480" s="1465"/>
      <c r="AA480" s="1465"/>
      <c r="AB480" s="1465"/>
      <c r="AC480" s="1465"/>
      <c r="AD480" s="1493" t="s">
        <v>642</v>
      </c>
      <c r="AE480" s="1465"/>
      <c r="AF480" s="1465"/>
      <c r="AG480" s="1465"/>
      <c r="AH480" s="14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5">
        <v>0</v>
      </c>
      <c r="U481" s="1465"/>
      <c r="V481" s="1465"/>
      <c r="W481" s="1465"/>
      <c r="X481" s="1465"/>
      <c r="Y481" s="1465">
        <v>0</v>
      </c>
      <c r="Z481" s="1465"/>
      <c r="AA481" s="1465"/>
      <c r="AB481" s="1465"/>
      <c r="AC481" s="1465"/>
      <c r="AD481" s="1493" t="s">
        <v>642</v>
      </c>
      <c r="AE481" s="1465"/>
      <c r="AF481" s="1465"/>
      <c r="AG481" s="1465"/>
      <c r="AH481" s="14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5">
        <v>0</v>
      </c>
      <c r="U482" s="1465"/>
      <c r="V482" s="1465"/>
      <c r="W482" s="1465"/>
      <c r="X482" s="1465"/>
      <c r="Y482" s="1465">
        <v>0</v>
      </c>
      <c r="Z482" s="1465"/>
      <c r="AA482" s="1465"/>
      <c r="AB482" s="1465"/>
      <c r="AC482" s="1465"/>
      <c r="AD482" s="1493" t="s">
        <v>642</v>
      </c>
      <c r="AE482" s="1465"/>
      <c r="AF482" s="1465"/>
      <c r="AG482" s="1465"/>
      <c r="AH482" s="14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65">
        <v>0</v>
      </c>
      <c r="U483" s="1465"/>
      <c r="V483" s="1465"/>
      <c r="W483" s="1465"/>
      <c r="X483" s="1465"/>
      <c r="Y483" s="1465">
        <v>0</v>
      </c>
      <c r="Z483" s="1465"/>
      <c r="AA483" s="1465"/>
      <c r="AB483" s="1465"/>
      <c r="AC483" s="1465"/>
      <c r="AD483" s="1465">
        <v>43495</v>
      </c>
      <c r="AE483" s="1465"/>
      <c r="AF483" s="1465"/>
      <c r="AG483" s="1465"/>
      <c r="AH483" s="14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6" t="s">
        <v>428</v>
      </c>
      <c r="R485" s="1467"/>
      <c r="S485" s="1467"/>
      <c r="T485" s="1467"/>
      <c r="U485" s="1467"/>
      <c r="V485" s="1467"/>
      <c r="W485" s="1467"/>
      <c r="X485" s="1467"/>
      <c r="Y485" s="1467"/>
      <c r="Z485" s="1467"/>
      <c r="AA485" s="1467"/>
      <c r="AB485" s="1467"/>
      <c r="AC485" s="1467"/>
      <c r="AD485" s="1467"/>
      <c r="AE485" s="1467"/>
      <c r="AF485" s="1467"/>
      <c r="AG485" s="1467"/>
      <c r="AH485" s="1467"/>
      <c r="AI485" s="1467"/>
      <c r="AJ485" s="1467"/>
      <c r="AK485" s="146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41" t="s">
        <v>1729</v>
      </c>
      <c r="R486" s="1115"/>
      <c r="S486" s="1115"/>
      <c r="T486" s="1115"/>
      <c r="U486" s="1115"/>
      <c r="V486" s="1115"/>
      <c r="W486" s="1115"/>
      <c r="X486" s="1115"/>
      <c r="Y486" s="1115"/>
      <c r="Z486" s="1115"/>
      <c r="AA486" s="1115"/>
      <c r="AB486" s="1115"/>
      <c r="AC486" s="1115"/>
      <c r="AD486" s="1115"/>
      <c r="AE486" s="1115"/>
      <c r="AF486" s="1115"/>
      <c r="AG486" s="1115"/>
      <c r="AH486" s="1115"/>
      <c r="AI486" s="1115"/>
      <c r="AJ486" s="1115"/>
      <c r="AK486" s="130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41" t="s">
        <v>1731</v>
      </c>
      <c r="R487" s="1115"/>
      <c r="S487" s="1115"/>
      <c r="T487" s="1115"/>
      <c r="U487" s="1115"/>
      <c r="V487" s="1115"/>
      <c r="W487" s="1115"/>
      <c r="X487" s="1115"/>
      <c r="Y487" s="1115"/>
      <c r="Z487" s="1115"/>
      <c r="AA487" s="1115"/>
      <c r="AB487" s="1115"/>
      <c r="AC487" s="1115"/>
      <c r="AD487" s="1115"/>
      <c r="AE487" s="1115"/>
      <c r="AF487" s="1115"/>
      <c r="AG487" s="1115"/>
      <c r="AH487" s="1115"/>
      <c r="AI487" s="1115"/>
      <c r="AJ487" s="1115"/>
      <c r="AK487" s="130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41" t="s">
        <v>1732</v>
      </c>
      <c r="R488" s="1115"/>
      <c r="S488" s="1115"/>
      <c r="T488" s="1115"/>
      <c r="U488" s="1115"/>
      <c r="V488" s="1115"/>
      <c r="W488" s="1115"/>
      <c r="X488" s="1115"/>
      <c r="Y488" s="1115"/>
      <c r="Z488" s="1115"/>
      <c r="AA488" s="1115"/>
      <c r="AB488" s="1115"/>
      <c r="AC488" s="1115"/>
      <c r="AD488" s="1115"/>
      <c r="AE488" s="1115"/>
      <c r="AF488" s="1115"/>
      <c r="AG488" s="1115"/>
      <c r="AH488" s="1115"/>
      <c r="AI488" s="1115"/>
      <c r="AJ488" s="1115"/>
      <c r="AK488" s="130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71" t="s">
        <v>432</v>
      </c>
      <c r="C489" s="1472"/>
      <c r="D489" s="1472"/>
      <c r="E489" s="1472"/>
      <c r="F489" s="1472"/>
      <c r="G489" s="1472"/>
      <c r="H489" s="1472"/>
      <c r="I489" s="1472"/>
      <c r="J489" s="1472"/>
      <c r="K489" s="1472"/>
      <c r="L489" s="1472"/>
      <c r="M489" s="1472"/>
      <c r="N489" s="1472"/>
      <c r="O489" s="1472"/>
      <c r="P489" s="147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74"/>
      <c r="C490" s="1475"/>
      <c r="D490" s="1475"/>
      <c r="E490" s="1475"/>
      <c r="F490" s="1475"/>
      <c r="G490" s="1475"/>
      <c r="H490" s="1475"/>
      <c r="I490" s="1475"/>
      <c r="J490" s="1475"/>
      <c r="K490" s="1475"/>
      <c r="L490" s="1475"/>
      <c r="M490" s="1475"/>
      <c r="N490" s="1475"/>
      <c r="O490" s="1475"/>
      <c r="P490" s="1476"/>
      <c r="Q490" s="1480" t="s">
        <v>723</v>
      </c>
      <c r="R490" s="1481"/>
      <c r="S490" s="1135" t="s">
        <v>173</v>
      </c>
      <c r="T490" s="1136"/>
      <c r="U490" s="1136"/>
      <c r="V490" s="1136"/>
      <c r="W490" s="1136"/>
      <c r="X490" s="1136"/>
      <c r="Y490" s="1136"/>
      <c r="Z490" s="1136"/>
      <c r="AA490" s="1136"/>
      <c r="AB490" s="1136"/>
      <c r="AC490" s="1136"/>
      <c r="AD490" s="1136"/>
      <c r="AE490" s="1136"/>
      <c r="AF490" s="1136"/>
      <c r="AG490" s="1136"/>
      <c r="AH490" s="1136"/>
      <c r="AI490" s="1136"/>
      <c r="AJ490" s="1136"/>
      <c r="AK490" s="113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7"/>
      <c r="C491" s="1478"/>
      <c r="D491" s="1478"/>
      <c r="E491" s="1478"/>
      <c r="F491" s="1478"/>
      <c r="G491" s="1478"/>
      <c r="H491" s="1478"/>
      <c r="I491" s="1478"/>
      <c r="J491" s="1478"/>
      <c r="K491" s="1478"/>
      <c r="L491" s="1478"/>
      <c r="M491" s="1478"/>
      <c r="N491" s="1478"/>
      <c r="O491" s="1478"/>
      <c r="P491" s="1479"/>
      <c r="Q491" s="1482"/>
      <c r="R491" s="1483"/>
      <c r="S491" s="1138"/>
      <c r="T491" s="1139"/>
      <c r="U491" s="1139"/>
      <c r="V491" s="1139"/>
      <c r="W491" s="1139"/>
      <c r="X491" s="1139"/>
      <c r="Y491" s="1139"/>
      <c r="Z491" s="1139"/>
      <c r="AA491" s="1139"/>
      <c r="AB491" s="1139"/>
      <c r="AC491" s="1139"/>
      <c r="AD491" s="1139"/>
      <c r="AE491" s="1139"/>
      <c r="AF491" s="1139"/>
      <c r="AG491" s="1139"/>
      <c r="AH491" s="1139"/>
      <c r="AI491" s="1139"/>
      <c r="AJ491" s="1139"/>
      <c r="AK491" s="114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41" t="s">
        <v>1730</v>
      </c>
      <c r="R492" s="1115"/>
      <c r="S492" s="1115"/>
      <c r="T492" s="1115"/>
      <c r="U492" s="1115"/>
      <c r="V492" s="1115"/>
      <c r="W492" s="1115"/>
      <c r="X492" s="1115"/>
      <c r="Y492" s="1115"/>
      <c r="Z492" s="1115"/>
      <c r="AA492" s="1115"/>
      <c r="AB492" s="1115"/>
      <c r="AC492" s="1115"/>
      <c r="AD492" s="1115"/>
      <c r="AE492" s="1115"/>
      <c r="AF492" s="1115"/>
      <c r="AG492" s="1115"/>
      <c r="AH492" s="1115"/>
      <c r="AI492" s="1115"/>
      <c r="AJ492" s="1115"/>
      <c r="AK492" s="130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41" t="s">
        <v>1733</v>
      </c>
      <c r="R493" s="1115"/>
      <c r="S493" s="1115"/>
      <c r="T493" s="1115"/>
      <c r="U493" s="1115"/>
      <c r="V493" s="1115"/>
      <c r="W493" s="1115"/>
      <c r="X493" s="1115"/>
      <c r="Y493" s="1115"/>
      <c r="Z493" s="1115"/>
      <c r="AA493" s="1115"/>
      <c r="AB493" s="1115"/>
      <c r="AC493" s="1115"/>
      <c r="AD493" s="1115"/>
      <c r="AE493" s="1115"/>
      <c r="AF493" s="1115"/>
      <c r="AG493" s="1115"/>
      <c r="AH493" s="1115"/>
      <c r="AI493" s="1115"/>
      <c r="AJ493" s="1115"/>
      <c r="AK493" s="130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6" t="s">
        <v>436</v>
      </c>
      <c r="AD498" s="1467"/>
      <c r="AE498" s="1467"/>
      <c r="AF498" s="1467"/>
      <c r="AG498" s="1467"/>
      <c r="AH498" s="1467"/>
      <c r="AI498" s="1467"/>
      <c r="AJ498" s="1467"/>
      <c r="AK498" s="146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9" t="s">
        <v>437</v>
      </c>
      <c r="AD499" s="1470"/>
      <c r="AE499" s="1470"/>
      <c r="AF499" s="1470"/>
      <c r="AG499" s="82" t="s">
        <v>438</v>
      </c>
      <c r="AH499" s="1470" t="s">
        <v>439</v>
      </c>
      <c r="AI499" s="1470"/>
      <c r="AJ499" s="1470"/>
      <c r="AK499" s="154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4" t="s">
        <v>440</v>
      </c>
      <c r="C500" s="1485"/>
      <c r="D500" s="1485"/>
      <c r="E500" s="1485"/>
      <c r="F500" s="1485"/>
      <c r="G500" s="1485"/>
      <c r="H500" s="1486"/>
      <c r="I500" s="72" t="s">
        <v>441</v>
      </c>
      <c r="J500" s="72"/>
      <c r="K500" s="72"/>
      <c r="L500" s="72"/>
      <c r="M500" s="72"/>
      <c r="N500" s="72"/>
      <c r="O500" s="72"/>
      <c r="P500" s="72"/>
      <c r="Q500" s="72"/>
      <c r="R500" s="72"/>
      <c r="S500" s="72"/>
      <c r="T500" s="72"/>
      <c r="U500" s="72"/>
      <c r="V500" s="72"/>
      <c r="W500" s="72"/>
      <c r="X500" s="25"/>
      <c r="Y500" s="25"/>
      <c r="AC500" s="1440">
        <v>1</v>
      </c>
      <c r="AD500" s="1437"/>
      <c r="AE500" s="1437"/>
      <c r="AF500" s="1437"/>
      <c r="AG500" s="75" t="s">
        <v>438</v>
      </c>
      <c r="AH500" s="1216">
        <v>2019</v>
      </c>
      <c r="AI500" s="1216"/>
      <c r="AJ500" s="1216"/>
      <c r="AK500" s="121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7"/>
      <c r="C501" s="1488"/>
      <c r="D501" s="1488"/>
      <c r="E501" s="1488"/>
      <c r="F501" s="1488"/>
      <c r="G501" s="1488"/>
      <c r="H501" s="1489"/>
      <c r="I501" s="80" t="s">
        <v>442</v>
      </c>
      <c r="J501" s="80"/>
      <c r="K501" s="80"/>
      <c r="L501" s="80"/>
      <c r="M501" s="80"/>
      <c r="N501" s="80"/>
      <c r="O501" s="80"/>
      <c r="P501" s="80"/>
      <c r="Q501" s="80"/>
      <c r="R501" s="80"/>
      <c r="S501" s="80"/>
      <c r="T501" s="80"/>
      <c r="U501" s="80"/>
      <c r="V501" s="80"/>
      <c r="W501" s="80"/>
      <c r="X501" s="80"/>
      <c r="Y501" s="80"/>
      <c r="Z501" s="80"/>
      <c r="AA501" s="80"/>
      <c r="AB501" s="80"/>
      <c r="AC501" s="1440">
        <v>1</v>
      </c>
      <c r="AD501" s="1437"/>
      <c r="AE501" s="1437"/>
      <c r="AF501" s="1437"/>
      <c r="AG501" s="65" t="s">
        <v>438</v>
      </c>
      <c r="AH501" s="1216">
        <v>2020</v>
      </c>
      <c r="AI501" s="1216"/>
      <c r="AJ501" s="1216"/>
      <c r="AK501" s="121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4" t="s">
        <v>443</v>
      </c>
      <c r="C502" s="1485"/>
      <c r="D502" s="1485"/>
      <c r="E502" s="1485"/>
      <c r="F502" s="1485"/>
      <c r="G502" s="1485"/>
      <c r="H502" s="1486"/>
      <c r="I502" s="72" t="s">
        <v>444</v>
      </c>
      <c r="J502" s="72"/>
      <c r="K502" s="72"/>
      <c r="L502" s="72"/>
      <c r="M502" s="72"/>
      <c r="N502" s="72"/>
      <c r="O502" s="72"/>
      <c r="P502" s="72"/>
      <c r="Q502" s="72"/>
      <c r="R502" s="72"/>
      <c r="S502" s="72"/>
      <c r="T502" s="72"/>
      <c r="U502" s="72"/>
      <c r="V502" s="72"/>
      <c r="W502" s="72"/>
      <c r="X502" s="25"/>
      <c r="Y502" s="25"/>
      <c r="AC502" s="1440" t="s">
        <v>642</v>
      </c>
      <c r="AD502" s="1437"/>
      <c r="AE502" s="1437"/>
      <c r="AF502" s="1437"/>
      <c r="AG502" s="75" t="s">
        <v>438</v>
      </c>
      <c r="AH502" s="1216"/>
      <c r="AI502" s="1216"/>
      <c r="AJ502" s="1216"/>
      <c r="AK502" s="121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7"/>
      <c r="C503" s="1488"/>
      <c r="D503" s="1488"/>
      <c r="E503" s="1488"/>
      <c r="F503" s="1488"/>
      <c r="G503" s="1488"/>
      <c r="H503" s="1489"/>
      <c r="I503" s="25" t="s">
        <v>445</v>
      </c>
      <c r="J503" s="25"/>
      <c r="K503" s="25"/>
      <c r="L503" s="25"/>
      <c r="M503" s="25"/>
      <c r="N503" s="25"/>
      <c r="O503" s="25"/>
      <c r="P503" s="25"/>
      <c r="Q503" s="25"/>
      <c r="R503" s="25"/>
      <c r="S503" s="25"/>
      <c r="T503" s="25"/>
      <c r="U503" s="25"/>
      <c r="V503" s="25"/>
      <c r="W503" s="25"/>
      <c r="X503" s="25"/>
      <c r="Y503" s="25"/>
      <c r="AC503" s="1440" t="s">
        <v>642</v>
      </c>
      <c r="AD503" s="1437"/>
      <c r="AE503" s="1437"/>
      <c r="AF503" s="1437"/>
      <c r="AG503" s="75" t="s">
        <v>438</v>
      </c>
      <c r="AH503" s="1216"/>
      <c r="AI503" s="1216"/>
      <c r="AJ503" s="1216"/>
      <c r="AK503" s="121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7"/>
      <c r="C504" s="1488"/>
      <c r="D504" s="1488"/>
      <c r="E504" s="1488"/>
      <c r="F504" s="1488"/>
      <c r="G504" s="1488"/>
      <c r="H504" s="1489"/>
      <c r="I504" s="25" t="s">
        <v>446</v>
      </c>
      <c r="J504" s="25"/>
      <c r="K504" s="25"/>
      <c r="L504" s="25"/>
      <c r="M504" s="25"/>
      <c r="N504" s="25"/>
      <c r="O504" s="25"/>
      <c r="P504" s="25"/>
      <c r="Q504" s="25"/>
      <c r="R504" s="25"/>
      <c r="S504" s="25"/>
      <c r="T504" s="25"/>
      <c r="U504" s="25"/>
      <c r="V504" s="25"/>
      <c r="W504" s="25"/>
      <c r="X504" s="25"/>
      <c r="Y504" s="25"/>
      <c r="AC504" s="1440" t="s">
        <v>642</v>
      </c>
      <c r="AD504" s="1437"/>
      <c r="AE504" s="1437"/>
      <c r="AF504" s="1437"/>
      <c r="AG504" s="75" t="s">
        <v>438</v>
      </c>
      <c r="AH504" s="1216"/>
      <c r="AI504" s="1216"/>
      <c r="AJ504" s="1216"/>
      <c r="AK504" s="121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7"/>
      <c r="C505" s="1488"/>
      <c r="D505" s="1488"/>
      <c r="E505" s="1488"/>
      <c r="F505" s="1488"/>
      <c r="G505" s="1488"/>
      <c r="H505" s="1489"/>
      <c r="I505" s="25" t="s">
        <v>447</v>
      </c>
      <c r="J505" s="25"/>
      <c r="K505" s="25"/>
      <c r="L505" s="25"/>
      <c r="M505" s="25"/>
      <c r="N505" s="25"/>
      <c r="O505" s="25"/>
      <c r="P505" s="25"/>
      <c r="Q505" s="25"/>
      <c r="R505" s="25"/>
      <c r="S505" s="25"/>
      <c r="T505" s="25"/>
      <c r="U505" s="25"/>
      <c r="V505" s="25"/>
      <c r="W505" s="25"/>
      <c r="X505" s="25"/>
      <c r="Y505" s="25"/>
      <c r="AC505" s="1440">
        <v>5</v>
      </c>
      <c r="AD505" s="1437"/>
      <c r="AE505" s="1437"/>
      <c r="AF505" s="1437"/>
      <c r="AG505" s="75" t="s">
        <v>438</v>
      </c>
      <c r="AH505" s="1216">
        <v>2020</v>
      </c>
      <c r="AI505" s="1216"/>
      <c r="AJ505" s="1216"/>
      <c r="AK505" s="121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7"/>
      <c r="C506" s="1488"/>
      <c r="D506" s="1488"/>
      <c r="E506" s="1488"/>
      <c r="F506" s="1488"/>
      <c r="G506" s="1488"/>
      <c r="H506" s="1489"/>
      <c r="I506" s="80" t="s">
        <v>448</v>
      </c>
      <c r="J506" s="80"/>
      <c r="K506" s="80"/>
      <c r="L506" s="80"/>
      <c r="M506" s="80"/>
      <c r="N506" s="80"/>
      <c r="O506" s="80"/>
      <c r="P506" s="80"/>
      <c r="Q506" s="80"/>
      <c r="R506" s="80"/>
      <c r="S506" s="80"/>
      <c r="T506" s="80"/>
      <c r="U506" s="80"/>
      <c r="V506" s="80"/>
      <c r="W506" s="80"/>
      <c r="X506" s="80"/>
      <c r="Y506" s="80"/>
      <c r="Z506" s="80"/>
      <c r="AA506" s="80"/>
      <c r="AB506" s="80"/>
      <c r="AC506" s="1440">
        <v>5</v>
      </c>
      <c r="AD506" s="1437"/>
      <c r="AE506" s="1437"/>
      <c r="AF506" s="1437"/>
      <c r="AG506" s="65" t="s">
        <v>438</v>
      </c>
      <c r="AH506" s="1216">
        <v>2020</v>
      </c>
      <c r="AI506" s="1216"/>
      <c r="AJ506" s="1216"/>
      <c r="AK506" s="121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4" t="s">
        <v>449</v>
      </c>
      <c r="C507" s="1485"/>
      <c r="D507" s="1485"/>
      <c r="E507" s="1485"/>
      <c r="F507" s="1485"/>
      <c r="G507" s="1485"/>
      <c r="H507" s="1486"/>
      <c r="I507" s="72" t="s">
        <v>450</v>
      </c>
      <c r="J507" s="72"/>
      <c r="K507" s="72"/>
      <c r="L507" s="72"/>
      <c r="M507" s="72"/>
      <c r="N507" s="72"/>
      <c r="O507" s="72"/>
      <c r="P507" s="72"/>
      <c r="Q507" s="72"/>
      <c r="R507" s="72"/>
      <c r="S507" s="72"/>
      <c r="T507" s="72"/>
      <c r="U507" s="72"/>
      <c r="V507" s="72"/>
      <c r="W507" s="72"/>
      <c r="X507" s="25"/>
      <c r="Y507" s="25"/>
      <c r="AC507" s="1440" t="s">
        <v>642</v>
      </c>
      <c r="AD507" s="1437"/>
      <c r="AE507" s="1437"/>
      <c r="AF507" s="1437"/>
      <c r="AG507" s="75" t="s">
        <v>438</v>
      </c>
      <c r="AH507" s="1216"/>
      <c r="AI507" s="1216"/>
      <c r="AJ507" s="1216"/>
      <c r="AK507" s="121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7"/>
      <c r="C508" s="1488"/>
      <c r="D508" s="1488"/>
      <c r="E508" s="1488"/>
      <c r="F508" s="1488"/>
      <c r="G508" s="1488"/>
      <c r="H508" s="1489"/>
      <c r="I508" s="25" t="s">
        <v>451</v>
      </c>
      <c r="J508" s="25"/>
      <c r="K508" s="25"/>
      <c r="L508" s="25"/>
      <c r="M508" s="25"/>
      <c r="N508" s="25"/>
      <c r="O508" s="25"/>
      <c r="P508" s="25"/>
      <c r="Q508" s="25"/>
      <c r="R508" s="25"/>
      <c r="S508" s="25"/>
      <c r="T508" s="25"/>
      <c r="U508" s="25"/>
      <c r="V508" s="25"/>
      <c r="W508" s="25"/>
      <c r="X508" s="25"/>
      <c r="Y508" s="25"/>
      <c r="AC508" s="1440">
        <v>1</v>
      </c>
      <c r="AD508" s="1437"/>
      <c r="AE508" s="1437"/>
      <c r="AF508" s="1437"/>
      <c r="AG508" s="75" t="s">
        <v>438</v>
      </c>
      <c r="AH508" s="1216">
        <v>2020</v>
      </c>
      <c r="AI508" s="1216"/>
      <c r="AJ508" s="1216"/>
      <c r="AK508" s="121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7"/>
      <c r="C509" s="1488"/>
      <c r="D509" s="1488"/>
      <c r="E509" s="1488"/>
      <c r="F509" s="1488"/>
      <c r="G509" s="1488"/>
      <c r="H509" s="1489"/>
      <c r="I509" s="80" t="s">
        <v>452</v>
      </c>
      <c r="J509" s="80"/>
      <c r="K509" s="80"/>
      <c r="L509" s="80"/>
      <c r="M509" s="80"/>
      <c r="N509" s="80"/>
      <c r="O509" s="80"/>
      <c r="P509" s="80"/>
      <c r="Q509" s="80"/>
      <c r="R509" s="80"/>
      <c r="S509" s="80"/>
      <c r="T509" s="80"/>
      <c r="U509" s="80"/>
      <c r="V509" s="80"/>
      <c r="W509" s="80"/>
      <c r="X509" s="80"/>
      <c r="Y509" s="80"/>
      <c r="Z509" s="80"/>
      <c r="AA509" s="80"/>
      <c r="AB509" s="80"/>
      <c r="AC509" s="1440">
        <v>7</v>
      </c>
      <c r="AD509" s="1437"/>
      <c r="AE509" s="1437"/>
      <c r="AF509" s="1437"/>
      <c r="AG509" s="65" t="s">
        <v>438</v>
      </c>
      <c r="AH509" s="1216">
        <v>2020</v>
      </c>
      <c r="AI509" s="1216"/>
      <c r="AJ509" s="1216"/>
      <c r="AK509" s="121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4" t="s">
        <v>453</v>
      </c>
      <c r="C510" s="1485"/>
      <c r="D510" s="1485"/>
      <c r="E510" s="1485"/>
      <c r="F510" s="1485"/>
      <c r="G510" s="1485"/>
      <c r="H510" s="1486"/>
      <c r="I510" s="72" t="s">
        <v>450</v>
      </c>
      <c r="J510" s="72"/>
      <c r="K510" s="72"/>
      <c r="L510" s="72"/>
      <c r="M510" s="72"/>
      <c r="N510" s="72"/>
      <c r="O510" s="72"/>
      <c r="P510" s="72"/>
      <c r="Q510" s="72"/>
      <c r="R510" s="72"/>
      <c r="S510" s="72"/>
      <c r="T510" s="72"/>
      <c r="U510" s="72"/>
      <c r="V510" s="72"/>
      <c r="W510" s="72"/>
      <c r="X510" s="72"/>
      <c r="Y510" s="72"/>
      <c r="Z510" s="72"/>
      <c r="AA510" s="72"/>
      <c r="AB510" s="72"/>
      <c r="AC510" s="1163" t="s">
        <v>642</v>
      </c>
      <c r="AD510" s="1164"/>
      <c r="AE510" s="1164"/>
      <c r="AF510" s="1164"/>
      <c r="AG510" s="204" t="s">
        <v>438</v>
      </c>
      <c r="AH510" s="1216"/>
      <c r="AI510" s="1216"/>
      <c r="AJ510" s="1216"/>
      <c r="AK510" s="121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7"/>
      <c r="C511" s="1488"/>
      <c r="D511" s="1488"/>
      <c r="E511" s="1488"/>
      <c r="F511" s="1488"/>
      <c r="G511" s="1488"/>
      <c r="H511" s="1489"/>
      <c r="I511" s="25" t="s">
        <v>451</v>
      </c>
      <c r="J511" s="25"/>
      <c r="K511" s="25"/>
      <c r="L511" s="25"/>
      <c r="M511" s="25"/>
      <c r="N511" s="25"/>
      <c r="O511" s="25"/>
      <c r="P511" s="25"/>
      <c r="Q511" s="25"/>
      <c r="R511" s="25"/>
      <c r="S511" s="25"/>
      <c r="T511" s="25"/>
      <c r="U511" s="25"/>
      <c r="V511" s="25"/>
      <c r="W511" s="25"/>
      <c r="X511" s="25"/>
      <c r="Y511" s="25"/>
      <c r="Z511" s="25"/>
      <c r="AA511" s="25"/>
      <c r="AB511" s="25"/>
      <c r="AC511" s="1440">
        <v>1</v>
      </c>
      <c r="AD511" s="1437"/>
      <c r="AE511" s="1437"/>
      <c r="AF511" s="1437"/>
      <c r="AG511" s="75" t="s">
        <v>438</v>
      </c>
      <c r="AH511" s="1216">
        <v>2020</v>
      </c>
      <c r="AI511" s="1216"/>
      <c r="AJ511" s="1216"/>
      <c r="AK511" s="121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0"/>
      <c r="C512" s="1491"/>
      <c r="D512" s="1491"/>
      <c r="E512" s="1491"/>
      <c r="F512" s="1491"/>
      <c r="G512" s="1491"/>
      <c r="H512" s="1492"/>
      <c r="I512" s="80" t="s">
        <v>452</v>
      </c>
      <c r="J512" s="80"/>
      <c r="K512" s="80"/>
      <c r="L512" s="80"/>
      <c r="M512" s="80"/>
      <c r="N512" s="80"/>
      <c r="O512" s="80"/>
      <c r="P512" s="80"/>
      <c r="Q512" s="80"/>
      <c r="R512" s="80"/>
      <c r="S512" s="80"/>
      <c r="T512" s="80"/>
      <c r="U512" s="80"/>
      <c r="V512" s="80"/>
      <c r="W512" s="80"/>
      <c r="X512" s="80"/>
      <c r="Y512" s="80"/>
      <c r="Z512" s="80"/>
      <c r="AA512" s="80"/>
      <c r="AB512" s="80"/>
      <c r="AC512" s="1440">
        <v>10</v>
      </c>
      <c r="AD512" s="1437"/>
      <c r="AE512" s="1437"/>
      <c r="AF512" s="1437"/>
      <c r="AG512" s="65" t="s">
        <v>438</v>
      </c>
      <c r="AH512" s="1216">
        <v>2022</v>
      </c>
      <c r="AI512" s="1216"/>
      <c r="AJ512" s="1216"/>
      <c r="AK512" s="121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4" t="s">
        <v>454</v>
      </c>
      <c r="C513" s="1485"/>
      <c r="D513" s="1485"/>
      <c r="E513" s="1485"/>
      <c r="F513" s="1485"/>
      <c r="G513" s="1485"/>
      <c r="H513" s="1486"/>
      <c r="I513" s="71" t="s">
        <v>455</v>
      </c>
      <c r="J513" s="72"/>
      <c r="K513" s="72"/>
      <c r="L513" s="72"/>
      <c r="M513" s="72"/>
      <c r="N513" s="72"/>
      <c r="O513" s="1116" t="s">
        <v>1645</v>
      </c>
      <c r="P513" s="1115"/>
      <c r="Q513" s="1115"/>
      <c r="R513" s="1115"/>
      <c r="S513" s="1115"/>
      <c r="T513" s="1115"/>
      <c r="U513" s="1115"/>
      <c r="V513" s="1115"/>
      <c r="W513" s="1115"/>
      <c r="X513" s="1115"/>
      <c r="Y513" s="1115"/>
      <c r="Z513" s="1115"/>
      <c r="AA513" s="1115"/>
      <c r="AB513" s="94"/>
      <c r="AC513" s="1163" t="s">
        <v>642</v>
      </c>
      <c r="AD513" s="1164"/>
      <c r="AE513" s="1164"/>
      <c r="AF513" s="1164"/>
      <c r="AG513" s="204" t="s">
        <v>438</v>
      </c>
      <c r="AH513" s="1216"/>
      <c r="AI513" s="1216"/>
      <c r="AJ513" s="1216"/>
      <c r="AK513" s="121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7"/>
      <c r="C514" s="1488"/>
      <c r="D514" s="1488"/>
      <c r="E514" s="1488"/>
      <c r="F514" s="1488"/>
      <c r="G514" s="1488"/>
      <c r="H514" s="1489"/>
      <c r="I514" s="175" t="s">
        <v>456</v>
      </c>
      <c r="J514" s="25"/>
      <c r="K514" s="25"/>
      <c r="L514" s="25"/>
      <c r="M514" s="25"/>
      <c r="N514" s="25"/>
      <c r="O514" s="25"/>
      <c r="P514" s="25"/>
      <c r="Q514" s="25"/>
      <c r="R514" s="25"/>
      <c r="S514" s="25"/>
      <c r="T514" s="25"/>
      <c r="U514" s="25"/>
      <c r="V514" s="25"/>
      <c r="W514" s="25"/>
      <c r="X514" s="25"/>
      <c r="Y514" s="25"/>
      <c r="Z514" s="25"/>
      <c r="AA514" s="25"/>
      <c r="AB514" s="101"/>
      <c r="AC514" s="1440">
        <v>10</v>
      </c>
      <c r="AD514" s="1437"/>
      <c r="AE514" s="1437"/>
      <c r="AF514" s="1437"/>
      <c r="AG514" s="75" t="s">
        <v>438</v>
      </c>
      <c r="AH514" s="1216">
        <v>2018</v>
      </c>
      <c r="AI514" s="1216"/>
      <c r="AJ514" s="1216"/>
      <c r="AK514" s="121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7"/>
      <c r="C515" s="1488"/>
      <c r="D515" s="1488"/>
      <c r="E515" s="1488"/>
      <c r="F515" s="1488"/>
      <c r="G515" s="1488"/>
      <c r="H515" s="1489"/>
      <c r="I515" s="79" t="s">
        <v>457</v>
      </c>
      <c r="J515" s="80"/>
      <c r="K515" s="80"/>
      <c r="L515" s="80"/>
      <c r="M515" s="80"/>
      <c r="N515" s="80"/>
      <c r="O515" s="80"/>
      <c r="P515" s="80"/>
      <c r="Q515" s="80"/>
      <c r="R515" s="80"/>
      <c r="S515" s="80"/>
      <c r="T515" s="80"/>
      <c r="U515" s="80"/>
      <c r="V515" s="80"/>
      <c r="W515" s="80"/>
      <c r="X515" s="80"/>
      <c r="Y515" s="80"/>
      <c r="Z515" s="80"/>
      <c r="AA515" s="80"/>
      <c r="AB515" s="81"/>
      <c r="AC515" s="1440">
        <v>2</v>
      </c>
      <c r="AD515" s="1437"/>
      <c r="AE515" s="1437"/>
      <c r="AF515" s="1437"/>
      <c r="AG515" s="65" t="s">
        <v>438</v>
      </c>
      <c r="AH515" s="1216">
        <v>2019</v>
      </c>
      <c r="AI515" s="1216"/>
      <c r="AJ515" s="1216"/>
      <c r="AK515" s="121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7"/>
      <c r="C516" s="1488"/>
      <c r="D516" s="1488"/>
      <c r="E516" s="1488"/>
      <c r="F516" s="1488"/>
      <c r="G516" s="1488"/>
      <c r="H516" s="1489"/>
      <c r="I516" s="72" t="s">
        <v>458</v>
      </c>
      <c r="J516" s="72"/>
      <c r="K516" s="72"/>
      <c r="L516" s="72"/>
      <c r="M516" s="72"/>
      <c r="N516" s="72"/>
      <c r="O516" s="1097" t="s">
        <v>1734</v>
      </c>
      <c r="P516" s="1094"/>
      <c r="Q516" s="1094"/>
      <c r="R516" s="1094"/>
      <c r="S516" s="1094"/>
      <c r="T516" s="1094"/>
      <c r="U516" s="1094"/>
      <c r="V516" s="1094"/>
      <c r="W516" s="1094"/>
      <c r="X516" s="1094"/>
      <c r="Y516" s="1094"/>
      <c r="Z516" s="1094"/>
      <c r="AA516" s="1094"/>
      <c r="AC516" s="1440">
        <v>2</v>
      </c>
      <c r="AD516" s="1437"/>
      <c r="AE516" s="1437"/>
      <c r="AF516" s="1437"/>
      <c r="AG516" s="75" t="s">
        <v>438</v>
      </c>
      <c r="AH516" s="1216">
        <v>2019</v>
      </c>
      <c r="AI516" s="1216"/>
      <c r="AJ516" s="1216"/>
      <c r="AK516" s="121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7"/>
      <c r="C517" s="1488"/>
      <c r="D517" s="1488"/>
      <c r="E517" s="1488"/>
      <c r="F517" s="1488"/>
      <c r="G517" s="1488"/>
      <c r="H517" s="1489"/>
      <c r="I517" s="25" t="s">
        <v>456</v>
      </c>
      <c r="J517" s="25"/>
      <c r="K517" s="25"/>
      <c r="L517" s="25"/>
      <c r="M517" s="25"/>
      <c r="N517" s="25"/>
      <c r="O517" s="25"/>
      <c r="P517" s="25"/>
      <c r="Q517" s="25"/>
      <c r="R517" s="25"/>
      <c r="S517" s="25"/>
      <c r="T517" s="25"/>
      <c r="U517" s="25"/>
      <c r="V517" s="25"/>
      <c r="W517" s="25"/>
      <c r="X517" s="25"/>
      <c r="Y517" s="25"/>
      <c r="AC517" s="1440">
        <v>7</v>
      </c>
      <c r="AD517" s="1437"/>
      <c r="AE517" s="1437"/>
      <c r="AF517" s="1437"/>
      <c r="AG517" s="75" t="s">
        <v>438</v>
      </c>
      <c r="AH517" s="1216">
        <v>2019</v>
      </c>
      <c r="AI517" s="1216"/>
      <c r="AJ517" s="1216"/>
      <c r="AK517" s="121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7"/>
      <c r="C518" s="1488"/>
      <c r="D518" s="1488"/>
      <c r="E518" s="1488"/>
      <c r="F518" s="1488"/>
      <c r="G518" s="1488"/>
      <c r="H518" s="1489"/>
      <c r="I518" s="80" t="s">
        <v>457</v>
      </c>
      <c r="J518" s="80"/>
      <c r="K518" s="80"/>
      <c r="L518" s="80"/>
      <c r="M518" s="80"/>
      <c r="N518" s="80"/>
      <c r="O518" s="80"/>
      <c r="P518" s="80"/>
      <c r="Q518" s="80"/>
      <c r="R518" s="80"/>
      <c r="S518" s="80"/>
      <c r="T518" s="80"/>
      <c r="U518" s="80"/>
      <c r="V518" s="80"/>
      <c r="W518" s="80"/>
      <c r="X518" s="80"/>
      <c r="Y518" s="80"/>
      <c r="Z518" s="80"/>
      <c r="AA518" s="80"/>
      <c r="AB518" s="80"/>
      <c r="AC518" s="1440" t="s">
        <v>642</v>
      </c>
      <c r="AD518" s="1437"/>
      <c r="AE518" s="1437"/>
      <c r="AF518" s="1437"/>
      <c r="AG518" s="65" t="s">
        <v>438</v>
      </c>
      <c r="AH518" s="1216"/>
      <c r="AI518" s="1216"/>
      <c r="AJ518" s="1216"/>
      <c r="AK518" s="121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7"/>
      <c r="C519" s="1488"/>
      <c r="D519" s="1488"/>
      <c r="E519" s="1488"/>
      <c r="F519" s="1488"/>
      <c r="G519" s="1488"/>
      <c r="H519" s="1489"/>
      <c r="I519" s="72" t="s">
        <v>458</v>
      </c>
      <c r="J519" s="72"/>
      <c r="K519" s="72"/>
      <c r="L519" s="72"/>
      <c r="M519" s="72"/>
      <c r="N519" s="72"/>
      <c r="O519" s="1094" t="s">
        <v>357</v>
      </c>
      <c r="P519" s="1094"/>
      <c r="Q519" s="1094"/>
      <c r="R519" s="1094"/>
      <c r="S519" s="1094"/>
      <c r="T519" s="1094"/>
      <c r="U519" s="1094"/>
      <c r="V519" s="1094"/>
      <c r="W519" s="1094"/>
      <c r="X519" s="1094"/>
      <c r="Y519" s="1094"/>
      <c r="Z519" s="1094"/>
      <c r="AA519" s="1094"/>
      <c r="AC519" s="1440" t="s">
        <v>642</v>
      </c>
      <c r="AD519" s="1437"/>
      <c r="AE519" s="1437"/>
      <c r="AF519" s="1437"/>
      <c r="AG519" s="75" t="s">
        <v>438</v>
      </c>
      <c r="AH519" s="1216"/>
      <c r="AI519" s="1216"/>
      <c r="AJ519" s="1216"/>
      <c r="AK519" s="121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7"/>
      <c r="C520" s="1488"/>
      <c r="D520" s="1488"/>
      <c r="E520" s="1488"/>
      <c r="F520" s="1488"/>
      <c r="G520" s="1488"/>
      <c r="H520" s="1489"/>
      <c r="I520" s="25" t="s">
        <v>456</v>
      </c>
      <c r="J520" s="25"/>
      <c r="K520" s="25"/>
      <c r="L520" s="25"/>
      <c r="M520" s="25"/>
      <c r="N520" s="25"/>
      <c r="O520" s="25"/>
      <c r="P520" s="25"/>
      <c r="Q520" s="25"/>
      <c r="R520" s="25"/>
      <c r="S520" s="25"/>
      <c r="T520" s="25"/>
      <c r="U520" s="25"/>
      <c r="V520" s="25"/>
      <c r="W520" s="25"/>
      <c r="X520" s="25"/>
      <c r="Y520" s="25"/>
      <c r="AC520" s="1440" t="s">
        <v>642</v>
      </c>
      <c r="AD520" s="1437"/>
      <c r="AE520" s="1437"/>
      <c r="AF520" s="1437"/>
      <c r="AG520" s="75" t="s">
        <v>438</v>
      </c>
      <c r="AH520" s="1216"/>
      <c r="AI520" s="1216"/>
      <c r="AJ520" s="1216"/>
      <c r="AK520" s="121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7"/>
      <c r="C521" s="1488"/>
      <c r="D521" s="1488"/>
      <c r="E521" s="1488"/>
      <c r="F521" s="1488"/>
      <c r="G521" s="1488"/>
      <c r="H521" s="1489"/>
      <c r="I521" s="80" t="s">
        <v>457</v>
      </c>
      <c r="J521" s="80"/>
      <c r="K521" s="80"/>
      <c r="L521" s="80"/>
      <c r="M521" s="80"/>
      <c r="N521" s="80"/>
      <c r="O521" s="80"/>
      <c r="P521" s="80"/>
      <c r="Q521" s="80"/>
      <c r="R521" s="80"/>
      <c r="S521" s="80"/>
      <c r="T521" s="80"/>
      <c r="U521" s="80"/>
      <c r="V521" s="80"/>
      <c r="W521" s="80"/>
      <c r="X521" s="80"/>
      <c r="Y521" s="80"/>
      <c r="Z521" s="80"/>
      <c r="AA521" s="80"/>
      <c r="AB521" s="80"/>
      <c r="AC521" s="1440" t="s">
        <v>642</v>
      </c>
      <c r="AD521" s="1437"/>
      <c r="AE521" s="1437"/>
      <c r="AF521" s="1437"/>
      <c r="AG521" s="65" t="s">
        <v>438</v>
      </c>
      <c r="AH521" s="1216"/>
      <c r="AI521" s="1216"/>
      <c r="AJ521" s="1216"/>
      <c r="AK521" s="121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7"/>
      <c r="C522" s="1488"/>
      <c r="D522" s="1488"/>
      <c r="E522" s="1488"/>
      <c r="F522" s="1488"/>
      <c r="G522" s="1488"/>
      <c r="H522" s="1489"/>
      <c r="I522" s="72" t="s">
        <v>458</v>
      </c>
      <c r="J522" s="72"/>
      <c r="K522" s="72"/>
      <c r="L522" s="72"/>
      <c r="M522" s="72"/>
      <c r="N522" s="72"/>
      <c r="O522" s="1094" t="s">
        <v>357</v>
      </c>
      <c r="P522" s="1094"/>
      <c r="Q522" s="1094"/>
      <c r="R522" s="1094"/>
      <c r="S522" s="1094"/>
      <c r="T522" s="1094"/>
      <c r="U522" s="1094"/>
      <c r="V522" s="1094"/>
      <c r="W522" s="1094"/>
      <c r="X522" s="1094"/>
      <c r="Y522" s="1094"/>
      <c r="Z522" s="1094"/>
      <c r="AA522" s="1094"/>
      <c r="AC522" s="1440" t="s">
        <v>642</v>
      </c>
      <c r="AD522" s="1437"/>
      <c r="AE522" s="1437"/>
      <c r="AF522" s="1437"/>
      <c r="AG522" s="75" t="s">
        <v>438</v>
      </c>
      <c r="AH522" s="1216"/>
      <c r="AI522" s="1216"/>
      <c r="AJ522" s="1216"/>
      <c r="AK522" s="121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7"/>
      <c r="C523" s="1488"/>
      <c r="D523" s="1488"/>
      <c r="E523" s="1488"/>
      <c r="F523" s="1488"/>
      <c r="G523" s="1488"/>
      <c r="H523" s="1489"/>
      <c r="I523" s="25" t="s">
        <v>456</v>
      </c>
      <c r="J523" s="25"/>
      <c r="K523" s="25"/>
      <c r="L523" s="25"/>
      <c r="M523" s="25"/>
      <c r="N523" s="25"/>
      <c r="O523" s="25"/>
      <c r="P523" s="25"/>
      <c r="Q523" s="25"/>
      <c r="R523" s="25"/>
      <c r="S523" s="25"/>
      <c r="T523" s="25"/>
      <c r="U523" s="25"/>
      <c r="V523" s="25"/>
      <c r="W523" s="25"/>
      <c r="X523" s="25"/>
      <c r="Y523" s="25"/>
      <c r="AC523" s="1440" t="s">
        <v>642</v>
      </c>
      <c r="AD523" s="1437"/>
      <c r="AE523" s="1437"/>
      <c r="AF523" s="1437"/>
      <c r="AG523" s="75" t="s">
        <v>438</v>
      </c>
      <c r="AH523" s="1216"/>
      <c r="AI523" s="1216"/>
      <c r="AJ523" s="1216"/>
      <c r="AK523" s="121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7"/>
      <c r="C524" s="1488"/>
      <c r="D524" s="1488"/>
      <c r="E524" s="1488"/>
      <c r="F524" s="1488"/>
      <c r="G524" s="1488"/>
      <c r="H524" s="1489"/>
      <c r="I524" s="80" t="s">
        <v>457</v>
      </c>
      <c r="J524" s="80"/>
      <c r="K524" s="80"/>
      <c r="L524" s="80"/>
      <c r="M524" s="80"/>
      <c r="N524" s="80"/>
      <c r="O524" s="80"/>
      <c r="P524" s="80"/>
      <c r="Q524" s="80"/>
      <c r="R524" s="80"/>
      <c r="S524" s="80"/>
      <c r="T524" s="80"/>
      <c r="U524" s="80"/>
      <c r="V524" s="80"/>
      <c r="W524" s="80"/>
      <c r="X524" s="80"/>
      <c r="Y524" s="80"/>
      <c r="Z524" s="80"/>
      <c r="AA524" s="80"/>
      <c r="AB524" s="80"/>
      <c r="AC524" s="1440" t="s">
        <v>642</v>
      </c>
      <c r="AD524" s="1437"/>
      <c r="AE524" s="1437"/>
      <c r="AF524" s="1437"/>
      <c r="AG524" s="65" t="s">
        <v>438</v>
      </c>
      <c r="AH524" s="1216"/>
      <c r="AI524" s="1216"/>
      <c r="AJ524" s="1216"/>
      <c r="AK524" s="121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7"/>
      <c r="C525" s="1488"/>
      <c r="D525" s="1488"/>
      <c r="E525" s="1488"/>
      <c r="F525" s="1488"/>
      <c r="G525" s="1488"/>
      <c r="H525" s="1489"/>
      <c r="I525" s="72" t="s">
        <v>458</v>
      </c>
      <c r="J525" s="72"/>
      <c r="K525" s="72"/>
      <c r="L525" s="72"/>
      <c r="M525" s="72"/>
      <c r="N525" s="72"/>
      <c r="O525" s="1094" t="s">
        <v>357</v>
      </c>
      <c r="P525" s="1094"/>
      <c r="Q525" s="1094"/>
      <c r="R525" s="1094"/>
      <c r="S525" s="1094"/>
      <c r="T525" s="1094"/>
      <c r="U525" s="1094"/>
      <c r="V525" s="1094"/>
      <c r="W525" s="1094"/>
      <c r="X525" s="1094"/>
      <c r="Y525" s="1094"/>
      <c r="Z525" s="1094"/>
      <c r="AA525" s="1094"/>
      <c r="AC525" s="1440" t="s">
        <v>642</v>
      </c>
      <c r="AD525" s="1437"/>
      <c r="AE525" s="1437"/>
      <c r="AF525" s="1437"/>
      <c r="AG525" s="75" t="s">
        <v>438</v>
      </c>
      <c r="AH525" s="1216"/>
      <c r="AI525" s="1216"/>
      <c r="AJ525" s="1216"/>
      <c r="AK525" s="121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7"/>
      <c r="C526" s="1488"/>
      <c r="D526" s="1488"/>
      <c r="E526" s="1488"/>
      <c r="F526" s="1488"/>
      <c r="G526" s="1488"/>
      <c r="H526" s="1489"/>
      <c r="I526" s="25" t="s">
        <v>456</v>
      </c>
      <c r="J526" s="25"/>
      <c r="K526" s="25"/>
      <c r="L526" s="25"/>
      <c r="M526" s="25"/>
      <c r="N526" s="25"/>
      <c r="O526" s="25"/>
      <c r="P526" s="25"/>
      <c r="Q526" s="25"/>
      <c r="R526" s="25"/>
      <c r="S526" s="25"/>
      <c r="T526" s="25"/>
      <c r="U526" s="25"/>
      <c r="V526" s="25"/>
      <c r="W526" s="25"/>
      <c r="X526" s="25"/>
      <c r="Y526" s="25"/>
      <c r="AC526" s="1440" t="s">
        <v>642</v>
      </c>
      <c r="AD526" s="1437"/>
      <c r="AE526" s="1437"/>
      <c r="AF526" s="1437"/>
      <c r="AG526" s="65" t="s">
        <v>438</v>
      </c>
      <c r="AH526" s="1216"/>
      <c r="AI526" s="1216"/>
      <c r="AJ526" s="1216"/>
      <c r="AK526" s="121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7"/>
      <c r="C527" s="1488"/>
      <c r="D527" s="1488"/>
      <c r="E527" s="1488"/>
      <c r="F527" s="1488"/>
      <c r="G527" s="1488"/>
      <c r="H527" s="1489"/>
      <c r="I527" s="80" t="s">
        <v>457</v>
      </c>
      <c r="J527" s="80"/>
      <c r="K527" s="80"/>
      <c r="L527" s="80"/>
      <c r="M527" s="80"/>
      <c r="N527" s="80"/>
      <c r="O527" s="80"/>
      <c r="P527" s="80"/>
      <c r="Q527" s="80"/>
      <c r="R527" s="80"/>
      <c r="S527" s="80"/>
      <c r="T527" s="80"/>
      <c r="U527" s="80"/>
      <c r="V527" s="80"/>
      <c r="W527" s="80"/>
      <c r="X527" s="80"/>
      <c r="Y527" s="80"/>
      <c r="Z527" s="80"/>
      <c r="AA527" s="80"/>
      <c r="AB527" s="80"/>
      <c r="AC527" s="1440" t="s">
        <v>642</v>
      </c>
      <c r="AD527" s="1437"/>
      <c r="AE527" s="1437"/>
      <c r="AF527" s="1437"/>
      <c r="AG527" s="75" t="s">
        <v>438</v>
      </c>
      <c r="AH527" s="1216"/>
      <c r="AI527" s="1216"/>
      <c r="AJ527" s="1216"/>
      <c r="AK527" s="121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7"/>
      <c r="C528" s="1488"/>
      <c r="D528" s="1488"/>
      <c r="E528" s="1488"/>
      <c r="F528" s="1488"/>
      <c r="G528" s="1488"/>
      <c r="H528" s="1489"/>
      <c r="I528" s="72" t="s">
        <v>458</v>
      </c>
      <c r="J528" s="72"/>
      <c r="K528" s="72"/>
      <c r="L528" s="72"/>
      <c r="M528" s="72"/>
      <c r="N528" s="72"/>
      <c r="O528" s="1094" t="s">
        <v>357</v>
      </c>
      <c r="P528" s="1094"/>
      <c r="Q528" s="1094"/>
      <c r="R528" s="1094"/>
      <c r="S528" s="1094"/>
      <c r="T528" s="1094"/>
      <c r="U528" s="1094"/>
      <c r="V528" s="1094"/>
      <c r="W528" s="1094"/>
      <c r="X528" s="1094"/>
      <c r="Y528" s="1094"/>
      <c r="Z528" s="1094"/>
      <c r="AA528" s="1094"/>
      <c r="AC528" s="1440" t="s">
        <v>642</v>
      </c>
      <c r="AD528" s="1437"/>
      <c r="AE528" s="1437"/>
      <c r="AF528" s="1437"/>
      <c r="AG528" s="65" t="s">
        <v>438</v>
      </c>
      <c r="AH528" s="1216"/>
      <c r="AI528" s="1216"/>
      <c r="AJ528" s="1216"/>
      <c r="AK528" s="121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7"/>
      <c r="C529" s="1488"/>
      <c r="D529" s="1488"/>
      <c r="E529" s="1488"/>
      <c r="F529" s="1488"/>
      <c r="G529" s="1488"/>
      <c r="H529" s="1489"/>
      <c r="I529" s="25" t="s">
        <v>456</v>
      </c>
      <c r="J529" s="25"/>
      <c r="K529" s="25"/>
      <c r="L529" s="25"/>
      <c r="M529" s="25"/>
      <c r="N529" s="25"/>
      <c r="O529" s="25"/>
      <c r="P529" s="25"/>
      <c r="Q529" s="25"/>
      <c r="R529" s="25"/>
      <c r="S529" s="25"/>
      <c r="T529" s="25"/>
      <c r="U529" s="25"/>
      <c r="V529" s="25"/>
      <c r="W529" s="25"/>
      <c r="X529" s="25"/>
      <c r="Y529" s="25"/>
      <c r="AC529" s="1440" t="s">
        <v>642</v>
      </c>
      <c r="AD529" s="1437"/>
      <c r="AE529" s="1437"/>
      <c r="AF529" s="1437"/>
      <c r="AG529" s="75" t="s">
        <v>438</v>
      </c>
      <c r="AH529" s="1216"/>
      <c r="AI529" s="1216"/>
      <c r="AJ529" s="1216"/>
      <c r="AK529" s="121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7"/>
      <c r="C530" s="1488"/>
      <c r="D530" s="1488"/>
      <c r="E530" s="1488"/>
      <c r="F530" s="1488"/>
      <c r="G530" s="1488"/>
      <c r="H530" s="1489"/>
      <c r="I530" s="80" t="s">
        <v>457</v>
      </c>
      <c r="J530" s="80"/>
      <c r="K530" s="80"/>
      <c r="L530" s="80"/>
      <c r="M530" s="80"/>
      <c r="N530" s="80"/>
      <c r="O530" s="80"/>
      <c r="P530" s="80"/>
      <c r="Q530" s="80"/>
      <c r="R530" s="80"/>
      <c r="S530" s="80"/>
      <c r="T530" s="80"/>
      <c r="U530" s="80"/>
      <c r="V530" s="80"/>
      <c r="W530" s="80"/>
      <c r="X530" s="80"/>
      <c r="Y530" s="80"/>
      <c r="Z530" s="80"/>
      <c r="AA530" s="80"/>
      <c r="AB530" s="80"/>
      <c r="AC530" s="1440" t="s">
        <v>642</v>
      </c>
      <c r="AD530" s="1437"/>
      <c r="AE530" s="1437"/>
      <c r="AF530" s="1437"/>
      <c r="AG530" s="65" t="s">
        <v>438</v>
      </c>
      <c r="AH530" s="1216"/>
      <c r="AI530" s="1216"/>
      <c r="AJ530" s="1216"/>
      <c r="AK530" s="121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7"/>
      <c r="C531" s="1488"/>
      <c r="D531" s="1488"/>
      <c r="E531" s="1488"/>
      <c r="F531" s="1488"/>
      <c r="G531" s="1488"/>
      <c r="H531" s="1489"/>
      <c r="I531" s="72" t="s">
        <v>611</v>
      </c>
      <c r="J531" s="72"/>
      <c r="K531" s="72"/>
      <c r="L531" s="72"/>
      <c r="M531" s="72"/>
      <c r="N531" s="72"/>
      <c r="O531" s="72"/>
      <c r="P531" s="72"/>
      <c r="Q531" s="72"/>
      <c r="R531" s="72"/>
      <c r="S531" s="72"/>
      <c r="T531" s="72"/>
      <c r="U531" s="72"/>
      <c r="V531" s="72"/>
      <c r="W531" s="72"/>
      <c r="X531" s="25"/>
      <c r="Y531" s="25"/>
      <c r="AC531" s="1440" t="s">
        <v>642</v>
      </c>
      <c r="AD531" s="1437"/>
      <c r="AE531" s="1437"/>
      <c r="AF531" s="1437"/>
      <c r="AG531" s="65" t="s">
        <v>438</v>
      </c>
      <c r="AH531" s="1216"/>
      <c r="AI531" s="1216"/>
      <c r="AJ531" s="1216"/>
      <c r="AK531" s="121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7"/>
      <c r="C532" s="1488"/>
      <c r="D532" s="1488"/>
      <c r="E532" s="1488"/>
      <c r="F532" s="1488"/>
      <c r="G532" s="1488"/>
      <c r="H532" s="1489"/>
      <c r="I532" s="25" t="s">
        <v>612</v>
      </c>
      <c r="J532" s="25"/>
      <c r="K532" s="25"/>
      <c r="L532" s="25"/>
      <c r="M532" s="25"/>
      <c r="N532" s="25"/>
      <c r="O532" s="25"/>
      <c r="P532" s="25"/>
      <c r="Q532" s="25"/>
      <c r="R532" s="25"/>
      <c r="S532" s="25"/>
      <c r="T532" s="25"/>
      <c r="U532" s="25"/>
      <c r="V532" s="25"/>
      <c r="W532" s="25"/>
      <c r="X532" s="25"/>
      <c r="Y532" s="25"/>
      <c r="AC532" s="1440">
        <v>7</v>
      </c>
      <c r="AD532" s="1437"/>
      <c r="AE532" s="1437"/>
      <c r="AF532" s="1437"/>
      <c r="AG532" s="75" t="s">
        <v>438</v>
      </c>
      <c r="AH532" s="1216">
        <v>2020</v>
      </c>
      <c r="AI532" s="1216"/>
      <c r="AJ532" s="1216"/>
      <c r="AK532" s="121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7"/>
      <c r="C533" s="1488"/>
      <c r="D533" s="1488"/>
      <c r="E533" s="1488"/>
      <c r="F533" s="1488"/>
      <c r="G533" s="1488"/>
      <c r="H533" s="1489"/>
      <c r="I533" s="25" t="s">
        <v>613</v>
      </c>
      <c r="J533" s="25"/>
      <c r="K533" s="25"/>
      <c r="L533" s="25"/>
      <c r="M533" s="25"/>
      <c r="N533" s="25"/>
      <c r="O533" s="25"/>
      <c r="P533" s="25"/>
      <c r="Q533" s="25"/>
      <c r="R533" s="25"/>
      <c r="S533" s="25"/>
      <c r="T533" s="25"/>
      <c r="U533" s="25"/>
      <c r="V533" s="25"/>
      <c r="W533" s="25"/>
      <c r="X533" s="25"/>
      <c r="Y533" s="25"/>
      <c r="AC533" s="1440">
        <v>1</v>
      </c>
      <c r="AD533" s="1437"/>
      <c r="AE533" s="1437"/>
      <c r="AF533" s="1437"/>
      <c r="AG533" s="65" t="s">
        <v>438</v>
      </c>
      <c r="AH533" s="1216">
        <v>2022</v>
      </c>
      <c r="AI533" s="1216"/>
      <c r="AJ533" s="1216"/>
      <c r="AK533" s="121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7"/>
      <c r="C534" s="1488"/>
      <c r="D534" s="1488"/>
      <c r="E534" s="1488"/>
      <c r="F534" s="1488"/>
      <c r="G534" s="1488"/>
      <c r="H534" s="1489"/>
      <c r="I534" s="25" t="s">
        <v>614</v>
      </c>
      <c r="J534" s="25"/>
      <c r="K534" s="25"/>
      <c r="L534" s="25"/>
      <c r="M534" s="25"/>
      <c r="N534" s="25"/>
      <c r="O534" s="25"/>
      <c r="P534" s="25"/>
      <c r="Q534" s="25"/>
      <c r="R534" s="25"/>
      <c r="S534" s="25"/>
      <c r="T534" s="25"/>
      <c r="U534" s="25"/>
      <c r="V534" s="25"/>
      <c r="W534" s="25"/>
      <c r="X534" s="25"/>
      <c r="Y534" s="25"/>
      <c r="AC534" s="1440">
        <v>1</v>
      </c>
      <c r="AD534" s="1437"/>
      <c r="AE534" s="1437"/>
      <c r="AF534" s="1437"/>
      <c r="AG534" s="65" t="s">
        <v>438</v>
      </c>
      <c r="AH534" s="1216">
        <v>2022</v>
      </c>
      <c r="AI534" s="1216"/>
      <c r="AJ534" s="1216"/>
      <c r="AK534" s="121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0"/>
      <c r="C535" s="1491"/>
      <c r="D535" s="1491"/>
      <c r="E535" s="1491"/>
      <c r="F535" s="1491"/>
      <c r="G535" s="1491"/>
      <c r="H535" s="1492"/>
      <c r="I535" s="80" t="s">
        <v>496</v>
      </c>
      <c r="J535" s="80"/>
      <c r="K535" s="80"/>
      <c r="L535" s="80"/>
      <c r="M535" s="80"/>
      <c r="N535" s="80"/>
      <c r="O535" s="80"/>
      <c r="P535" s="80"/>
      <c r="Q535" s="80"/>
      <c r="R535" s="80"/>
      <c r="S535" s="80"/>
      <c r="T535" s="80"/>
      <c r="U535" s="80"/>
      <c r="V535" s="80"/>
      <c r="W535" s="80"/>
      <c r="X535" s="80"/>
      <c r="Y535" s="80"/>
      <c r="Z535" s="80"/>
      <c r="AA535" s="80"/>
      <c r="AB535" s="80"/>
      <c r="AC535" s="1440">
        <v>5</v>
      </c>
      <c r="AD535" s="1437"/>
      <c r="AE535" s="1437"/>
      <c r="AF535" s="1437"/>
      <c r="AG535" s="65" t="s">
        <v>438</v>
      </c>
      <c r="AH535" s="1216">
        <v>2022</v>
      </c>
      <c r="AI535" s="1216"/>
      <c r="AJ535" s="1216"/>
      <c r="AK535" s="121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3" t="s">
        <v>590</v>
      </c>
      <c r="B537" s="963"/>
      <c r="C537" s="963"/>
      <c r="D537" s="963"/>
      <c r="E537" s="963"/>
      <c r="F537" s="963"/>
      <c r="G537" s="963"/>
      <c r="H537" s="963"/>
      <c r="I537" s="963"/>
      <c r="J537" s="963"/>
      <c r="K537" s="963"/>
      <c r="L537" s="963"/>
      <c r="M537" s="963"/>
      <c r="N537" s="963"/>
      <c r="O537" s="963"/>
      <c r="P537" s="963"/>
      <c r="Q537" s="963"/>
      <c r="R537" s="963"/>
      <c r="S537" s="963"/>
      <c r="T537" s="963"/>
      <c r="U537" s="963"/>
      <c r="V537" s="963"/>
      <c r="W537" s="963"/>
      <c r="X537" s="963"/>
      <c r="Y537" s="963"/>
      <c r="Z537" s="963"/>
      <c r="AA537" s="963"/>
      <c r="AB537" s="963"/>
      <c r="AC537" s="963"/>
      <c r="AD537" s="963"/>
      <c r="AE537" s="963"/>
      <c r="AF537" s="963"/>
      <c r="AG537" s="963"/>
      <c r="AH537" s="963"/>
      <c r="AI537" s="963"/>
      <c r="AJ537" s="963"/>
      <c r="AK537" s="963"/>
      <c r="AL537" s="96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4"/>
      <c r="B538" s="964"/>
      <c r="C538" s="964"/>
      <c r="D538" s="964"/>
      <c r="E538" s="964"/>
      <c r="F538" s="964"/>
      <c r="G538" s="964"/>
      <c r="H538" s="964"/>
      <c r="I538" s="964"/>
      <c r="J538" s="964"/>
      <c r="K538" s="964"/>
      <c r="L538" s="964"/>
      <c r="M538" s="964"/>
      <c r="N538" s="964"/>
      <c r="O538" s="964"/>
      <c r="P538" s="964"/>
      <c r="Q538" s="964"/>
      <c r="R538" s="964"/>
      <c r="S538" s="964"/>
      <c r="T538" s="964"/>
      <c r="U538" s="964"/>
      <c r="V538" s="964"/>
      <c r="W538" s="964"/>
      <c r="X538" s="964"/>
      <c r="Y538" s="964"/>
      <c r="Z538" s="964"/>
      <c r="AA538" s="964"/>
      <c r="AB538" s="964"/>
      <c r="AC538" s="964"/>
      <c r="AD538" s="964"/>
      <c r="AE538" s="964"/>
      <c r="AF538" s="964"/>
      <c r="AG538" s="964"/>
      <c r="AH538" s="964"/>
      <c r="AI538" s="964"/>
      <c r="AJ538" s="964"/>
      <c r="AK538" s="964"/>
      <c r="AL538" s="96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6" t="s">
        <v>498</v>
      </c>
      <c r="C544" s="1467"/>
      <c r="D544" s="1467"/>
      <c r="E544" s="1467"/>
      <c r="F544" s="1467"/>
      <c r="G544" s="1467"/>
      <c r="H544" s="1467"/>
      <c r="I544" s="1467"/>
      <c r="J544" s="1467"/>
      <c r="K544" s="1467"/>
      <c r="L544" s="1467"/>
      <c r="M544" s="1467"/>
      <c r="N544" s="1467"/>
      <c r="O544" s="1468"/>
      <c r="P544" s="1466" t="s">
        <v>346</v>
      </c>
      <c r="Q544" s="1467"/>
      <c r="R544" s="1467"/>
      <c r="S544" s="1467"/>
      <c r="T544" s="1468"/>
      <c r="U544" s="1466" t="s">
        <v>499</v>
      </c>
      <c r="V544" s="1467"/>
      <c r="W544" s="1467"/>
      <c r="X544" s="1467"/>
      <c r="Y544" s="1468"/>
      <c r="Z544" s="1560" t="s">
        <v>1424</v>
      </c>
      <c r="AA544" s="1561"/>
      <c r="AB544" s="1561"/>
      <c r="AC544" s="1561"/>
      <c r="AD544" s="1562"/>
      <c r="AE544" s="1466" t="s">
        <v>500</v>
      </c>
      <c r="AF544" s="1467"/>
      <c r="AG544" s="1467"/>
      <c r="AH544" s="1467"/>
      <c r="AI544" s="1467"/>
      <c r="AJ544" s="1467"/>
      <c r="AK544" s="146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16" t="s">
        <v>1735</v>
      </c>
      <c r="D545" s="1100"/>
      <c r="E545" s="1100"/>
      <c r="F545" s="1100"/>
      <c r="G545" s="1100"/>
      <c r="H545" s="1100"/>
      <c r="I545" s="1100"/>
      <c r="J545" s="1100"/>
      <c r="K545" s="1100"/>
      <c r="L545" s="1100"/>
      <c r="M545" s="1100"/>
      <c r="N545" s="1100"/>
      <c r="O545" s="1218"/>
      <c r="P545" s="1215">
        <v>27</v>
      </c>
      <c r="Q545" s="1216"/>
      <c r="R545" s="1216"/>
      <c r="S545" s="1216"/>
      <c r="T545" s="1217"/>
      <c r="U545" s="1441">
        <v>4.521E-2</v>
      </c>
      <c r="V545" s="1442"/>
      <c r="W545" s="1442"/>
      <c r="X545" s="1442"/>
      <c r="Y545" s="1443"/>
      <c r="Z545" s="1212" t="s">
        <v>1741</v>
      </c>
      <c r="AA545" s="1212"/>
      <c r="AB545" s="1212"/>
      <c r="AC545" s="1212"/>
      <c r="AD545" s="1213"/>
      <c r="AE545" s="1146">
        <v>34590000</v>
      </c>
      <c r="AF545" s="1147"/>
      <c r="AG545" s="1147"/>
      <c r="AH545" s="1147"/>
      <c r="AI545" s="1147"/>
      <c r="AJ545" s="1147"/>
      <c r="AK545" s="114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16" t="s">
        <v>1736</v>
      </c>
      <c r="D546" s="1100"/>
      <c r="E546" s="1100"/>
      <c r="F546" s="1100"/>
      <c r="G546" s="1100"/>
      <c r="H546" s="1100"/>
      <c r="I546" s="1100"/>
      <c r="J546" s="1100"/>
      <c r="K546" s="1100"/>
      <c r="L546" s="1100"/>
      <c r="M546" s="1100"/>
      <c r="N546" s="1100"/>
      <c r="O546" s="1218"/>
      <c r="P546" s="1215">
        <v>27</v>
      </c>
      <c r="Q546" s="1216"/>
      <c r="R546" s="1216"/>
      <c r="S546" s="1216"/>
      <c r="T546" s="1217"/>
      <c r="U546" s="1441">
        <v>4.7210000000000002E-2</v>
      </c>
      <c r="V546" s="1442"/>
      <c r="W546" s="1442"/>
      <c r="X546" s="1442"/>
      <c r="Y546" s="1443"/>
      <c r="Z546" s="1212" t="s">
        <v>1741</v>
      </c>
      <c r="AA546" s="1212"/>
      <c r="AB546" s="1212"/>
      <c r="AC546" s="1212"/>
      <c r="AD546" s="1213"/>
      <c r="AE546" s="1146">
        <v>7015000</v>
      </c>
      <c r="AF546" s="1147"/>
      <c r="AG546" s="1147"/>
      <c r="AH546" s="1147"/>
      <c r="AI546" s="1147"/>
      <c r="AJ546" s="1147"/>
      <c r="AK546" s="114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16" t="s">
        <v>1645</v>
      </c>
      <c r="D547" s="1100"/>
      <c r="E547" s="1100"/>
      <c r="F547" s="1100"/>
      <c r="G547" s="1100"/>
      <c r="H547" s="1100"/>
      <c r="I547" s="1100"/>
      <c r="J547" s="1100"/>
      <c r="K547" s="1100"/>
      <c r="L547" s="1100"/>
      <c r="M547" s="1100"/>
      <c r="N547" s="1100"/>
      <c r="O547" s="1218"/>
      <c r="P547" s="1215">
        <f>12*55</f>
        <v>660</v>
      </c>
      <c r="Q547" s="1216"/>
      <c r="R547" s="1216"/>
      <c r="S547" s="1216"/>
      <c r="T547" s="1217"/>
      <c r="U547" s="1441">
        <v>0.02</v>
      </c>
      <c r="V547" s="1442"/>
      <c r="W547" s="1442"/>
      <c r="X547" s="1442"/>
      <c r="Y547" s="1443"/>
      <c r="Z547" s="1212" t="s">
        <v>1742</v>
      </c>
      <c r="AA547" s="1212"/>
      <c r="AB547" s="1212"/>
      <c r="AC547" s="1212"/>
      <c r="AD547" s="1213"/>
      <c r="AE547" s="1146">
        <v>11666810</v>
      </c>
      <c r="AF547" s="1147"/>
      <c r="AG547" s="1147"/>
      <c r="AH547" s="1147"/>
      <c r="AI547" s="1147"/>
      <c r="AJ547" s="1147"/>
      <c r="AK547" s="114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16" t="s">
        <v>1737</v>
      </c>
      <c r="D548" s="1100"/>
      <c r="E548" s="1100"/>
      <c r="F548" s="1100"/>
      <c r="G548" s="1100"/>
      <c r="H548" s="1100"/>
      <c r="I548" s="1100"/>
      <c r="J548" s="1100"/>
      <c r="K548" s="1100"/>
      <c r="L548" s="1100"/>
      <c r="M548" s="1100"/>
      <c r="N548" s="1100"/>
      <c r="O548" s="1218"/>
      <c r="P548" s="1215" t="s">
        <v>328</v>
      </c>
      <c r="Q548" s="1216"/>
      <c r="R548" s="1216"/>
      <c r="S548" s="1216"/>
      <c r="T548" s="1217"/>
      <c r="U548" s="1441" t="s">
        <v>328</v>
      </c>
      <c r="V548" s="1442"/>
      <c r="W548" s="1442"/>
      <c r="X548" s="1442"/>
      <c r="Y548" s="1443"/>
      <c r="Z548" s="1212" t="s">
        <v>642</v>
      </c>
      <c r="AA548" s="1212"/>
      <c r="AB548" s="1212"/>
      <c r="AC548" s="1212"/>
      <c r="AD548" s="1213"/>
      <c r="AE548" s="1146">
        <v>4550000</v>
      </c>
      <c r="AF548" s="1147"/>
      <c r="AG548" s="1147"/>
      <c r="AH548" s="1147"/>
      <c r="AI548" s="1147"/>
      <c r="AJ548" s="1147"/>
      <c r="AK548" s="114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16" t="s">
        <v>1738</v>
      </c>
      <c r="D549" s="1100"/>
      <c r="E549" s="1100"/>
      <c r="F549" s="1100"/>
      <c r="G549" s="1100"/>
      <c r="H549" s="1100"/>
      <c r="I549" s="1100"/>
      <c r="J549" s="1100"/>
      <c r="K549" s="1100"/>
      <c r="L549" s="1100"/>
      <c r="M549" s="1100"/>
      <c r="N549" s="1100"/>
      <c r="O549" s="1218"/>
      <c r="P549" s="1215" t="s">
        <v>328</v>
      </c>
      <c r="Q549" s="1216"/>
      <c r="R549" s="1216"/>
      <c r="S549" s="1216"/>
      <c r="T549" s="1217"/>
      <c r="U549" s="1441" t="s">
        <v>328</v>
      </c>
      <c r="V549" s="1442"/>
      <c r="W549" s="1442"/>
      <c r="X549" s="1442"/>
      <c r="Y549" s="1443"/>
      <c r="Z549" s="1212" t="s">
        <v>642</v>
      </c>
      <c r="AA549" s="1212"/>
      <c r="AB549" s="1212"/>
      <c r="AC549" s="1212"/>
      <c r="AD549" s="1213"/>
      <c r="AE549" s="1146">
        <f>3053178-1</f>
        <v>3053177</v>
      </c>
      <c r="AF549" s="1147"/>
      <c r="AG549" s="1147"/>
      <c r="AH549" s="1147"/>
      <c r="AI549" s="1147"/>
      <c r="AJ549" s="1147"/>
      <c r="AK549" s="114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16" t="s">
        <v>1739</v>
      </c>
      <c r="D550" s="1100"/>
      <c r="E550" s="1100"/>
      <c r="F550" s="1100"/>
      <c r="G550" s="1100"/>
      <c r="H550" s="1100"/>
      <c r="I550" s="1100"/>
      <c r="J550" s="1100"/>
      <c r="K550" s="1100"/>
      <c r="L550" s="1100"/>
      <c r="M550" s="1100"/>
      <c r="N550" s="1100"/>
      <c r="O550" s="1218"/>
      <c r="P550" s="1215">
        <f>15*12</f>
        <v>180</v>
      </c>
      <c r="Q550" s="1216"/>
      <c r="R550" s="1216"/>
      <c r="S550" s="1216"/>
      <c r="T550" s="1217"/>
      <c r="U550" s="1441">
        <v>0</v>
      </c>
      <c r="V550" s="1442"/>
      <c r="W550" s="1442"/>
      <c r="X550" s="1442"/>
      <c r="Y550" s="1443"/>
      <c r="Z550" s="1212" t="s">
        <v>1742</v>
      </c>
      <c r="AA550" s="1212"/>
      <c r="AB550" s="1212"/>
      <c r="AC550" s="1212"/>
      <c r="AD550" s="1213"/>
      <c r="AE550" s="1146">
        <v>494940</v>
      </c>
      <c r="AF550" s="1147"/>
      <c r="AG550" s="1147"/>
      <c r="AH550" s="1147"/>
      <c r="AI550" s="1147"/>
      <c r="AJ550" s="1147"/>
      <c r="AK550" s="1148"/>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16" t="s">
        <v>1740</v>
      </c>
      <c r="D551" s="1100"/>
      <c r="E551" s="1100"/>
      <c r="F551" s="1100"/>
      <c r="G551" s="1100"/>
      <c r="H551" s="1100"/>
      <c r="I551" s="1100"/>
      <c r="J551" s="1100"/>
      <c r="K551" s="1100"/>
      <c r="L551" s="1100"/>
      <c r="M551" s="1100"/>
      <c r="N551" s="1100"/>
      <c r="O551" s="1218"/>
      <c r="P551" s="1215" t="s">
        <v>328</v>
      </c>
      <c r="Q551" s="1216"/>
      <c r="R551" s="1216"/>
      <c r="S551" s="1216"/>
      <c r="T551" s="1217"/>
      <c r="U551" s="1441" t="s">
        <v>328</v>
      </c>
      <c r="V551" s="1442"/>
      <c r="W551" s="1442"/>
      <c r="X551" s="1442"/>
      <c r="Y551" s="1443"/>
      <c r="Z551" s="1212" t="s">
        <v>642</v>
      </c>
      <c r="AA551" s="1212"/>
      <c r="AB551" s="1212"/>
      <c r="AC551" s="1212"/>
      <c r="AD551" s="1213"/>
      <c r="AE551" s="1146">
        <f>4039423-107000</f>
        <v>3932423</v>
      </c>
      <c r="AF551" s="1147"/>
      <c r="AG551" s="1147"/>
      <c r="AH551" s="1147"/>
      <c r="AI551" s="1147"/>
      <c r="AJ551" s="1147"/>
      <c r="AK551" s="1148"/>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0"/>
      <c r="D552" s="1100"/>
      <c r="E552" s="1100"/>
      <c r="F552" s="1100"/>
      <c r="G552" s="1100"/>
      <c r="H552" s="1100"/>
      <c r="I552" s="1100"/>
      <c r="J552" s="1100"/>
      <c r="K552" s="1100"/>
      <c r="L552" s="1100"/>
      <c r="M552" s="1100"/>
      <c r="N552" s="1100"/>
      <c r="O552" s="1218"/>
      <c r="P552" s="1215"/>
      <c r="Q552" s="1216"/>
      <c r="R552" s="1216"/>
      <c r="S552" s="1216"/>
      <c r="T552" s="1217"/>
      <c r="U552" s="1441"/>
      <c r="V552" s="1442"/>
      <c r="W552" s="1442"/>
      <c r="X552" s="1442"/>
      <c r="Y552" s="1443"/>
      <c r="Z552" s="1212"/>
      <c r="AA552" s="1212"/>
      <c r="AB552" s="1212"/>
      <c r="AC552" s="1212"/>
      <c r="AD552" s="1213"/>
      <c r="AE552" s="1146"/>
      <c r="AF552" s="1147"/>
      <c r="AG552" s="1147"/>
      <c r="AH552" s="1147"/>
      <c r="AI552" s="1147"/>
      <c r="AJ552" s="1147"/>
      <c r="AK552" s="114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0"/>
      <c r="D553" s="1100"/>
      <c r="E553" s="1100"/>
      <c r="F553" s="1100"/>
      <c r="G553" s="1100"/>
      <c r="H553" s="1100"/>
      <c r="I553" s="1100"/>
      <c r="J553" s="1100"/>
      <c r="K553" s="1100"/>
      <c r="L553" s="1100"/>
      <c r="M553" s="1100"/>
      <c r="N553" s="1100"/>
      <c r="O553" s="1218"/>
      <c r="P553" s="1215"/>
      <c r="Q553" s="1216"/>
      <c r="R553" s="1216"/>
      <c r="S553" s="1216"/>
      <c r="T553" s="1217"/>
      <c r="U553" s="1441"/>
      <c r="V553" s="1442"/>
      <c r="W553" s="1442"/>
      <c r="X553" s="1442"/>
      <c r="Y553" s="1443"/>
      <c r="Z553" s="1212"/>
      <c r="AA553" s="1212"/>
      <c r="AB553" s="1212"/>
      <c r="AC553" s="1212"/>
      <c r="AD553" s="1213"/>
      <c r="AE553" s="1146"/>
      <c r="AF553" s="1147"/>
      <c r="AG553" s="1147"/>
      <c r="AH553" s="1147"/>
      <c r="AI553" s="1147"/>
      <c r="AJ553" s="1147"/>
      <c r="AK553" s="114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0"/>
      <c r="D554" s="1100"/>
      <c r="E554" s="1100"/>
      <c r="F554" s="1100"/>
      <c r="G554" s="1100"/>
      <c r="H554" s="1100"/>
      <c r="I554" s="1100"/>
      <c r="J554" s="1100"/>
      <c r="K554" s="1100"/>
      <c r="L554" s="1100"/>
      <c r="M554" s="1100"/>
      <c r="N554" s="1100"/>
      <c r="O554" s="1218"/>
      <c r="P554" s="1215"/>
      <c r="Q554" s="1216"/>
      <c r="R554" s="1216"/>
      <c r="S554" s="1216"/>
      <c r="T554" s="1217"/>
      <c r="U554" s="1441"/>
      <c r="V554" s="1442"/>
      <c r="W554" s="1442"/>
      <c r="X554" s="1442"/>
      <c r="Y554" s="1443"/>
      <c r="Z554" s="1212"/>
      <c r="AA554" s="1212"/>
      <c r="AB554" s="1212"/>
      <c r="AC554" s="1212"/>
      <c r="AD554" s="1213"/>
      <c r="AE554" s="1146"/>
      <c r="AF554" s="1147"/>
      <c r="AG554" s="1147"/>
      <c r="AH554" s="1147"/>
      <c r="AI554" s="1147"/>
      <c r="AJ554" s="1147"/>
      <c r="AK554" s="114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0"/>
      <c r="D555" s="1100"/>
      <c r="E555" s="1100"/>
      <c r="F555" s="1100"/>
      <c r="G555" s="1100"/>
      <c r="H555" s="1100"/>
      <c r="I555" s="1100"/>
      <c r="J555" s="1100"/>
      <c r="K555" s="1100"/>
      <c r="L555" s="1100"/>
      <c r="M555" s="1100"/>
      <c r="N555" s="1100"/>
      <c r="O555" s="1218"/>
      <c r="P555" s="1215"/>
      <c r="Q555" s="1216"/>
      <c r="R555" s="1216"/>
      <c r="S555" s="1216"/>
      <c r="T555" s="1217"/>
      <c r="U555" s="1441"/>
      <c r="V555" s="1442"/>
      <c r="W555" s="1442"/>
      <c r="X555" s="1442"/>
      <c r="Y555" s="1443"/>
      <c r="Z555" s="1212"/>
      <c r="AA555" s="1212"/>
      <c r="AB555" s="1212"/>
      <c r="AC555" s="1212"/>
      <c r="AD555" s="1213"/>
      <c r="AE555" s="1146"/>
      <c r="AF555" s="1147"/>
      <c r="AG555" s="1147"/>
      <c r="AH555" s="1147"/>
      <c r="AI555" s="1147"/>
      <c r="AJ555" s="1147"/>
      <c r="AK555" s="114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0"/>
      <c r="D556" s="1100"/>
      <c r="E556" s="1100"/>
      <c r="F556" s="1100"/>
      <c r="G556" s="1100"/>
      <c r="H556" s="1100"/>
      <c r="I556" s="1100"/>
      <c r="J556" s="1100"/>
      <c r="K556" s="1100"/>
      <c r="L556" s="1100"/>
      <c r="M556" s="1100"/>
      <c r="N556" s="1100"/>
      <c r="O556" s="1218"/>
      <c r="P556" s="1215"/>
      <c r="Q556" s="1216"/>
      <c r="R556" s="1216"/>
      <c r="S556" s="1216"/>
      <c r="T556" s="1217"/>
      <c r="U556" s="1441"/>
      <c r="V556" s="1442"/>
      <c r="W556" s="1442"/>
      <c r="X556" s="1442"/>
      <c r="Y556" s="1443"/>
      <c r="Z556" s="1212"/>
      <c r="AA556" s="1212"/>
      <c r="AB556" s="1212"/>
      <c r="AC556" s="1212"/>
      <c r="AD556" s="1213"/>
      <c r="AE556" s="1146"/>
      <c r="AF556" s="1147"/>
      <c r="AG556" s="1147"/>
      <c r="AH556" s="1147"/>
      <c r="AI556" s="1147"/>
      <c r="AJ556" s="1147"/>
      <c r="AK556" s="114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85" t="s">
        <v>134</v>
      </c>
      <c r="C557" s="1186"/>
      <c r="D557" s="1186"/>
      <c r="E557" s="1186"/>
      <c r="F557" s="1186"/>
      <c r="G557" s="1186"/>
      <c r="H557" s="1186"/>
      <c r="I557" s="1186"/>
      <c r="J557" s="1186"/>
      <c r="K557" s="1186"/>
      <c r="L557" s="1186"/>
      <c r="M557" s="1186"/>
      <c r="N557" s="1186"/>
      <c r="O557" s="1186"/>
      <c r="P557" s="1186"/>
      <c r="Q557" s="1186"/>
      <c r="R557" s="1186"/>
      <c r="S557" s="1186"/>
      <c r="T557" s="1186"/>
      <c r="U557" s="1186"/>
      <c r="V557" s="1186"/>
      <c r="W557" s="1186"/>
      <c r="X557" s="1186"/>
      <c r="Y557" s="1186"/>
      <c r="Z557" s="1186"/>
      <c r="AA557" s="1186"/>
      <c r="AB557" s="1186"/>
      <c r="AC557" s="1186"/>
      <c r="AD557" s="1187"/>
      <c r="AE557" s="1242">
        <f>SUM(AE545:AK556)</f>
        <v>65302350</v>
      </c>
      <c r="AF557" s="1243"/>
      <c r="AG557" s="1243"/>
      <c r="AH557" s="1243"/>
      <c r="AI557" s="1243"/>
      <c r="AJ557" s="1243"/>
      <c r="AK557" s="124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6" t="str">
        <f>C545</f>
        <v>Tax-Exempt Construction Bond - SVB</v>
      </c>
      <c r="H559" s="1096"/>
      <c r="I559" s="1096"/>
      <c r="J559" s="1096"/>
      <c r="K559" s="1096"/>
      <c r="L559" s="1096"/>
      <c r="M559" s="1096"/>
      <c r="N559" s="1096"/>
      <c r="O559" s="1096"/>
      <c r="P559" s="1096"/>
      <c r="Q559" s="1096"/>
      <c r="R559" s="1096"/>
      <c r="S559" s="14"/>
      <c r="T559" s="87" t="s">
        <v>120</v>
      </c>
      <c r="U559" s="12" t="s">
        <v>510</v>
      </c>
      <c r="Z559" s="1096" t="str">
        <f>C546</f>
        <v>Taxable Tail - SVB</v>
      </c>
      <c r="AA559" s="1096"/>
      <c r="AB559" s="1096"/>
      <c r="AC559" s="1096"/>
      <c r="AD559" s="1096"/>
      <c r="AE559" s="1096"/>
      <c r="AF559" s="1096"/>
      <c r="AG559" s="1096"/>
      <c r="AH559" s="1096"/>
      <c r="AI559" s="1096"/>
      <c r="AJ559" s="1096"/>
      <c r="AK559" s="109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1770</v>
      </c>
      <c r="H560" s="1094"/>
      <c r="I560" s="1094"/>
      <c r="J560" s="1094"/>
      <c r="K560" s="1094"/>
      <c r="L560" s="1094"/>
      <c r="M560" s="1094"/>
      <c r="N560" s="1094"/>
      <c r="O560" s="1094"/>
      <c r="P560" s="1094"/>
      <c r="Q560" s="1094"/>
      <c r="R560" s="1094"/>
      <c r="S560" s="14"/>
      <c r="T560" s="35"/>
      <c r="U560" s="12" t="s">
        <v>92</v>
      </c>
      <c r="Z560" s="1094" t="s">
        <v>1770</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7" t="s">
        <v>1786</v>
      </c>
      <c r="H561" s="1094"/>
      <c r="I561" s="1094"/>
      <c r="J561" s="1094"/>
      <c r="K561" s="1094"/>
      <c r="L561" s="1094"/>
      <c r="M561" s="1094"/>
      <c r="N561" s="1094"/>
      <c r="O561" s="1094"/>
      <c r="P561" s="1094"/>
      <c r="Q561" s="1094"/>
      <c r="R561" s="1094"/>
      <c r="S561" s="88"/>
      <c r="T561" s="35"/>
      <c r="U561" s="12" t="s">
        <v>631</v>
      </c>
      <c r="Z561" s="1097" t="s">
        <v>1786</v>
      </c>
      <c r="AA561" s="1094"/>
      <c r="AB561" s="1094"/>
      <c r="AC561" s="1094"/>
      <c r="AD561" s="1094"/>
      <c r="AE561" s="1094"/>
      <c r="AF561" s="1094"/>
      <c r="AG561" s="1094"/>
      <c r="AH561" s="1094"/>
      <c r="AI561" s="1094"/>
      <c r="AJ561" s="1094"/>
      <c r="AK561" s="109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1771</v>
      </c>
      <c r="H562" s="1094"/>
      <c r="I562" s="1094"/>
      <c r="J562" s="1094"/>
      <c r="K562" s="1094"/>
      <c r="L562" s="1094"/>
      <c r="M562" s="1094"/>
      <c r="N562" s="1094"/>
      <c r="O562" s="1094"/>
      <c r="P562" s="1094"/>
      <c r="Q562" s="1094"/>
      <c r="R562" s="1094"/>
      <c r="S562" s="14"/>
      <c r="T562" s="35"/>
      <c r="U562" s="12" t="s">
        <v>19</v>
      </c>
      <c r="Z562" s="1094" t="s">
        <v>1771</v>
      </c>
      <c r="AA562" s="1094"/>
      <c r="AB562" s="1094"/>
      <c r="AC562" s="1094"/>
      <c r="AD562" s="1094"/>
      <c r="AE562" s="1094"/>
      <c r="AF562" s="1094"/>
      <c r="AG562" s="1094"/>
      <c r="AH562" s="1094"/>
      <c r="AI562" s="1094"/>
      <c r="AJ562" s="1094"/>
      <c r="AK562" s="109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t="s">
        <v>1772</v>
      </c>
      <c r="H563" s="1099"/>
      <c r="I563" s="1099"/>
      <c r="J563" s="1099"/>
      <c r="K563" s="1099"/>
      <c r="L563" s="1099"/>
      <c r="O563" s="140" t="s">
        <v>220</v>
      </c>
      <c r="P563" s="1100"/>
      <c r="Q563" s="1100"/>
      <c r="R563" s="1100"/>
      <c r="S563" s="16"/>
      <c r="T563" s="35"/>
      <c r="U563" s="12" t="s">
        <v>338</v>
      </c>
      <c r="Z563" s="1098" t="s">
        <v>1772</v>
      </c>
      <c r="AA563" s="1099"/>
      <c r="AB563" s="1099"/>
      <c r="AC563" s="1099"/>
      <c r="AD563" s="1099"/>
      <c r="AE563" s="1099"/>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1743</v>
      </c>
      <c r="I564" s="1094"/>
      <c r="J564" s="1094"/>
      <c r="K564" s="1094"/>
      <c r="L564" s="1094"/>
      <c r="M564" s="1094"/>
      <c r="N564" s="1094"/>
      <c r="O564" s="1094"/>
      <c r="P564" s="1094"/>
      <c r="Q564" s="1094"/>
      <c r="R564" s="1094"/>
      <c r="S564" s="14"/>
      <c r="T564" s="35"/>
      <c r="U564" s="12" t="s">
        <v>20</v>
      </c>
      <c r="AA564" s="1094" t="s">
        <v>1745</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46" t="s">
        <v>1744</v>
      </c>
      <c r="N565" s="1546"/>
      <c r="O565" s="1546"/>
      <c r="P565" s="1546"/>
      <c r="Q565" s="1546"/>
      <c r="R565" s="1546"/>
      <c r="S565" s="14"/>
      <c r="T565" s="35"/>
      <c r="U565" s="530" t="s">
        <v>1425</v>
      </c>
      <c r="V565" s="743"/>
      <c r="W565" s="743"/>
      <c r="X565" s="743"/>
      <c r="Y565" s="743"/>
      <c r="Z565" s="743"/>
      <c r="AA565" s="14"/>
      <c r="AB565" s="14"/>
      <c r="AC565" s="14"/>
      <c r="AD565" s="14"/>
      <c r="AE565" s="14"/>
      <c r="AF565" s="1546" t="str">
        <f>M565</f>
        <v>2 year treasuries</v>
      </c>
      <c r="AG565" s="1546"/>
      <c r="AH565" s="1546"/>
      <c r="AI565" s="1546"/>
      <c r="AJ565" s="1546"/>
      <c r="AK565" s="154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5" t="s">
        <v>592</v>
      </c>
      <c r="O566" s="1095"/>
      <c r="T566" s="35"/>
      <c r="U566" s="12" t="s">
        <v>22</v>
      </c>
      <c r="AG566" s="1095" t="s">
        <v>592</v>
      </c>
      <c r="AH566" s="109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6" t="str">
        <f>C547</f>
        <v>City of San Jose</v>
      </c>
      <c r="H568" s="1096"/>
      <c r="I568" s="1096"/>
      <c r="J568" s="1096"/>
      <c r="K568" s="1096"/>
      <c r="L568" s="1096"/>
      <c r="M568" s="1096"/>
      <c r="N568" s="1096"/>
      <c r="O568" s="1096"/>
      <c r="P568" s="1096"/>
      <c r="Q568" s="1096"/>
      <c r="R568" s="1096"/>
      <c r="T568" s="87" t="s">
        <v>632</v>
      </c>
      <c r="U568" s="12" t="s">
        <v>510</v>
      </c>
      <c r="Z568" s="1096" t="str">
        <f>C548</f>
        <v>Land Donation</v>
      </c>
      <c r="AA568" s="1096"/>
      <c r="AB568" s="1096"/>
      <c r="AC568" s="1096"/>
      <c r="AD568" s="1096"/>
      <c r="AE568" s="1096"/>
      <c r="AF568" s="1096"/>
      <c r="AG568" s="1096"/>
      <c r="AH568" s="1096"/>
      <c r="AI568" s="1096"/>
      <c r="AJ568" s="1096"/>
      <c r="AK568" s="109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t="s">
        <v>1774</v>
      </c>
      <c r="H569" s="1094"/>
      <c r="I569" s="1094"/>
      <c r="J569" s="1094"/>
      <c r="K569" s="1094"/>
      <c r="L569" s="1094"/>
      <c r="M569" s="1094"/>
      <c r="N569" s="1094"/>
      <c r="O569" s="1094"/>
      <c r="P569" s="1094"/>
      <c r="Q569" s="1094"/>
      <c r="R569" s="1094"/>
      <c r="T569" s="35"/>
      <c r="U569" s="12" t="s">
        <v>92</v>
      </c>
      <c r="Z569" s="1097" t="s">
        <v>1774</v>
      </c>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6" t="s">
        <v>1781</v>
      </c>
      <c r="H570" s="1115"/>
      <c r="I570" s="1115"/>
      <c r="J570" s="1115"/>
      <c r="K570" s="1115"/>
      <c r="L570" s="1115"/>
      <c r="M570" s="1115"/>
      <c r="N570" s="1115"/>
      <c r="O570" s="1115"/>
      <c r="P570" s="1115"/>
      <c r="Q570" s="1115"/>
      <c r="R570" s="1115"/>
      <c r="T570" s="35"/>
      <c r="U570" s="12" t="s">
        <v>631</v>
      </c>
      <c r="Z570" s="1116" t="s">
        <v>1781</v>
      </c>
      <c r="AA570" s="1115"/>
      <c r="AB570" s="1115"/>
      <c r="AC570" s="1115"/>
      <c r="AD570" s="1115"/>
      <c r="AE570" s="1115"/>
      <c r="AF570" s="1115"/>
      <c r="AG570" s="1115"/>
      <c r="AH570" s="1115"/>
      <c r="AI570" s="1115"/>
      <c r="AJ570" s="1115"/>
      <c r="AK570" s="111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6" t="s">
        <v>1773</v>
      </c>
      <c r="H571" s="1115"/>
      <c r="I571" s="1115"/>
      <c r="J571" s="1115"/>
      <c r="K571" s="1115"/>
      <c r="L571" s="1115"/>
      <c r="M571" s="1115"/>
      <c r="N571" s="1115"/>
      <c r="O571" s="1115"/>
      <c r="P571" s="1115"/>
      <c r="Q571" s="1115"/>
      <c r="R571" s="1115"/>
      <c r="T571" s="35"/>
      <c r="U571" s="12" t="s">
        <v>19</v>
      </c>
      <c r="Z571" s="1116" t="s">
        <v>1773</v>
      </c>
      <c r="AA571" s="1115"/>
      <c r="AB571" s="1115"/>
      <c r="AC571" s="1115"/>
      <c r="AD571" s="1115"/>
      <c r="AE571" s="1115"/>
      <c r="AF571" s="1115"/>
      <c r="AG571" s="1115"/>
      <c r="AH571" s="1115"/>
      <c r="AI571" s="1115"/>
      <c r="AJ571" s="1115"/>
      <c r="AK571" s="111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t="s">
        <v>1725</v>
      </c>
      <c r="H572" s="1099"/>
      <c r="I572" s="1099"/>
      <c r="J572" s="1099"/>
      <c r="K572" s="1099"/>
      <c r="L572" s="1099"/>
      <c r="O572" s="140" t="s">
        <v>220</v>
      </c>
      <c r="P572" s="1100"/>
      <c r="Q572" s="1100"/>
      <c r="R572" s="1100"/>
      <c r="T572" s="35"/>
      <c r="U572" s="12" t="s">
        <v>338</v>
      </c>
      <c r="Z572" s="1098" t="s">
        <v>1725</v>
      </c>
      <c r="AA572" s="1099"/>
      <c r="AB572" s="1099"/>
      <c r="AC572" s="1099"/>
      <c r="AD572" s="1099"/>
      <c r="AE572" s="1099"/>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1746</v>
      </c>
      <c r="I573" s="1094"/>
      <c r="J573" s="1094"/>
      <c r="K573" s="1094"/>
      <c r="L573" s="1094"/>
      <c r="M573" s="1094"/>
      <c r="N573" s="1094"/>
      <c r="O573" s="1094"/>
      <c r="P573" s="1094"/>
      <c r="Q573" s="1094"/>
      <c r="R573" s="1094"/>
      <c r="T573" s="35"/>
      <c r="U573" s="12" t="s">
        <v>20</v>
      </c>
      <c r="AA573" s="1094" t="s">
        <v>1747</v>
      </c>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5" t="s">
        <v>592</v>
      </c>
      <c r="O574" s="1095"/>
      <c r="T574" s="35"/>
      <c r="U574" s="12" t="s">
        <v>22</v>
      </c>
      <c r="AG574" s="1095" t="s">
        <v>592</v>
      </c>
      <c r="AH574" s="109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6" t="str">
        <f>C549</f>
        <v>Costs Deferred Until Perm Close</v>
      </c>
      <c r="H576" s="1096"/>
      <c r="I576" s="1096"/>
      <c r="J576" s="1096"/>
      <c r="K576" s="1096"/>
      <c r="L576" s="1096"/>
      <c r="M576" s="1096"/>
      <c r="N576" s="1096"/>
      <c r="O576" s="1096"/>
      <c r="P576" s="1096"/>
      <c r="Q576" s="1096"/>
      <c r="R576" s="1096"/>
      <c r="T576" s="87" t="s">
        <v>635</v>
      </c>
      <c r="U576" s="12" t="s">
        <v>510</v>
      </c>
      <c r="Z576" s="1096" t="str">
        <f>C550</f>
        <v>Deferred Developer Fee</v>
      </c>
      <c r="AA576" s="1096"/>
      <c r="AB576" s="1096"/>
      <c r="AC576" s="1096"/>
      <c r="AD576" s="1096"/>
      <c r="AE576" s="1096"/>
      <c r="AF576" s="1096"/>
      <c r="AG576" s="1096"/>
      <c r="AH576" s="1096"/>
      <c r="AI576" s="1096"/>
      <c r="AJ576" s="1096"/>
      <c r="AK576" s="109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c r="H577" s="1094"/>
      <c r="I577" s="1094"/>
      <c r="J577" s="1094"/>
      <c r="K577" s="1094"/>
      <c r="L577" s="1094"/>
      <c r="M577" s="1094"/>
      <c r="N577" s="1094"/>
      <c r="O577" s="1094"/>
      <c r="P577" s="1094"/>
      <c r="Q577" s="1094"/>
      <c r="R577" s="1094"/>
      <c r="T577" s="35"/>
      <c r="U577" s="12" t="s">
        <v>92</v>
      </c>
      <c r="Z577" s="1097" t="s">
        <v>1654</v>
      </c>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4"/>
      <c r="H578" s="1094"/>
      <c r="I578" s="1094"/>
      <c r="J578" s="1094"/>
      <c r="K578" s="1094"/>
      <c r="L578" s="1094"/>
      <c r="M578" s="1094"/>
      <c r="N578" s="1094"/>
      <c r="O578" s="1094"/>
      <c r="P578" s="1094"/>
      <c r="Q578" s="1094"/>
      <c r="R578" s="1094"/>
      <c r="T578" s="35"/>
      <c r="U578" s="12" t="s">
        <v>631</v>
      </c>
      <c r="Z578" s="1116" t="s">
        <v>1782</v>
      </c>
      <c r="AA578" s="1115"/>
      <c r="AB578" s="1115"/>
      <c r="AC578" s="1115"/>
      <c r="AD578" s="1115"/>
      <c r="AE578" s="1115"/>
      <c r="AF578" s="1115"/>
      <c r="AG578" s="1115"/>
      <c r="AH578" s="1115"/>
      <c r="AI578" s="1115"/>
      <c r="AJ578" s="1115"/>
      <c r="AK578" s="111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4"/>
      <c r="H579" s="1094"/>
      <c r="I579" s="1094"/>
      <c r="J579" s="1094"/>
      <c r="K579" s="1094"/>
      <c r="L579" s="1094"/>
      <c r="M579" s="1094"/>
      <c r="N579" s="1094"/>
      <c r="O579" s="1094"/>
      <c r="P579" s="1094"/>
      <c r="Q579" s="1094"/>
      <c r="R579" s="1094"/>
      <c r="T579" s="35"/>
      <c r="U579" s="12" t="s">
        <v>19</v>
      </c>
      <c r="Z579" s="1116" t="s">
        <v>1657</v>
      </c>
      <c r="AA579" s="1115"/>
      <c r="AB579" s="1115"/>
      <c r="AC579" s="1115"/>
      <c r="AD579" s="1115"/>
      <c r="AE579" s="1115"/>
      <c r="AF579" s="1115"/>
      <c r="AG579" s="1115"/>
      <c r="AH579" s="1115"/>
      <c r="AI579" s="1115"/>
      <c r="AJ579" s="1115"/>
      <c r="AK579" s="111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c r="H580" s="1099"/>
      <c r="I580" s="1099"/>
      <c r="J580" s="1099"/>
      <c r="K580" s="1099"/>
      <c r="L580" s="1099"/>
      <c r="O580" s="140" t="s">
        <v>220</v>
      </c>
      <c r="P580" s="1100"/>
      <c r="Q580" s="1100"/>
      <c r="R580" s="1100"/>
      <c r="T580" s="35"/>
      <c r="U580" s="12" t="s">
        <v>338</v>
      </c>
      <c r="Z580" s="1098" t="s">
        <v>1658</v>
      </c>
      <c r="AA580" s="1098"/>
      <c r="AB580" s="1098"/>
      <c r="AC580" s="1098"/>
      <c r="AD580" s="1098"/>
      <c r="AE580" s="1098"/>
      <c r="AH580" s="140" t="s">
        <v>220</v>
      </c>
      <c r="AI580" s="1100"/>
      <c r="AJ580" s="1100"/>
      <c r="AK580" s="1100"/>
    </row>
    <row r="581" spans="1:112" ht="12.75">
      <c r="A581" s="35"/>
      <c r="B581" s="12" t="s">
        <v>20</v>
      </c>
      <c r="H581" s="1094" t="s">
        <v>1748</v>
      </c>
      <c r="I581" s="1094"/>
      <c r="J581" s="1094"/>
      <c r="K581" s="1094"/>
      <c r="L581" s="1094"/>
      <c r="M581" s="1094"/>
      <c r="N581" s="1094"/>
      <c r="O581" s="1094"/>
      <c r="P581" s="1094"/>
      <c r="Q581" s="1094"/>
      <c r="R581" s="1094"/>
      <c r="T581" s="35"/>
      <c r="U581" s="12" t="s">
        <v>20</v>
      </c>
      <c r="AA581" s="1094" t="s">
        <v>1739</v>
      </c>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5" t="s">
        <v>592</v>
      </c>
      <c r="O582" s="1095"/>
      <c r="T582" s="35"/>
      <c r="U582" s="12" t="s">
        <v>22</v>
      </c>
      <c r="AG582" s="1095" t="s">
        <v>592</v>
      </c>
      <c r="AH582" s="109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6" t="str">
        <f>C551</f>
        <v>LP Equity</v>
      </c>
      <c r="H584" s="1096"/>
      <c r="I584" s="1096"/>
      <c r="J584" s="1096"/>
      <c r="K584" s="1096"/>
      <c r="L584" s="1096"/>
      <c r="M584" s="1096"/>
      <c r="N584" s="1096"/>
      <c r="O584" s="1096"/>
      <c r="P584" s="1096"/>
      <c r="Q584" s="1096"/>
      <c r="R584" s="1096"/>
      <c r="T584" s="87" t="s">
        <v>502</v>
      </c>
      <c r="U584" s="12" t="s">
        <v>510</v>
      </c>
      <c r="Z584" s="1096">
        <f>C552</f>
        <v>0</v>
      </c>
      <c r="AA584" s="1096"/>
      <c r="AB584" s="1096"/>
      <c r="AC584" s="1096"/>
      <c r="AD584" s="1096"/>
      <c r="AE584" s="1096"/>
      <c r="AF584" s="1096"/>
      <c r="AG584" s="1096"/>
      <c r="AH584" s="1096"/>
      <c r="AI584" s="1096"/>
      <c r="AJ584" s="1096"/>
      <c r="AK584" s="109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c r="H585" s="1094"/>
      <c r="I585" s="1094"/>
      <c r="J585" s="1094"/>
      <c r="K585" s="1094"/>
      <c r="L585" s="1094"/>
      <c r="M585" s="1094"/>
      <c r="N585" s="1094"/>
      <c r="O585" s="1094"/>
      <c r="P585" s="1094"/>
      <c r="Q585" s="1094"/>
      <c r="R585" s="1094"/>
      <c r="T585" s="35"/>
      <c r="U585" s="12" t="s">
        <v>92</v>
      </c>
      <c r="Z585" s="1094"/>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4"/>
      <c r="H586" s="1094"/>
      <c r="I586" s="1094"/>
      <c r="J586" s="1094"/>
      <c r="K586" s="1094"/>
      <c r="L586" s="1094"/>
      <c r="M586" s="1094"/>
      <c r="N586" s="1094"/>
      <c r="O586" s="1094"/>
      <c r="P586" s="1094"/>
      <c r="Q586" s="1094"/>
      <c r="R586" s="1094"/>
      <c r="S586" s="12"/>
      <c r="T586" s="35"/>
      <c r="U586" s="12" t="s">
        <v>631</v>
      </c>
      <c r="V586" s="12"/>
      <c r="W586" s="12"/>
      <c r="X586" s="12"/>
      <c r="Y586" s="12"/>
      <c r="Z586" s="1115"/>
      <c r="AA586" s="1115"/>
      <c r="AB586" s="1115"/>
      <c r="AC586" s="1115"/>
      <c r="AD586" s="1115"/>
      <c r="AE586" s="1115"/>
      <c r="AF586" s="1115"/>
      <c r="AG586" s="1115"/>
      <c r="AH586" s="1115"/>
      <c r="AI586" s="1115"/>
      <c r="AJ586" s="1115"/>
      <c r="AK586" s="111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c r="H587" s="1094"/>
      <c r="I587" s="1094"/>
      <c r="J587" s="1094"/>
      <c r="K587" s="1094"/>
      <c r="L587" s="1094"/>
      <c r="M587" s="1094"/>
      <c r="N587" s="1094"/>
      <c r="O587" s="1094"/>
      <c r="P587" s="1094"/>
      <c r="Q587" s="1094"/>
      <c r="R587" s="1094"/>
      <c r="S587" s="12"/>
      <c r="T587" s="35"/>
      <c r="U587" s="12" t="s">
        <v>19</v>
      </c>
      <c r="V587" s="12"/>
      <c r="W587" s="12"/>
      <c r="X587" s="12"/>
      <c r="Y587" s="12"/>
      <c r="Z587" s="1115"/>
      <c r="AA587" s="1115"/>
      <c r="AB587" s="1115"/>
      <c r="AC587" s="1115"/>
      <c r="AD587" s="1115"/>
      <c r="AE587" s="1115"/>
      <c r="AF587" s="1115"/>
      <c r="AG587" s="1115"/>
      <c r="AH587" s="1115"/>
      <c r="AI587" s="1115"/>
      <c r="AJ587" s="1115"/>
      <c r="AK587" s="111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9"/>
      <c r="H588" s="1099"/>
      <c r="I588" s="1099"/>
      <c r="J588" s="1099"/>
      <c r="K588" s="1099"/>
      <c r="L588" s="1099"/>
      <c r="M588" s="12"/>
      <c r="N588" s="12"/>
      <c r="O588" s="140" t="s">
        <v>220</v>
      </c>
      <c r="P588" s="1100"/>
      <c r="Q588" s="1100"/>
      <c r="R588" s="1100"/>
      <c r="S588" s="12"/>
      <c r="T588" s="35"/>
      <c r="U588" s="12" t="s">
        <v>338</v>
      </c>
      <c r="V588" s="12"/>
      <c r="W588" s="12"/>
      <c r="X588" s="12"/>
      <c r="Y588" s="12"/>
      <c r="Z588" s="1099"/>
      <c r="AA588" s="1099"/>
      <c r="AB588" s="1099"/>
      <c r="AC588" s="1099"/>
      <c r="AD588" s="1099"/>
      <c r="AE588" s="1099"/>
      <c r="AF588" s="12"/>
      <c r="AG588" s="12"/>
      <c r="AH588" s="140" t="s">
        <v>220</v>
      </c>
      <c r="AI588" s="1100"/>
      <c r="AJ588" s="1100"/>
      <c r="AK588" s="1100"/>
      <c r="AL588" s="12"/>
      <c r="AM588" s="7" t="s">
        <v>347</v>
      </c>
      <c r="AN588" s="58"/>
      <c r="AO588" s="58"/>
      <c r="AP588" s="58"/>
      <c r="AQ588" s="58"/>
      <c r="AR588" s="193" t="s">
        <v>521</v>
      </c>
      <c r="AS588" s="194"/>
      <c r="AT588" s="1207"/>
      <c r="AU588" s="1209"/>
      <c r="AV588" s="193" t="s">
        <v>522</v>
      </c>
      <c r="AW588" s="194"/>
      <c r="AX588" s="1207"/>
      <c r="AY588" s="1209"/>
      <c r="AZ588" s="58"/>
      <c r="BA588" s="1233" t="s">
        <v>684</v>
      </c>
      <c r="BB588" s="1234"/>
      <c r="BC588" s="1234"/>
      <c r="BD588" s="1234"/>
      <c r="BE588" s="1235"/>
      <c r="BF588" s="1220" t="s">
        <v>348</v>
      </c>
      <c r="BG588" s="1220"/>
      <c r="BH588" s="1220"/>
      <c r="BI588" s="1220"/>
      <c r="BJ588" s="1220"/>
      <c r="BK588" s="1220" t="s">
        <v>170</v>
      </c>
      <c r="BL588" s="1220"/>
      <c r="BM588" s="1220"/>
      <c r="BN588" s="1220"/>
      <c r="BO588" s="1220"/>
      <c r="BP588" s="1220" t="s">
        <v>171</v>
      </c>
      <c r="BQ588" s="1220"/>
      <c r="BR588" s="1220"/>
      <c r="BS588" s="1220"/>
      <c r="BT588" s="1220"/>
      <c r="BU588" s="1220" t="s">
        <v>507</v>
      </c>
      <c r="BV588" s="1220"/>
      <c r="BW588" s="1220"/>
      <c r="BX588" s="1220"/>
      <c r="BY588" s="1220"/>
      <c r="BZ588" s="1220" t="s">
        <v>33</v>
      </c>
      <c r="CA588" s="1220"/>
      <c r="CB588" s="1220"/>
      <c r="CC588" s="1220"/>
      <c r="CD588" s="1220"/>
      <c r="CE588" s="1220" t="s">
        <v>684</v>
      </c>
      <c r="CF588" s="1220"/>
      <c r="CG588" s="1220"/>
      <c r="CH588" s="1220"/>
      <c r="CI588" s="1220"/>
      <c r="CJ588" s="1220" t="s">
        <v>348</v>
      </c>
      <c r="CK588" s="1220"/>
      <c r="CL588" s="1220"/>
      <c r="CM588" s="1220"/>
      <c r="CN588" s="1220"/>
      <c r="CO588" s="1220" t="s">
        <v>170</v>
      </c>
      <c r="CP588" s="1220"/>
      <c r="CQ588" s="1220"/>
      <c r="CR588" s="1220"/>
      <c r="CS588" s="1220"/>
      <c r="CT588" s="1220" t="s">
        <v>171</v>
      </c>
      <c r="CU588" s="1220"/>
      <c r="CV588" s="1220"/>
      <c r="CW588" s="1220"/>
      <c r="CX588" s="1220"/>
      <c r="CY588" s="1220" t="s">
        <v>507</v>
      </c>
      <c r="CZ588" s="1220"/>
      <c r="DA588" s="1220"/>
      <c r="DB588" s="1220"/>
      <c r="DC588" s="1220"/>
      <c r="DD588" s="1220" t="s">
        <v>33</v>
      </c>
      <c r="DE588" s="1220"/>
      <c r="DF588" s="1220"/>
      <c r="DG588" s="1220"/>
      <c r="DH588" s="1220"/>
    </row>
    <row r="589" spans="1:112" s="7" customFormat="1" ht="12.75">
      <c r="A589" s="35"/>
      <c r="B589" s="12" t="s">
        <v>20</v>
      </c>
      <c r="C589" s="12"/>
      <c r="D589" s="12"/>
      <c r="E589" s="12"/>
      <c r="F589" s="12"/>
      <c r="G589" s="12"/>
      <c r="H589" s="1094" t="s">
        <v>1740</v>
      </c>
      <c r="I589" s="1094"/>
      <c r="J589" s="1094"/>
      <c r="K589" s="1094"/>
      <c r="L589" s="1094"/>
      <c r="M589" s="1094"/>
      <c r="N589" s="1094"/>
      <c r="O589" s="1094"/>
      <c r="P589" s="1094"/>
      <c r="Q589" s="1094"/>
      <c r="R589" s="1094"/>
      <c r="S589" s="12"/>
      <c r="T589" s="35"/>
      <c r="U589" s="12" t="s">
        <v>20</v>
      </c>
      <c r="V589" s="12"/>
      <c r="W589" s="12"/>
      <c r="X589" s="12"/>
      <c r="Y589" s="12"/>
      <c r="Z589" s="12"/>
      <c r="AA589" s="1094"/>
      <c r="AB589" s="1094"/>
      <c r="AC589" s="1094"/>
      <c r="AD589" s="1094"/>
      <c r="AE589" s="1094"/>
      <c r="AF589" s="1094"/>
      <c r="AG589" s="1094"/>
      <c r="AH589" s="1094"/>
      <c r="AI589" s="1094"/>
      <c r="AJ589" s="1094"/>
      <c r="AK589" s="1094"/>
      <c r="AL589" s="12"/>
      <c r="AM589" s="7" t="s">
        <v>348</v>
      </c>
      <c r="AN589" s="58"/>
      <c r="AO589" s="58"/>
      <c r="AP589" s="58"/>
      <c r="AQ589" s="58"/>
      <c r="AR589" s="1547">
        <f t="shared" ref="AR589:AR613" si="0">IF(AND(AD709&lt;=0.5,AD709&gt;=0.36),1,0)</f>
        <v>0</v>
      </c>
      <c r="AS589" s="1548"/>
      <c r="AT589" s="1207">
        <f t="shared" ref="AT589:AT613" si="1">IF(AR589=1,G709,0)</f>
        <v>0</v>
      </c>
      <c r="AU589" s="1209"/>
      <c r="AV589" s="1547">
        <f t="shared" ref="AV589:AV613" si="2">IF(AND(AD709&lt;=0.35,AD709&gt;0),1,0)</f>
        <v>1</v>
      </c>
      <c r="AW589" s="1548"/>
      <c r="AX589" s="1207">
        <f t="shared" ref="AX589:AX613" si="3">IF(AV589=1,G709,0)</f>
        <v>11</v>
      </c>
      <c r="AY589" s="1209"/>
      <c r="AZ589" s="58"/>
      <c r="BA589" s="1207">
        <f t="shared" ref="BA589:BA613" si="4">IF(B709="SRO/Studio",G709,0)</f>
        <v>11</v>
      </c>
      <c r="BB589" s="1208"/>
      <c r="BC589" s="1208"/>
      <c r="BD589" s="1208"/>
      <c r="BE589" s="1209"/>
      <c r="BF589" s="1210">
        <f t="shared" ref="BF589:BF613" si="5">IF(B709="1 Bedroom",G709,0)</f>
        <v>0</v>
      </c>
      <c r="BG589" s="1210"/>
      <c r="BH589" s="1210"/>
      <c r="BI589" s="1210"/>
      <c r="BJ589" s="1210"/>
      <c r="BK589" s="1210">
        <f t="shared" ref="BK589:BK613" si="6">IF(B709="2 Bedrooms",G709,0)</f>
        <v>0</v>
      </c>
      <c r="BL589" s="1210"/>
      <c r="BM589" s="1210"/>
      <c r="BN589" s="1210"/>
      <c r="BO589" s="1210"/>
      <c r="BP589" s="1210">
        <f t="shared" ref="BP589:BP613" si="7">IF(B709="3 Bedrooms",G709,0)</f>
        <v>0</v>
      </c>
      <c r="BQ589" s="1210"/>
      <c r="BR589" s="1210"/>
      <c r="BS589" s="1210"/>
      <c r="BT589" s="1210"/>
      <c r="BU589" s="1210">
        <f t="shared" ref="BU589:BU613" si="8">IF(B709="4 Bedrooms",G709,0)</f>
        <v>0</v>
      </c>
      <c r="BV589" s="1210"/>
      <c r="BW589" s="1210"/>
      <c r="BX589" s="1210"/>
      <c r="BY589" s="1210"/>
      <c r="BZ589" s="1210">
        <f t="shared" ref="BZ589:BZ613" si="9">IF(B709="5 Bedrooms",G709,0)</f>
        <v>0</v>
      </c>
      <c r="CA589" s="1210"/>
      <c r="CB589" s="1210"/>
      <c r="CC589" s="1210"/>
      <c r="CD589" s="1210"/>
      <c r="CE589" s="1228">
        <f t="shared" ref="CE589:CE613" si="10">IF(AND(B709="SRO/Studio",AD709&lt;=0.3),G709,0)</f>
        <v>11</v>
      </c>
      <c r="CF589" s="1228"/>
      <c r="CG589" s="1228"/>
      <c r="CH589" s="1228"/>
      <c r="CI589" s="1228"/>
      <c r="CJ589" s="1228">
        <f t="shared" ref="CJ589:CJ613" si="11">IF(AND(B709="1 Bedroom",AD709&lt;=0.3),G709,0)</f>
        <v>0</v>
      </c>
      <c r="CK589" s="1228"/>
      <c r="CL589" s="1228"/>
      <c r="CM589" s="1228"/>
      <c r="CN589" s="1228"/>
      <c r="CO589" s="1228">
        <f t="shared" ref="CO589:CO613" si="12">IF(AND(B709="2 Bedrooms",AD709&lt;=0.3),G709,0)</f>
        <v>0</v>
      </c>
      <c r="CP589" s="1228"/>
      <c r="CQ589" s="1228"/>
      <c r="CR589" s="1228"/>
      <c r="CS589" s="1228"/>
      <c r="CT589" s="1228">
        <f t="shared" ref="CT589:CT613" si="13">IF(AND(B709="3 Bedrooms",AD709&lt;=0.3),G709,0)</f>
        <v>0</v>
      </c>
      <c r="CU589" s="1228"/>
      <c r="CV589" s="1228"/>
      <c r="CW589" s="1228"/>
      <c r="CX589" s="1228"/>
      <c r="CY589" s="1228">
        <f t="shared" ref="CY589:CY613" si="14">IF(AND(B709="4 Bedrooms",AD709&lt;=0.3),G709,0)</f>
        <v>0</v>
      </c>
      <c r="CZ589" s="1228"/>
      <c r="DA589" s="1228"/>
      <c r="DB589" s="1228"/>
      <c r="DC589" s="1228"/>
      <c r="DD589" s="1228">
        <f t="shared" ref="DD589:DD613" si="15">IF(AND(B709="5 Bedrooms",AD709&lt;=0.3),G709,0)</f>
        <v>0</v>
      </c>
      <c r="DE589" s="1228"/>
      <c r="DF589" s="1228"/>
      <c r="DG589" s="1228"/>
      <c r="DH589" s="1228"/>
    </row>
    <row r="590" spans="1:112" s="7" customFormat="1" ht="12.75">
      <c r="A590" s="35"/>
      <c r="B590" s="12" t="s">
        <v>22</v>
      </c>
      <c r="C590" s="12"/>
      <c r="D590" s="12"/>
      <c r="E590" s="12"/>
      <c r="F590" s="12"/>
      <c r="G590" s="12"/>
      <c r="H590" s="12"/>
      <c r="I590" s="12"/>
      <c r="J590" s="12"/>
      <c r="K590" s="12"/>
      <c r="L590" s="12"/>
      <c r="M590" s="12"/>
      <c r="N590" s="1095" t="s">
        <v>723</v>
      </c>
      <c r="O590" s="1095"/>
      <c r="P590" s="12"/>
      <c r="Q590" s="12"/>
      <c r="R590" s="12"/>
      <c r="S590" s="12"/>
      <c r="T590" s="35"/>
      <c r="U590" s="12" t="s">
        <v>22</v>
      </c>
      <c r="V590" s="12"/>
      <c r="W590" s="12"/>
      <c r="X590" s="12"/>
      <c r="Y590" s="12"/>
      <c r="Z590" s="12"/>
      <c r="AA590" s="12"/>
      <c r="AB590" s="12"/>
      <c r="AC590" s="12"/>
      <c r="AD590" s="12"/>
      <c r="AE590" s="12"/>
      <c r="AF590" s="12"/>
      <c r="AG590" s="1095" t="s">
        <v>723</v>
      </c>
      <c r="AH590" s="1095"/>
      <c r="AI590" s="12"/>
      <c r="AJ590" s="12"/>
      <c r="AK590" s="12"/>
      <c r="AL590" s="12"/>
      <c r="AM590" s="7" t="s">
        <v>170</v>
      </c>
      <c r="AN590" s="58"/>
      <c r="AO590" s="58"/>
      <c r="AP590" s="58"/>
      <c r="AQ590" s="58"/>
      <c r="AR590" s="1547">
        <f t="shared" si="0"/>
        <v>0</v>
      </c>
      <c r="AS590" s="1548"/>
      <c r="AT590" s="1207">
        <f t="shared" si="1"/>
        <v>0</v>
      </c>
      <c r="AU590" s="1209"/>
      <c r="AV590" s="1547">
        <f t="shared" si="2"/>
        <v>1</v>
      </c>
      <c r="AW590" s="1548"/>
      <c r="AX590" s="1207">
        <f t="shared" si="3"/>
        <v>5</v>
      </c>
      <c r="AY590" s="1209"/>
      <c r="AZ590" s="58"/>
      <c r="BA590" s="1207">
        <f t="shared" si="4"/>
        <v>0</v>
      </c>
      <c r="BB590" s="1208"/>
      <c r="BC590" s="1208"/>
      <c r="BD590" s="1208"/>
      <c r="BE590" s="1209"/>
      <c r="BF590" s="1210">
        <f t="shared" si="5"/>
        <v>5</v>
      </c>
      <c r="BG590" s="1210"/>
      <c r="BH590" s="1210"/>
      <c r="BI590" s="1210"/>
      <c r="BJ590" s="1210"/>
      <c r="BK590" s="1210">
        <f t="shared" si="6"/>
        <v>0</v>
      </c>
      <c r="BL590" s="1210"/>
      <c r="BM590" s="1210"/>
      <c r="BN590" s="1210"/>
      <c r="BO590" s="1210"/>
      <c r="BP590" s="1210">
        <f t="shared" si="7"/>
        <v>0</v>
      </c>
      <c r="BQ590" s="1210"/>
      <c r="BR590" s="1210"/>
      <c r="BS590" s="1210"/>
      <c r="BT590" s="1210"/>
      <c r="BU590" s="1210">
        <f t="shared" si="8"/>
        <v>0</v>
      </c>
      <c r="BV590" s="1210"/>
      <c r="BW590" s="1210"/>
      <c r="BX590" s="1210"/>
      <c r="BY590" s="1210"/>
      <c r="BZ590" s="1210">
        <f t="shared" si="9"/>
        <v>0</v>
      </c>
      <c r="CA590" s="1210"/>
      <c r="CB590" s="1210"/>
      <c r="CC590" s="1210"/>
      <c r="CD590" s="1210"/>
      <c r="CE590" s="1228">
        <f t="shared" si="10"/>
        <v>0</v>
      </c>
      <c r="CF590" s="1228"/>
      <c r="CG590" s="1228"/>
      <c r="CH590" s="1228"/>
      <c r="CI590" s="1228"/>
      <c r="CJ590" s="1228">
        <f t="shared" si="11"/>
        <v>5</v>
      </c>
      <c r="CK590" s="1228"/>
      <c r="CL590" s="1228"/>
      <c r="CM590" s="1228"/>
      <c r="CN590" s="1228"/>
      <c r="CO590" s="1228">
        <f t="shared" si="12"/>
        <v>0</v>
      </c>
      <c r="CP590" s="1228"/>
      <c r="CQ590" s="1228"/>
      <c r="CR590" s="1228"/>
      <c r="CS590" s="1228"/>
      <c r="CT590" s="1228">
        <f t="shared" si="13"/>
        <v>0</v>
      </c>
      <c r="CU590" s="1228"/>
      <c r="CV590" s="1228"/>
      <c r="CW590" s="1228"/>
      <c r="CX590" s="1228"/>
      <c r="CY590" s="1228">
        <f t="shared" si="14"/>
        <v>0</v>
      </c>
      <c r="CZ590" s="1228"/>
      <c r="DA590" s="1228"/>
      <c r="DB590" s="1228"/>
      <c r="DC590" s="1228"/>
      <c r="DD590" s="1228">
        <f t="shared" si="15"/>
        <v>0</v>
      </c>
      <c r="DE590" s="1228"/>
      <c r="DF590" s="1228"/>
      <c r="DG590" s="1228"/>
      <c r="DH590" s="1228"/>
    </row>
    <row r="591" spans="1:112" ht="12.75">
      <c r="A591" s="35"/>
      <c r="T591" s="35"/>
      <c r="AM591" s="7" t="s">
        <v>171</v>
      </c>
      <c r="AN591" s="58"/>
      <c r="AO591" s="58"/>
      <c r="AP591" s="58"/>
      <c r="AQ591" s="58"/>
      <c r="AR591" s="1547">
        <f t="shared" si="0"/>
        <v>0</v>
      </c>
      <c r="AS591" s="1548"/>
      <c r="AT591" s="1207">
        <f t="shared" si="1"/>
        <v>0</v>
      </c>
      <c r="AU591" s="1209"/>
      <c r="AV591" s="1547">
        <f t="shared" si="2"/>
        <v>1</v>
      </c>
      <c r="AW591" s="1548"/>
      <c r="AX591" s="1207">
        <f t="shared" si="3"/>
        <v>2</v>
      </c>
      <c r="AY591" s="1209"/>
      <c r="AZ591" s="58"/>
      <c r="BA591" s="1207">
        <f t="shared" si="4"/>
        <v>0</v>
      </c>
      <c r="BB591" s="1208"/>
      <c r="BC591" s="1208"/>
      <c r="BD591" s="1208"/>
      <c r="BE591" s="1209"/>
      <c r="BF591" s="1210">
        <f t="shared" si="5"/>
        <v>0</v>
      </c>
      <c r="BG591" s="1210"/>
      <c r="BH591" s="1210"/>
      <c r="BI591" s="1210"/>
      <c r="BJ591" s="1210"/>
      <c r="BK591" s="1210">
        <f t="shared" si="6"/>
        <v>2</v>
      </c>
      <c r="BL591" s="1210"/>
      <c r="BM591" s="1210"/>
      <c r="BN591" s="1210"/>
      <c r="BO591" s="1210"/>
      <c r="BP591" s="1210">
        <f t="shared" si="7"/>
        <v>0</v>
      </c>
      <c r="BQ591" s="1210"/>
      <c r="BR591" s="1210"/>
      <c r="BS591" s="1210"/>
      <c r="BT591" s="1210"/>
      <c r="BU591" s="1210">
        <f t="shared" si="8"/>
        <v>0</v>
      </c>
      <c r="BV591" s="1210"/>
      <c r="BW591" s="1210"/>
      <c r="BX591" s="1210"/>
      <c r="BY591" s="1210"/>
      <c r="BZ591" s="1210">
        <f t="shared" si="9"/>
        <v>0</v>
      </c>
      <c r="CA591" s="1210"/>
      <c r="CB591" s="1210"/>
      <c r="CC591" s="1210"/>
      <c r="CD591" s="1210"/>
      <c r="CE591" s="1228">
        <f t="shared" si="10"/>
        <v>0</v>
      </c>
      <c r="CF591" s="1228"/>
      <c r="CG591" s="1228"/>
      <c r="CH591" s="1228"/>
      <c r="CI591" s="1228"/>
      <c r="CJ591" s="1228">
        <f t="shared" si="11"/>
        <v>0</v>
      </c>
      <c r="CK591" s="1228"/>
      <c r="CL591" s="1228"/>
      <c r="CM591" s="1228"/>
      <c r="CN591" s="1228"/>
      <c r="CO591" s="1228">
        <f t="shared" si="12"/>
        <v>2</v>
      </c>
      <c r="CP591" s="1228"/>
      <c r="CQ591" s="1228"/>
      <c r="CR591" s="1228"/>
      <c r="CS591" s="1228"/>
      <c r="CT591" s="1228">
        <f t="shared" si="13"/>
        <v>0</v>
      </c>
      <c r="CU591" s="1228"/>
      <c r="CV591" s="1228"/>
      <c r="CW591" s="1228"/>
      <c r="CX591" s="1228"/>
      <c r="CY591" s="1228">
        <f t="shared" si="14"/>
        <v>0</v>
      </c>
      <c r="CZ591" s="1228"/>
      <c r="DA591" s="1228"/>
      <c r="DB591" s="1228"/>
      <c r="DC591" s="1228"/>
      <c r="DD591" s="1228">
        <f t="shared" si="15"/>
        <v>0</v>
      </c>
      <c r="DE591" s="1228"/>
      <c r="DF591" s="1228"/>
      <c r="DG591" s="1228"/>
      <c r="DH591" s="1228"/>
    </row>
    <row r="592" spans="1:112" ht="12.75">
      <c r="A592" s="87" t="s">
        <v>508</v>
      </c>
      <c r="B592" s="12" t="s">
        <v>510</v>
      </c>
      <c r="G592" s="1096">
        <f>C553</f>
        <v>0</v>
      </c>
      <c r="H592" s="1096"/>
      <c r="I592" s="1096"/>
      <c r="J592" s="1096"/>
      <c r="K592" s="1096"/>
      <c r="L592" s="1096"/>
      <c r="M592" s="1096"/>
      <c r="N592" s="1096"/>
      <c r="O592" s="1096"/>
      <c r="P592" s="1096"/>
      <c r="Q592" s="1096"/>
      <c r="R592" s="1096"/>
      <c r="T592" s="87" t="s">
        <v>697</v>
      </c>
      <c r="U592" s="12" t="s">
        <v>510</v>
      </c>
      <c r="Z592" s="1096">
        <f>C554</f>
        <v>0</v>
      </c>
      <c r="AA592" s="1096"/>
      <c r="AB592" s="1096"/>
      <c r="AC592" s="1096"/>
      <c r="AD592" s="1096"/>
      <c r="AE592" s="1096"/>
      <c r="AF592" s="1096"/>
      <c r="AG592" s="1096"/>
      <c r="AH592" s="1096"/>
      <c r="AI592" s="1096"/>
      <c r="AJ592" s="1096"/>
      <c r="AK592" s="1096"/>
      <c r="AM592" s="7" t="s">
        <v>172</v>
      </c>
      <c r="AN592" s="58"/>
      <c r="AO592" s="58"/>
      <c r="AP592" s="58"/>
      <c r="AQ592" s="58"/>
      <c r="AR592" s="1547">
        <f t="shared" si="0"/>
        <v>1</v>
      </c>
      <c r="AS592" s="1548"/>
      <c r="AT592" s="1207">
        <f t="shared" si="1"/>
        <v>5</v>
      </c>
      <c r="AU592" s="1209"/>
      <c r="AV592" s="1547">
        <f t="shared" si="2"/>
        <v>0</v>
      </c>
      <c r="AW592" s="1548"/>
      <c r="AX592" s="1207">
        <f t="shared" si="3"/>
        <v>0</v>
      </c>
      <c r="AY592" s="1209"/>
      <c r="AZ592" s="58"/>
      <c r="BA592" s="1207">
        <f t="shared" si="4"/>
        <v>5</v>
      </c>
      <c r="BB592" s="1208"/>
      <c r="BC592" s="1208"/>
      <c r="BD592" s="1208"/>
      <c r="BE592" s="1209"/>
      <c r="BF592" s="1210">
        <f t="shared" si="5"/>
        <v>0</v>
      </c>
      <c r="BG592" s="1210"/>
      <c r="BH592" s="1210"/>
      <c r="BI592" s="1210"/>
      <c r="BJ592" s="1210"/>
      <c r="BK592" s="1210">
        <f t="shared" si="6"/>
        <v>0</v>
      </c>
      <c r="BL592" s="1210"/>
      <c r="BM592" s="1210"/>
      <c r="BN592" s="1210"/>
      <c r="BO592" s="1210"/>
      <c r="BP592" s="1210">
        <f t="shared" si="7"/>
        <v>0</v>
      </c>
      <c r="BQ592" s="1210"/>
      <c r="BR592" s="1210"/>
      <c r="BS592" s="1210"/>
      <c r="BT592" s="1210"/>
      <c r="BU592" s="1210">
        <f t="shared" si="8"/>
        <v>0</v>
      </c>
      <c r="BV592" s="1210"/>
      <c r="BW592" s="1210"/>
      <c r="BX592" s="1210"/>
      <c r="BY592" s="1210"/>
      <c r="BZ592" s="1210">
        <f t="shared" si="9"/>
        <v>0</v>
      </c>
      <c r="CA592" s="1210"/>
      <c r="CB592" s="1210"/>
      <c r="CC592" s="1210"/>
      <c r="CD592" s="1210"/>
      <c r="CE592" s="1228">
        <f t="shared" si="10"/>
        <v>0</v>
      </c>
      <c r="CF592" s="1228"/>
      <c r="CG592" s="1228"/>
      <c r="CH592" s="1228"/>
      <c r="CI592" s="1228"/>
      <c r="CJ592" s="1228">
        <f t="shared" si="11"/>
        <v>0</v>
      </c>
      <c r="CK592" s="1228"/>
      <c r="CL592" s="1228"/>
      <c r="CM592" s="1228"/>
      <c r="CN592" s="1228"/>
      <c r="CO592" s="1228">
        <f t="shared" si="12"/>
        <v>0</v>
      </c>
      <c r="CP592" s="1228"/>
      <c r="CQ592" s="1228"/>
      <c r="CR592" s="1228"/>
      <c r="CS592" s="1228"/>
      <c r="CT592" s="1228">
        <f t="shared" si="13"/>
        <v>0</v>
      </c>
      <c r="CU592" s="1228"/>
      <c r="CV592" s="1228"/>
      <c r="CW592" s="1228"/>
      <c r="CX592" s="1228"/>
      <c r="CY592" s="1228">
        <f t="shared" si="14"/>
        <v>0</v>
      </c>
      <c r="CZ592" s="1228"/>
      <c r="DA592" s="1228"/>
      <c r="DB592" s="1228"/>
      <c r="DC592" s="1228"/>
      <c r="DD592" s="1228">
        <f t="shared" si="15"/>
        <v>0</v>
      </c>
      <c r="DE592" s="1228"/>
      <c r="DF592" s="1228"/>
      <c r="DG592" s="1228"/>
      <c r="DH592" s="1228"/>
    </row>
    <row r="593" spans="1:112" ht="12.75">
      <c r="A593" s="35"/>
      <c r="B593" s="12" t="s">
        <v>92</v>
      </c>
      <c r="G593" s="1094"/>
      <c r="H593" s="1094"/>
      <c r="I593" s="1094"/>
      <c r="J593" s="1094"/>
      <c r="K593" s="1094"/>
      <c r="L593" s="1094"/>
      <c r="M593" s="1094"/>
      <c r="N593" s="1094"/>
      <c r="O593" s="1094"/>
      <c r="P593" s="1094"/>
      <c r="Q593" s="1094"/>
      <c r="R593" s="1094"/>
      <c r="T593" s="35"/>
      <c r="U593" s="12" t="s">
        <v>92</v>
      </c>
      <c r="Z593" s="1094"/>
      <c r="AA593" s="1094"/>
      <c r="AB593" s="1094"/>
      <c r="AC593" s="1094"/>
      <c r="AD593" s="1094"/>
      <c r="AE593" s="1094"/>
      <c r="AF593" s="1094"/>
      <c r="AG593" s="1094"/>
      <c r="AH593" s="1094"/>
      <c r="AI593" s="1094"/>
      <c r="AJ593" s="1094"/>
      <c r="AK593" s="1094"/>
      <c r="AM593" s="7" t="s">
        <v>33</v>
      </c>
      <c r="AN593" s="58"/>
      <c r="AO593" s="58"/>
      <c r="AP593" s="58"/>
      <c r="AQ593" s="58"/>
      <c r="AR593" s="1547">
        <f t="shared" si="0"/>
        <v>1</v>
      </c>
      <c r="AS593" s="1548"/>
      <c r="AT593" s="1207">
        <f t="shared" si="1"/>
        <v>29</v>
      </c>
      <c r="AU593" s="1209"/>
      <c r="AV593" s="1547">
        <f t="shared" si="2"/>
        <v>0</v>
      </c>
      <c r="AW593" s="1548"/>
      <c r="AX593" s="1207">
        <f t="shared" si="3"/>
        <v>0</v>
      </c>
      <c r="AY593" s="1209"/>
      <c r="AZ593" s="58"/>
      <c r="BA593" s="1207">
        <f t="shared" si="4"/>
        <v>0</v>
      </c>
      <c r="BB593" s="1208"/>
      <c r="BC593" s="1208"/>
      <c r="BD593" s="1208"/>
      <c r="BE593" s="1209"/>
      <c r="BF593" s="1210">
        <f t="shared" si="5"/>
        <v>29</v>
      </c>
      <c r="BG593" s="1210"/>
      <c r="BH593" s="1210"/>
      <c r="BI593" s="1210"/>
      <c r="BJ593" s="1210"/>
      <c r="BK593" s="1210">
        <f t="shared" si="6"/>
        <v>0</v>
      </c>
      <c r="BL593" s="1210"/>
      <c r="BM593" s="1210"/>
      <c r="BN593" s="1210"/>
      <c r="BO593" s="1210"/>
      <c r="BP593" s="1210">
        <f t="shared" si="7"/>
        <v>0</v>
      </c>
      <c r="BQ593" s="1210"/>
      <c r="BR593" s="1210"/>
      <c r="BS593" s="1210"/>
      <c r="BT593" s="1210"/>
      <c r="BU593" s="1210">
        <f t="shared" si="8"/>
        <v>0</v>
      </c>
      <c r="BV593" s="1210"/>
      <c r="BW593" s="1210"/>
      <c r="BX593" s="1210"/>
      <c r="BY593" s="1210"/>
      <c r="BZ593" s="1210">
        <f t="shared" si="9"/>
        <v>0</v>
      </c>
      <c r="CA593" s="1210"/>
      <c r="CB593" s="1210"/>
      <c r="CC593" s="1210"/>
      <c r="CD593" s="1210"/>
      <c r="CE593" s="1228">
        <f t="shared" si="10"/>
        <v>0</v>
      </c>
      <c r="CF593" s="1228"/>
      <c r="CG593" s="1228"/>
      <c r="CH593" s="1228"/>
      <c r="CI593" s="1228"/>
      <c r="CJ593" s="1228">
        <f t="shared" si="11"/>
        <v>0</v>
      </c>
      <c r="CK593" s="1228"/>
      <c r="CL593" s="1228"/>
      <c r="CM593" s="1228"/>
      <c r="CN593" s="1228"/>
      <c r="CO593" s="1228">
        <f t="shared" si="12"/>
        <v>0</v>
      </c>
      <c r="CP593" s="1228"/>
      <c r="CQ593" s="1228"/>
      <c r="CR593" s="1228"/>
      <c r="CS593" s="1228"/>
      <c r="CT593" s="1228">
        <f t="shared" si="13"/>
        <v>0</v>
      </c>
      <c r="CU593" s="1228"/>
      <c r="CV593" s="1228"/>
      <c r="CW593" s="1228"/>
      <c r="CX593" s="1228"/>
      <c r="CY593" s="1228">
        <f t="shared" si="14"/>
        <v>0</v>
      </c>
      <c r="CZ593" s="1228"/>
      <c r="DA593" s="1228"/>
      <c r="DB593" s="1228"/>
      <c r="DC593" s="1228"/>
      <c r="DD593" s="1228">
        <f t="shared" si="15"/>
        <v>0</v>
      </c>
      <c r="DE593" s="1228"/>
      <c r="DF593" s="1228"/>
      <c r="DG593" s="1228"/>
      <c r="DH593" s="1228"/>
    </row>
    <row r="594" spans="1:112" ht="12.75">
      <c r="A594" s="35"/>
      <c r="B594" s="12" t="s">
        <v>631</v>
      </c>
      <c r="G594" s="1094"/>
      <c r="H594" s="1094"/>
      <c r="I594" s="1094"/>
      <c r="J594" s="1094"/>
      <c r="K594" s="1094"/>
      <c r="L594" s="1094"/>
      <c r="M594" s="1094"/>
      <c r="N594" s="1094"/>
      <c r="O594" s="1094"/>
      <c r="P594" s="1094"/>
      <c r="Q594" s="1094"/>
      <c r="R594" s="1094"/>
      <c r="T594" s="35"/>
      <c r="U594" s="12" t="s">
        <v>631</v>
      </c>
      <c r="Z594" s="1115"/>
      <c r="AA594" s="1115"/>
      <c r="AB594" s="1115"/>
      <c r="AC594" s="1115"/>
      <c r="AD594" s="1115"/>
      <c r="AE594" s="1115"/>
      <c r="AF594" s="1115"/>
      <c r="AG594" s="1115"/>
      <c r="AH594" s="1115"/>
      <c r="AI594" s="1115"/>
      <c r="AJ594" s="1115"/>
      <c r="AK594" s="1115"/>
      <c r="AM594" s="58"/>
      <c r="AN594" s="58"/>
      <c r="AO594" s="58"/>
      <c r="AP594" s="58"/>
      <c r="AQ594" s="58"/>
      <c r="AR594" s="1547">
        <f t="shared" si="0"/>
        <v>1</v>
      </c>
      <c r="AS594" s="1548"/>
      <c r="AT594" s="1207">
        <f t="shared" si="1"/>
        <v>4</v>
      </c>
      <c r="AU594" s="1209"/>
      <c r="AV594" s="1547">
        <f t="shared" si="2"/>
        <v>0</v>
      </c>
      <c r="AW594" s="1548"/>
      <c r="AX594" s="1207">
        <f t="shared" si="3"/>
        <v>0</v>
      </c>
      <c r="AY594" s="1209"/>
      <c r="AZ594" s="58"/>
      <c r="BA594" s="1207">
        <f t="shared" si="4"/>
        <v>0</v>
      </c>
      <c r="BB594" s="1208"/>
      <c r="BC594" s="1208"/>
      <c r="BD594" s="1208"/>
      <c r="BE594" s="1209"/>
      <c r="BF594" s="1210">
        <f t="shared" si="5"/>
        <v>0</v>
      </c>
      <c r="BG594" s="1210"/>
      <c r="BH594" s="1210"/>
      <c r="BI594" s="1210"/>
      <c r="BJ594" s="1210"/>
      <c r="BK594" s="1210">
        <f t="shared" si="6"/>
        <v>4</v>
      </c>
      <c r="BL594" s="1210"/>
      <c r="BM594" s="1210"/>
      <c r="BN594" s="1210"/>
      <c r="BO594" s="1210"/>
      <c r="BP594" s="1210">
        <f t="shared" si="7"/>
        <v>0</v>
      </c>
      <c r="BQ594" s="1210"/>
      <c r="BR594" s="1210"/>
      <c r="BS594" s="1210"/>
      <c r="BT594" s="1210"/>
      <c r="BU594" s="1210">
        <f t="shared" si="8"/>
        <v>0</v>
      </c>
      <c r="BV594" s="1210"/>
      <c r="BW594" s="1210"/>
      <c r="BX594" s="1210"/>
      <c r="BY594" s="1210"/>
      <c r="BZ594" s="1210">
        <f t="shared" si="9"/>
        <v>0</v>
      </c>
      <c r="CA594" s="1210"/>
      <c r="CB594" s="1210"/>
      <c r="CC594" s="1210"/>
      <c r="CD594" s="1210"/>
      <c r="CE594" s="1228">
        <f t="shared" si="10"/>
        <v>0</v>
      </c>
      <c r="CF594" s="1228"/>
      <c r="CG594" s="1228"/>
      <c r="CH594" s="1228"/>
      <c r="CI594" s="1228"/>
      <c r="CJ594" s="1228">
        <f t="shared" si="11"/>
        <v>0</v>
      </c>
      <c r="CK594" s="1228"/>
      <c r="CL594" s="1228"/>
      <c r="CM594" s="1228"/>
      <c r="CN594" s="1228"/>
      <c r="CO594" s="1228">
        <f t="shared" si="12"/>
        <v>0</v>
      </c>
      <c r="CP594" s="1228"/>
      <c r="CQ594" s="1228"/>
      <c r="CR594" s="1228"/>
      <c r="CS594" s="1228"/>
      <c r="CT594" s="1228">
        <f t="shared" si="13"/>
        <v>0</v>
      </c>
      <c r="CU594" s="1228"/>
      <c r="CV594" s="1228"/>
      <c r="CW594" s="1228"/>
      <c r="CX594" s="1228"/>
      <c r="CY594" s="1228">
        <f t="shared" si="14"/>
        <v>0</v>
      </c>
      <c r="CZ594" s="1228"/>
      <c r="DA594" s="1228"/>
      <c r="DB594" s="1228"/>
      <c r="DC594" s="1228"/>
      <c r="DD594" s="1228">
        <f t="shared" si="15"/>
        <v>0</v>
      </c>
      <c r="DE594" s="1228"/>
      <c r="DF594" s="1228"/>
      <c r="DG594" s="1228"/>
      <c r="DH594" s="1228"/>
    </row>
    <row r="595" spans="1:112" ht="12.75">
      <c r="A595" s="35"/>
      <c r="B595" s="12" t="s">
        <v>19</v>
      </c>
      <c r="G595" s="1094"/>
      <c r="H595" s="1094"/>
      <c r="I595" s="1094"/>
      <c r="J595" s="1094"/>
      <c r="K595" s="1094"/>
      <c r="L595" s="1094"/>
      <c r="M595" s="1094"/>
      <c r="N595" s="1094"/>
      <c r="O595" s="1094"/>
      <c r="P595" s="1094"/>
      <c r="Q595" s="1094"/>
      <c r="R595" s="1094"/>
      <c r="T595" s="35"/>
      <c r="U595" s="12" t="s">
        <v>19</v>
      </c>
      <c r="Z595" s="1115"/>
      <c r="AA595" s="1115"/>
      <c r="AB595" s="1115"/>
      <c r="AC595" s="1115"/>
      <c r="AD595" s="1115"/>
      <c r="AE595" s="1115"/>
      <c r="AF595" s="1115"/>
      <c r="AG595" s="1115"/>
      <c r="AH595" s="1115"/>
      <c r="AI595" s="1115"/>
      <c r="AJ595" s="1115"/>
      <c r="AK595" s="1115"/>
      <c r="AM595" s="58"/>
      <c r="AN595" s="58"/>
      <c r="AO595" s="58"/>
      <c r="AP595" s="58"/>
      <c r="AQ595" s="58"/>
      <c r="AR595" s="1547">
        <f t="shared" si="0"/>
        <v>0</v>
      </c>
      <c r="AS595" s="1548"/>
      <c r="AT595" s="1207">
        <f t="shared" si="1"/>
        <v>0</v>
      </c>
      <c r="AU595" s="1209"/>
      <c r="AV595" s="1547">
        <f t="shared" si="2"/>
        <v>0</v>
      </c>
      <c r="AW595" s="1548"/>
      <c r="AX595" s="1207">
        <f t="shared" si="3"/>
        <v>0</v>
      </c>
      <c r="AY595" s="1209"/>
      <c r="AZ595" s="58"/>
      <c r="BA595" s="1207">
        <f t="shared" si="4"/>
        <v>3</v>
      </c>
      <c r="BB595" s="1208"/>
      <c r="BC595" s="1208"/>
      <c r="BD595" s="1208"/>
      <c r="BE595" s="1209"/>
      <c r="BF595" s="1210">
        <f t="shared" si="5"/>
        <v>0</v>
      </c>
      <c r="BG595" s="1210"/>
      <c r="BH595" s="1210"/>
      <c r="BI595" s="1210"/>
      <c r="BJ595" s="1210"/>
      <c r="BK595" s="1210">
        <f t="shared" si="6"/>
        <v>0</v>
      </c>
      <c r="BL595" s="1210"/>
      <c r="BM595" s="1210"/>
      <c r="BN595" s="1210"/>
      <c r="BO595" s="1210"/>
      <c r="BP595" s="1210">
        <f t="shared" si="7"/>
        <v>0</v>
      </c>
      <c r="BQ595" s="1210"/>
      <c r="BR595" s="1210"/>
      <c r="BS595" s="1210"/>
      <c r="BT595" s="1210"/>
      <c r="BU595" s="1210">
        <f t="shared" si="8"/>
        <v>0</v>
      </c>
      <c r="BV595" s="1210"/>
      <c r="BW595" s="1210"/>
      <c r="BX595" s="1210"/>
      <c r="BY595" s="1210"/>
      <c r="BZ595" s="1210">
        <f t="shared" si="9"/>
        <v>0</v>
      </c>
      <c r="CA595" s="1210"/>
      <c r="CB595" s="1210"/>
      <c r="CC595" s="1210"/>
      <c r="CD595" s="1210"/>
      <c r="CE595" s="1228">
        <f t="shared" si="10"/>
        <v>0</v>
      </c>
      <c r="CF595" s="1228"/>
      <c r="CG595" s="1228"/>
      <c r="CH595" s="1228"/>
      <c r="CI595" s="1228"/>
      <c r="CJ595" s="1228">
        <f t="shared" si="11"/>
        <v>0</v>
      </c>
      <c r="CK595" s="1228"/>
      <c r="CL595" s="1228"/>
      <c r="CM595" s="1228"/>
      <c r="CN595" s="1228"/>
      <c r="CO595" s="1228">
        <f t="shared" si="12"/>
        <v>0</v>
      </c>
      <c r="CP595" s="1228"/>
      <c r="CQ595" s="1228"/>
      <c r="CR595" s="1228"/>
      <c r="CS595" s="1228"/>
      <c r="CT595" s="1228">
        <f t="shared" si="13"/>
        <v>0</v>
      </c>
      <c r="CU595" s="1228"/>
      <c r="CV595" s="1228"/>
      <c r="CW595" s="1228"/>
      <c r="CX595" s="1228"/>
      <c r="CY595" s="1228">
        <f t="shared" si="14"/>
        <v>0</v>
      </c>
      <c r="CZ595" s="1228"/>
      <c r="DA595" s="1228"/>
      <c r="DB595" s="1228"/>
      <c r="DC595" s="1228"/>
      <c r="DD595" s="1228">
        <f t="shared" si="15"/>
        <v>0</v>
      </c>
      <c r="DE595" s="1228"/>
      <c r="DF595" s="1228"/>
      <c r="DG595" s="1228"/>
      <c r="DH595" s="1228"/>
    </row>
    <row r="596" spans="1:112" ht="12.75">
      <c r="A596" s="35"/>
      <c r="B596" s="12" t="s">
        <v>338</v>
      </c>
      <c r="G596" s="1099"/>
      <c r="H596" s="1099"/>
      <c r="I596" s="1099"/>
      <c r="J596" s="1099"/>
      <c r="K596" s="1099"/>
      <c r="L596" s="1099"/>
      <c r="O596" s="140" t="s">
        <v>220</v>
      </c>
      <c r="P596" s="1100"/>
      <c r="Q596" s="1100"/>
      <c r="R596" s="1100"/>
      <c r="T596" s="35"/>
      <c r="U596" s="12" t="s">
        <v>338</v>
      </c>
      <c r="Z596" s="1099"/>
      <c r="AA596" s="1099"/>
      <c r="AB596" s="1099"/>
      <c r="AC596" s="1099"/>
      <c r="AD596" s="1099"/>
      <c r="AE596" s="1099"/>
      <c r="AH596" s="140" t="s">
        <v>220</v>
      </c>
      <c r="AI596" s="1100"/>
      <c r="AJ596" s="1100"/>
      <c r="AK596" s="1100"/>
      <c r="AM596" s="58"/>
      <c r="AN596" s="58"/>
      <c r="AO596" s="58"/>
      <c r="AP596" s="58"/>
      <c r="AQ596" s="58"/>
      <c r="AR596" s="1547">
        <f t="shared" si="0"/>
        <v>0</v>
      </c>
      <c r="AS596" s="1548"/>
      <c r="AT596" s="1207">
        <f t="shared" si="1"/>
        <v>0</v>
      </c>
      <c r="AU596" s="1209"/>
      <c r="AV596" s="1547">
        <f t="shared" si="2"/>
        <v>0</v>
      </c>
      <c r="AW596" s="1548"/>
      <c r="AX596" s="1207">
        <f t="shared" si="3"/>
        <v>0</v>
      </c>
      <c r="AY596" s="1209"/>
      <c r="AZ596" s="58"/>
      <c r="BA596" s="1207">
        <f t="shared" si="4"/>
        <v>0</v>
      </c>
      <c r="BB596" s="1208"/>
      <c r="BC596" s="1208"/>
      <c r="BD596" s="1208"/>
      <c r="BE596" s="1209"/>
      <c r="BF596" s="1210">
        <f t="shared" si="5"/>
        <v>20</v>
      </c>
      <c r="BG596" s="1210"/>
      <c r="BH596" s="1210"/>
      <c r="BI596" s="1210"/>
      <c r="BJ596" s="1210"/>
      <c r="BK596" s="1210">
        <f t="shared" si="6"/>
        <v>0</v>
      </c>
      <c r="BL596" s="1210"/>
      <c r="BM596" s="1210"/>
      <c r="BN596" s="1210"/>
      <c r="BO596" s="1210"/>
      <c r="BP596" s="1210">
        <f t="shared" si="7"/>
        <v>0</v>
      </c>
      <c r="BQ596" s="1210"/>
      <c r="BR596" s="1210"/>
      <c r="BS596" s="1210"/>
      <c r="BT596" s="1210"/>
      <c r="BU596" s="1210">
        <f t="shared" si="8"/>
        <v>0</v>
      </c>
      <c r="BV596" s="1210"/>
      <c r="BW596" s="1210"/>
      <c r="BX596" s="1210"/>
      <c r="BY596" s="1210"/>
      <c r="BZ596" s="1210">
        <f t="shared" si="9"/>
        <v>0</v>
      </c>
      <c r="CA596" s="1210"/>
      <c r="CB596" s="1210"/>
      <c r="CC596" s="1210"/>
      <c r="CD596" s="1210"/>
      <c r="CE596" s="1228">
        <f t="shared" si="10"/>
        <v>0</v>
      </c>
      <c r="CF596" s="1228"/>
      <c r="CG596" s="1228"/>
      <c r="CH596" s="1228"/>
      <c r="CI596" s="1228"/>
      <c r="CJ596" s="1228">
        <f t="shared" si="11"/>
        <v>0</v>
      </c>
      <c r="CK596" s="1228"/>
      <c r="CL596" s="1228"/>
      <c r="CM596" s="1228"/>
      <c r="CN596" s="1228"/>
      <c r="CO596" s="1228">
        <f t="shared" si="12"/>
        <v>0</v>
      </c>
      <c r="CP596" s="1228"/>
      <c r="CQ596" s="1228"/>
      <c r="CR596" s="1228"/>
      <c r="CS596" s="1228"/>
      <c r="CT596" s="1228">
        <f t="shared" si="13"/>
        <v>0</v>
      </c>
      <c r="CU596" s="1228"/>
      <c r="CV596" s="1228"/>
      <c r="CW596" s="1228"/>
      <c r="CX596" s="1228"/>
      <c r="CY596" s="1228">
        <f t="shared" si="14"/>
        <v>0</v>
      </c>
      <c r="CZ596" s="1228"/>
      <c r="DA596" s="1228"/>
      <c r="DB596" s="1228"/>
      <c r="DC596" s="1228"/>
      <c r="DD596" s="1228">
        <f t="shared" si="15"/>
        <v>0</v>
      </c>
      <c r="DE596" s="1228"/>
      <c r="DF596" s="1228"/>
      <c r="DG596" s="1228"/>
      <c r="DH596" s="1228"/>
    </row>
    <row r="597" spans="1:112" s="7" customFormat="1" ht="12.75">
      <c r="A597" s="35"/>
      <c r="B597" s="12" t="s">
        <v>20</v>
      </c>
      <c r="C597" s="12"/>
      <c r="D597" s="12"/>
      <c r="E597" s="12"/>
      <c r="F597" s="12"/>
      <c r="G597" s="12"/>
      <c r="H597" s="1094"/>
      <c r="I597" s="1094"/>
      <c r="J597" s="1094"/>
      <c r="K597" s="1094"/>
      <c r="L597" s="1094"/>
      <c r="M597" s="1094"/>
      <c r="N597" s="1094"/>
      <c r="O597" s="1094"/>
      <c r="P597" s="1094"/>
      <c r="Q597" s="1094"/>
      <c r="R597" s="1094"/>
      <c r="S597" s="12"/>
      <c r="T597" s="35"/>
      <c r="U597" s="12" t="s">
        <v>20</v>
      </c>
      <c r="V597" s="12"/>
      <c r="W597" s="12"/>
      <c r="X597" s="12"/>
      <c r="Y597" s="12"/>
      <c r="Z597" s="12"/>
      <c r="AA597" s="1094"/>
      <c r="AB597" s="1094"/>
      <c r="AC597" s="1094"/>
      <c r="AD597" s="1094"/>
      <c r="AE597" s="1094"/>
      <c r="AF597" s="1094"/>
      <c r="AG597" s="1094"/>
      <c r="AH597" s="1094"/>
      <c r="AI597" s="1094"/>
      <c r="AJ597" s="1094"/>
      <c r="AK597" s="1094"/>
      <c r="AL597" s="12"/>
      <c r="AM597" s="58"/>
      <c r="AN597" s="58"/>
      <c r="AO597" s="58"/>
      <c r="AP597" s="58"/>
      <c r="AQ597" s="58"/>
      <c r="AR597" s="1547">
        <f t="shared" si="0"/>
        <v>0</v>
      </c>
      <c r="AS597" s="1548"/>
      <c r="AT597" s="1207">
        <f t="shared" si="1"/>
        <v>0</v>
      </c>
      <c r="AU597" s="1209"/>
      <c r="AV597" s="1547">
        <f t="shared" si="2"/>
        <v>0</v>
      </c>
      <c r="AW597" s="1548"/>
      <c r="AX597" s="1207">
        <f t="shared" si="3"/>
        <v>0</v>
      </c>
      <c r="AY597" s="1209"/>
      <c r="AZ597" s="58"/>
      <c r="BA597" s="1207">
        <f t="shared" si="4"/>
        <v>0</v>
      </c>
      <c r="BB597" s="1208"/>
      <c r="BC597" s="1208"/>
      <c r="BD597" s="1208"/>
      <c r="BE597" s="1209"/>
      <c r="BF597" s="1210">
        <f t="shared" si="5"/>
        <v>0</v>
      </c>
      <c r="BG597" s="1210"/>
      <c r="BH597" s="1210"/>
      <c r="BI597" s="1210"/>
      <c r="BJ597" s="1210"/>
      <c r="BK597" s="1210">
        <f t="shared" si="6"/>
        <v>7</v>
      </c>
      <c r="BL597" s="1210"/>
      <c r="BM597" s="1210"/>
      <c r="BN597" s="1210"/>
      <c r="BO597" s="1210"/>
      <c r="BP597" s="1210">
        <f t="shared" si="7"/>
        <v>0</v>
      </c>
      <c r="BQ597" s="1210"/>
      <c r="BR597" s="1210"/>
      <c r="BS597" s="1210"/>
      <c r="BT597" s="1210"/>
      <c r="BU597" s="1210">
        <f t="shared" si="8"/>
        <v>0</v>
      </c>
      <c r="BV597" s="1210"/>
      <c r="BW597" s="1210"/>
      <c r="BX597" s="1210"/>
      <c r="BY597" s="1210"/>
      <c r="BZ597" s="1210">
        <f t="shared" si="9"/>
        <v>0</v>
      </c>
      <c r="CA597" s="1210"/>
      <c r="CB597" s="1210"/>
      <c r="CC597" s="1210"/>
      <c r="CD597" s="1210"/>
      <c r="CE597" s="1228">
        <f t="shared" si="10"/>
        <v>0</v>
      </c>
      <c r="CF597" s="1228"/>
      <c r="CG597" s="1228"/>
      <c r="CH597" s="1228"/>
      <c r="CI597" s="1228"/>
      <c r="CJ597" s="1228">
        <f t="shared" si="11"/>
        <v>0</v>
      </c>
      <c r="CK597" s="1228"/>
      <c r="CL597" s="1228"/>
      <c r="CM597" s="1228"/>
      <c r="CN597" s="1228"/>
      <c r="CO597" s="1228">
        <f t="shared" si="12"/>
        <v>0</v>
      </c>
      <c r="CP597" s="1228"/>
      <c r="CQ597" s="1228"/>
      <c r="CR597" s="1228"/>
      <c r="CS597" s="1228"/>
      <c r="CT597" s="1228">
        <f t="shared" si="13"/>
        <v>0</v>
      </c>
      <c r="CU597" s="1228"/>
      <c r="CV597" s="1228"/>
      <c r="CW597" s="1228"/>
      <c r="CX597" s="1228"/>
      <c r="CY597" s="1228">
        <f t="shared" si="14"/>
        <v>0</v>
      </c>
      <c r="CZ597" s="1228"/>
      <c r="DA597" s="1228"/>
      <c r="DB597" s="1228"/>
      <c r="DC597" s="1228"/>
      <c r="DD597" s="1228">
        <f t="shared" si="15"/>
        <v>0</v>
      </c>
      <c r="DE597" s="1228"/>
      <c r="DF597" s="1228"/>
      <c r="DG597" s="1228"/>
      <c r="DH597" s="1228"/>
    </row>
    <row r="598" spans="1:112" s="7" customFormat="1" ht="12.75">
      <c r="A598" s="35"/>
      <c r="B598" s="12" t="s">
        <v>22</v>
      </c>
      <c r="C598" s="12"/>
      <c r="D598" s="12"/>
      <c r="E598" s="12"/>
      <c r="F598" s="12"/>
      <c r="G598" s="12"/>
      <c r="H598" s="12"/>
      <c r="I598" s="12"/>
      <c r="J598" s="12"/>
      <c r="K598" s="12"/>
      <c r="L598" s="12"/>
      <c r="M598" s="12"/>
      <c r="N598" s="1095" t="s">
        <v>723</v>
      </c>
      <c r="O598" s="1095"/>
      <c r="P598" s="12"/>
      <c r="Q598" s="12"/>
      <c r="R598" s="12"/>
      <c r="S598" s="12"/>
      <c r="T598" s="35"/>
      <c r="U598" s="12" t="s">
        <v>22</v>
      </c>
      <c r="V598" s="12"/>
      <c r="W598" s="12"/>
      <c r="X598" s="12"/>
      <c r="Y598" s="12"/>
      <c r="Z598" s="12"/>
      <c r="AA598" s="12"/>
      <c r="AB598" s="12"/>
      <c r="AC598" s="12"/>
      <c r="AD598" s="12"/>
      <c r="AE598" s="12"/>
      <c r="AF598" s="12"/>
      <c r="AG598" s="1095" t="s">
        <v>723</v>
      </c>
      <c r="AH598" s="1095"/>
      <c r="AI598" s="12"/>
      <c r="AJ598" s="12"/>
      <c r="AK598" s="12"/>
      <c r="AL598" s="12"/>
      <c r="AM598" s="58"/>
      <c r="AN598" s="58"/>
      <c r="AO598" s="58"/>
      <c r="AP598" s="58"/>
      <c r="AQ598" s="58"/>
      <c r="AR598" s="1547">
        <f t="shared" si="0"/>
        <v>0</v>
      </c>
      <c r="AS598" s="1548"/>
      <c r="AT598" s="1207">
        <f t="shared" si="1"/>
        <v>0</v>
      </c>
      <c r="AU598" s="1209"/>
      <c r="AV598" s="1547">
        <f t="shared" si="2"/>
        <v>0</v>
      </c>
      <c r="AW598" s="1548"/>
      <c r="AX598" s="1207">
        <f t="shared" si="3"/>
        <v>0</v>
      </c>
      <c r="AY598" s="1209"/>
      <c r="AZ598" s="58"/>
      <c r="BA598" s="1207">
        <f t="shared" si="4"/>
        <v>0</v>
      </c>
      <c r="BB598" s="1208"/>
      <c r="BC598" s="1208"/>
      <c r="BD598" s="1208"/>
      <c r="BE598" s="1209"/>
      <c r="BF598" s="1210">
        <f t="shared" si="5"/>
        <v>0</v>
      </c>
      <c r="BG598" s="1210"/>
      <c r="BH598" s="1210"/>
      <c r="BI598" s="1210"/>
      <c r="BJ598" s="1210"/>
      <c r="BK598" s="1210">
        <f t="shared" si="6"/>
        <v>0</v>
      </c>
      <c r="BL598" s="1210"/>
      <c r="BM598" s="1210"/>
      <c r="BN598" s="1210"/>
      <c r="BO598" s="1210"/>
      <c r="BP598" s="1210">
        <f t="shared" si="7"/>
        <v>0</v>
      </c>
      <c r="BQ598" s="1210"/>
      <c r="BR598" s="1210"/>
      <c r="BS598" s="1210"/>
      <c r="BT598" s="1210"/>
      <c r="BU598" s="1210">
        <f t="shared" si="8"/>
        <v>0</v>
      </c>
      <c r="BV598" s="1210"/>
      <c r="BW598" s="1210"/>
      <c r="BX598" s="1210"/>
      <c r="BY598" s="1210"/>
      <c r="BZ598" s="1210">
        <f t="shared" si="9"/>
        <v>0</v>
      </c>
      <c r="CA598" s="1210"/>
      <c r="CB598" s="1210"/>
      <c r="CC598" s="1210"/>
      <c r="CD598" s="1210"/>
      <c r="CE598" s="1228">
        <f t="shared" si="10"/>
        <v>0</v>
      </c>
      <c r="CF598" s="1228"/>
      <c r="CG598" s="1228"/>
      <c r="CH598" s="1228"/>
      <c r="CI598" s="1228"/>
      <c r="CJ598" s="1228">
        <f t="shared" si="11"/>
        <v>0</v>
      </c>
      <c r="CK598" s="1228"/>
      <c r="CL598" s="1228"/>
      <c r="CM598" s="1228"/>
      <c r="CN598" s="1228"/>
      <c r="CO598" s="1228">
        <f t="shared" si="12"/>
        <v>0</v>
      </c>
      <c r="CP598" s="1228"/>
      <c r="CQ598" s="1228"/>
      <c r="CR598" s="1228"/>
      <c r="CS598" s="1228"/>
      <c r="CT598" s="1228">
        <f t="shared" si="13"/>
        <v>0</v>
      </c>
      <c r="CU598" s="1228"/>
      <c r="CV598" s="1228"/>
      <c r="CW598" s="1228"/>
      <c r="CX598" s="1228"/>
      <c r="CY598" s="1228">
        <f t="shared" si="14"/>
        <v>0</v>
      </c>
      <c r="CZ598" s="1228"/>
      <c r="DA598" s="1228"/>
      <c r="DB598" s="1228"/>
      <c r="DC598" s="1228"/>
      <c r="DD598" s="1228">
        <f t="shared" si="15"/>
        <v>0</v>
      </c>
      <c r="DE598" s="1228"/>
      <c r="DF598" s="1228"/>
      <c r="DG598" s="1228"/>
      <c r="DH598" s="122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7">
        <f t="shared" si="0"/>
        <v>0</v>
      </c>
      <c r="AS599" s="1548"/>
      <c r="AT599" s="1207">
        <f t="shared" si="1"/>
        <v>0</v>
      </c>
      <c r="AU599" s="1209"/>
      <c r="AV599" s="1547">
        <f t="shared" si="2"/>
        <v>0</v>
      </c>
      <c r="AW599" s="1548"/>
      <c r="AX599" s="1207">
        <f t="shared" si="3"/>
        <v>0</v>
      </c>
      <c r="AY599" s="1209"/>
      <c r="AZ599" s="58"/>
      <c r="BA599" s="1207">
        <f t="shared" si="4"/>
        <v>0</v>
      </c>
      <c r="BB599" s="1208"/>
      <c r="BC599" s="1208"/>
      <c r="BD599" s="1208"/>
      <c r="BE599" s="1209"/>
      <c r="BF599" s="1210">
        <f t="shared" si="5"/>
        <v>0</v>
      </c>
      <c r="BG599" s="1210"/>
      <c r="BH599" s="1210"/>
      <c r="BI599" s="1210"/>
      <c r="BJ599" s="1210"/>
      <c r="BK599" s="1210">
        <f t="shared" si="6"/>
        <v>0</v>
      </c>
      <c r="BL599" s="1210"/>
      <c r="BM599" s="1210"/>
      <c r="BN599" s="1210"/>
      <c r="BO599" s="1210"/>
      <c r="BP599" s="1210">
        <f t="shared" si="7"/>
        <v>0</v>
      </c>
      <c r="BQ599" s="1210"/>
      <c r="BR599" s="1210"/>
      <c r="BS599" s="1210"/>
      <c r="BT599" s="1210"/>
      <c r="BU599" s="1210">
        <f t="shared" si="8"/>
        <v>0</v>
      </c>
      <c r="BV599" s="1210"/>
      <c r="BW599" s="1210"/>
      <c r="BX599" s="1210"/>
      <c r="BY599" s="1210"/>
      <c r="BZ599" s="1210">
        <f t="shared" si="9"/>
        <v>0</v>
      </c>
      <c r="CA599" s="1210"/>
      <c r="CB599" s="1210"/>
      <c r="CC599" s="1210"/>
      <c r="CD599" s="1210"/>
      <c r="CE599" s="1228">
        <f t="shared" si="10"/>
        <v>0</v>
      </c>
      <c r="CF599" s="1228"/>
      <c r="CG599" s="1228"/>
      <c r="CH599" s="1228"/>
      <c r="CI599" s="1228"/>
      <c r="CJ599" s="1228">
        <f t="shared" si="11"/>
        <v>0</v>
      </c>
      <c r="CK599" s="1228"/>
      <c r="CL599" s="1228"/>
      <c r="CM599" s="1228"/>
      <c r="CN599" s="1228"/>
      <c r="CO599" s="1228">
        <f t="shared" si="12"/>
        <v>0</v>
      </c>
      <c r="CP599" s="1228"/>
      <c r="CQ599" s="1228"/>
      <c r="CR599" s="1228"/>
      <c r="CS599" s="1228"/>
      <c r="CT599" s="1228">
        <f t="shared" si="13"/>
        <v>0</v>
      </c>
      <c r="CU599" s="1228"/>
      <c r="CV599" s="1228"/>
      <c r="CW599" s="1228"/>
      <c r="CX599" s="1228"/>
      <c r="CY599" s="1228">
        <f t="shared" si="14"/>
        <v>0</v>
      </c>
      <c r="CZ599" s="1228"/>
      <c r="DA599" s="1228"/>
      <c r="DB599" s="1228"/>
      <c r="DC599" s="1228"/>
      <c r="DD599" s="1228">
        <f t="shared" si="15"/>
        <v>0</v>
      </c>
      <c r="DE599" s="1228"/>
      <c r="DF599" s="1228"/>
      <c r="DG599" s="1228"/>
      <c r="DH599" s="1228"/>
    </row>
    <row r="600" spans="1:112" ht="12.75">
      <c r="A600" s="87" t="s">
        <v>386</v>
      </c>
      <c r="B600" s="12" t="s">
        <v>510</v>
      </c>
      <c r="G600" s="1096">
        <f>C555</f>
        <v>0</v>
      </c>
      <c r="H600" s="1096"/>
      <c r="I600" s="1096"/>
      <c r="J600" s="1096"/>
      <c r="K600" s="1096"/>
      <c r="L600" s="1096"/>
      <c r="M600" s="1096"/>
      <c r="N600" s="1096"/>
      <c r="O600" s="1096"/>
      <c r="P600" s="1096"/>
      <c r="Q600" s="1096"/>
      <c r="R600" s="1096"/>
      <c r="T600" s="87" t="s">
        <v>387</v>
      </c>
      <c r="U600" s="12" t="s">
        <v>510</v>
      </c>
      <c r="Z600" s="1096">
        <f>C556</f>
        <v>0</v>
      </c>
      <c r="AA600" s="1096"/>
      <c r="AB600" s="1096"/>
      <c r="AC600" s="1096"/>
      <c r="AD600" s="1096"/>
      <c r="AE600" s="1096"/>
      <c r="AF600" s="1096"/>
      <c r="AG600" s="1096"/>
      <c r="AH600" s="1096"/>
      <c r="AI600" s="1096"/>
      <c r="AJ600" s="1096"/>
      <c r="AK600" s="1096"/>
      <c r="AM600" s="58"/>
      <c r="AN600" s="58"/>
      <c r="AO600" s="58"/>
      <c r="AP600" s="58"/>
      <c r="AQ600" s="58"/>
      <c r="AR600" s="1547">
        <f t="shared" si="0"/>
        <v>0</v>
      </c>
      <c r="AS600" s="1548"/>
      <c r="AT600" s="1207">
        <f t="shared" si="1"/>
        <v>0</v>
      </c>
      <c r="AU600" s="1209"/>
      <c r="AV600" s="1547">
        <f t="shared" si="2"/>
        <v>0</v>
      </c>
      <c r="AW600" s="1548"/>
      <c r="AX600" s="1207">
        <f t="shared" si="3"/>
        <v>0</v>
      </c>
      <c r="AY600" s="1209"/>
      <c r="AZ600" s="58"/>
      <c r="BA600" s="1207">
        <f t="shared" si="4"/>
        <v>0</v>
      </c>
      <c r="BB600" s="1208"/>
      <c r="BC600" s="1208"/>
      <c r="BD600" s="1208"/>
      <c r="BE600" s="1209"/>
      <c r="BF600" s="1210">
        <f t="shared" si="5"/>
        <v>0</v>
      </c>
      <c r="BG600" s="1210"/>
      <c r="BH600" s="1210"/>
      <c r="BI600" s="1210"/>
      <c r="BJ600" s="1210"/>
      <c r="BK600" s="1210">
        <f t="shared" si="6"/>
        <v>0</v>
      </c>
      <c r="BL600" s="1210"/>
      <c r="BM600" s="1210"/>
      <c r="BN600" s="1210"/>
      <c r="BO600" s="1210"/>
      <c r="BP600" s="1210">
        <f t="shared" si="7"/>
        <v>0</v>
      </c>
      <c r="BQ600" s="1210"/>
      <c r="BR600" s="1210"/>
      <c r="BS600" s="1210"/>
      <c r="BT600" s="1210"/>
      <c r="BU600" s="1210">
        <f t="shared" si="8"/>
        <v>0</v>
      </c>
      <c r="BV600" s="1210"/>
      <c r="BW600" s="1210"/>
      <c r="BX600" s="1210"/>
      <c r="BY600" s="1210"/>
      <c r="BZ600" s="1210">
        <f t="shared" si="9"/>
        <v>0</v>
      </c>
      <c r="CA600" s="1210"/>
      <c r="CB600" s="1210"/>
      <c r="CC600" s="1210"/>
      <c r="CD600" s="1210"/>
      <c r="CE600" s="1228">
        <f t="shared" si="10"/>
        <v>0</v>
      </c>
      <c r="CF600" s="1228"/>
      <c r="CG600" s="1228"/>
      <c r="CH600" s="1228"/>
      <c r="CI600" s="1228"/>
      <c r="CJ600" s="1228">
        <f t="shared" si="11"/>
        <v>0</v>
      </c>
      <c r="CK600" s="1228"/>
      <c r="CL600" s="1228"/>
      <c r="CM600" s="1228"/>
      <c r="CN600" s="1228"/>
      <c r="CO600" s="1228">
        <f t="shared" si="12"/>
        <v>0</v>
      </c>
      <c r="CP600" s="1228"/>
      <c r="CQ600" s="1228"/>
      <c r="CR600" s="1228"/>
      <c r="CS600" s="1228"/>
      <c r="CT600" s="1228">
        <f t="shared" si="13"/>
        <v>0</v>
      </c>
      <c r="CU600" s="1228"/>
      <c r="CV600" s="1228"/>
      <c r="CW600" s="1228"/>
      <c r="CX600" s="1228"/>
      <c r="CY600" s="1228">
        <f t="shared" si="14"/>
        <v>0</v>
      </c>
      <c r="CZ600" s="1228"/>
      <c r="DA600" s="1228"/>
      <c r="DB600" s="1228"/>
      <c r="DC600" s="1228"/>
      <c r="DD600" s="1228">
        <f t="shared" si="15"/>
        <v>0</v>
      </c>
      <c r="DE600" s="1228"/>
      <c r="DF600" s="1228"/>
      <c r="DG600" s="1228"/>
      <c r="DH600" s="1228"/>
    </row>
    <row r="601" spans="1:112" ht="12.75">
      <c r="B601" s="12" t="s">
        <v>92</v>
      </c>
      <c r="G601" s="1094"/>
      <c r="H601" s="1094"/>
      <c r="I601" s="1094"/>
      <c r="J601" s="1094"/>
      <c r="K601" s="1094"/>
      <c r="L601" s="1094"/>
      <c r="M601" s="1094"/>
      <c r="N601" s="1094"/>
      <c r="O601" s="1094"/>
      <c r="P601" s="1094"/>
      <c r="Q601" s="1094"/>
      <c r="R601" s="1094"/>
      <c r="U601" s="12" t="s">
        <v>92</v>
      </c>
      <c r="Z601" s="1094"/>
      <c r="AA601" s="1094"/>
      <c r="AB601" s="1094"/>
      <c r="AC601" s="1094"/>
      <c r="AD601" s="1094"/>
      <c r="AE601" s="1094"/>
      <c r="AF601" s="1094"/>
      <c r="AG601" s="1094"/>
      <c r="AH601" s="1094"/>
      <c r="AI601" s="1094"/>
      <c r="AJ601" s="1094"/>
      <c r="AK601" s="1094"/>
      <c r="AM601" s="58"/>
      <c r="AN601" s="58"/>
      <c r="AO601" s="58"/>
      <c r="AP601" s="58"/>
      <c r="AQ601" s="58"/>
      <c r="AR601" s="1547">
        <f t="shared" si="0"/>
        <v>0</v>
      </c>
      <c r="AS601" s="1548"/>
      <c r="AT601" s="1207">
        <f t="shared" si="1"/>
        <v>0</v>
      </c>
      <c r="AU601" s="1209"/>
      <c r="AV601" s="1547">
        <f t="shared" si="2"/>
        <v>0</v>
      </c>
      <c r="AW601" s="1548"/>
      <c r="AX601" s="1207">
        <f t="shared" si="3"/>
        <v>0</v>
      </c>
      <c r="AY601" s="1209"/>
      <c r="AZ601" s="58"/>
      <c r="BA601" s="1207">
        <f t="shared" si="4"/>
        <v>0</v>
      </c>
      <c r="BB601" s="1208"/>
      <c r="BC601" s="1208"/>
      <c r="BD601" s="1208"/>
      <c r="BE601" s="1209"/>
      <c r="BF601" s="1210">
        <f t="shared" si="5"/>
        <v>0</v>
      </c>
      <c r="BG601" s="1210"/>
      <c r="BH601" s="1210"/>
      <c r="BI601" s="1210"/>
      <c r="BJ601" s="1210"/>
      <c r="BK601" s="1210">
        <f t="shared" si="6"/>
        <v>0</v>
      </c>
      <c r="BL601" s="1210"/>
      <c r="BM601" s="1210"/>
      <c r="BN601" s="1210"/>
      <c r="BO601" s="1210"/>
      <c r="BP601" s="1210">
        <f t="shared" si="7"/>
        <v>0</v>
      </c>
      <c r="BQ601" s="1210"/>
      <c r="BR601" s="1210"/>
      <c r="BS601" s="1210"/>
      <c r="BT601" s="1210"/>
      <c r="BU601" s="1210">
        <f t="shared" si="8"/>
        <v>0</v>
      </c>
      <c r="BV601" s="1210"/>
      <c r="BW601" s="1210"/>
      <c r="BX601" s="1210"/>
      <c r="BY601" s="1210"/>
      <c r="BZ601" s="1210">
        <f t="shared" si="9"/>
        <v>0</v>
      </c>
      <c r="CA601" s="1210"/>
      <c r="CB601" s="1210"/>
      <c r="CC601" s="1210"/>
      <c r="CD601" s="1210"/>
      <c r="CE601" s="1228">
        <f t="shared" si="10"/>
        <v>0</v>
      </c>
      <c r="CF601" s="1228"/>
      <c r="CG601" s="1228"/>
      <c r="CH601" s="1228"/>
      <c r="CI601" s="1228"/>
      <c r="CJ601" s="1228">
        <f t="shared" si="11"/>
        <v>0</v>
      </c>
      <c r="CK601" s="1228"/>
      <c r="CL601" s="1228"/>
      <c r="CM601" s="1228"/>
      <c r="CN601" s="1228"/>
      <c r="CO601" s="1228">
        <f t="shared" si="12"/>
        <v>0</v>
      </c>
      <c r="CP601" s="1228"/>
      <c r="CQ601" s="1228"/>
      <c r="CR601" s="1228"/>
      <c r="CS601" s="1228"/>
      <c r="CT601" s="1228">
        <f t="shared" si="13"/>
        <v>0</v>
      </c>
      <c r="CU601" s="1228"/>
      <c r="CV601" s="1228"/>
      <c r="CW601" s="1228"/>
      <c r="CX601" s="1228"/>
      <c r="CY601" s="1228">
        <f t="shared" si="14"/>
        <v>0</v>
      </c>
      <c r="CZ601" s="1228"/>
      <c r="DA601" s="1228"/>
      <c r="DB601" s="1228"/>
      <c r="DC601" s="1228"/>
      <c r="DD601" s="1228">
        <f t="shared" si="15"/>
        <v>0</v>
      </c>
      <c r="DE601" s="1228"/>
      <c r="DF601" s="1228"/>
      <c r="DG601" s="1228"/>
      <c r="DH601" s="1228"/>
    </row>
    <row r="602" spans="1:112" ht="12.75">
      <c r="B602" s="12" t="s">
        <v>631</v>
      </c>
      <c r="G602" s="1094"/>
      <c r="H602" s="1094"/>
      <c r="I602" s="1094"/>
      <c r="J602" s="1094"/>
      <c r="K602" s="1094"/>
      <c r="L602" s="1094"/>
      <c r="M602" s="1094"/>
      <c r="N602" s="1094"/>
      <c r="O602" s="1094"/>
      <c r="P602" s="1094"/>
      <c r="Q602" s="1094"/>
      <c r="R602" s="1094"/>
      <c r="U602" s="12" t="s">
        <v>631</v>
      </c>
      <c r="Z602" s="1115"/>
      <c r="AA602" s="1115"/>
      <c r="AB602" s="1115"/>
      <c r="AC602" s="1115"/>
      <c r="AD602" s="1115"/>
      <c r="AE602" s="1115"/>
      <c r="AF602" s="1115"/>
      <c r="AG602" s="1115"/>
      <c r="AH602" s="1115"/>
      <c r="AI602" s="1115"/>
      <c r="AJ602" s="1115"/>
      <c r="AK602" s="1115"/>
      <c r="AM602" s="58"/>
      <c r="AN602" s="58"/>
      <c r="AO602" s="58"/>
      <c r="AP602" s="58"/>
      <c r="AQ602" s="58"/>
      <c r="AR602" s="1547">
        <f t="shared" si="0"/>
        <v>0</v>
      </c>
      <c r="AS602" s="1548"/>
      <c r="AT602" s="1207">
        <f t="shared" si="1"/>
        <v>0</v>
      </c>
      <c r="AU602" s="1209"/>
      <c r="AV602" s="1547">
        <f t="shared" si="2"/>
        <v>0</v>
      </c>
      <c r="AW602" s="1548"/>
      <c r="AX602" s="1207">
        <f t="shared" si="3"/>
        <v>0</v>
      </c>
      <c r="AY602" s="1209"/>
      <c r="AZ602" s="58"/>
      <c r="BA602" s="1207">
        <f t="shared" si="4"/>
        <v>0</v>
      </c>
      <c r="BB602" s="1208"/>
      <c r="BC602" s="1208"/>
      <c r="BD602" s="1208"/>
      <c r="BE602" s="1209"/>
      <c r="BF602" s="1210">
        <f t="shared" si="5"/>
        <v>0</v>
      </c>
      <c r="BG602" s="1210"/>
      <c r="BH602" s="1210"/>
      <c r="BI602" s="1210"/>
      <c r="BJ602" s="1210"/>
      <c r="BK602" s="1210">
        <f t="shared" si="6"/>
        <v>0</v>
      </c>
      <c r="BL602" s="1210"/>
      <c r="BM602" s="1210"/>
      <c r="BN602" s="1210"/>
      <c r="BO602" s="1210"/>
      <c r="BP602" s="1210">
        <f t="shared" si="7"/>
        <v>0</v>
      </c>
      <c r="BQ602" s="1210"/>
      <c r="BR602" s="1210"/>
      <c r="BS602" s="1210"/>
      <c r="BT602" s="1210"/>
      <c r="BU602" s="1210">
        <f t="shared" si="8"/>
        <v>0</v>
      </c>
      <c r="BV602" s="1210"/>
      <c r="BW602" s="1210"/>
      <c r="BX602" s="1210"/>
      <c r="BY602" s="1210"/>
      <c r="BZ602" s="1210">
        <f t="shared" si="9"/>
        <v>0</v>
      </c>
      <c r="CA602" s="1210"/>
      <c r="CB602" s="1210"/>
      <c r="CC602" s="1210"/>
      <c r="CD602" s="1210"/>
      <c r="CE602" s="1228">
        <f t="shared" si="10"/>
        <v>0</v>
      </c>
      <c r="CF602" s="1228"/>
      <c r="CG602" s="1228"/>
      <c r="CH602" s="1228"/>
      <c r="CI602" s="1228"/>
      <c r="CJ602" s="1228">
        <f t="shared" si="11"/>
        <v>0</v>
      </c>
      <c r="CK602" s="1228"/>
      <c r="CL602" s="1228"/>
      <c r="CM602" s="1228"/>
      <c r="CN602" s="1228"/>
      <c r="CO602" s="1228">
        <f t="shared" si="12"/>
        <v>0</v>
      </c>
      <c r="CP602" s="1228"/>
      <c r="CQ602" s="1228"/>
      <c r="CR602" s="1228"/>
      <c r="CS602" s="1228"/>
      <c r="CT602" s="1228">
        <f t="shared" si="13"/>
        <v>0</v>
      </c>
      <c r="CU602" s="1228"/>
      <c r="CV602" s="1228"/>
      <c r="CW602" s="1228"/>
      <c r="CX602" s="1228"/>
      <c r="CY602" s="1228">
        <f t="shared" si="14"/>
        <v>0</v>
      </c>
      <c r="CZ602" s="1228"/>
      <c r="DA602" s="1228"/>
      <c r="DB602" s="1228"/>
      <c r="DC602" s="1228"/>
      <c r="DD602" s="1228">
        <f t="shared" si="15"/>
        <v>0</v>
      </c>
      <c r="DE602" s="1228"/>
      <c r="DF602" s="1228"/>
      <c r="DG602" s="1228"/>
      <c r="DH602" s="1228"/>
    </row>
    <row r="603" spans="1:112" ht="12.75">
      <c r="B603" s="12" t="s">
        <v>19</v>
      </c>
      <c r="G603" s="1094"/>
      <c r="H603" s="1094"/>
      <c r="I603" s="1094"/>
      <c r="J603" s="1094"/>
      <c r="K603" s="1094"/>
      <c r="L603" s="1094"/>
      <c r="M603" s="1094"/>
      <c r="N603" s="1094"/>
      <c r="O603" s="1094"/>
      <c r="P603" s="1094"/>
      <c r="Q603" s="1094"/>
      <c r="R603" s="1094"/>
      <c r="U603" s="12" t="s">
        <v>19</v>
      </c>
      <c r="Z603" s="1115"/>
      <c r="AA603" s="1115"/>
      <c r="AB603" s="1115"/>
      <c r="AC603" s="1115"/>
      <c r="AD603" s="1115"/>
      <c r="AE603" s="1115"/>
      <c r="AF603" s="1115"/>
      <c r="AG603" s="1115"/>
      <c r="AH603" s="1115"/>
      <c r="AI603" s="1115"/>
      <c r="AJ603" s="1115"/>
      <c r="AK603" s="1115"/>
      <c r="AM603" s="58"/>
      <c r="AN603" s="58"/>
      <c r="AO603" s="58"/>
      <c r="AP603" s="58"/>
      <c r="AQ603" s="58"/>
      <c r="AR603" s="1547">
        <f t="shared" si="0"/>
        <v>0</v>
      </c>
      <c r="AS603" s="1548"/>
      <c r="AT603" s="1207">
        <f t="shared" si="1"/>
        <v>0</v>
      </c>
      <c r="AU603" s="1209"/>
      <c r="AV603" s="1547">
        <f t="shared" si="2"/>
        <v>0</v>
      </c>
      <c r="AW603" s="1548"/>
      <c r="AX603" s="1207">
        <f t="shared" si="3"/>
        <v>0</v>
      </c>
      <c r="AY603" s="1209"/>
      <c r="AZ603" s="58"/>
      <c r="BA603" s="1207">
        <f t="shared" si="4"/>
        <v>0</v>
      </c>
      <c r="BB603" s="1208"/>
      <c r="BC603" s="1208"/>
      <c r="BD603" s="1208"/>
      <c r="BE603" s="1209"/>
      <c r="BF603" s="1210">
        <f t="shared" si="5"/>
        <v>0</v>
      </c>
      <c r="BG603" s="1210"/>
      <c r="BH603" s="1210"/>
      <c r="BI603" s="1210"/>
      <c r="BJ603" s="1210"/>
      <c r="BK603" s="1210">
        <f t="shared" si="6"/>
        <v>0</v>
      </c>
      <c r="BL603" s="1210"/>
      <c r="BM603" s="1210"/>
      <c r="BN603" s="1210"/>
      <c r="BO603" s="1210"/>
      <c r="BP603" s="1210">
        <f t="shared" si="7"/>
        <v>0</v>
      </c>
      <c r="BQ603" s="1210"/>
      <c r="BR603" s="1210"/>
      <c r="BS603" s="1210"/>
      <c r="BT603" s="1210"/>
      <c r="BU603" s="1210">
        <f t="shared" si="8"/>
        <v>0</v>
      </c>
      <c r="BV603" s="1210"/>
      <c r="BW603" s="1210"/>
      <c r="BX603" s="1210"/>
      <c r="BY603" s="1210"/>
      <c r="BZ603" s="1210">
        <f t="shared" si="9"/>
        <v>0</v>
      </c>
      <c r="CA603" s="1210"/>
      <c r="CB603" s="1210"/>
      <c r="CC603" s="1210"/>
      <c r="CD603" s="1210"/>
      <c r="CE603" s="1228">
        <f t="shared" si="10"/>
        <v>0</v>
      </c>
      <c r="CF603" s="1228"/>
      <c r="CG603" s="1228"/>
      <c r="CH603" s="1228"/>
      <c r="CI603" s="1228"/>
      <c r="CJ603" s="1228">
        <f t="shared" si="11"/>
        <v>0</v>
      </c>
      <c r="CK603" s="1228"/>
      <c r="CL603" s="1228"/>
      <c r="CM603" s="1228"/>
      <c r="CN603" s="1228"/>
      <c r="CO603" s="1228">
        <f t="shared" si="12"/>
        <v>0</v>
      </c>
      <c r="CP603" s="1228"/>
      <c r="CQ603" s="1228"/>
      <c r="CR603" s="1228"/>
      <c r="CS603" s="1228"/>
      <c r="CT603" s="1228">
        <f t="shared" si="13"/>
        <v>0</v>
      </c>
      <c r="CU603" s="1228"/>
      <c r="CV603" s="1228"/>
      <c r="CW603" s="1228"/>
      <c r="CX603" s="1228"/>
      <c r="CY603" s="1228">
        <f t="shared" si="14"/>
        <v>0</v>
      </c>
      <c r="CZ603" s="1228"/>
      <c r="DA603" s="1228"/>
      <c r="DB603" s="1228"/>
      <c r="DC603" s="1228"/>
      <c r="DD603" s="1228">
        <f t="shared" si="15"/>
        <v>0</v>
      </c>
      <c r="DE603" s="1228"/>
      <c r="DF603" s="1228"/>
      <c r="DG603" s="1228"/>
      <c r="DH603" s="1228"/>
    </row>
    <row r="604" spans="1:112" ht="12.75">
      <c r="B604" s="12" t="s">
        <v>338</v>
      </c>
      <c r="G604" s="1099"/>
      <c r="H604" s="1099"/>
      <c r="I604" s="1099"/>
      <c r="J604" s="1099"/>
      <c r="K604" s="1099"/>
      <c r="L604" s="1099"/>
      <c r="O604" s="140" t="s">
        <v>220</v>
      </c>
      <c r="P604" s="1100"/>
      <c r="Q604" s="1100"/>
      <c r="R604" s="1100"/>
      <c r="U604" s="12" t="s">
        <v>338</v>
      </c>
      <c r="Z604" s="1099"/>
      <c r="AA604" s="1099"/>
      <c r="AB604" s="1099"/>
      <c r="AC604" s="1099"/>
      <c r="AD604" s="1099"/>
      <c r="AE604" s="1099"/>
      <c r="AH604" s="140" t="s">
        <v>220</v>
      </c>
      <c r="AI604" s="1100"/>
      <c r="AJ604" s="1100"/>
      <c r="AK604" s="1100"/>
      <c r="AM604" s="58"/>
      <c r="AN604" s="58"/>
      <c r="AO604" s="58"/>
      <c r="AP604" s="58"/>
      <c r="AQ604" s="58"/>
      <c r="AR604" s="1547">
        <f t="shared" si="0"/>
        <v>0</v>
      </c>
      <c r="AS604" s="1548"/>
      <c r="AT604" s="1207">
        <f t="shared" si="1"/>
        <v>0</v>
      </c>
      <c r="AU604" s="1209"/>
      <c r="AV604" s="1547">
        <f t="shared" si="2"/>
        <v>0</v>
      </c>
      <c r="AW604" s="1548"/>
      <c r="AX604" s="1207">
        <f t="shared" si="3"/>
        <v>0</v>
      </c>
      <c r="AY604" s="1209"/>
      <c r="AZ604" s="58"/>
      <c r="BA604" s="1207">
        <f t="shared" si="4"/>
        <v>0</v>
      </c>
      <c r="BB604" s="1208"/>
      <c r="BC604" s="1208"/>
      <c r="BD604" s="1208"/>
      <c r="BE604" s="1209"/>
      <c r="BF604" s="1210">
        <f t="shared" si="5"/>
        <v>0</v>
      </c>
      <c r="BG604" s="1210"/>
      <c r="BH604" s="1210"/>
      <c r="BI604" s="1210"/>
      <c r="BJ604" s="1210"/>
      <c r="BK604" s="1210">
        <f t="shared" si="6"/>
        <v>0</v>
      </c>
      <c r="BL604" s="1210"/>
      <c r="BM604" s="1210"/>
      <c r="BN604" s="1210"/>
      <c r="BO604" s="1210"/>
      <c r="BP604" s="1210">
        <f t="shared" si="7"/>
        <v>0</v>
      </c>
      <c r="BQ604" s="1210"/>
      <c r="BR604" s="1210"/>
      <c r="BS604" s="1210"/>
      <c r="BT604" s="1210"/>
      <c r="BU604" s="1210">
        <f t="shared" si="8"/>
        <v>0</v>
      </c>
      <c r="BV604" s="1210"/>
      <c r="BW604" s="1210"/>
      <c r="BX604" s="1210"/>
      <c r="BY604" s="1210"/>
      <c r="BZ604" s="1210">
        <f t="shared" si="9"/>
        <v>0</v>
      </c>
      <c r="CA604" s="1210"/>
      <c r="CB604" s="1210"/>
      <c r="CC604" s="1210"/>
      <c r="CD604" s="1210"/>
      <c r="CE604" s="1228">
        <f t="shared" si="10"/>
        <v>0</v>
      </c>
      <c r="CF604" s="1228"/>
      <c r="CG604" s="1228"/>
      <c r="CH604" s="1228"/>
      <c r="CI604" s="1228"/>
      <c r="CJ604" s="1228">
        <f t="shared" si="11"/>
        <v>0</v>
      </c>
      <c r="CK604" s="1228"/>
      <c r="CL604" s="1228"/>
      <c r="CM604" s="1228"/>
      <c r="CN604" s="1228"/>
      <c r="CO604" s="1228">
        <f t="shared" si="12"/>
        <v>0</v>
      </c>
      <c r="CP604" s="1228"/>
      <c r="CQ604" s="1228"/>
      <c r="CR604" s="1228"/>
      <c r="CS604" s="1228"/>
      <c r="CT604" s="1228">
        <f t="shared" si="13"/>
        <v>0</v>
      </c>
      <c r="CU604" s="1228"/>
      <c r="CV604" s="1228"/>
      <c r="CW604" s="1228"/>
      <c r="CX604" s="1228"/>
      <c r="CY604" s="1228">
        <f t="shared" si="14"/>
        <v>0</v>
      </c>
      <c r="CZ604" s="1228"/>
      <c r="DA604" s="1228"/>
      <c r="DB604" s="1228"/>
      <c r="DC604" s="1228"/>
      <c r="DD604" s="1228">
        <f t="shared" si="15"/>
        <v>0</v>
      </c>
      <c r="DE604" s="1228"/>
      <c r="DF604" s="1228"/>
      <c r="DG604" s="1228"/>
      <c r="DH604" s="1228"/>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547">
        <f t="shared" si="0"/>
        <v>0</v>
      </c>
      <c r="AS605" s="1548"/>
      <c r="AT605" s="1207">
        <f t="shared" si="1"/>
        <v>0</v>
      </c>
      <c r="AU605" s="1209"/>
      <c r="AV605" s="1547">
        <f t="shared" si="2"/>
        <v>0</v>
      </c>
      <c r="AW605" s="1548"/>
      <c r="AX605" s="1207">
        <f t="shared" si="3"/>
        <v>0</v>
      </c>
      <c r="AY605" s="1209"/>
      <c r="AZ605" s="58"/>
      <c r="BA605" s="1207">
        <f t="shared" si="4"/>
        <v>0</v>
      </c>
      <c r="BB605" s="1208"/>
      <c r="BC605" s="1208"/>
      <c r="BD605" s="1208"/>
      <c r="BE605" s="1209"/>
      <c r="BF605" s="1210">
        <f t="shared" si="5"/>
        <v>0</v>
      </c>
      <c r="BG605" s="1210"/>
      <c r="BH605" s="1210"/>
      <c r="BI605" s="1210"/>
      <c r="BJ605" s="1210"/>
      <c r="BK605" s="1210">
        <f t="shared" si="6"/>
        <v>0</v>
      </c>
      <c r="BL605" s="1210"/>
      <c r="BM605" s="1210"/>
      <c r="BN605" s="1210"/>
      <c r="BO605" s="1210"/>
      <c r="BP605" s="1210">
        <f t="shared" si="7"/>
        <v>0</v>
      </c>
      <c r="BQ605" s="1210"/>
      <c r="BR605" s="1210"/>
      <c r="BS605" s="1210"/>
      <c r="BT605" s="1210"/>
      <c r="BU605" s="1210">
        <f t="shared" si="8"/>
        <v>0</v>
      </c>
      <c r="BV605" s="1210"/>
      <c r="BW605" s="1210"/>
      <c r="BX605" s="1210"/>
      <c r="BY605" s="1210"/>
      <c r="BZ605" s="1210">
        <f t="shared" si="9"/>
        <v>0</v>
      </c>
      <c r="CA605" s="1210"/>
      <c r="CB605" s="1210"/>
      <c r="CC605" s="1210"/>
      <c r="CD605" s="1210"/>
      <c r="CE605" s="1228">
        <f t="shared" si="10"/>
        <v>0</v>
      </c>
      <c r="CF605" s="1228"/>
      <c r="CG605" s="1228"/>
      <c r="CH605" s="1228"/>
      <c r="CI605" s="1228"/>
      <c r="CJ605" s="1228">
        <f t="shared" si="11"/>
        <v>0</v>
      </c>
      <c r="CK605" s="1228"/>
      <c r="CL605" s="1228"/>
      <c r="CM605" s="1228"/>
      <c r="CN605" s="1228"/>
      <c r="CO605" s="1228">
        <f t="shared" si="12"/>
        <v>0</v>
      </c>
      <c r="CP605" s="1228"/>
      <c r="CQ605" s="1228"/>
      <c r="CR605" s="1228"/>
      <c r="CS605" s="1228"/>
      <c r="CT605" s="1228">
        <f t="shared" si="13"/>
        <v>0</v>
      </c>
      <c r="CU605" s="1228"/>
      <c r="CV605" s="1228"/>
      <c r="CW605" s="1228"/>
      <c r="CX605" s="1228"/>
      <c r="CY605" s="1228">
        <f t="shared" si="14"/>
        <v>0</v>
      </c>
      <c r="CZ605" s="1228"/>
      <c r="DA605" s="1228"/>
      <c r="DB605" s="1228"/>
      <c r="DC605" s="1228"/>
      <c r="DD605" s="1228">
        <f t="shared" si="15"/>
        <v>0</v>
      </c>
      <c r="DE605" s="1228"/>
      <c r="DF605" s="1228"/>
      <c r="DG605" s="1228"/>
      <c r="DH605" s="1228"/>
    </row>
    <row r="606" spans="1:112" ht="12.75">
      <c r="B606" s="12" t="s">
        <v>22</v>
      </c>
      <c r="N606" s="1095" t="s">
        <v>723</v>
      </c>
      <c r="O606" s="1095"/>
      <c r="U606" s="12" t="s">
        <v>22</v>
      </c>
      <c r="AG606" s="1095" t="s">
        <v>723</v>
      </c>
      <c r="AH606" s="1095"/>
      <c r="AM606" s="58"/>
      <c r="AN606" s="58"/>
      <c r="AO606" s="58"/>
      <c r="AP606" s="58"/>
      <c r="AQ606" s="58"/>
      <c r="AR606" s="1547">
        <f t="shared" si="0"/>
        <v>0</v>
      </c>
      <c r="AS606" s="1548"/>
      <c r="AT606" s="1207">
        <f t="shared" si="1"/>
        <v>0</v>
      </c>
      <c r="AU606" s="1209"/>
      <c r="AV606" s="1547">
        <f t="shared" si="2"/>
        <v>0</v>
      </c>
      <c r="AW606" s="1548"/>
      <c r="AX606" s="1207">
        <f t="shared" si="3"/>
        <v>0</v>
      </c>
      <c r="AY606" s="1209"/>
      <c r="AZ606" s="58"/>
      <c r="BA606" s="1207">
        <f t="shared" si="4"/>
        <v>0</v>
      </c>
      <c r="BB606" s="1208"/>
      <c r="BC606" s="1208"/>
      <c r="BD606" s="1208"/>
      <c r="BE606" s="1209"/>
      <c r="BF606" s="1210">
        <f t="shared" si="5"/>
        <v>0</v>
      </c>
      <c r="BG606" s="1210"/>
      <c r="BH606" s="1210"/>
      <c r="BI606" s="1210"/>
      <c r="BJ606" s="1210"/>
      <c r="BK606" s="1210">
        <f t="shared" si="6"/>
        <v>0</v>
      </c>
      <c r="BL606" s="1210"/>
      <c r="BM606" s="1210"/>
      <c r="BN606" s="1210"/>
      <c r="BO606" s="1210"/>
      <c r="BP606" s="1210">
        <f t="shared" si="7"/>
        <v>0</v>
      </c>
      <c r="BQ606" s="1210"/>
      <c r="BR606" s="1210"/>
      <c r="BS606" s="1210"/>
      <c r="BT606" s="1210"/>
      <c r="BU606" s="1210">
        <f t="shared" si="8"/>
        <v>0</v>
      </c>
      <c r="BV606" s="1210"/>
      <c r="BW606" s="1210"/>
      <c r="BX606" s="1210"/>
      <c r="BY606" s="1210"/>
      <c r="BZ606" s="1210">
        <f t="shared" si="9"/>
        <v>0</v>
      </c>
      <c r="CA606" s="1210"/>
      <c r="CB606" s="1210"/>
      <c r="CC606" s="1210"/>
      <c r="CD606" s="1210"/>
      <c r="CE606" s="1228">
        <f t="shared" si="10"/>
        <v>0</v>
      </c>
      <c r="CF606" s="1228"/>
      <c r="CG606" s="1228"/>
      <c r="CH606" s="1228"/>
      <c r="CI606" s="1228"/>
      <c r="CJ606" s="1228">
        <f t="shared" si="11"/>
        <v>0</v>
      </c>
      <c r="CK606" s="1228"/>
      <c r="CL606" s="1228"/>
      <c r="CM606" s="1228"/>
      <c r="CN606" s="1228"/>
      <c r="CO606" s="1228">
        <f t="shared" si="12"/>
        <v>0</v>
      </c>
      <c r="CP606" s="1228"/>
      <c r="CQ606" s="1228"/>
      <c r="CR606" s="1228"/>
      <c r="CS606" s="1228"/>
      <c r="CT606" s="1228">
        <f t="shared" si="13"/>
        <v>0</v>
      </c>
      <c r="CU606" s="1228"/>
      <c r="CV606" s="1228"/>
      <c r="CW606" s="1228"/>
      <c r="CX606" s="1228"/>
      <c r="CY606" s="1228">
        <f t="shared" si="14"/>
        <v>0</v>
      </c>
      <c r="CZ606" s="1228"/>
      <c r="DA606" s="1228"/>
      <c r="DB606" s="1228"/>
      <c r="DC606" s="1228"/>
      <c r="DD606" s="1228">
        <f t="shared" si="15"/>
        <v>0</v>
      </c>
      <c r="DE606" s="1228"/>
      <c r="DF606" s="1228"/>
      <c r="DG606" s="1228"/>
      <c r="DH606" s="1228"/>
    </row>
    <row r="607" spans="1:112" ht="12.75">
      <c r="AM607" s="58"/>
      <c r="AN607" s="58"/>
      <c r="AO607" s="58"/>
      <c r="AP607" s="58"/>
      <c r="AQ607" s="58"/>
      <c r="AR607" s="1547">
        <f t="shared" si="0"/>
        <v>0</v>
      </c>
      <c r="AS607" s="1548"/>
      <c r="AT607" s="1207">
        <f t="shared" si="1"/>
        <v>0</v>
      </c>
      <c r="AU607" s="1209"/>
      <c r="AV607" s="1547">
        <f t="shared" si="2"/>
        <v>0</v>
      </c>
      <c r="AW607" s="1548"/>
      <c r="AX607" s="1207">
        <f t="shared" si="3"/>
        <v>0</v>
      </c>
      <c r="AY607" s="1209"/>
      <c r="AZ607" s="58"/>
      <c r="BA607" s="1207">
        <f t="shared" si="4"/>
        <v>0</v>
      </c>
      <c r="BB607" s="1208"/>
      <c r="BC607" s="1208"/>
      <c r="BD607" s="1208"/>
      <c r="BE607" s="1209"/>
      <c r="BF607" s="1210">
        <f t="shared" si="5"/>
        <v>0</v>
      </c>
      <c r="BG607" s="1210"/>
      <c r="BH607" s="1210"/>
      <c r="BI607" s="1210"/>
      <c r="BJ607" s="1210"/>
      <c r="BK607" s="1210">
        <f t="shared" si="6"/>
        <v>0</v>
      </c>
      <c r="BL607" s="1210"/>
      <c r="BM607" s="1210"/>
      <c r="BN607" s="1210"/>
      <c r="BO607" s="1210"/>
      <c r="BP607" s="1210">
        <f t="shared" si="7"/>
        <v>0</v>
      </c>
      <c r="BQ607" s="1210"/>
      <c r="BR607" s="1210"/>
      <c r="BS607" s="1210"/>
      <c r="BT607" s="1210"/>
      <c r="BU607" s="1210">
        <f t="shared" si="8"/>
        <v>0</v>
      </c>
      <c r="BV607" s="1210"/>
      <c r="BW607" s="1210"/>
      <c r="BX607" s="1210"/>
      <c r="BY607" s="1210"/>
      <c r="BZ607" s="1210">
        <f t="shared" si="9"/>
        <v>0</v>
      </c>
      <c r="CA607" s="1210"/>
      <c r="CB607" s="1210"/>
      <c r="CC607" s="1210"/>
      <c r="CD607" s="1210"/>
      <c r="CE607" s="1228">
        <f t="shared" si="10"/>
        <v>0</v>
      </c>
      <c r="CF607" s="1228"/>
      <c r="CG607" s="1228"/>
      <c r="CH607" s="1228"/>
      <c r="CI607" s="1228"/>
      <c r="CJ607" s="1228">
        <f t="shared" si="11"/>
        <v>0</v>
      </c>
      <c r="CK607" s="1228"/>
      <c r="CL607" s="1228"/>
      <c r="CM607" s="1228"/>
      <c r="CN607" s="1228"/>
      <c r="CO607" s="1228">
        <f t="shared" si="12"/>
        <v>0</v>
      </c>
      <c r="CP607" s="1228"/>
      <c r="CQ607" s="1228"/>
      <c r="CR607" s="1228"/>
      <c r="CS607" s="1228"/>
      <c r="CT607" s="1228">
        <f t="shared" si="13"/>
        <v>0</v>
      </c>
      <c r="CU607" s="1228"/>
      <c r="CV607" s="1228"/>
      <c r="CW607" s="1228"/>
      <c r="CX607" s="1228"/>
      <c r="CY607" s="1228">
        <f t="shared" si="14"/>
        <v>0</v>
      </c>
      <c r="CZ607" s="1228"/>
      <c r="DA607" s="1228"/>
      <c r="DB607" s="1228"/>
      <c r="DC607" s="1228"/>
      <c r="DD607" s="1228">
        <f t="shared" si="15"/>
        <v>0</v>
      </c>
      <c r="DE607" s="1228"/>
      <c r="DF607" s="1228"/>
      <c r="DG607" s="1228"/>
      <c r="DH607" s="1228"/>
    </row>
    <row r="608" spans="1:112" ht="12.75">
      <c r="A608" s="1110" t="s">
        <v>591</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47">
        <f t="shared" si="0"/>
        <v>0</v>
      </c>
      <c r="AS608" s="1548"/>
      <c r="AT608" s="1207">
        <f t="shared" si="1"/>
        <v>0</v>
      </c>
      <c r="AU608" s="1209"/>
      <c r="AV608" s="1547">
        <f t="shared" si="2"/>
        <v>0</v>
      </c>
      <c r="AW608" s="1548"/>
      <c r="AX608" s="1207">
        <f t="shared" si="3"/>
        <v>0</v>
      </c>
      <c r="AY608" s="1209"/>
      <c r="AZ608" s="58"/>
      <c r="BA608" s="1207">
        <f t="shared" si="4"/>
        <v>0</v>
      </c>
      <c r="BB608" s="1208"/>
      <c r="BC608" s="1208"/>
      <c r="BD608" s="1208"/>
      <c r="BE608" s="1209"/>
      <c r="BF608" s="1210">
        <f t="shared" si="5"/>
        <v>0</v>
      </c>
      <c r="BG608" s="1210"/>
      <c r="BH608" s="1210"/>
      <c r="BI608" s="1210"/>
      <c r="BJ608" s="1210"/>
      <c r="BK608" s="1210">
        <f t="shared" si="6"/>
        <v>0</v>
      </c>
      <c r="BL608" s="1210"/>
      <c r="BM608" s="1210"/>
      <c r="BN608" s="1210"/>
      <c r="BO608" s="1210"/>
      <c r="BP608" s="1210">
        <f t="shared" si="7"/>
        <v>0</v>
      </c>
      <c r="BQ608" s="1210"/>
      <c r="BR608" s="1210"/>
      <c r="BS608" s="1210"/>
      <c r="BT608" s="1210"/>
      <c r="BU608" s="1210">
        <f t="shared" si="8"/>
        <v>0</v>
      </c>
      <c r="BV608" s="1210"/>
      <c r="BW608" s="1210"/>
      <c r="BX608" s="1210"/>
      <c r="BY608" s="1210"/>
      <c r="BZ608" s="1210">
        <f t="shared" si="9"/>
        <v>0</v>
      </c>
      <c r="CA608" s="1210"/>
      <c r="CB608" s="1210"/>
      <c r="CC608" s="1210"/>
      <c r="CD608" s="1210"/>
      <c r="CE608" s="1228">
        <f t="shared" si="10"/>
        <v>0</v>
      </c>
      <c r="CF608" s="1228"/>
      <c r="CG608" s="1228"/>
      <c r="CH608" s="1228"/>
      <c r="CI608" s="1228"/>
      <c r="CJ608" s="1228">
        <f t="shared" si="11"/>
        <v>0</v>
      </c>
      <c r="CK608" s="1228"/>
      <c r="CL608" s="1228"/>
      <c r="CM608" s="1228"/>
      <c r="CN608" s="1228"/>
      <c r="CO608" s="1228">
        <f t="shared" si="12"/>
        <v>0</v>
      </c>
      <c r="CP608" s="1228"/>
      <c r="CQ608" s="1228"/>
      <c r="CR608" s="1228"/>
      <c r="CS608" s="1228"/>
      <c r="CT608" s="1228">
        <f t="shared" si="13"/>
        <v>0</v>
      </c>
      <c r="CU608" s="1228"/>
      <c r="CV608" s="1228"/>
      <c r="CW608" s="1228"/>
      <c r="CX608" s="1228"/>
      <c r="CY608" s="1228">
        <f t="shared" si="14"/>
        <v>0</v>
      </c>
      <c r="CZ608" s="1228"/>
      <c r="DA608" s="1228"/>
      <c r="DB608" s="1228"/>
      <c r="DC608" s="1228"/>
      <c r="DD608" s="1228">
        <f t="shared" si="15"/>
        <v>0</v>
      </c>
      <c r="DE608" s="1228"/>
      <c r="DF608" s="1228"/>
      <c r="DG608" s="1228"/>
      <c r="DH608" s="1228"/>
    </row>
    <row r="609" spans="1:112" ht="13.5" thickBot="1">
      <c r="A609" s="964"/>
      <c r="B609" s="964"/>
      <c r="C609" s="964"/>
      <c r="D609" s="964"/>
      <c r="E609" s="964"/>
      <c r="F609" s="964"/>
      <c r="G609" s="964"/>
      <c r="H609" s="964"/>
      <c r="I609" s="964"/>
      <c r="J609" s="964"/>
      <c r="K609" s="964"/>
      <c r="L609" s="964"/>
      <c r="M609" s="964"/>
      <c r="N609" s="964"/>
      <c r="O609" s="964"/>
      <c r="P609" s="964"/>
      <c r="Q609" s="964"/>
      <c r="R609" s="964"/>
      <c r="S609" s="964"/>
      <c r="T609" s="964"/>
      <c r="U609" s="964"/>
      <c r="V609" s="964"/>
      <c r="W609" s="964"/>
      <c r="X609" s="964"/>
      <c r="Y609" s="964"/>
      <c r="Z609" s="964"/>
      <c r="AA609" s="964"/>
      <c r="AB609" s="964"/>
      <c r="AC609" s="964"/>
      <c r="AD609" s="964"/>
      <c r="AE609" s="964"/>
      <c r="AF609" s="964"/>
      <c r="AG609" s="964"/>
      <c r="AH609" s="964"/>
      <c r="AI609" s="964"/>
      <c r="AJ609" s="964"/>
      <c r="AK609" s="964"/>
      <c r="AL609" s="964"/>
      <c r="AM609" s="58"/>
      <c r="AN609" s="58"/>
      <c r="AO609" s="58"/>
      <c r="AP609" s="58"/>
      <c r="AQ609" s="58"/>
      <c r="AR609" s="1547">
        <f t="shared" si="0"/>
        <v>0</v>
      </c>
      <c r="AS609" s="1548"/>
      <c r="AT609" s="1207">
        <f t="shared" si="1"/>
        <v>0</v>
      </c>
      <c r="AU609" s="1209"/>
      <c r="AV609" s="1547">
        <f t="shared" si="2"/>
        <v>0</v>
      </c>
      <c r="AW609" s="1548"/>
      <c r="AX609" s="1207">
        <f t="shared" si="3"/>
        <v>0</v>
      </c>
      <c r="AY609" s="1209"/>
      <c r="AZ609" s="58"/>
      <c r="BA609" s="1207">
        <f t="shared" si="4"/>
        <v>0</v>
      </c>
      <c r="BB609" s="1208"/>
      <c r="BC609" s="1208"/>
      <c r="BD609" s="1208"/>
      <c r="BE609" s="1209"/>
      <c r="BF609" s="1210">
        <f t="shared" si="5"/>
        <v>0</v>
      </c>
      <c r="BG609" s="1210"/>
      <c r="BH609" s="1210"/>
      <c r="BI609" s="1210"/>
      <c r="BJ609" s="1210"/>
      <c r="BK609" s="1210">
        <f t="shared" si="6"/>
        <v>0</v>
      </c>
      <c r="BL609" s="1210"/>
      <c r="BM609" s="1210"/>
      <c r="BN609" s="1210"/>
      <c r="BO609" s="1210"/>
      <c r="BP609" s="1210">
        <f t="shared" si="7"/>
        <v>0</v>
      </c>
      <c r="BQ609" s="1210"/>
      <c r="BR609" s="1210"/>
      <c r="BS609" s="1210"/>
      <c r="BT609" s="1210"/>
      <c r="BU609" s="1210">
        <f t="shared" si="8"/>
        <v>0</v>
      </c>
      <c r="BV609" s="1210"/>
      <c r="BW609" s="1210"/>
      <c r="BX609" s="1210"/>
      <c r="BY609" s="1210"/>
      <c r="BZ609" s="1210">
        <f t="shared" si="9"/>
        <v>0</v>
      </c>
      <c r="CA609" s="1210"/>
      <c r="CB609" s="1210"/>
      <c r="CC609" s="1210"/>
      <c r="CD609" s="1210"/>
      <c r="CE609" s="1228">
        <f t="shared" si="10"/>
        <v>0</v>
      </c>
      <c r="CF609" s="1228"/>
      <c r="CG609" s="1228"/>
      <c r="CH609" s="1228"/>
      <c r="CI609" s="1228"/>
      <c r="CJ609" s="1228">
        <f t="shared" si="11"/>
        <v>0</v>
      </c>
      <c r="CK609" s="1228"/>
      <c r="CL609" s="1228"/>
      <c r="CM609" s="1228"/>
      <c r="CN609" s="1228"/>
      <c r="CO609" s="1228">
        <f t="shared" si="12"/>
        <v>0</v>
      </c>
      <c r="CP609" s="1228"/>
      <c r="CQ609" s="1228"/>
      <c r="CR609" s="1228"/>
      <c r="CS609" s="1228"/>
      <c r="CT609" s="1228">
        <f t="shared" si="13"/>
        <v>0</v>
      </c>
      <c r="CU609" s="1228"/>
      <c r="CV609" s="1228"/>
      <c r="CW609" s="1228"/>
      <c r="CX609" s="1228"/>
      <c r="CY609" s="1228">
        <f t="shared" si="14"/>
        <v>0</v>
      </c>
      <c r="CZ609" s="1228"/>
      <c r="DA609" s="1228"/>
      <c r="DB609" s="1228"/>
      <c r="DC609" s="1228"/>
      <c r="DD609" s="1228">
        <f t="shared" si="15"/>
        <v>0</v>
      </c>
      <c r="DE609" s="1228"/>
      <c r="DF609" s="1228"/>
      <c r="DG609" s="1228"/>
      <c r="DH609" s="1228"/>
    </row>
    <row r="610" spans="1:112" ht="13.5" thickTop="1">
      <c r="A610" s="25"/>
      <c r="B610" s="25"/>
      <c r="C610" s="25"/>
      <c r="D610" s="25"/>
      <c r="E610" s="25"/>
      <c r="F610" s="25"/>
      <c r="G610" s="3"/>
      <c r="H610" s="25"/>
      <c r="AM610" s="58"/>
      <c r="AN610" s="58"/>
      <c r="AO610" s="58"/>
      <c r="AP610" s="58"/>
      <c r="AQ610" s="58"/>
      <c r="AR610" s="1547">
        <f t="shared" si="0"/>
        <v>0</v>
      </c>
      <c r="AS610" s="1548"/>
      <c r="AT610" s="1207">
        <f t="shared" si="1"/>
        <v>0</v>
      </c>
      <c r="AU610" s="1209"/>
      <c r="AV610" s="1547">
        <f t="shared" si="2"/>
        <v>0</v>
      </c>
      <c r="AW610" s="1548"/>
      <c r="AX610" s="1207">
        <f t="shared" si="3"/>
        <v>0</v>
      </c>
      <c r="AY610" s="1209"/>
      <c r="AZ610" s="58"/>
      <c r="BA610" s="1207">
        <f t="shared" si="4"/>
        <v>0</v>
      </c>
      <c r="BB610" s="1208"/>
      <c r="BC610" s="1208"/>
      <c r="BD610" s="1208"/>
      <c r="BE610" s="1209"/>
      <c r="BF610" s="1210">
        <f t="shared" si="5"/>
        <v>0</v>
      </c>
      <c r="BG610" s="1210"/>
      <c r="BH610" s="1210"/>
      <c r="BI610" s="1210"/>
      <c r="BJ610" s="1210"/>
      <c r="BK610" s="1210">
        <f t="shared" si="6"/>
        <v>0</v>
      </c>
      <c r="BL610" s="1210"/>
      <c r="BM610" s="1210"/>
      <c r="BN610" s="1210"/>
      <c r="BO610" s="1210"/>
      <c r="BP610" s="1210">
        <f t="shared" si="7"/>
        <v>0</v>
      </c>
      <c r="BQ610" s="1210"/>
      <c r="BR610" s="1210"/>
      <c r="BS610" s="1210"/>
      <c r="BT610" s="1210"/>
      <c r="BU610" s="1210">
        <f t="shared" si="8"/>
        <v>0</v>
      </c>
      <c r="BV610" s="1210"/>
      <c r="BW610" s="1210"/>
      <c r="BX610" s="1210"/>
      <c r="BY610" s="1210"/>
      <c r="BZ610" s="1210">
        <f t="shared" si="9"/>
        <v>0</v>
      </c>
      <c r="CA610" s="1210"/>
      <c r="CB610" s="1210"/>
      <c r="CC610" s="1210"/>
      <c r="CD610" s="1210"/>
      <c r="CE610" s="1228">
        <f t="shared" si="10"/>
        <v>0</v>
      </c>
      <c r="CF610" s="1228"/>
      <c r="CG610" s="1228"/>
      <c r="CH610" s="1228"/>
      <c r="CI610" s="1228"/>
      <c r="CJ610" s="1228">
        <f t="shared" si="11"/>
        <v>0</v>
      </c>
      <c r="CK610" s="1228"/>
      <c r="CL610" s="1228"/>
      <c r="CM610" s="1228"/>
      <c r="CN610" s="1228"/>
      <c r="CO610" s="1228">
        <f t="shared" si="12"/>
        <v>0</v>
      </c>
      <c r="CP610" s="1228"/>
      <c r="CQ610" s="1228"/>
      <c r="CR610" s="1228"/>
      <c r="CS610" s="1228"/>
      <c r="CT610" s="1228">
        <f t="shared" si="13"/>
        <v>0</v>
      </c>
      <c r="CU610" s="1228"/>
      <c r="CV610" s="1228"/>
      <c r="CW610" s="1228"/>
      <c r="CX610" s="1228"/>
      <c r="CY610" s="1228">
        <f t="shared" si="14"/>
        <v>0</v>
      </c>
      <c r="CZ610" s="1228"/>
      <c r="DA610" s="1228"/>
      <c r="DB610" s="1228"/>
      <c r="DC610" s="1228"/>
      <c r="DD610" s="1228">
        <f t="shared" si="15"/>
        <v>0</v>
      </c>
      <c r="DE610" s="1228"/>
      <c r="DF610" s="1228"/>
      <c r="DG610" s="1228"/>
      <c r="DH610" s="1228"/>
    </row>
    <row r="611" spans="1:112" ht="12.75">
      <c r="A611" s="50" t="s">
        <v>341</v>
      </c>
      <c r="B611" s="50"/>
      <c r="C611" s="50" t="s">
        <v>23</v>
      </c>
      <c r="AM611" s="58"/>
      <c r="AN611" s="58"/>
      <c r="AO611" s="58"/>
      <c r="AP611" s="58"/>
      <c r="AQ611" s="58"/>
      <c r="AR611" s="1547">
        <f t="shared" si="0"/>
        <v>0</v>
      </c>
      <c r="AS611" s="1548"/>
      <c r="AT611" s="1207">
        <f t="shared" si="1"/>
        <v>0</v>
      </c>
      <c r="AU611" s="1209"/>
      <c r="AV611" s="1547">
        <f t="shared" si="2"/>
        <v>0</v>
      </c>
      <c r="AW611" s="1548"/>
      <c r="AX611" s="1207">
        <f t="shared" si="3"/>
        <v>0</v>
      </c>
      <c r="AY611" s="1209"/>
      <c r="AZ611" s="58"/>
      <c r="BA611" s="1207">
        <f t="shared" si="4"/>
        <v>0</v>
      </c>
      <c r="BB611" s="1208"/>
      <c r="BC611" s="1208"/>
      <c r="BD611" s="1208"/>
      <c r="BE611" s="1209"/>
      <c r="BF611" s="1210">
        <f t="shared" si="5"/>
        <v>0</v>
      </c>
      <c r="BG611" s="1210"/>
      <c r="BH611" s="1210"/>
      <c r="BI611" s="1210"/>
      <c r="BJ611" s="1210"/>
      <c r="BK611" s="1210">
        <f t="shared" si="6"/>
        <v>0</v>
      </c>
      <c r="BL611" s="1210"/>
      <c r="BM611" s="1210"/>
      <c r="BN611" s="1210"/>
      <c r="BO611" s="1210"/>
      <c r="BP611" s="1210">
        <f t="shared" si="7"/>
        <v>0</v>
      </c>
      <c r="BQ611" s="1210"/>
      <c r="BR611" s="1210"/>
      <c r="BS611" s="1210"/>
      <c r="BT611" s="1210"/>
      <c r="BU611" s="1210">
        <f t="shared" si="8"/>
        <v>0</v>
      </c>
      <c r="BV611" s="1210"/>
      <c r="BW611" s="1210"/>
      <c r="BX611" s="1210"/>
      <c r="BY611" s="1210"/>
      <c r="BZ611" s="1210">
        <f t="shared" si="9"/>
        <v>0</v>
      </c>
      <c r="CA611" s="1210"/>
      <c r="CB611" s="1210"/>
      <c r="CC611" s="1210"/>
      <c r="CD611" s="1210"/>
      <c r="CE611" s="1228">
        <f t="shared" si="10"/>
        <v>0</v>
      </c>
      <c r="CF611" s="1228"/>
      <c r="CG611" s="1228"/>
      <c r="CH611" s="1228"/>
      <c r="CI611" s="1228"/>
      <c r="CJ611" s="1228">
        <f t="shared" si="11"/>
        <v>0</v>
      </c>
      <c r="CK611" s="1228"/>
      <c r="CL611" s="1228"/>
      <c r="CM611" s="1228"/>
      <c r="CN611" s="1228"/>
      <c r="CO611" s="1228">
        <f t="shared" si="12"/>
        <v>0</v>
      </c>
      <c r="CP611" s="1228"/>
      <c r="CQ611" s="1228"/>
      <c r="CR611" s="1228"/>
      <c r="CS611" s="1228"/>
      <c r="CT611" s="1228">
        <f t="shared" si="13"/>
        <v>0</v>
      </c>
      <c r="CU611" s="1228"/>
      <c r="CV611" s="1228"/>
      <c r="CW611" s="1228"/>
      <c r="CX611" s="1228"/>
      <c r="CY611" s="1228">
        <f t="shared" si="14"/>
        <v>0</v>
      </c>
      <c r="CZ611" s="1228"/>
      <c r="DA611" s="1228"/>
      <c r="DB611" s="1228"/>
      <c r="DC611" s="1228"/>
      <c r="DD611" s="1228">
        <f t="shared" si="15"/>
        <v>0</v>
      </c>
      <c r="DE611" s="1228"/>
      <c r="DF611" s="1228"/>
      <c r="DG611" s="1228"/>
      <c r="DH611" s="1228"/>
    </row>
    <row r="612" spans="1:112" ht="12.75">
      <c r="A612" s="50"/>
      <c r="B612" s="50"/>
      <c r="C612" s="50"/>
      <c r="AM612" s="58"/>
      <c r="AN612" s="58"/>
      <c r="AO612" s="58"/>
      <c r="AP612" s="58"/>
      <c r="AQ612" s="58"/>
      <c r="AR612" s="1547">
        <f t="shared" si="0"/>
        <v>0</v>
      </c>
      <c r="AS612" s="1548"/>
      <c r="AT612" s="1207">
        <f t="shared" si="1"/>
        <v>0</v>
      </c>
      <c r="AU612" s="1209"/>
      <c r="AV612" s="1547">
        <f t="shared" si="2"/>
        <v>0</v>
      </c>
      <c r="AW612" s="1548"/>
      <c r="AX612" s="1207">
        <f t="shared" si="3"/>
        <v>0</v>
      </c>
      <c r="AY612" s="1209"/>
      <c r="AZ612" s="58"/>
      <c r="BA612" s="1207">
        <f t="shared" si="4"/>
        <v>0</v>
      </c>
      <c r="BB612" s="1208"/>
      <c r="BC612" s="1208"/>
      <c r="BD612" s="1208"/>
      <c r="BE612" s="1209"/>
      <c r="BF612" s="1210">
        <f t="shared" si="5"/>
        <v>0</v>
      </c>
      <c r="BG612" s="1210"/>
      <c r="BH612" s="1210"/>
      <c r="BI612" s="1210"/>
      <c r="BJ612" s="1210"/>
      <c r="BK612" s="1210">
        <f t="shared" si="6"/>
        <v>0</v>
      </c>
      <c r="BL612" s="1210"/>
      <c r="BM612" s="1210"/>
      <c r="BN612" s="1210"/>
      <c r="BO612" s="1210"/>
      <c r="BP612" s="1210">
        <f t="shared" si="7"/>
        <v>0</v>
      </c>
      <c r="BQ612" s="1210"/>
      <c r="BR612" s="1210"/>
      <c r="BS612" s="1210"/>
      <c r="BT612" s="1210"/>
      <c r="BU612" s="1210">
        <f t="shared" si="8"/>
        <v>0</v>
      </c>
      <c r="BV612" s="1210"/>
      <c r="BW612" s="1210"/>
      <c r="BX612" s="1210"/>
      <c r="BY612" s="1210"/>
      <c r="BZ612" s="1210">
        <f t="shared" si="9"/>
        <v>0</v>
      </c>
      <c r="CA612" s="1210"/>
      <c r="CB612" s="1210"/>
      <c r="CC612" s="1210"/>
      <c r="CD612" s="1210"/>
      <c r="CE612" s="1228">
        <f t="shared" si="10"/>
        <v>0</v>
      </c>
      <c r="CF612" s="1228"/>
      <c r="CG612" s="1228"/>
      <c r="CH612" s="1228"/>
      <c r="CI612" s="1228"/>
      <c r="CJ612" s="1228">
        <f t="shared" si="11"/>
        <v>0</v>
      </c>
      <c r="CK612" s="1228"/>
      <c r="CL612" s="1228"/>
      <c r="CM612" s="1228"/>
      <c r="CN612" s="1228"/>
      <c r="CO612" s="1228">
        <f t="shared" si="12"/>
        <v>0</v>
      </c>
      <c r="CP612" s="1228"/>
      <c r="CQ612" s="1228"/>
      <c r="CR612" s="1228"/>
      <c r="CS612" s="1228"/>
      <c r="CT612" s="1228">
        <f t="shared" si="13"/>
        <v>0</v>
      </c>
      <c r="CU612" s="1228"/>
      <c r="CV612" s="1228"/>
      <c r="CW612" s="1228"/>
      <c r="CX612" s="1228"/>
      <c r="CY612" s="1228">
        <f t="shared" si="14"/>
        <v>0</v>
      </c>
      <c r="CZ612" s="1228"/>
      <c r="DA612" s="1228"/>
      <c r="DB612" s="1228"/>
      <c r="DC612" s="1228"/>
      <c r="DD612" s="1228">
        <f t="shared" si="15"/>
        <v>0</v>
      </c>
      <c r="DE612" s="1228"/>
      <c r="DF612" s="1228"/>
      <c r="DG612" s="1228"/>
      <c r="DH612" s="122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7">
        <f t="shared" si="0"/>
        <v>0</v>
      </c>
      <c r="AS613" s="1548"/>
      <c r="AT613" s="1207">
        <f t="shared" si="1"/>
        <v>0</v>
      </c>
      <c r="AU613" s="1209"/>
      <c r="AV613" s="1547">
        <f t="shared" si="2"/>
        <v>0</v>
      </c>
      <c r="AW613" s="1548"/>
      <c r="AX613" s="1207">
        <f t="shared" si="3"/>
        <v>0</v>
      </c>
      <c r="AY613" s="1209"/>
      <c r="AZ613" s="58"/>
      <c r="BA613" s="1207">
        <f t="shared" si="4"/>
        <v>0</v>
      </c>
      <c r="BB613" s="1208"/>
      <c r="BC613" s="1208"/>
      <c r="BD613" s="1208"/>
      <c r="BE613" s="1209"/>
      <c r="BF613" s="1210">
        <f t="shared" si="5"/>
        <v>0</v>
      </c>
      <c r="BG613" s="1210"/>
      <c r="BH613" s="1210"/>
      <c r="BI613" s="1210"/>
      <c r="BJ613" s="1210"/>
      <c r="BK613" s="1210">
        <f t="shared" si="6"/>
        <v>0</v>
      </c>
      <c r="BL613" s="1210"/>
      <c r="BM613" s="1210"/>
      <c r="BN613" s="1210"/>
      <c r="BO613" s="1210"/>
      <c r="BP613" s="1210">
        <f t="shared" si="7"/>
        <v>0</v>
      </c>
      <c r="BQ613" s="1210"/>
      <c r="BR613" s="1210"/>
      <c r="BS613" s="1210"/>
      <c r="BT613" s="1210"/>
      <c r="BU613" s="1210">
        <f t="shared" si="8"/>
        <v>0</v>
      </c>
      <c r="BV613" s="1210"/>
      <c r="BW613" s="1210"/>
      <c r="BX613" s="1210"/>
      <c r="BY613" s="1210"/>
      <c r="BZ613" s="1210">
        <f t="shared" si="9"/>
        <v>0</v>
      </c>
      <c r="CA613" s="1210"/>
      <c r="CB613" s="1210"/>
      <c r="CC613" s="1210"/>
      <c r="CD613" s="1210"/>
      <c r="CE613" s="1228">
        <f t="shared" si="10"/>
        <v>0</v>
      </c>
      <c r="CF613" s="1228"/>
      <c r="CG613" s="1228"/>
      <c r="CH613" s="1228"/>
      <c r="CI613" s="1228"/>
      <c r="CJ613" s="1228">
        <f t="shared" si="11"/>
        <v>0</v>
      </c>
      <c r="CK613" s="1228"/>
      <c r="CL613" s="1228"/>
      <c r="CM613" s="1228"/>
      <c r="CN613" s="1228"/>
      <c r="CO613" s="1228">
        <f t="shared" si="12"/>
        <v>0</v>
      </c>
      <c r="CP613" s="1228"/>
      <c r="CQ613" s="1228"/>
      <c r="CR613" s="1228"/>
      <c r="CS613" s="1228"/>
      <c r="CT613" s="1228">
        <f t="shared" si="13"/>
        <v>0</v>
      </c>
      <c r="CU613" s="1228"/>
      <c r="CV613" s="1228"/>
      <c r="CW613" s="1228"/>
      <c r="CX613" s="1228"/>
      <c r="CY613" s="1228">
        <f t="shared" si="14"/>
        <v>0</v>
      </c>
      <c r="CZ613" s="1228"/>
      <c r="DA613" s="1228"/>
      <c r="DB613" s="1228"/>
      <c r="DC613" s="1228"/>
      <c r="DD613" s="1228">
        <f t="shared" si="15"/>
        <v>0</v>
      </c>
      <c r="DE613" s="1228"/>
      <c r="DF613" s="1228"/>
      <c r="DG613" s="1228"/>
      <c r="DH613" s="122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7">
        <f>SUM(AT589:AU613)</f>
        <v>38</v>
      </c>
      <c r="AU614" s="1548"/>
      <c r="AV614" s="58"/>
      <c r="AW614" s="58"/>
      <c r="AX614" s="1547">
        <f>SUM(AX589:AY613)</f>
        <v>18</v>
      </c>
      <c r="AY614" s="1548"/>
      <c r="AZ614" s="58"/>
      <c r="BA614" s="1547">
        <f>SUM(BA589:BE613)</f>
        <v>19</v>
      </c>
      <c r="BB614" s="1549"/>
      <c r="BC614" s="1549"/>
      <c r="BD614" s="1549"/>
      <c r="BE614" s="1548"/>
      <c r="BF614" s="1229">
        <f>SUM(BF589:BJ613)</f>
        <v>54</v>
      </c>
      <c r="BG614" s="1229"/>
      <c r="BH614" s="1229"/>
      <c r="BI614" s="1229"/>
      <c r="BJ614" s="1229"/>
      <c r="BK614" s="1229">
        <f>SUM(BK589:BO613)</f>
        <v>13</v>
      </c>
      <c r="BL614" s="1229"/>
      <c r="BM614" s="1229"/>
      <c r="BN614" s="1229"/>
      <c r="BO614" s="1229"/>
      <c r="BP614" s="1229">
        <f>SUM(BP589:BT613)</f>
        <v>0</v>
      </c>
      <c r="BQ614" s="1229"/>
      <c r="BR614" s="1229"/>
      <c r="BS614" s="1229"/>
      <c r="BT614" s="1229"/>
      <c r="BU614" s="1229">
        <f>SUM(BU589:BY613)</f>
        <v>0</v>
      </c>
      <c r="BV614" s="1229"/>
      <c r="BW614" s="1229"/>
      <c r="BX614" s="1229"/>
      <c r="BY614" s="1229"/>
      <c r="BZ614" s="1229">
        <f>SUM(BZ589:CD613)</f>
        <v>0</v>
      </c>
      <c r="CA614" s="1229"/>
      <c r="CB614" s="1229"/>
      <c r="CC614" s="1229"/>
      <c r="CD614" s="1229"/>
      <c r="CE614" s="1229">
        <f>SUM(CE589:CI613)</f>
        <v>11</v>
      </c>
      <c r="CF614" s="1229"/>
      <c r="CG614" s="1229"/>
      <c r="CH614" s="1229"/>
      <c r="CI614" s="1229"/>
      <c r="CJ614" s="1229">
        <f>SUM(CJ589:CN613)</f>
        <v>5</v>
      </c>
      <c r="CK614" s="1229"/>
      <c r="CL614" s="1229"/>
      <c r="CM614" s="1229"/>
      <c r="CN614" s="1229"/>
      <c r="CO614" s="1229">
        <f>SUM(CO589:CS613)</f>
        <v>2</v>
      </c>
      <c r="CP614" s="1229"/>
      <c r="CQ614" s="1229"/>
      <c r="CR614" s="1229"/>
      <c r="CS614" s="1229"/>
      <c r="CT614" s="1229">
        <f>SUM(CT589:CX613)</f>
        <v>0</v>
      </c>
      <c r="CU614" s="1229"/>
      <c r="CV614" s="1229"/>
      <c r="CW614" s="1229"/>
      <c r="CX614" s="1229"/>
      <c r="CY614" s="1229">
        <f>SUM(CY589:DC613)</f>
        <v>0</v>
      </c>
      <c r="CZ614" s="1229"/>
      <c r="DA614" s="1229"/>
      <c r="DB614" s="1229"/>
      <c r="DC614" s="1229"/>
      <c r="DD614" s="1229">
        <f>SUM(DD589:DH613)</f>
        <v>0</v>
      </c>
      <c r="DE614" s="1229"/>
      <c r="DF614" s="1229"/>
      <c r="DG614" s="1229"/>
      <c r="DH614" s="1229"/>
    </row>
    <row r="615" spans="1:112" ht="12.75">
      <c r="B615" s="1447" t="s">
        <v>498</v>
      </c>
      <c r="C615" s="1448"/>
      <c r="D615" s="1448"/>
      <c r="E615" s="1448"/>
      <c r="F615" s="1448"/>
      <c r="G615" s="1448"/>
      <c r="H615" s="1448"/>
      <c r="I615" s="1448"/>
      <c r="J615" s="1448"/>
      <c r="K615" s="1448"/>
      <c r="L615" s="1448"/>
      <c r="M615" s="1448"/>
      <c r="N615" s="1448"/>
      <c r="O615" s="1449"/>
      <c r="P615" s="1456" t="s">
        <v>346</v>
      </c>
      <c r="Q615" s="1457"/>
      <c r="R615" s="1458"/>
      <c r="S615" s="1551" t="s">
        <v>499</v>
      </c>
      <c r="T615" s="1552"/>
      <c r="U615" s="1553"/>
      <c r="V615" s="1446" t="s">
        <v>18</v>
      </c>
      <c r="W615" s="1446"/>
      <c r="X615" s="1446"/>
      <c r="Y615" s="1446"/>
      <c r="Z615" s="1446"/>
      <c r="AA615" s="1446"/>
      <c r="AB615" s="1446" t="s">
        <v>17</v>
      </c>
      <c r="AC615" s="1446"/>
      <c r="AD615" s="1446"/>
      <c r="AE615" s="1446"/>
      <c r="AF615" s="1446"/>
      <c r="AG615" s="1446" t="s">
        <v>500</v>
      </c>
      <c r="AH615" s="1446"/>
      <c r="AI615" s="1446"/>
      <c r="AJ615" s="1446"/>
      <c r="AK615" s="14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0"/>
      <c r="C616" s="1451"/>
      <c r="D616" s="1451"/>
      <c r="E616" s="1451"/>
      <c r="F616" s="1451"/>
      <c r="G616" s="1451"/>
      <c r="H616" s="1451"/>
      <c r="I616" s="1451"/>
      <c r="J616" s="1451"/>
      <c r="K616" s="1451"/>
      <c r="L616" s="1451"/>
      <c r="M616" s="1451"/>
      <c r="N616" s="1451"/>
      <c r="O616" s="1452"/>
      <c r="P616" s="1459"/>
      <c r="Q616" s="1460"/>
      <c r="R616" s="1461"/>
      <c r="S616" s="1554"/>
      <c r="T616" s="1555"/>
      <c r="U616" s="1556"/>
      <c r="V616" s="1446"/>
      <c r="W616" s="1446"/>
      <c r="X616" s="1446"/>
      <c r="Y616" s="1446"/>
      <c r="Z616" s="1446"/>
      <c r="AA616" s="1446"/>
      <c r="AB616" s="1446"/>
      <c r="AC616" s="1446"/>
      <c r="AD616" s="1446"/>
      <c r="AE616" s="1446"/>
      <c r="AF616" s="1446"/>
      <c r="AG616" s="1446"/>
      <c r="AH616" s="1446"/>
      <c r="AI616" s="1446"/>
      <c r="AJ616" s="1446"/>
      <c r="AK616" s="14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3"/>
      <c r="C617" s="1454"/>
      <c r="D617" s="1454"/>
      <c r="E617" s="1454"/>
      <c r="F617" s="1454"/>
      <c r="G617" s="1454"/>
      <c r="H617" s="1454"/>
      <c r="I617" s="1454"/>
      <c r="J617" s="1454"/>
      <c r="K617" s="1454"/>
      <c r="L617" s="1454"/>
      <c r="M617" s="1454"/>
      <c r="N617" s="1454"/>
      <c r="O617" s="1455"/>
      <c r="P617" s="1462"/>
      <c r="Q617" s="1463"/>
      <c r="R617" s="1464"/>
      <c r="S617" s="1557"/>
      <c r="T617" s="1558"/>
      <c r="U617" s="1559"/>
      <c r="V617" s="1446"/>
      <c r="W617" s="1446"/>
      <c r="X617" s="1446"/>
      <c r="Y617" s="1446"/>
      <c r="Z617" s="1446"/>
      <c r="AA617" s="1446"/>
      <c r="AB617" s="1446"/>
      <c r="AC617" s="1446"/>
      <c r="AD617" s="1446"/>
      <c r="AE617" s="1446"/>
      <c r="AF617" s="1446"/>
      <c r="AG617" s="1446"/>
      <c r="AH617" s="1446"/>
      <c r="AI617" s="1446"/>
      <c r="AJ617" s="1446"/>
      <c r="AK617" s="1446"/>
      <c r="AL617" s="58"/>
      <c r="AM617" s="61"/>
      <c r="AN617" s="61"/>
      <c r="AO617" s="61"/>
      <c r="AP617" s="61"/>
      <c r="AQ617" s="61"/>
      <c r="AR617" s="61"/>
      <c r="AS617" s="61"/>
      <c r="AT617" s="61"/>
      <c r="AU617" s="61"/>
      <c r="AV617" s="61"/>
      <c r="AW617" s="61"/>
      <c r="AX617" s="61"/>
      <c r="AY617" s="61"/>
      <c r="AZ617" s="61"/>
      <c r="BA617" s="1207">
        <f>IF(J754="SRO/Studio",O754,0)</f>
        <v>0</v>
      </c>
      <c r="BB617" s="1208"/>
      <c r="BC617" s="1208"/>
      <c r="BD617" s="1208"/>
      <c r="BE617" s="1209"/>
      <c r="BF617" s="1210">
        <f>IF(J754="1 Bedroom",O754,0)</f>
        <v>0</v>
      </c>
      <c r="BG617" s="1210"/>
      <c r="BH617" s="1210"/>
      <c r="BI617" s="1210"/>
      <c r="BJ617" s="1210"/>
      <c r="BK617" s="1210">
        <f>IF(J754="2 Bedrooms",O754,0)</f>
        <v>1</v>
      </c>
      <c r="BL617" s="1210"/>
      <c r="BM617" s="1210"/>
      <c r="BN617" s="1210"/>
      <c r="BO617" s="1210"/>
      <c r="BP617" s="1210">
        <f>IF(J754="3 Bedrooms",O754,0)</f>
        <v>0</v>
      </c>
      <c r="BQ617" s="1210"/>
      <c r="BR617" s="1210"/>
      <c r="BS617" s="1210"/>
      <c r="BT617" s="1210"/>
      <c r="BU617" s="1210">
        <f>IF(J754="4 Bedrooms",O754,0)</f>
        <v>0</v>
      </c>
      <c r="BV617" s="1210"/>
      <c r="BW617" s="1210"/>
      <c r="BX617" s="1210"/>
      <c r="BY617" s="1210"/>
      <c r="BZ617" s="1210">
        <f>IF(J754="5 Bedrooms",O754,0)</f>
        <v>0</v>
      </c>
      <c r="CA617" s="1210"/>
      <c r="CB617" s="1210"/>
      <c r="CC617" s="1210"/>
      <c r="CD617" s="1210"/>
      <c r="CE617" s="58"/>
      <c r="CF617" s="58"/>
      <c r="CG617" s="58"/>
      <c r="CH617" s="58"/>
      <c r="CI617" s="58"/>
      <c r="CJ617" s="58"/>
      <c r="CK617" s="58"/>
      <c r="CL617" s="58"/>
      <c r="CM617" s="58"/>
      <c r="CN617" s="58"/>
      <c r="CO617" s="58"/>
      <c r="CP617" s="58"/>
      <c r="CQ617" s="58"/>
      <c r="CR617" s="58"/>
    </row>
    <row r="618" spans="1:112" ht="12.75" customHeight="1">
      <c r="B618" s="83" t="s">
        <v>119</v>
      </c>
      <c r="C618" s="1116" t="s">
        <v>1749</v>
      </c>
      <c r="D618" s="1444"/>
      <c r="E618" s="1444"/>
      <c r="F618" s="1444"/>
      <c r="G618" s="1444"/>
      <c r="H618" s="1444"/>
      <c r="I618" s="1444"/>
      <c r="J618" s="1444"/>
      <c r="K618" s="1444"/>
      <c r="L618" s="1444"/>
      <c r="M618" s="1444"/>
      <c r="N618" s="1444"/>
      <c r="O618" s="1445"/>
      <c r="P618" s="1215">
        <f>12*30</f>
        <v>360</v>
      </c>
      <c r="Q618" s="1216"/>
      <c r="R618" s="1217"/>
      <c r="S618" s="1211">
        <v>4.156E-2</v>
      </c>
      <c r="T618" s="1212"/>
      <c r="U618" s="1213"/>
      <c r="V618" s="1215"/>
      <c r="W618" s="1216"/>
      <c r="X618" s="1216"/>
      <c r="Y618" s="1216"/>
      <c r="Z618" s="1216"/>
      <c r="AA618" s="1217"/>
      <c r="AB618" s="1239">
        <v>358119</v>
      </c>
      <c r="AC618" s="1239"/>
      <c r="AD618" s="1239"/>
      <c r="AE618" s="1239"/>
      <c r="AF618" s="1239"/>
      <c r="AG618" s="1239">
        <v>6134877</v>
      </c>
      <c r="AH618" s="1239"/>
      <c r="AI618" s="1239"/>
      <c r="AJ618" s="1239"/>
      <c r="AK618" s="1239"/>
      <c r="AL618" s="58"/>
      <c r="AM618" s="61"/>
      <c r="AN618" s="61"/>
      <c r="AO618" s="61"/>
      <c r="AP618" s="61"/>
      <c r="AQ618" s="61"/>
      <c r="AR618" s="61"/>
      <c r="AS618" s="61"/>
      <c r="AT618" s="61"/>
      <c r="AU618" s="61"/>
      <c r="AV618" s="61"/>
      <c r="AW618" s="61"/>
      <c r="AX618" s="61"/>
      <c r="AY618" s="61"/>
      <c r="AZ618" s="61"/>
      <c r="BA618" s="1207">
        <f>IF(J755="SRO/Studio",O755,0)</f>
        <v>0</v>
      </c>
      <c r="BB618" s="1208"/>
      <c r="BC618" s="1208"/>
      <c r="BD618" s="1208"/>
      <c r="BE618" s="1209"/>
      <c r="BF618" s="1210">
        <f>IF(J755="1 Bedroom",O755,0)</f>
        <v>0</v>
      </c>
      <c r="BG618" s="1210"/>
      <c r="BH618" s="1210"/>
      <c r="BI618" s="1210"/>
      <c r="BJ618" s="1210"/>
      <c r="BK618" s="1210">
        <f>IF(J755="2 Bedrooms",O755,0)</f>
        <v>0</v>
      </c>
      <c r="BL618" s="1210"/>
      <c r="BM618" s="1210"/>
      <c r="BN618" s="1210"/>
      <c r="BO618" s="1210"/>
      <c r="BP618" s="1210">
        <f>IF(J755="3 Bedrooms",O755,0)</f>
        <v>0</v>
      </c>
      <c r="BQ618" s="1210"/>
      <c r="BR618" s="1210"/>
      <c r="BS618" s="1210"/>
      <c r="BT618" s="1210"/>
      <c r="BU618" s="1210">
        <f>IF(J755="4 Bedrooms",O755,0)</f>
        <v>0</v>
      </c>
      <c r="BV618" s="1210"/>
      <c r="BW618" s="1210"/>
      <c r="BX618" s="1210"/>
      <c r="BY618" s="1210"/>
      <c r="BZ618" s="1210">
        <f>IF(J755="5 Bedrooms",O755,0)</f>
        <v>0</v>
      </c>
      <c r="CA618" s="1210"/>
      <c r="CB618" s="1210"/>
      <c r="CC618" s="1210"/>
      <c r="CD618" s="1210"/>
      <c r="CE618" s="58"/>
      <c r="CF618" s="58"/>
      <c r="CG618" s="58"/>
      <c r="CH618" s="58"/>
      <c r="CI618" s="58"/>
      <c r="CJ618" s="58"/>
      <c r="CK618" s="58"/>
      <c r="CL618" s="58"/>
      <c r="CM618" s="58"/>
      <c r="CN618" s="58"/>
      <c r="CO618" s="58"/>
      <c r="CP618" s="58"/>
      <c r="CQ618" s="58"/>
      <c r="CR618" s="58"/>
    </row>
    <row r="619" spans="1:112" ht="12.75">
      <c r="B619" s="84" t="s">
        <v>120</v>
      </c>
      <c r="C619" s="1116" t="s">
        <v>1750</v>
      </c>
      <c r="D619" s="1100"/>
      <c r="E619" s="1100"/>
      <c r="F619" s="1100"/>
      <c r="G619" s="1100"/>
      <c r="H619" s="1100"/>
      <c r="I619" s="1100"/>
      <c r="J619" s="1100"/>
      <c r="K619" s="1100"/>
      <c r="L619" s="1100"/>
      <c r="M619" s="1100"/>
      <c r="N619" s="1100"/>
      <c r="O619" s="1218"/>
      <c r="P619" s="1215">
        <f>55*12</f>
        <v>660</v>
      </c>
      <c r="Q619" s="1216"/>
      <c r="R619" s="1217"/>
      <c r="S619" s="1211">
        <v>0.03</v>
      </c>
      <c r="T619" s="1212"/>
      <c r="U619" s="1213"/>
      <c r="V619" s="1215" t="s">
        <v>504</v>
      </c>
      <c r="W619" s="1216"/>
      <c r="X619" s="1216"/>
      <c r="Y619" s="1216"/>
      <c r="Z619" s="1216"/>
      <c r="AA619" s="1217"/>
      <c r="AB619" s="1239">
        <v>53667</v>
      </c>
      <c r="AC619" s="1239"/>
      <c r="AD619" s="1239"/>
      <c r="AE619" s="1239"/>
      <c r="AF619" s="1239"/>
      <c r="AG619" s="1239">
        <v>12777880</v>
      </c>
      <c r="AH619" s="1239"/>
      <c r="AI619" s="1239"/>
      <c r="AJ619" s="1239"/>
      <c r="AK619" s="1239"/>
      <c r="AL619" s="58"/>
      <c r="AM619" s="61"/>
      <c r="AN619" s="61"/>
      <c r="AO619" s="61"/>
      <c r="AP619" s="61"/>
      <c r="AQ619" s="61"/>
      <c r="AR619" s="61"/>
      <c r="AS619" s="61"/>
      <c r="AT619" s="61"/>
      <c r="AU619" s="61"/>
      <c r="AV619" s="61"/>
      <c r="AW619" s="61"/>
      <c r="AX619" s="61"/>
      <c r="AY619" s="61"/>
      <c r="AZ619" s="61"/>
      <c r="BA619" s="1207">
        <f>IF(J756="SRO/Studio",O756,0)</f>
        <v>0</v>
      </c>
      <c r="BB619" s="1208"/>
      <c r="BC619" s="1208"/>
      <c r="BD619" s="1208"/>
      <c r="BE619" s="1209"/>
      <c r="BF619" s="1210">
        <f>IF(J756="1 Bedroom",O756,0)</f>
        <v>0</v>
      </c>
      <c r="BG619" s="1210"/>
      <c r="BH619" s="1210"/>
      <c r="BI619" s="1210"/>
      <c r="BJ619" s="1210"/>
      <c r="BK619" s="1210">
        <f>IF(J756="2 Bedrooms",O756,0)</f>
        <v>0</v>
      </c>
      <c r="BL619" s="1210"/>
      <c r="BM619" s="1210"/>
      <c r="BN619" s="1210"/>
      <c r="BO619" s="1210"/>
      <c r="BP619" s="1210">
        <f>IF(J756="3 Bedrooms",O756,0)</f>
        <v>0</v>
      </c>
      <c r="BQ619" s="1210"/>
      <c r="BR619" s="1210"/>
      <c r="BS619" s="1210"/>
      <c r="BT619" s="1210"/>
      <c r="BU619" s="1210">
        <f>IF(J756="4 Bedrooms",O756,0)</f>
        <v>0</v>
      </c>
      <c r="BV619" s="1210"/>
      <c r="BW619" s="1210"/>
      <c r="BX619" s="1210"/>
      <c r="BY619" s="1210"/>
      <c r="BZ619" s="1210">
        <f>IF(J756="5 Bedrooms",O756,0)</f>
        <v>0</v>
      </c>
      <c r="CA619" s="1210"/>
      <c r="CB619" s="1210"/>
      <c r="CC619" s="1210"/>
      <c r="CD619" s="1210"/>
      <c r="CE619" s="58"/>
      <c r="CF619" s="58"/>
      <c r="CG619" s="58"/>
      <c r="CH619" s="58"/>
      <c r="CI619" s="58"/>
      <c r="CJ619" s="58"/>
      <c r="CK619" s="58"/>
      <c r="CL619" s="58"/>
      <c r="CM619" s="58"/>
      <c r="CN619" s="58"/>
      <c r="CO619" s="58"/>
      <c r="CP619" s="58"/>
      <c r="CQ619" s="58"/>
      <c r="CR619" s="58"/>
    </row>
    <row r="620" spans="1:112" ht="12.75">
      <c r="B620" s="84" t="s">
        <v>126</v>
      </c>
      <c r="C620" s="1100" t="str">
        <f>C547</f>
        <v>City of San Jose</v>
      </c>
      <c r="D620" s="1100"/>
      <c r="E620" s="1100"/>
      <c r="F620" s="1100"/>
      <c r="G620" s="1100"/>
      <c r="H620" s="1100"/>
      <c r="I620" s="1100"/>
      <c r="J620" s="1100"/>
      <c r="K620" s="1100"/>
      <c r="L620" s="1100"/>
      <c r="M620" s="1100"/>
      <c r="N620" s="1100"/>
      <c r="O620" s="1218"/>
      <c r="P620" s="1215">
        <f>P547</f>
        <v>660</v>
      </c>
      <c r="Q620" s="1216"/>
      <c r="R620" s="1217"/>
      <c r="S620" s="1211">
        <f>U547</f>
        <v>0.02</v>
      </c>
      <c r="T620" s="1212"/>
      <c r="U620" s="1213"/>
      <c r="V620" s="1215" t="s">
        <v>504</v>
      </c>
      <c r="W620" s="1216"/>
      <c r="X620" s="1216"/>
      <c r="Y620" s="1216"/>
      <c r="Z620" s="1216"/>
      <c r="AA620" s="1217"/>
      <c r="AB620" s="1239"/>
      <c r="AC620" s="1239"/>
      <c r="AD620" s="1239"/>
      <c r="AE620" s="1239"/>
      <c r="AF620" s="1239"/>
      <c r="AG620" s="1239">
        <f>AE547</f>
        <v>11666810</v>
      </c>
      <c r="AH620" s="1239"/>
      <c r="AI620" s="1239"/>
      <c r="AJ620" s="1239"/>
      <c r="AK620" s="1239"/>
      <c r="AL620" s="58"/>
      <c r="AM620" s="61"/>
      <c r="AN620" s="61"/>
      <c r="AO620" s="61"/>
      <c r="AP620" s="61"/>
      <c r="AQ620" s="61"/>
      <c r="AR620" s="61"/>
      <c r="AS620" s="61"/>
      <c r="AT620" s="61"/>
      <c r="AU620" s="61"/>
      <c r="AV620" s="61"/>
      <c r="AW620" s="61"/>
      <c r="AX620" s="61"/>
      <c r="AY620" s="61"/>
      <c r="AZ620" s="61"/>
      <c r="BA620" s="1207">
        <f>IF(J757="SRO/Studio",O757,0)</f>
        <v>0</v>
      </c>
      <c r="BB620" s="1208"/>
      <c r="BC620" s="1208"/>
      <c r="BD620" s="1208"/>
      <c r="BE620" s="1209"/>
      <c r="BF620" s="1210">
        <f>IF(J757="1 Bedroom",O757,0)</f>
        <v>0</v>
      </c>
      <c r="BG620" s="1210"/>
      <c r="BH620" s="1210"/>
      <c r="BI620" s="1210"/>
      <c r="BJ620" s="1210"/>
      <c r="BK620" s="1210">
        <f>IF(J757="2 Bedrooms",O757,0)</f>
        <v>0</v>
      </c>
      <c r="BL620" s="1210"/>
      <c r="BM620" s="1210"/>
      <c r="BN620" s="1210"/>
      <c r="BO620" s="1210"/>
      <c r="BP620" s="1210">
        <f>IF(J757="3 Bedrooms",O757,0)</f>
        <v>0</v>
      </c>
      <c r="BQ620" s="1210"/>
      <c r="BR620" s="1210"/>
      <c r="BS620" s="1210"/>
      <c r="BT620" s="1210"/>
      <c r="BU620" s="1210">
        <f>IF(J757="4 Bedrooms",O757,0)</f>
        <v>0</v>
      </c>
      <c r="BV620" s="1210"/>
      <c r="BW620" s="1210"/>
      <c r="BX620" s="1210"/>
      <c r="BY620" s="1210"/>
      <c r="BZ620" s="1210">
        <f>IF(J757="5 Bedrooms",O757,0)</f>
        <v>0</v>
      </c>
      <c r="CA620" s="1210"/>
      <c r="CB620" s="1210"/>
      <c r="CC620" s="1210"/>
      <c r="CD620" s="1210"/>
      <c r="CE620" s="58"/>
      <c r="CF620" s="58"/>
      <c r="CG620" s="58"/>
      <c r="CH620" s="58"/>
      <c r="CI620" s="58"/>
      <c r="CJ620" s="58"/>
      <c r="CK620" s="58"/>
      <c r="CL620" s="58"/>
      <c r="CM620" s="58"/>
      <c r="CN620" s="58"/>
      <c r="CO620" s="58"/>
      <c r="CP620" s="58"/>
      <c r="CQ620" s="58"/>
      <c r="CR620" s="58"/>
    </row>
    <row r="621" spans="1:112" ht="12.75">
      <c r="B621" s="84" t="s">
        <v>632</v>
      </c>
      <c r="C621" s="1116" t="s">
        <v>1785</v>
      </c>
      <c r="D621" s="1100"/>
      <c r="E621" s="1100"/>
      <c r="F621" s="1100"/>
      <c r="G621" s="1100"/>
      <c r="H621" s="1100"/>
      <c r="I621" s="1100"/>
      <c r="J621" s="1100"/>
      <c r="K621" s="1100"/>
      <c r="L621" s="1100"/>
      <c r="M621" s="1100"/>
      <c r="N621" s="1100"/>
      <c r="O621" s="1218"/>
      <c r="P621" s="1215">
        <f>P620</f>
        <v>660</v>
      </c>
      <c r="Q621" s="1216"/>
      <c r="R621" s="1217"/>
      <c r="S621" s="1211">
        <f>S620</f>
        <v>0.02</v>
      </c>
      <c r="T621" s="1212"/>
      <c r="U621" s="1213"/>
      <c r="V621" s="1215" t="s">
        <v>504</v>
      </c>
      <c r="W621" s="1216"/>
      <c r="X621" s="1216"/>
      <c r="Y621" s="1216"/>
      <c r="Z621" s="1216"/>
      <c r="AA621" s="1217"/>
      <c r="AB621" s="1239"/>
      <c r="AC621" s="1239"/>
      <c r="AD621" s="1239"/>
      <c r="AE621" s="1239"/>
      <c r="AF621" s="1239"/>
      <c r="AG621" s="1239">
        <v>356510</v>
      </c>
      <c r="AH621" s="1239"/>
      <c r="AI621" s="1239"/>
      <c r="AJ621" s="1239"/>
      <c r="AK621" s="1239"/>
      <c r="AL621" s="58"/>
      <c r="AM621" s="61"/>
      <c r="AN621" s="61"/>
      <c r="AO621" s="61"/>
      <c r="AP621" s="61"/>
      <c r="AQ621" s="61"/>
      <c r="AR621" s="61"/>
      <c r="AS621" s="61"/>
      <c r="AT621" s="61"/>
      <c r="AU621" s="61"/>
      <c r="AV621" s="61"/>
      <c r="AW621" s="61"/>
      <c r="AX621" s="61"/>
      <c r="AY621" s="61"/>
      <c r="AZ621" s="61"/>
      <c r="BA621" s="1204">
        <f>SUM(BA617:BE620)</f>
        <v>0</v>
      </c>
      <c r="BB621" s="1205"/>
      <c r="BC621" s="1205"/>
      <c r="BD621" s="1205"/>
      <c r="BE621" s="1206"/>
      <c r="BF621" s="1204">
        <f>SUM(BF617:BJ620)</f>
        <v>0</v>
      </c>
      <c r="BG621" s="1205"/>
      <c r="BH621" s="1205"/>
      <c r="BI621" s="1205"/>
      <c r="BJ621" s="1206"/>
      <c r="BK621" s="1204">
        <f>SUM(BK617:BO620)</f>
        <v>1</v>
      </c>
      <c r="BL621" s="1205"/>
      <c r="BM621" s="1205"/>
      <c r="BN621" s="1205"/>
      <c r="BO621" s="1206"/>
      <c r="BP621" s="1204">
        <f>SUM(BP617:BT620)</f>
        <v>0</v>
      </c>
      <c r="BQ621" s="1205"/>
      <c r="BR621" s="1205"/>
      <c r="BS621" s="1205"/>
      <c r="BT621" s="1206"/>
      <c r="BU621" s="1204">
        <f>SUM(BU617:BY620)</f>
        <v>0</v>
      </c>
      <c r="BV621" s="1205"/>
      <c r="BW621" s="1205"/>
      <c r="BX621" s="1205"/>
      <c r="BY621" s="1206"/>
      <c r="BZ621" s="1204">
        <f>SUM(BZ617:CD620)</f>
        <v>0</v>
      </c>
      <c r="CA621" s="1205"/>
      <c r="CB621" s="1205"/>
      <c r="CC621" s="1205"/>
      <c r="CD621" s="1206"/>
      <c r="CE621" s="58"/>
      <c r="CF621" s="58"/>
      <c r="CG621" s="58"/>
      <c r="CH621" s="58"/>
      <c r="CI621" s="58"/>
      <c r="CJ621" s="58"/>
      <c r="CK621" s="58"/>
      <c r="CL621" s="58"/>
      <c r="CM621" s="58"/>
      <c r="CN621" s="58"/>
      <c r="CO621" s="58"/>
      <c r="CP621" s="58"/>
      <c r="CQ621" s="58"/>
      <c r="CR621" s="58"/>
    </row>
    <row r="622" spans="1:112" ht="12.75">
      <c r="B622" s="84" t="s">
        <v>842</v>
      </c>
      <c r="C622" s="1100" t="str">
        <f>C548</f>
        <v>Land Donation</v>
      </c>
      <c r="D622" s="1100"/>
      <c r="E622" s="1100"/>
      <c r="F622" s="1100"/>
      <c r="G622" s="1100"/>
      <c r="H622" s="1100"/>
      <c r="I622" s="1100"/>
      <c r="J622" s="1100"/>
      <c r="K622" s="1100"/>
      <c r="L622" s="1100"/>
      <c r="M622" s="1100"/>
      <c r="N622" s="1100"/>
      <c r="O622" s="1218"/>
      <c r="P622" s="1215" t="str">
        <f>P548</f>
        <v>-</v>
      </c>
      <c r="Q622" s="1216"/>
      <c r="R622" s="1217"/>
      <c r="S622" s="1211" t="str">
        <f>U548</f>
        <v>-</v>
      </c>
      <c r="T622" s="1212"/>
      <c r="U622" s="1213"/>
      <c r="V622" s="1215"/>
      <c r="W622" s="1216"/>
      <c r="X622" s="1216"/>
      <c r="Y622" s="1216"/>
      <c r="Z622" s="1216"/>
      <c r="AA622" s="1217"/>
      <c r="AB622" s="1239"/>
      <c r="AC622" s="1239"/>
      <c r="AD622" s="1239"/>
      <c r="AE622" s="1239"/>
      <c r="AF622" s="1239"/>
      <c r="AG622" s="1239">
        <f>AE548</f>
        <v>4550000</v>
      </c>
      <c r="AH622" s="1239"/>
      <c r="AI622" s="1239"/>
      <c r="AJ622" s="1239"/>
      <c r="AK622" s="123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0" t="str">
        <f>C550</f>
        <v>Deferred Developer Fee</v>
      </c>
      <c r="D623" s="1100"/>
      <c r="E623" s="1100"/>
      <c r="F623" s="1100"/>
      <c r="G623" s="1100"/>
      <c r="H623" s="1100"/>
      <c r="I623" s="1100"/>
      <c r="J623" s="1100"/>
      <c r="K623" s="1100"/>
      <c r="L623" s="1100"/>
      <c r="M623" s="1100"/>
      <c r="N623" s="1100"/>
      <c r="O623" s="1218"/>
      <c r="P623" s="1215">
        <f>P550</f>
        <v>180</v>
      </c>
      <c r="Q623" s="1216"/>
      <c r="R623" s="1217"/>
      <c r="S623" s="1211">
        <f>U550</f>
        <v>0</v>
      </c>
      <c r="T623" s="1212"/>
      <c r="U623" s="1213"/>
      <c r="V623" s="1215" t="s">
        <v>505</v>
      </c>
      <c r="W623" s="1216"/>
      <c r="X623" s="1216"/>
      <c r="Y623" s="1216"/>
      <c r="Z623" s="1216"/>
      <c r="AA623" s="1217"/>
      <c r="AB623" s="1239"/>
      <c r="AC623" s="1239"/>
      <c r="AD623" s="1239"/>
      <c r="AE623" s="1239"/>
      <c r="AF623" s="1239"/>
      <c r="AG623" s="1239">
        <f>AE550</f>
        <v>494940</v>
      </c>
      <c r="AH623" s="1239"/>
      <c r="AI623" s="1239"/>
      <c r="AJ623" s="1239"/>
      <c r="AK623" s="1239"/>
      <c r="AL623" s="58"/>
      <c r="AM623" s="61"/>
      <c r="AN623" s="61"/>
      <c r="AO623" s="61"/>
      <c r="AP623" s="61"/>
      <c r="AQ623" s="61"/>
      <c r="AR623" s="61"/>
      <c r="AS623" s="61"/>
      <c r="AT623" s="61"/>
      <c r="AU623" s="61"/>
      <c r="AV623" s="61"/>
      <c r="AW623" s="61"/>
      <c r="AX623" s="61"/>
      <c r="AY623" s="61"/>
      <c r="AZ623" s="61"/>
      <c r="BA623" s="1207">
        <f t="shared" ref="BA623:BA632" si="16">IF(J768="SRO/Studio",O768,0)</f>
        <v>0</v>
      </c>
      <c r="BB623" s="1208"/>
      <c r="BC623" s="1208"/>
      <c r="BD623" s="1208"/>
      <c r="BE623" s="1209"/>
      <c r="BF623" s="1210">
        <f t="shared" ref="BF623:BF632" si="17">IF(J768="1 Bedroom",O768,0)</f>
        <v>0</v>
      </c>
      <c r="BG623" s="1210"/>
      <c r="BH623" s="1210"/>
      <c r="BI623" s="1210"/>
      <c r="BJ623" s="1210"/>
      <c r="BK623" s="1210">
        <f t="shared" ref="BK623:BK632" si="18">IF(J768="2 Bedrooms",O768,0)</f>
        <v>0</v>
      </c>
      <c r="BL623" s="1210"/>
      <c r="BM623" s="1210"/>
      <c r="BN623" s="1210"/>
      <c r="BO623" s="1210"/>
      <c r="BP623" s="1210">
        <f t="shared" ref="BP623:BP632" si="19">IF(J768="3 Bedrooms",O768,0)</f>
        <v>0</v>
      </c>
      <c r="BQ623" s="1210"/>
      <c r="BR623" s="1210"/>
      <c r="BS623" s="1210"/>
      <c r="BT623" s="1210"/>
      <c r="BU623" s="1210">
        <f t="shared" ref="BU623:BU632" si="20">IF(J768="4 Bedrooms",O768,0)</f>
        <v>0</v>
      </c>
      <c r="BV623" s="1210"/>
      <c r="BW623" s="1210"/>
      <c r="BX623" s="1210"/>
      <c r="BY623" s="1210"/>
      <c r="BZ623" s="1210">
        <f t="shared" ref="BZ623:BZ632" si="21">IF(J768="5 Bedrooms",O768,0)</f>
        <v>0</v>
      </c>
      <c r="CA623" s="1210"/>
      <c r="CB623" s="1210"/>
      <c r="CC623" s="1210"/>
      <c r="CD623" s="1210"/>
      <c r="CE623" s="58"/>
      <c r="CF623" s="58"/>
      <c r="CG623" s="58"/>
      <c r="CH623" s="58"/>
      <c r="CI623" s="58"/>
      <c r="CJ623" s="58"/>
      <c r="CK623" s="58"/>
      <c r="CL623" s="58"/>
      <c r="CM623" s="58"/>
      <c r="CN623" s="58"/>
      <c r="CO623" s="58"/>
      <c r="CP623" s="58"/>
      <c r="CQ623" s="58"/>
      <c r="CR623" s="58"/>
    </row>
    <row r="624" spans="1:112" ht="12.75">
      <c r="B624" s="84" t="s">
        <v>501</v>
      </c>
      <c r="C624" s="1116" t="s">
        <v>1751</v>
      </c>
      <c r="D624" s="1100"/>
      <c r="E624" s="1100"/>
      <c r="F624" s="1100"/>
      <c r="G624" s="1100"/>
      <c r="H624" s="1100"/>
      <c r="I624" s="1100"/>
      <c r="J624" s="1100"/>
      <c r="K624" s="1100"/>
      <c r="L624" s="1100"/>
      <c r="M624" s="1100"/>
      <c r="N624" s="1100"/>
      <c r="O624" s="1218"/>
      <c r="P624" s="1215" t="s">
        <v>328</v>
      </c>
      <c r="Q624" s="1216"/>
      <c r="R624" s="1217"/>
      <c r="S624" s="1211" t="s">
        <v>328</v>
      </c>
      <c r="T624" s="1212"/>
      <c r="U624" s="1213"/>
      <c r="V624" s="1215"/>
      <c r="W624" s="1216"/>
      <c r="X624" s="1216"/>
      <c r="Y624" s="1216"/>
      <c r="Z624" s="1216"/>
      <c r="AA624" s="1217"/>
      <c r="AB624" s="1239"/>
      <c r="AC624" s="1239"/>
      <c r="AD624" s="1239"/>
      <c r="AE624" s="1239"/>
      <c r="AF624" s="1239"/>
      <c r="AG624" s="1239">
        <v>1314654</v>
      </c>
      <c r="AH624" s="1239"/>
      <c r="AI624" s="1239"/>
      <c r="AJ624" s="1239"/>
      <c r="AK624" s="1239"/>
      <c r="AL624" s="58"/>
      <c r="AM624" s="61"/>
      <c r="AN624" s="61"/>
      <c r="AO624" s="61"/>
      <c r="AP624" s="61"/>
      <c r="AQ624" s="61"/>
      <c r="AR624" s="61"/>
      <c r="AS624" s="61"/>
      <c r="AT624" s="61"/>
      <c r="AU624" s="61"/>
      <c r="AV624" s="61"/>
      <c r="AW624" s="61"/>
      <c r="AX624" s="61"/>
      <c r="AY624" s="61"/>
      <c r="AZ624" s="61"/>
      <c r="BA624" s="1207">
        <f t="shared" si="16"/>
        <v>0</v>
      </c>
      <c r="BB624" s="1208"/>
      <c r="BC624" s="1208"/>
      <c r="BD624" s="1208"/>
      <c r="BE624" s="1209"/>
      <c r="BF624" s="1210">
        <f t="shared" si="17"/>
        <v>0</v>
      </c>
      <c r="BG624" s="1210"/>
      <c r="BH624" s="1210"/>
      <c r="BI624" s="1210"/>
      <c r="BJ624" s="1210"/>
      <c r="BK624" s="1210">
        <f t="shared" si="18"/>
        <v>0</v>
      </c>
      <c r="BL624" s="1210"/>
      <c r="BM624" s="1210"/>
      <c r="BN624" s="1210"/>
      <c r="BO624" s="1210"/>
      <c r="BP624" s="1210">
        <f t="shared" si="19"/>
        <v>0</v>
      </c>
      <c r="BQ624" s="1210"/>
      <c r="BR624" s="1210"/>
      <c r="BS624" s="1210"/>
      <c r="BT624" s="1210"/>
      <c r="BU624" s="1210">
        <f t="shared" si="20"/>
        <v>0</v>
      </c>
      <c r="BV624" s="1210"/>
      <c r="BW624" s="1210"/>
      <c r="BX624" s="1210"/>
      <c r="BY624" s="1210"/>
      <c r="BZ624" s="1210">
        <f t="shared" si="21"/>
        <v>0</v>
      </c>
      <c r="CA624" s="1210"/>
      <c r="CB624" s="1210"/>
      <c r="CC624" s="1210"/>
      <c r="CD624" s="1210"/>
      <c r="CE624" s="58"/>
      <c r="CF624" s="58"/>
      <c r="CG624" s="58"/>
      <c r="CH624" s="58"/>
      <c r="CI624" s="58"/>
      <c r="CJ624" s="58"/>
      <c r="CK624" s="58"/>
      <c r="CL624" s="58"/>
      <c r="CM624" s="58"/>
      <c r="CN624" s="58"/>
      <c r="CO624" s="58"/>
      <c r="CP624" s="58"/>
      <c r="CQ624" s="58"/>
      <c r="CR624" s="58"/>
    </row>
    <row r="625" spans="1:96" ht="12.75">
      <c r="B625" s="84" t="s">
        <v>502</v>
      </c>
      <c r="C625" s="1100"/>
      <c r="D625" s="1100"/>
      <c r="E625" s="1100"/>
      <c r="F625" s="1100"/>
      <c r="G625" s="1100"/>
      <c r="H625" s="1100"/>
      <c r="I625" s="1100"/>
      <c r="J625" s="1100"/>
      <c r="K625" s="1100"/>
      <c r="L625" s="1100"/>
      <c r="M625" s="1100"/>
      <c r="N625" s="1100"/>
      <c r="O625" s="1218"/>
      <c r="P625" s="1215"/>
      <c r="Q625" s="1216"/>
      <c r="R625" s="1217"/>
      <c r="S625" s="1211"/>
      <c r="T625" s="1212"/>
      <c r="U625" s="1213"/>
      <c r="V625" s="1215"/>
      <c r="W625" s="1216"/>
      <c r="X625" s="1216"/>
      <c r="Y625" s="1216"/>
      <c r="Z625" s="1216"/>
      <c r="AA625" s="1217"/>
      <c r="AB625" s="1239"/>
      <c r="AC625" s="1239"/>
      <c r="AD625" s="1239"/>
      <c r="AE625" s="1239"/>
      <c r="AF625" s="1239"/>
      <c r="AG625" s="1239"/>
      <c r="AH625" s="1239"/>
      <c r="AI625" s="1239"/>
      <c r="AJ625" s="1239"/>
      <c r="AK625" s="1239"/>
      <c r="AL625" s="58"/>
      <c r="AM625" s="61"/>
      <c r="AN625" s="61"/>
      <c r="AO625" s="61"/>
      <c r="AP625" s="61"/>
      <c r="AQ625" s="61"/>
      <c r="AR625" s="61"/>
      <c r="AS625" s="61"/>
      <c r="AT625" s="61"/>
      <c r="AU625" s="61"/>
      <c r="AV625" s="61"/>
      <c r="AW625" s="61"/>
      <c r="AX625" s="61"/>
      <c r="AY625" s="61"/>
      <c r="AZ625" s="61"/>
      <c r="BA625" s="1207">
        <f t="shared" si="16"/>
        <v>0</v>
      </c>
      <c r="BB625" s="1208"/>
      <c r="BC625" s="1208"/>
      <c r="BD625" s="1208"/>
      <c r="BE625" s="1209"/>
      <c r="BF625" s="1210">
        <f t="shared" si="17"/>
        <v>0</v>
      </c>
      <c r="BG625" s="1210"/>
      <c r="BH625" s="1210"/>
      <c r="BI625" s="1210"/>
      <c r="BJ625" s="1210"/>
      <c r="BK625" s="1210">
        <f t="shared" si="18"/>
        <v>0</v>
      </c>
      <c r="BL625" s="1210"/>
      <c r="BM625" s="1210"/>
      <c r="BN625" s="1210"/>
      <c r="BO625" s="1210"/>
      <c r="BP625" s="1210">
        <f t="shared" si="19"/>
        <v>0</v>
      </c>
      <c r="BQ625" s="1210"/>
      <c r="BR625" s="1210"/>
      <c r="BS625" s="1210"/>
      <c r="BT625" s="1210"/>
      <c r="BU625" s="1210">
        <f t="shared" si="20"/>
        <v>0</v>
      </c>
      <c r="BV625" s="1210"/>
      <c r="BW625" s="1210"/>
      <c r="BX625" s="1210"/>
      <c r="BY625" s="1210"/>
      <c r="BZ625" s="1210">
        <f t="shared" si="21"/>
        <v>0</v>
      </c>
      <c r="CA625" s="1210"/>
      <c r="CB625" s="1210"/>
      <c r="CC625" s="1210"/>
      <c r="CD625" s="1210"/>
      <c r="CE625" s="58"/>
      <c r="CF625" s="58"/>
      <c r="CG625" s="58"/>
      <c r="CH625" s="58"/>
      <c r="CI625" s="58"/>
      <c r="CJ625" s="58"/>
      <c r="CK625" s="58"/>
      <c r="CL625" s="58"/>
      <c r="CM625" s="58"/>
      <c r="CN625" s="58"/>
      <c r="CO625" s="58"/>
      <c r="CP625" s="58"/>
      <c r="CQ625" s="58"/>
      <c r="CR625" s="58"/>
    </row>
    <row r="626" spans="1:96" ht="12.75">
      <c r="B626" s="84" t="s">
        <v>508</v>
      </c>
      <c r="C626" s="1100"/>
      <c r="D626" s="1100"/>
      <c r="E626" s="1100"/>
      <c r="F626" s="1100"/>
      <c r="G626" s="1100"/>
      <c r="H626" s="1100"/>
      <c r="I626" s="1100"/>
      <c r="J626" s="1100"/>
      <c r="K626" s="1100"/>
      <c r="L626" s="1100"/>
      <c r="M626" s="1100"/>
      <c r="N626" s="1100"/>
      <c r="O626" s="1218"/>
      <c r="P626" s="1215"/>
      <c r="Q626" s="1216"/>
      <c r="R626" s="1217"/>
      <c r="S626" s="1211"/>
      <c r="T626" s="1212"/>
      <c r="U626" s="1213"/>
      <c r="V626" s="1215"/>
      <c r="W626" s="1216"/>
      <c r="X626" s="1216"/>
      <c r="Y626" s="1216"/>
      <c r="Z626" s="1216"/>
      <c r="AA626" s="1217"/>
      <c r="AB626" s="1239"/>
      <c r="AC626" s="1239"/>
      <c r="AD626" s="1239"/>
      <c r="AE626" s="1239"/>
      <c r="AF626" s="1239"/>
      <c r="AG626" s="1239"/>
      <c r="AH626" s="1239"/>
      <c r="AI626" s="1239"/>
      <c r="AJ626" s="1239"/>
      <c r="AK626" s="1239"/>
      <c r="AL626" s="58"/>
      <c r="AM626" s="58"/>
      <c r="AN626" s="58"/>
      <c r="AO626" s="58"/>
      <c r="AP626" s="58"/>
      <c r="AQ626" s="58"/>
      <c r="AR626" s="58"/>
      <c r="AS626" s="58"/>
      <c r="AT626" s="58"/>
      <c r="AU626" s="58"/>
      <c r="AV626" s="58"/>
      <c r="AW626" s="58"/>
      <c r="AX626" s="58"/>
      <c r="AY626" s="58"/>
      <c r="AZ626" s="58"/>
      <c r="BA626" s="1207">
        <f t="shared" si="16"/>
        <v>0</v>
      </c>
      <c r="BB626" s="1208"/>
      <c r="BC626" s="1208"/>
      <c r="BD626" s="1208"/>
      <c r="BE626" s="1209"/>
      <c r="BF626" s="1210">
        <f t="shared" si="17"/>
        <v>0</v>
      </c>
      <c r="BG626" s="1210"/>
      <c r="BH626" s="1210"/>
      <c r="BI626" s="1210"/>
      <c r="BJ626" s="1210"/>
      <c r="BK626" s="1210">
        <f t="shared" si="18"/>
        <v>0</v>
      </c>
      <c r="BL626" s="1210"/>
      <c r="BM626" s="1210"/>
      <c r="BN626" s="1210"/>
      <c r="BO626" s="1210"/>
      <c r="BP626" s="1210">
        <f t="shared" si="19"/>
        <v>0</v>
      </c>
      <c r="BQ626" s="1210"/>
      <c r="BR626" s="1210"/>
      <c r="BS626" s="1210"/>
      <c r="BT626" s="1210"/>
      <c r="BU626" s="1210">
        <f t="shared" si="20"/>
        <v>0</v>
      </c>
      <c r="BV626" s="1210"/>
      <c r="BW626" s="1210"/>
      <c r="BX626" s="1210"/>
      <c r="BY626" s="1210"/>
      <c r="BZ626" s="1210">
        <f t="shared" si="21"/>
        <v>0</v>
      </c>
      <c r="CA626" s="1210"/>
      <c r="CB626" s="1210"/>
      <c r="CC626" s="1210"/>
      <c r="CD626" s="1210"/>
      <c r="CE626" s="58"/>
      <c r="CF626" s="58"/>
      <c r="CG626" s="58"/>
      <c r="CH626" s="58"/>
      <c r="CI626" s="58"/>
      <c r="CJ626" s="58"/>
      <c r="CK626" s="58"/>
      <c r="CL626" s="58"/>
      <c r="CM626" s="58"/>
      <c r="CN626" s="58"/>
      <c r="CO626" s="58"/>
      <c r="CP626" s="58"/>
      <c r="CQ626" s="58"/>
      <c r="CR626" s="58"/>
    </row>
    <row r="627" spans="1:96" ht="12.75">
      <c r="B627" s="84" t="s">
        <v>697</v>
      </c>
      <c r="C627" s="1100"/>
      <c r="D627" s="1100"/>
      <c r="E627" s="1100"/>
      <c r="F627" s="1100"/>
      <c r="G627" s="1100"/>
      <c r="H627" s="1100"/>
      <c r="I627" s="1100"/>
      <c r="J627" s="1100"/>
      <c r="K627" s="1100"/>
      <c r="L627" s="1100"/>
      <c r="M627" s="1100"/>
      <c r="N627" s="1100"/>
      <c r="O627" s="1218"/>
      <c r="P627" s="1215"/>
      <c r="Q627" s="1216"/>
      <c r="R627" s="1217"/>
      <c r="S627" s="1211"/>
      <c r="T627" s="1212"/>
      <c r="U627" s="1213"/>
      <c r="V627" s="1215"/>
      <c r="W627" s="1216"/>
      <c r="X627" s="1216"/>
      <c r="Y627" s="1216"/>
      <c r="Z627" s="1216"/>
      <c r="AA627" s="1217"/>
      <c r="AB627" s="1239"/>
      <c r="AC627" s="1239"/>
      <c r="AD627" s="1239"/>
      <c r="AE627" s="1239"/>
      <c r="AF627" s="1239"/>
      <c r="AG627" s="1239"/>
      <c r="AH627" s="1239"/>
      <c r="AI627" s="1239"/>
      <c r="AJ627" s="1239"/>
      <c r="AK627" s="1239"/>
      <c r="AL627" s="58"/>
      <c r="AM627" s="58"/>
      <c r="AN627" s="58"/>
      <c r="AO627" s="58"/>
      <c r="AP627" s="58"/>
      <c r="AQ627" s="58"/>
      <c r="AR627" s="58"/>
      <c r="AS627" s="58"/>
      <c r="AT627" s="58"/>
      <c r="AU627" s="58"/>
      <c r="AV627" s="58"/>
      <c r="AW627" s="58"/>
      <c r="AX627" s="58"/>
      <c r="AY627" s="58"/>
      <c r="AZ627" s="58"/>
      <c r="BA627" s="1207">
        <f t="shared" si="16"/>
        <v>0</v>
      </c>
      <c r="BB627" s="1208"/>
      <c r="BC627" s="1208"/>
      <c r="BD627" s="1208"/>
      <c r="BE627" s="1209"/>
      <c r="BF627" s="1210">
        <f t="shared" si="17"/>
        <v>0</v>
      </c>
      <c r="BG627" s="1210"/>
      <c r="BH627" s="1210"/>
      <c r="BI627" s="1210"/>
      <c r="BJ627" s="1210"/>
      <c r="BK627" s="1210">
        <f t="shared" si="18"/>
        <v>0</v>
      </c>
      <c r="BL627" s="1210"/>
      <c r="BM627" s="1210"/>
      <c r="BN627" s="1210"/>
      <c r="BO627" s="1210"/>
      <c r="BP627" s="1210">
        <f t="shared" si="19"/>
        <v>0</v>
      </c>
      <c r="BQ627" s="1210"/>
      <c r="BR627" s="1210"/>
      <c r="BS627" s="1210"/>
      <c r="BT627" s="1210"/>
      <c r="BU627" s="1210">
        <f t="shared" si="20"/>
        <v>0</v>
      </c>
      <c r="BV627" s="1210"/>
      <c r="BW627" s="1210"/>
      <c r="BX627" s="1210"/>
      <c r="BY627" s="1210"/>
      <c r="BZ627" s="1210">
        <f t="shared" si="21"/>
        <v>0</v>
      </c>
      <c r="CA627" s="1210"/>
      <c r="CB627" s="1210"/>
      <c r="CC627" s="1210"/>
      <c r="CD627" s="1210"/>
      <c r="CE627" s="58"/>
      <c r="CF627" s="58"/>
      <c r="CG627" s="58"/>
      <c r="CH627" s="58"/>
      <c r="CI627" s="58"/>
      <c r="CJ627" s="58"/>
      <c r="CK627" s="58"/>
      <c r="CL627" s="58"/>
      <c r="CM627" s="58"/>
      <c r="CN627" s="58"/>
      <c r="CO627" s="58"/>
      <c r="CP627" s="58"/>
      <c r="CQ627" s="58"/>
      <c r="CR627" s="58"/>
    </row>
    <row r="628" spans="1:96" ht="12.75">
      <c r="B628" s="84" t="s">
        <v>386</v>
      </c>
      <c r="C628" s="1100"/>
      <c r="D628" s="1100"/>
      <c r="E628" s="1100"/>
      <c r="F628" s="1100"/>
      <c r="G628" s="1100"/>
      <c r="H628" s="1100"/>
      <c r="I628" s="1100"/>
      <c r="J628" s="1100"/>
      <c r="K628" s="1100"/>
      <c r="L628" s="1100"/>
      <c r="M628" s="1100"/>
      <c r="N628" s="1100"/>
      <c r="O628" s="1218"/>
      <c r="P628" s="1215"/>
      <c r="Q628" s="1216"/>
      <c r="R628" s="1217"/>
      <c r="S628" s="1211"/>
      <c r="T628" s="1212"/>
      <c r="U628" s="1213"/>
      <c r="V628" s="1215"/>
      <c r="W628" s="1216"/>
      <c r="X628" s="1216"/>
      <c r="Y628" s="1216"/>
      <c r="Z628" s="1216"/>
      <c r="AA628" s="1217"/>
      <c r="AB628" s="1239"/>
      <c r="AC628" s="1239"/>
      <c r="AD628" s="1239"/>
      <c r="AE628" s="1239"/>
      <c r="AF628" s="1239"/>
      <c r="AG628" s="1239"/>
      <c r="AH628" s="1239"/>
      <c r="AI628" s="1239"/>
      <c r="AJ628" s="1239"/>
      <c r="AK628" s="1239"/>
      <c r="AL628" s="58"/>
      <c r="AM628" s="58"/>
      <c r="AN628" s="58"/>
      <c r="AO628" s="58"/>
      <c r="AP628" s="58"/>
      <c r="AQ628" s="58"/>
      <c r="AR628" s="58"/>
      <c r="AS628" s="58"/>
      <c r="AT628" s="58"/>
      <c r="AU628" s="58"/>
      <c r="AV628" s="58"/>
      <c r="AW628" s="58"/>
      <c r="AX628" s="58"/>
      <c r="AY628" s="58"/>
      <c r="AZ628" s="58"/>
      <c r="BA628" s="1207">
        <f t="shared" si="16"/>
        <v>0</v>
      </c>
      <c r="BB628" s="1208"/>
      <c r="BC628" s="1208"/>
      <c r="BD628" s="1208"/>
      <c r="BE628" s="1209"/>
      <c r="BF628" s="1210">
        <f t="shared" si="17"/>
        <v>0</v>
      </c>
      <c r="BG628" s="1210"/>
      <c r="BH628" s="1210"/>
      <c r="BI628" s="1210"/>
      <c r="BJ628" s="1210"/>
      <c r="BK628" s="1210">
        <f t="shared" si="18"/>
        <v>0</v>
      </c>
      <c r="BL628" s="1210"/>
      <c r="BM628" s="1210"/>
      <c r="BN628" s="1210"/>
      <c r="BO628" s="1210"/>
      <c r="BP628" s="1210">
        <f t="shared" si="19"/>
        <v>0</v>
      </c>
      <c r="BQ628" s="1210"/>
      <c r="BR628" s="1210"/>
      <c r="BS628" s="1210"/>
      <c r="BT628" s="1210"/>
      <c r="BU628" s="1210">
        <f t="shared" si="20"/>
        <v>0</v>
      </c>
      <c r="BV628" s="1210"/>
      <c r="BW628" s="1210"/>
      <c r="BX628" s="1210"/>
      <c r="BY628" s="1210"/>
      <c r="BZ628" s="1210">
        <f t="shared" si="21"/>
        <v>0</v>
      </c>
      <c r="CA628" s="1210"/>
      <c r="CB628" s="1210"/>
      <c r="CC628" s="1210"/>
      <c r="CD628" s="1210"/>
      <c r="CE628" s="58"/>
      <c r="CF628" s="58"/>
      <c r="CG628" s="58"/>
      <c r="CH628" s="58"/>
      <c r="CI628" s="58"/>
      <c r="CJ628" s="58"/>
      <c r="CK628" s="58"/>
      <c r="CL628" s="58"/>
      <c r="CM628" s="58"/>
      <c r="CN628" s="58"/>
      <c r="CO628" s="58"/>
      <c r="CP628" s="58"/>
      <c r="CQ628" s="58"/>
      <c r="CR628" s="58"/>
    </row>
    <row r="629" spans="1:96" ht="12.75" customHeight="1">
      <c r="B629" s="84" t="s">
        <v>387</v>
      </c>
      <c r="C629" s="1116"/>
      <c r="D629" s="1100"/>
      <c r="E629" s="1100"/>
      <c r="F629" s="1100"/>
      <c r="G629" s="1100"/>
      <c r="H629" s="1100"/>
      <c r="I629" s="1100"/>
      <c r="J629" s="1100"/>
      <c r="K629" s="1100"/>
      <c r="L629" s="1100"/>
      <c r="M629" s="1100"/>
      <c r="N629" s="1100"/>
      <c r="O629" s="1218"/>
      <c r="P629" s="1215"/>
      <c r="Q629" s="1216"/>
      <c r="R629" s="1217"/>
      <c r="S629" s="1211"/>
      <c r="T629" s="1212"/>
      <c r="U629" s="1213"/>
      <c r="V629" s="1215"/>
      <c r="W629" s="1216"/>
      <c r="X629" s="1216"/>
      <c r="Y629" s="1216"/>
      <c r="Z629" s="1216"/>
      <c r="AA629" s="1217"/>
      <c r="AB629" s="1239"/>
      <c r="AC629" s="1239"/>
      <c r="AD629" s="1239"/>
      <c r="AE629" s="1239"/>
      <c r="AF629" s="1239"/>
      <c r="AG629" s="1239"/>
      <c r="AH629" s="1239"/>
      <c r="AI629" s="1239"/>
      <c r="AJ629" s="1239"/>
      <c r="AK629" s="1239"/>
      <c r="AL629" s="58"/>
      <c r="AM629" s="61"/>
      <c r="AN629" s="61"/>
      <c r="AO629" s="61"/>
      <c r="AP629" s="61"/>
      <c r="AQ629" s="61"/>
      <c r="AR629" s="61"/>
      <c r="AS629" s="61"/>
      <c r="AT629" s="61"/>
      <c r="AU629" s="61"/>
      <c r="AV629" s="61"/>
      <c r="AW629" s="61"/>
      <c r="AX629" s="61"/>
      <c r="AY629" s="61"/>
      <c r="AZ629" s="61"/>
      <c r="BA629" s="1207">
        <f t="shared" si="16"/>
        <v>0</v>
      </c>
      <c r="BB629" s="1208"/>
      <c r="BC629" s="1208"/>
      <c r="BD629" s="1208"/>
      <c r="BE629" s="1209"/>
      <c r="BF629" s="1210">
        <f t="shared" si="17"/>
        <v>0</v>
      </c>
      <c r="BG629" s="1210"/>
      <c r="BH629" s="1210"/>
      <c r="BI629" s="1210"/>
      <c r="BJ629" s="1210"/>
      <c r="BK629" s="1210">
        <f t="shared" si="18"/>
        <v>0</v>
      </c>
      <c r="BL629" s="1210"/>
      <c r="BM629" s="1210"/>
      <c r="BN629" s="1210"/>
      <c r="BO629" s="1210"/>
      <c r="BP629" s="1210">
        <f t="shared" si="19"/>
        <v>0</v>
      </c>
      <c r="BQ629" s="1210"/>
      <c r="BR629" s="1210"/>
      <c r="BS629" s="1210"/>
      <c r="BT629" s="1210"/>
      <c r="BU629" s="1210">
        <f t="shared" si="20"/>
        <v>0</v>
      </c>
      <c r="BV629" s="1210"/>
      <c r="BW629" s="1210"/>
      <c r="BX629" s="1210"/>
      <c r="BY629" s="1210"/>
      <c r="BZ629" s="1210">
        <f t="shared" si="21"/>
        <v>0</v>
      </c>
      <c r="CA629" s="1210"/>
      <c r="CB629" s="1210"/>
      <c r="CC629" s="1210"/>
      <c r="CD629" s="1210"/>
      <c r="CE629" s="58"/>
      <c r="CF629" s="58"/>
      <c r="CG629" s="58"/>
      <c r="CH629" s="58"/>
      <c r="CI629" s="58"/>
      <c r="CJ629" s="58"/>
      <c r="CK629" s="58"/>
      <c r="CL629" s="58"/>
      <c r="CM629" s="58"/>
      <c r="CN629" s="58"/>
      <c r="CO629" s="58"/>
      <c r="CP629" s="58"/>
      <c r="CQ629" s="58"/>
      <c r="CR629" s="58"/>
    </row>
    <row r="630" spans="1:96" ht="12.75" customHeight="1">
      <c r="B630" s="1214" t="s">
        <v>135</v>
      </c>
      <c r="C630" s="1214"/>
      <c r="D630" s="1214"/>
      <c r="E630" s="1214"/>
      <c r="F630" s="1214"/>
      <c r="G630" s="1214"/>
      <c r="H630" s="1214"/>
      <c r="I630" s="1214"/>
      <c r="J630" s="1214"/>
      <c r="K630" s="1214"/>
      <c r="L630" s="1214"/>
      <c r="M630" s="1214"/>
      <c r="N630" s="1214"/>
      <c r="O630" s="1214"/>
      <c r="P630" s="1214"/>
      <c r="Q630" s="1214"/>
      <c r="R630" s="1214"/>
      <c r="S630" s="1214"/>
      <c r="T630" s="1214"/>
      <c r="U630" s="1214"/>
      <c r="V630" s="1214"/>
      <c r="W630" s="1214"/>
      <c r="X630" s="1214"/>
      <c r="Y630" s="1214"/>
      <c r="Z630" s="1214"/>
      <c r="AA630" s="1214"/>
      <c r="AB630" s="1214"/>
      <c r="AC630" s="1214"/>
      <c r="AD630" s="1214"/>
      <c r="AE630" s="1214"/>
      <c r="AF630" s="1214"/>
      <c r="AG630" s="1242">
        <f>SUM(AG618:AJ629)</f>
        <v>37295671</v>
      </c>
      <c r="AH630" s="1243"/>
      <c r="AI630" s="1243"/>
      <c r="AJ630" s="1243"/>
      <c r="AK630" s="1244"/>
      <c r="AM630" s="61"/>
      <c r="AN630" s="61"/>
      <c r="AO630" s="61"/>
      <c r="AP630" s="61"/>
      <c r="AQ630" s="61"/>
      <c r="AR630" s="61"/>
      <c r="AS630" s="61"/>
      <c r="AT630" s="61"/>
      <c r="AU630" s="61"/>
      <c r="AV630" s="61"/>
      <c r="AW630" s="61"/>
      <c r="AX630" s="61"/>
      <c r="AY630" s="61"/>
      <c r="AZ630" s="61"/>
      <c r="BA630" s="1207">
        <f t="shared" si="16"/>
        <v>0</v>
      </c>
      <c r="BB630" s="1208"/>
      <c r="BC630" s="1208"/>
      <c r="BD630" s="1208"/>
      <c r="BE630" s="1209"/>
      <c r="BF630" s="1210">
        <f t="shared" si="17"/>
        <v>0</v>
      </c>
      <c r="BG630" s="1210"/>
      <c r="BH630" s="1210"/>
      <c r="BI630" s="1210"/>
      <c r="BJ630" s="1210"/>
      <c r="BK630" s="1210">
        <f t="shared" si="18"/>
        <v>0</v>
      </c>
      <c r="BL630" s="1210"/>
      <c r="BM630" s="1210"/>
      <c r="BN630" s="1210"/>
      <c r="BO630" s="1210"/>
      <c r="BP630" s="1210">
        <f t="shared" si="19"/>
        <v>0</v>
      </c>
      <c r="BQ630" s="1210"/>
      <c r="BR630" s="1210"/>
      <c r="BS630" s="1210"/>
      <c r="BT630" s="1210"/>
      <c r="BU630" s="1210">
        <f t="shared" si="20"/>
        <v>0</v>
      </c>
      <c r="BV630" s="1210"/>
      <c r="BW630" s="1210"/>
      <c r="BX630" s="1210"/>
      <c r="BY630" s="1210"/>
      <c r="BZ630" s="1210">
        <f t="shared" si="21"/>
        <v>0</v>
      </c>
      <c r="CA630" s="1210"/>
      <c r="CB630" s="1210"/>
      <c r="CC630" s="1210"/>
      <c r="CD630" s="1210"/>
      <c r="CE630" s="58"/>
      <c r="CF630" s="58"/>
      <c r="CG630" s="58"/>
      <c r="CH630" s="58"/>
      <c r="CI630" s="58"/>
      <c r="CJ630" s="58"/>
      <c r="CK630" s="58"/>
      <c r="CL630" s="58"/>
      <c r="CM630" s="58"/>
      <c r="CN630" s="58"/>
      <c r="CO630" s="58"/>
      <c r="CP630" s="58"/>
      <c r="CQ630" s="58"/>
      <c r="CR630" s="58"/>
    </row>
    <row r="631" spans="1:96" ht="12.75">
      <c r="B631" s="1214" t="s">
        <v>283</v>
      </c>
      <c r="C631" s="1214"/>
      <c r="D631" s="1214"/>
      <c r="E631" s="1214"/>
      <c r="F631" s="1214"/>
      <c r="G631" s="1214"/>
      <c r="H631" s="1214"/>
      <c r="I631" s="1214"/>
      <c r="J631" s="1214"/>
      <c r="K631" s="1214"/>
      <c r="L631" s="1214"/>
      <c r="M631" s="1214"/>
      <c r="N631" s="1214"/>
      <c r="O631" s="1214"/>
      <c r="P631" s="1214"/>
      <c r="Q631" s="1214"/>
      <c r="R631" s="1214"/>
      <c r="S631" s="1214"/>
      <c r="T631" s="1214"/>
      <c r="U631" s="1214"/>
      <c r="V631" s="1214"/>
      <c r="W631" s="1214"/>
      <c r="X631" s="1214"/>
      <c r="Y631" s="1214"/>
      <c r="Z631" s="1214"/>
      <c r="AA631" s="1214"/>
      <c r="AB631" s="1214"/>
      <c r="AC631" s="1214"/>
      <c r="AD631" s="1214"/>
      <c r="AE631" s="1214"/>
      <c r="AF631" s="1214"/>
      <c r="AG631" s="1146">
        <f>28113679-107000</f>
        <v>28006679</v>
      </c>
      <c r="AH631" s="1147"/>
      <c r="AI631" s="1147"/>
      <c r="AJ631" s="1147"/>
      <c r="AK631" s="1148"/>
      <c r="AM631" s="61"/>
      <c r="AN631" s="61"/>
      <c r="AO631" s="61"/>
      <c r="AP631" s="61"/>
      <c r="AQ631" s="61"/>
      <c r="AR631" s="61"/>
      <c r="AS631" s="61"/>
      <c r="AT631" s="61"/>
      <c r="AU631" s="61"/>
      <c r="AV631" s="61"/>
      <c r="AW631" s="61"/>
      <c r="AX631" s="61"/>
      <c r="AY631" s="61"/>
      <c r="AZ631" s="61"/>
      <c r="BA631" s="1207">
        <f t="shared" si="16"/>
        <v>0</v>
      </c>
      <c r="BB631" s="1208"/>
      <c r="BC631" s="1208"/>
      <c r="BD631" s="1208"/>
      <c r="BE631" s="1209"/>
      <c r="BF631" s="1210">
        <f t="shared" si="17"/>
        <v>0</v>
      </c>
      <c r="BG631" s="1210"/>
      <c r="BH631" s="1210"/>
      <c r="BI631" s="1210"/>
      <c r="BJ631" s="1210"/>
      <c r="BK631" s="1210">
        <f t="shared" si="18"/>
        <v>0</v>
      </c>
      <c r="BL631" s="1210"/>
      <c r="BM631" s="1210"/>
      <c r="BN631" s="1210"/>
      <c r="BO631" s="1210"/>
      <c r="BP631" s="1210">
        <f t="shared" si="19"/>
        <v>0</v>
      </c>
      <c r="BQ631" s="1210"/>
      <c r="BR631" s="1210"/>
      <c r="BS631" s="1210"/>
      <c r="BT631" s="1210"/>
      <c r="BU631" s="1210">
        <f t="shared" si="20"/>
        <v>0</v>
      </c>
      <c r="BV631" s="1210"/>
      <c r="BW631" s="1210"/>
      <c r="BX631" s="1210"/>
      <c r="BY631" s="1210"/>
      <c r="BZ631" s="1210">
        <f t="shared" si="21"/>
        <v>0</v>
      </c>
      <c r="CA631" s="1210"/>
      <c r="CB631" s="1210"/>
      <c r="CC631" s="1210"/>
      <c r="CD631" s="1210"/>
      <c r="CE631" s="58"/>
      <c r="CF631" s="58"/>
      <c r="CG631" s="58"/>
      <c r="CH631" s="58"/>
      <c r="CI631" s="58"/>
      <c r="CJ631" s="58"/>
      <c r="CK631" s="58"/>
      <c r="CL631" s="58"/>
      <c r="CM631" s="58"/>
      <c r="CN631" s="58"/>
      <c r="CO631" s="58"/>
      <c r="CP631" s="58"/>
      <c r="CQ631" s="58"/>
      <c r="CR631" s="58"/>
    </row>
    <row r="632" spans="1:96" ht="12.75">
      <c r="B632" s="1214" t="s">
        <v>284</v>
      </c>
      <c r="C632" s="1214"/>
      <c r="D632" s="1214"/>
      <c r="E632" s="1214"/>
      <c r="F632" s="1214"/>
      <c r="G632" s="1214"/>
      <c r="H632" s="1214"/>
      <c r="I632" s="1214"/>
      <c r="J632" s="1214"/>
      <c r="K632" s="1214"/>
      <c r="L632" s="1214"/>
      <c r="M632" s="1214"/>
      <c r="N632" s="1214"/>
      <c r="O632" s="1214"/>
      <c r="P632" s="1214"/>
      <c r="Q632" s="1214"/>
      <c r="R632" s="1214"/>
      <c r="S632" s="1214"/>
      <c r="T632" s="1214"/>
      <c r="U632" s="1214"/>
      <c r="V632" s="1214"/>
      <c r="W632" s="1214"/>
      <c r="X632" s="1214"/>
      <c r="Y632" s="1214"/>
      <c r="Z632" s="1214"/>
      <c r="AA632" s="1214"/>
      <c r="AB632" s="1214"/>
      <c r="AC632" s="1214"/>
      <c r="AD632" s="1214"/>
      <c r="AE632" s="1214"/>
      <c r="AF632" s="1214"/>
      <c r="AG632" s="1242">
        <f>AG630+AG631</f>
        <v>65302350</v>
      </c>
      <c r="AH632" s="1243"/>
      <c r="AI632" s="1243"/>
      <c r="AJ632" s="1243"/>
      <c r="AK632" s="1244"/>
      <c r="AM632" s="61"/>
      <c r="AN632" s="61"/>
      <c r="AO632" s="61"/>
      <c r="AP632" s="61"/>
      <c r="AQ632" s="61"/>
      <c r="AR632" s="61"/>
      <c r="AS632" s="61"/>
      <c r="AT632" s="61"/>
      <c r="AU632" s="61"/>
      <c r="AV632" s="61"/>
      <c r="AW632" s="61"/>
      <c r="AX632" s="61"/>
      <c r="AY632" s="61"/>
      <c r="AZ632" s="61"/>
      <c r="BA632" s="1207">
        <f t="shared" si="16"/>
        <v>0</v>
      </c>
      <c r="BB632" s="1208"/>
      <c r="BC632" s="1208"/>
      <c r="BD632" s="1208"/>
      <c r="BE632" s="1209"/>
      <c r="BF632" s="1210">
        <f t="shared" si="17"/>
        <v>0</v>
      </c>
      <c r="BG632" s="1210"/>
      <c r="BH632" s="1210"/>
      <c r="BI632" s="1210"/>
      <c r="BJ632" s="1210"/>
      <c r="BK632" s="1210">
        <f t="shared" si="18"/>
        <v>0</v>
      </c>
      <c r="BL632" s="1210"/>
      <c r="BM632" s="1210"/>
      <c r="BN632" s="1210"/>
      <c r="BO632" s="1210"/>
      <c r="BP632" s="1210">
        <f t="shared" si="19"/>
        <v>0</v>
      </c>
      <c r="BQ632" s="1210"/>
      <c r="BR632" s="1210"/>
      <c r="BS632" s="1210"/>
      <c r="BT632" s="1210"/>
      <c r="BU632" s="1210">
        <f t="shared" si="20"/>
        <v>0</v>
      </c>
      <c r="BV632" s="1210"/>
      <c r="BW632" s="1210"/>
      <c r="BX632" s="1210"/>
      <c r="BY632" s="1210"/>
      <c r="BZ632" s="1210">
        <f t="shared" si="21"/>
        <v>0</v>
      </c>
      <c r="CA632" s="1210"/>
      <c r="CB632" s="1210"/>
      <c r="CC632" s="1210"/>
      <c r="CD632" s="121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04">
        <f>SUM(BA623:BE632)</f>
        <v>0</v>
      </c>
      <c r="BB633" s="1205"/>
      <c r="BC633" s="1205"/>
      <c r="BD633" s="1205"/>
      <c r="BE633" s="1206"/>
      <c r="BF633" s="1204">
        <f>SUM(BF623:BJ632)</f>
        <v>0</v>
      </c>
      <c r="BG633" s="1205"/>
      <c r="BH633" s="1205"/>
      <c r="BI633" s="1205"/>
      <c r="BJ633" s="1206"/>
      <c r="BK633" s="1204">
        <f>SUM(BK623:BO632)</f>
        <v>0</v>
      </c>
      <c r="BL633" s="1205"/>
      <c r="BM633" s="1205"/>
      <c r="BN633" s="1205"/>
      <c r="BO633" s="1206"/>
      <c r="BP633" s="1204">
        <f>SUM(BP623:BT632)</f>
        <v>0</v>
      </c>
      <c r="BQ633" s="1205"/>
      <c r="BR633" s="1205"/>
      <c r="BS633" s="1205"/>
      <c r="BT633" s="1206"/>
      <c r="BU633" s="1204">
        <f>SUM(BU623:BY632)</f>
        <v>0</v>
      </c>
      <c r="BV633" s="1205"/>
      <c r="BW633" s="1205"/>
      <c r="BX633" s="1205"/>
      <c r="BY633" s="1206"/>
      <c r="BZ633" s="1204">
        <f>SUM(BZ623:CD632)</f>
        <v>0</v>
      </c>
      <c r="CA633" s="1205"/>
      <c r="CB633" s="1205"/>
      <c r="CC633" s="1205"/>
      <c r="CD633" s="1206"/>
      <c r="CE633" s="58"/>
      <c r="CF633" s="58"/>
      <c r="CG633" s="58"/>
      <c r="CH633" s="58"/>
      <c r="CI633" s="58"/>
      <c r="CJ633" s="58"/>
      <c r="CK633" s="58"/>
      <c r="CL633" s="58"/>
      <c r="CM633" s="58"/>
      <c r="CN633" s="58"/>
      <c r="CO633" s="58"/>
      <c r="CP633" s="58"/>
      <c r="CQ633" s="58"/>
      <c r="CR633" s="58"/>
    </row>
    <row r="634" spans="1:96" ht="12.75">
      <c r="A634" s="87" t="s">
        <v>119</v>
      </c>
      <c r="B634" s="12" t="s">
        <v>510</v>
      </c>
      <c r="G634" s="1096" t="str">
        <f>C618</f>
        <v>Tax-Exempt Permanent Bond - CCRC</v>
      </c>
      <c r="H634" s="1096"/>
      <c r="I634" s="1096"/>
      <c r="J634" s="1096"/>
      <c r="K634" s="1096"/>
      <c r="L634" s="1096"/>
      <c r="M634" s="1096"/>
      <c r="N634" s="1096"/>
      <c r="O634" s="1096"/>
      <c r="P634" s="1096"/>
      <c r="Q634" s="1096"/>
      <c r="R634" s="1096"/>
      <c r="S634" s="14"/>
      <c r="T634" s="87" t="s">
        <v>120</v>
      </c>
      <c r="U634" s="12" t="s">
        <v>510</v>
      </c>
      <c r="Z634" s="1096" t="str">
        <f>C619</f>
        <v>HCD AHSC Funds</v>
      </c>
      <c r="AA634" s="1096"/>
      <c r="AB634" s="1096"/>
      <c r="AC634" s="1096"/>
      <c r="AD634" s="1096"/>
      <c r="AE634" s="1096"/>
      <c r="AF634" s="1096"/>
      <c r="AG634" s="1096"/>
      <c r="AH634" s="1096"/>
      <c r="AI634" s="1096"/>
      <c r="AJ634" s="1096"/>
      <c r="AK634" s="109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1778</v>
      </c>
      <c r="H635" s="1094"/>
      <c r="I635" s="1094"/>
      <c r="J635" s="1094"/>
      <c r="K635" s="1094"/>
      <c r="L635" s="1094"/>
      <c r="M635" s="1094"/>
      <c r="N635" s="1094"/>
      <c r="O635" s="1094"/>
      <c r="P635" s="1094"/>
      <c r="Q635" s="1094"/>
      <c r="R635" s="1094"/>
      <c r="S635" s="14"/>
      <c r="T635" s="35"/>
      <c r="U635" s="12" t="s">
        <v>92</v>
      </c>
      <c r="Z635" s="962" t="s">
        <v>1775</v>
      </c>
      <c r="AA635" s="961"/>
      <c r="AB635" s="961"/>
      <c r="AC635" s="961"/>
      <c r="AD635" s="961"/>
      <c r="AE635" s="961"/>
      <c r="AF635" s="961"/>
      <c r="AG635" s="961"/>
      <c r="AH635" s="961"/>
      <c r="AI635" s="961"/>
      <c r="AJ635" s="961"/>
      <c r="AK635" s="961"/>
      <c r="AM635" s="61"/>
      <c r="AN635" s="61"/>
      <c r="AO635" s="61"/>
      <c r="AP635" s="61"/>
      <c r="AQ635" s="61"/>
      <c r="AR635" s="61"/>
      <c r="AS635" s="61"/>
      <c r="AT635" s="61"/>
      <c r="AU635" s="61"/>
      <c r="AV635" s="61"/>
      <c r="AW635" s="61"/>
      <c r="AX635" s="61"/>
      <c r="AY635" s="61"/>
      <c r="AZ635" s="61"/>
      <c r="BA635" s="1204">
        <f>BA614+BA621+BA633</f>
        <v>19</v>
      </c>
      <c r="BB635" s="1205"/>
      <c r="BC635" s="1205"/>
      <c r="BD635" s="1205"/>
      <c r="BE635" s="1206"/>
      <c r="BF635" s="1204">
        <f>BF614+BF621+BF633</f>
        <v>54</v>
      </c>
      <c r="BG635" s="1205"/>
      <c r="BH635" s="1205"/>
      <c r="BI635" s="1205"/>
      <c r="BJ635" s="1206"/>
      <c r="BK635" s="1204">
        <f>BK614+BK621+BK633</f>
        <v>14</v>
      </c>
      <c r="BL635" s="1205"/>
      <c r="BM635" s="1205"/>
      <c r="BN635" s="1205"/>
      <c r="BO635" s="1206"/>
      <c r="BP635" s="1204">
        <f>BP614+BP621+BP633</f>
        <v>0</v>
      </c>
      <c r="BQ635" s="1205"/>
      <c r="BR635" s="1205"/>
      <c r="BS635" s="1205"/>
      <c r="BT635" s="1206"/>
      <c r="BU635" s="1204">
        <f>BU614+BU621+BU633</f>
        <v>0</v>
      </c>
      <c r="BV635" s="1205"/>
      <c r="BW635" s="1205"/>
      <c r="BX635" s="1205"/>
      <c r="BY635" s="1206"/>
      <c r="BZ635" s="1547">
        <f>BZ633+BZ621+BZ614</f>
        <v>0</v>
      </c>
      <c r="CA635" s="1549"/>
      <c r="CB635" s="1549"/>
      <c r="CC635" s="1549"/>
      <c r="CD635" s="1548"/>
      <c r="CE635" s="58"/>
      <c r="CF635" s="58"/>
      <c r="CG635" s="58"/>
      <c r="CH635" s="58"/>
      <c r="CI635" s="58"/>
      <c r="CJ635" s="58"/>
      <c r="CK635" s="58"/>
      <c r="CL635" s="58"/>
      <c r="CM635" s="58"/>
      <c r="CN635" s="58"/>
      <c r="CO635" s="58"/>
      <c r="CP635" s="58"/>
      <c r="CQ635" s="58"/>
      <c r="CR635" s="58"/>
    </row>
    <row r="636" spans="1:96" ht="12.75">
      <c r="A636" s="35"/>
      <c r="B636" s="12" t="s">
        <v>631</v>
      </c>
      <c r="G636" s="1097" t="s">
        <v>1787</v>
      </c>
      <c r="H636" s="1094"/>
      <c r="I636" s="1094"/>
      <c r="J636" s="1094"/>
      <c r="K636" s="1094"/>
      <c r="L636" s="1094"/>
      <c r="M636" s="1094"/>
      <c r="N636" s="1094"/>
      <c r="O636" s="1094"/>
      <c r="P636" s="1094"/>
      <c r="Q636" s="1094"/>
      <c r="R636" s="1094"/>
      <c r="S636" s="88"/>
      <c r="T636" s="35"/>
      <c r="U636" s="12" t="s">
        <v>631</v>
      </c>
      <c r="Z636" s="1226" t="s">
        <v>1776</v>
      </c>
      <c r="AA636" s="1227"/>
      <c r="AB636" s="1227"/>
      <c r="AC636" s="1227"/>
      <c r="AD636" s="1227"/>
      <c r="AE636" s="1227"/>
      <c r="AF636" s="1227"/>
      <c r="AG636" s="1227"/>
      <c r="AH636" s="1227"/>
      <c r="AI636" s="1227"/>
      <c r="AJ636" s="1227"/>
      <c r="AK636" s="122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7" t="s">
        <v>1779</v>
      </c>
      <c r="H637" s="1094"/>
      <c r="I637" s="1094"/>
      <c r="J637" s="1094"/>
      <c r="K637" s="1094"/>
      <c r="L637" s="1094"/>
      <c r="M637" s="1094"/>
      <c r="N637" s="1094"/>
      <c r="O637" s="1094"/>
      <c r="P637" s="1094"/>
      <c r="Q637" s="1094"/>
      <c r="R637" s="1094"/>
      <c r="S637" s="14"/>
      <c r="T637" s="35"/>
      <c r="U637" s="12" t="s">
        <v>19</v>
      </c>
      <c r="Z637" s="1226" t="s">
        <v>1777</v>
      </c>
      <c r="AA637" s="1227"/>
      <c r="AB637" s="1227"/>
      <c r="AC637" s="1227"/>
      <c r="AD637" s="1227"/>
      <c r="AE637" s="1227"/>
      <c r="AF637" s="1227"/>
      <c r="AG637" s="1227"/>
      <c r="AH637" s="1227"/>
      <c r="AI637" s="1227"/>
      <c r="AJ637" s="1227"/>
      <c r="AK637" s="122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t="s">
        <v>1780</v>
      </c>
      <c r="H638" s="1099"/>
      <c r="I638" s="1099"/>
      <c r="J638" s="1099"/>
      <c r="K638" s="1099"/>
      <c r="L638" s="1099"/>
      <c r="O638" s="140" t="s">
        <v>220</v>
      </c>
      <c r="P638" s="1100"/>
      <c r="Q638" s="1100"/>
      <c r="R638" s="1100"/>
      <c r="S638" s="16"/>
      <c r="T638" s="35"/>
      <c r="U638" s="12" t="s">
        <v>338</v>
      </c>
      <c r="Z638" s="1099">
        <v>9162631302</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1752</v>
      </c>
      <c r="I639" s="1094"/>
      <c r="J639" s="1094"/>
      <c r="K639" s="1094"/>
      <c r="L639" s="1094"/>
      <c r="M639" s="1094"/>
      <c r="N639" s="1094"/>
      <c r="O639" s="1094"/>
      <c r="P639" s="1094"/>
      <c r="Q639" s="1094"/>
      <c r="R639" s="1094"/>
      <c r="S639" s="14"/>
      <c r="T639" s="35"/>
      <c r="U639" s="12" t="s">
        <v>20</v>
      </c>
      <c r="AA639" s="1094" t="s">
        <v>1746</v>
      </c>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5" t="s">
        <v>592</v>
      </c>
      <c r="O640" s="1095"/>
      <c r="T640" s="35"/>
      <c r="U640" s="12" t="s">
        <v>22</v>
      </c>
      <c r="AG640" s="1095" t="s">
        <v>592</v>
      </c>
      <c r="AH640" s="109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6" t="str">
        <f>C620</f>
        <v>City of San Jose</v>
      </c>
      <c r="H642" s="1096"/>
      <c r="I642" s="1096"/>
      <c r="J642" s="1096"/>
      <c r="K642" s="1096"/>
      <c r="L642" s="1096"/>
      <c r="M642" s="1096"/>
      <c r="N642" s="1096"/>
      <c r="O642" s="1096"/>
      <c r="P642" s="1096"/>
      <c r="Q642" s="1096"/>
      <c r="R642" s="1096"/>
      <c r="T642" s="87" t="s">
        <v>632</v>
      </c>
      <c r="U642" s="12" t="s">
        <v>510</v>
      </c>
      <c r="Z642" s="1096" t="str">
        <f>C621</f>
        <v xml:space="preserve">City of San Jose </v>
      </c>
      <c r="AA642" s="1096"/>
      <c r="AB642" s="1096"/>
      <c r="AC642" s="1096"/>
      <c r="AD642" s="1096"/>
      <c r="AE642" s="1096"/>
      <c r="AF642" s="1096"/>
      <c r="AG642" s="1096"/>
      <c r="AH642" s="1096"/>
      <c r="AI642" s="1096"/>
      <c r="AJ642" s="1096"/>
      <c r="AK642" s="109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1774</v>
      </c>
      <c r="H643" s="1094"/>
      <c r="I643" s="1094"/>
      <c r="J643" s="1094"/>
      <c r="K643" s="1094"/>
      <c r="L643" s="1094"/>
      <c r="M643" s="1094"/>
      <c r="N643" s="1094"/>
      <c r="O643" s="1094"/>
      <c r="P643" s="1094"/>
      <c r="Q643" s="1094"/>
      <c r="R643" s="1094"/>
      <c r="T643" s="35"/>
      <c r="U643" s="12" t="s">
        <v>92</v>
      </c>
      <c r="Z643" s="1097" t="s">
        <v>1774</v>
      </c>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6" t="s">
        <v>1781</v>
      </c>
      <c r="H644" s="1115"/>
      <c r="I644" s="1115"/>
      <c r="J644" s="1115"/>
      <c r="K644" s="1115"/>
      <c r="L644" s="1115"/>
      <c r="M644" s="1115"/>
      <c r="N644" s="1115"/>
      <c r="O644" s="1115"/>
      <c r="P644" s="1115"/>
      <c r="Q644" s="1115"/>
      <c r="R644" s="1115"/>
      <c r="T644" s="35"/>
      <c r="U644" s="12" t="s">
        <v>631</v>
      </c>
      <c r="Z644" s="1116" t="s">
        <v>1781</v>
      </c>
      <c r="AA644" s="1115"/>
      <c r="AB644" s="1115"/>
      <c r="AC644" s="1115"/>
      <c r="AD644" s="1115"/>
      <c r="AE644" s="1115"/>
      <c r="AF644" s="1115"/>
      <c r="AG644" s="1115"/>
      <c r="AH644" s="1115"/>
      <c r="AI644" s="1115"/>
      <c r="AJ644" s="1115"/>
      <c r="AK644" s="111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6" t="s">
        <v>1773</v>
      </c>
      <c r="H645" s="1115"/>
      <c r="I645" s="1115"/>
      <c r="J645" s="1115"/>
      <c r="K645" s="1115"/>
      <c r="L645" s="1115"/>
      <c r="M645" s="1115"/>
      <c r="N645" s="1115"/>
      <c r="O645" s="1115"/>
      <c r="P645" s="1115"/>
      <c r="Q645" s="1115"/>
      <c r="R645" s="1115"/>
      <c r="T645" s="35"/>
      <c r="U645" s="12" t="s">
        <v>19</v>
      </c>
      <c r="Z645" s="1116" t="s">
        <v>1773</v>
      </c>
      <c r="AA645" s="1115"/>
      <c r="AB645" s="1115"/>
      <c r="AC645" s="1115"/>
      <c r="AD645" s="1115"/>
      <c r="AE645" s="1115"/>
      <c r="AF645" s="1115"/>
      <c r="AG645" s="1115"/>
      <c r="AH645" s="1115"/>
      <c r="AI645" s="1115"/>
      <c r="AJ645" s="1115"/>
      <c r="AK645" s="1115"/>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t="s">
        <v>1725</v>
      </c>
      <c r="H646" s="1099"/>
      <c r="I646" s="1099"/>
      <c r="J646" s="1099"/>
      <c r="K646" s="1099"/>
      <c r="L646" s="1099"/>
      <c r="O646" s="140" t="s">
        <v>220</v>
      </c>
      <c r="P646" s="1100"/>
      <c r="Q646" s="1100"/>
      <c r="R646" s="1100"/>
      <c r="T646" s="35"/>
      <c r="U646" s="12" t="s">
        <v>338</v>
      </c>
      <c r="Z646" s="1098" t="s">
        <v>1725</v>
      </c>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tr">
        <f>H573</f>
        <v>Residual Receipts Loan</v>
      </c>
      <c r="I647" s="1094"/>
      <c r="J647" s="1094"/>
      <c r="K647" s="1094"/>
      <c r="L647" s="1094"/>
      <c r="M647" s="1094"/>
      <c r="N647" s="1094"/>
      <c r="O647" s="1094"/>
      <c r="P647" s="1094"/>
      <c r="Q647" s="1094"/>
      <c r="R647" s="1094"/>
      <c r="T647" s="35"/>
      <c r="U647" s="12" t="s">
        <v>20</v>
      </c>
      <c r="AA647" s="1094" t="str">
        <f>H647</f>
        <v>Residual Receipts Loan</v>
      </c>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5" t="s">
        <v>592</v>
      </c>
      <c r="O648" s="1095"/>
      <c r="T648" s="35"/>
      <c r="U648" s="12" t="s">
        <v>22</v>
      </c>
      <c r="AG648" s="1095" t="s">
        <v>592</v>
      </c>
      <c r="AH648" s="109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2562</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6" t="str">
        <f>C622</f>
        <v>Land Donation</v>
      </c>
      <c r="H650" s="1096"/>
      <c r="I650" s="1096"/>
      <c r="J650" s="1096"/>
      <c r="K650" s="1096"/>
      <c r="L650" s="1096"/>
      <c r="M650" s="1096"/>
      <c r="N650" s="1096"/>
      <c r="O650" s="1096"/>
      <c r="P650" s="1096"/>
      <c r="Q650" s="1096"/>
      <c r="R650" s="1096"/>
      <c r="T650" s="87" t="s">
        <v>635</v>
      </c>
      <c r="U650" s="12" t="s">
        <v>510</v>
      </c>
      <c r="Z650" s="1096" t="str">
        <f>C623</f>
        <v>Deferred Developer Fee</v>
      </c>
      <c r="AA650" s="1096"/>
      <c r="AB650" s="1096"/>
      <c r="AC650" s="1096"/>
      <c r="AD650" s="1096"/>
      <c r="AE650" s="1096"/>
      <c r="AF650" s="1096"/>
      <c r="AG650" s="1096"/>
      <c r="AH650" s="1096"/>
      <c r="AI650" s="1096"/>
      <c r="AJ650" s="1096"/>
      <c r="AK650" s="1096"/>
      <c r="AM650" s="58"/>
      <c r="AN650" s="463">
        <f t="shared" si="22"/>
        <v>2744</v>
      </c>
      <c r="AO650" s="58"/>
      <c r="AP650" s="58"/>
      <c r="AQ650" s="58"/>
      <c r="AR650" s="58"/>
      <c r="AS650" s="399"/>
      <c r="AT650" s="473">
        <f t="shared" ref="AT650:AT674" si="23">G709</f>
        <v>11</v>
      </c>
      <c r="AU650" s="477">
        <f>AT650/$AT$675</f>
        <v>0.12790697674418605</v>
      </c>
      <c r="AV650" s="478">
        <f t="shared" ref="AV650:AV674" si="24">IF(AU650=0," ",AU650*AD709)</f>
        <v>3.8372093023255817E-2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7" t="s">
        <v>1774</v>
      </c>
      <c r="H651" s="1094"/>
      <c r="I651" s="1094"/>
      <c r="J651" s="1094"/>
      <c r="K651" s="1094"/>
      <c r="L651" s="1094"/>
      <c r="M651" s="1094"/>
      <c r="N651" s="1094"/>
      <c r="O651" s="1094"/>
      <c r="P651" s="1094"/>
      <c r="Q651" s="1094"/>
      <c r="R651" s="1094"/>
      <c r="T651" s="35"/>
      <c r="U651" s="12" t="s">
        <v>92</v>
      </c>
      <c r="Z651" s="1097" t="s">
        <v>1654</v>
      </c>
      <c r="AA651" s="1094"/>
      <c r="AB651" s="1094"/>
      <c r="AC651" s="1094"/>
      <c r="AD651" s="1094"/>
      <c r="AE651" s="1094"/>
      <c r="AF651" s="1094"/>
      <c r="AG651" s="1094"/>
      <c r="AH651" s="1094"/>
      <c r="AI651" s="1094"/>
      <c r="AJ651" s="1094"/>
      <c r="AK651" s="1094"/>
      <c r="AM651" s="58"/>
      <c r="AN651" s="463">
        <f t="shared" si="22"/>
        <v>3292</v>
      </c>
      <c r="AO651" s="58"/>
      <c r="AP651" s="58"/>
      <c r="AQ651" s="58"/>
      <c r="AR651" s="58"/>
      <c r="AS651" s="399"/>
      <c r="AT651" s="474">
        <f t="shared" si="23"/>
        <v>5</v>
      </c>
      <c r="AU651" s="477">
        <f t="shared" ref="AU651:AU674" si="25">AT651/$AT$675</f>
        <v>5.8139534883720929E-2</v>
      </c>
      <c r="AV651" s="478">
        <f t="shared" si="24"/>
        <v>1.7441860465116279E-2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16" t="s">
        <v>1781</v>
      </c>
      <c r="H652" s="1115"/>
      <c r="I652" s="1115"/>
      <c r="J652" s="1115"/>
      <c r="K652" s="1115"/>
      <c r="L652" s="1115"/>
      <c r="M652" s="1115"/>
      <c r="N652" s="1115"/>
      <c r="O652" s="1115"/>
      <c r="P652" s="1115"/>
      <c r="Q652" s="1115"/>
      <c r="R652" s="1115"/>
      <c r="T652" s="35"/>
      <c r="U652" s="12" t="s">
        <v>631</v>
      </c>
      <c r="Z652" s="1116" t="s">
        <v>1782</v>
      </c>
      <c r="AA652" s="1115"/>
      <c r="AB652" s="1115"/>
      <c r="AC652" s="1115"/>
      <c r="AD652" s="1115"/>
      <c r="AE652" s="1115"/>
      <c r="AF652" s="1115"/>
      <c r="AG652" s="1115"/>
      <c r="AH652" s="1115"/>
      <c r="AI652" s="1115"/>
      <c r="AJ652" s="1115"/>
      <c r="AK652" s="1115"/>
      <c r="AM652" s="58"/>
      <c r="AN652" s="463">
        <f t="shared" si="22"/>
        <v>2562</v>
      </c>
      <c r="AO652" s="58"/>
      <c r="AP652" s="58"/>
      <c r="AQ652" s="58"/>
      <c r="AR652" s="58"/>
      <c r="AS652" s="399"/>
      <c r="AT652" s="474">
        <f t="shared" si="23"/>
        <v>2</v>
      </c>
      <c r="AU652" s="477">
        <f t="shared" si="25"/>
        <v>2.3255813953488372E-2</v>
      </c>
      <c r="AV652" s="478">
        <f t="shared" si="24"/>
        <v>6.9767441860465115E-3</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6" t="s">
        <v>1773</v>
      </c>
      <c r="H653" s="1115"/>
      <c r="I653" s="1115"/>
      <c r="J653" s="1115"/>
      <c r="K653" s="1115"/>
      <c r="L653" s="1115"/>
      <c r="M653" s="1115"/>
      <c r="N653" s="1115"/>
      <c r="O653" s="1115"/>
      <c r="P653" s="1115"/>
      <c r="Q653" s="1115"/>
      <c r="R653" s="1115"/>
      <c r="T653" s="35"/>
      <c r="U653" s="12" t="s">
        <v>19</v>
      </c>
      <c r="Z653" s="1116" t="s">
        <v>1657</v>
      </c>
      <c r="AA653" s="1115"/>
      <c r="AB653" s="1115"/>
      <c r="AC653" s="1115"/>
      <c r="AD653" s="1115"/>
      <c r="AE653" s="1115"/>
      <c r="AF653" s="1115"/>
      <c r="AG653" s="1115"/>
      <c r="AH653" s="1115"/>
      <c r="AI653" s="1115"/>
      <c r="AJ653" s="1115"/>
      <c r="AK653" s="1115"/>
      <c r="AM653" s="58"/>
      <c r="AN653" s="463">
        <f t="shared" si="22"/>
        <v>2744</v>
      </c>
      <c r="AO653" s="58"/>
      <c r="AP653" s="58"/>
      <c r="AQ653" s="58"/>
      <c r="AR653" s="58"/>
      <c r="AS653" s="399"/>
      <c r="AT653" s="474">
        <f t="shared" si="23"/>
        <v>5</v>
      </c>
      <c r="AU653" s="477">
        <f t="shared" si="25"/>
        <v>5.8139534883720929E-2</v>
      </c>
      <c r="AV653" s="478">
        <f t="shared" si="24"/>
        <v>2.9069767441860465E-2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t="s">
        <v>1725</v>
      </c>
      <c r="H654" s="1099"/>
      <c r="I654" s="1099"/>
      <c r="J654" s="1099"/>
      <c r="K654" s="1099"/>
      <c r="L654" s="1099"/>
      <c r="O654" s="140" t="s">
        <v>220</v>
      </c>
      <c r="P654" s="1100"/>
      <c r="Q654" s="1100"/>
      <c r="R654" s="1100"/>
      <c r="T654" s="35"/>
      <c r="U654" s="12" t="s">
        <v>338</v>
      </c>
      <c r="Z654" s="1098" t="s">
        <v>1658</v>
      </c>
      <c r="AA654" s="1098"/>
      <c r="AB654" s="1098"/>
      <c r="AC654" s="1098"/>
      <c r="AD654" s="1098"/>
      <c r="AE654" s="1098"/>
      <c r="AH654" s="140" t="s">
        <v>220</v>
      </c>
      <c r="AI654" s="1100"/>
      <c r="AJ654" s="1100"/>
      <c r="AK654" s="1100"/>
      <c r="AM654" s="58"/>
      <c r="AN654" s="463">
        <f t="shared" si="22"/>
        <v>3292</v>
      </c>
      <c r="AO654" s="58"/>
      <c r="AP654" s="58"/>
      <c r="AQ654" s="58"/>
      <c r="AR654" s="58"/>
      <c r="AS654" s="399"/>
      <c r="AT654" s="474">
        <f t="shared" si="23"/>
        <v>29</v>
      </c>
      <c r="AU654" s="477">
        <f t="shared" si="25"/>
        <v>0.33720930232558138</v>
      </c>
      <c r="AV654" s="478">
        <f t="shared" si="24"/>
        <v>0.16860465116279069</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tr">
        <f>AA573</f>
        <v>Donated Land</v>
      </c>
      <c r="I655" s="1094"/>
      <c r="J655" s="1094"/>
      <c r="K655" s="1094"/>
      <c r="L655" s="1094"/>
      <c r="M655" s="1094"/>
      <c r="N655" s="1094"/>
      <c r="O655" s="1094"/>
      <c r="P655" s="1094"/>
      <c r="Q655" s="1094"/>
      <c r="R655" s="1094"/>
      <c r="T655" s="35"/>
      <c r="U655" s="12" t="s">
        <v>20</v>
      </c>
      <c r="AA655" s="1094" t="str">
        <f>AA581</f>
        <v>Deferred Developer Fee</v>
      </c>
      <c r="AB655" s="1094"/>
      <c r="AC655" s="1094"/>
      <c r="AD655" s="1094"/>
      <c r="AE655" s="1094"/>
      <c r="AF655" s="1094"/>
      <c r="AG655" s="1094"/>
      <c r="AH655" s="1094"/>
      <c r="AI655" s="1094"/>
      <c r="AJ655" s="1094"/>
      <c r="AK655" s="1094"/>
      <c r="AM655" s="58"/>
      <c r="AN655" s="463">
        <f t="shared" si="22"/>
        <v>2562</v>
      </c>
      <c r="AO655" s="58"/>
      <c r="AP655" s="58"/>
      <c r="AQ655" s="58"/>
      <c r="AR655" s="58"/>
      <c r="AS655" s="399"/>
      <c r="AT655" s="474">
        <f t="shared" si="23"/>
        <v>4</v>
      </c>
      <c r="AU655" s="477">
        <f t="shared" si="25"/>
        <v>4.6511627906976744E-2</v>
      </c>
      <c r="AV655" s="478">
        <f t="shared" si="24"/>
        <v>2.3255813953488372E-2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5" t="s">
        <v>592</v>
      </c>
      <c r="O656" s="1095"/>
      <c r="T656" s="35"/>
      <c r="U656" s="12" t="s">
        <v>22</v>
      </c>
      <c r="AG656" s="1095" t="s">
        <v>592</v>
      </c>
      <c r="AH656" s="1095"/>
      <c r="AM656" s="58"/>
      <c r="AN656" s="463">
        <f t="shared" si="22"/>
        <v>2744</v>
      </c>
      <c r="AO656" s="58"/>
      <c r="AP656" s="58"/>
      <c r="AQ656" s="58"/>
      <c r="AR656" s="58"/>
      <c r="AS656" s="399"/>
      <c r="AT656" s="474">
        <f t="shared" si="23"/>
        <v>3</v>
      </c>
      <c r="AU656" s="477">
        <f t="shared" si="25"/>
        <v>3.4883720930232558E-2</v>
      </c>
      <c r="AV656" s="478">
        <f t="shared" si="24"/>
        <v>2.0930232558139535E-2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3292</v>
      </c>
      <c r="AO657" s="58"/>
      <c r="AP657" s="58"/>
      <c r="AQ657" s="58"/>
      <c r="AR657" s="58"/>
      <c r="AS657" s="399"/>
      <c r="AT657" s="474">
        <f t="shared" si="23"/>
        <v>20</v>
      </c>
      <c r="AU657" s="477">
        <f t="shared" si="25"/>
        <v>0.23255813953488372</v>
      </c>
      <c r="AV657" s="478">
        <f t="shared" si="24"/>
        <v>0.13953488372093023</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6" t="str">
        <f>C624</f>
        <v>General Partner Contribution</v>
      </c>
      <c r="H658" s="1096"/>
      <c r="I658" s="1096"/>
      <c r="J658" s="1096"/>
      <c r="K658" s="1096"/>
      <c r="L658" s="1096"/>
      <c r="M658" s="1096"/>
      <c r="N658" s="1096"/>
      <c r="O658" s="1096"/>
      <c r="P658" s="1096"/>
      <c r="Q658" s="1096"/>
      <c r="R658" s="1096"/>
      <c r="T658" s="87" t="s">
        <v>502</v>
      </c>
      <c r="U658" s="12" t="s">
        <v>510</v>
      </c>
      <c r="Z658" s="1096">
        <f>C625</f>
        <v>0</v>
      </c>
      <c r="AA658" s="1096"/>
      <c r="AB658" s="1096"/>
      <c r="AC658" s="1096"/>
      <c r="AD658" s="1096"/>
      <c r="AE658" s="1096"/>
      <c r="AF658" s="1096"/>
      <c r="AG658" s="1096"/>
      <c r="AH658" s="1096"/>
      <c r="AI658" s="1096"/>
      <c r="AJ658" s="1096"/>
      <c r="AK658" s="1096"/>
      <c r="AM658" s="58"/>
      <c r="AN658" s="463" t="str">
        <f t="shared" si="22"/>
        <v>N/A</v>
      </c>
      <c r="AO658" s="58"/>
      <c r="AP658" s="58"/>
      <c r="AQ658" s="58"/>
      <c r="AR658" s="58"/>
      <c r="AS658" s="399"/>
      <c r="AT658" s="474">
        <f t="shared" si="23"/>
        <v>7</v>
      </c>
      <c r="AU658" s="477">
        <f t="shared" si="25"/>
        <v>8.1395348837209308E-2</v>
      </c>
      <c r="AV658" s="478">
        <f t="shared" si="24"/>
        <v>4.8837209302325581E-2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t="s">
        <v>1654</v>
      </c>
      <c r="H659" s="1094"/>
      <c r="I659" s="1094"/>
      <c r="J659" s="1094"/>
      <c r="K659" s="1094"/>
      <c r="L659" s="1094"/>
      <c r="M659" s="1094"/>
      <c r="N659" s="1094"/>
      <c r="O659" s="1094"/>
      <c r="P659" s="1094"/>
      <c r="Q659" s="1094"/>
      <c r="R659" s="1094"/>
      <c r="T659" s="35"/>
      <c r="U659" s="12" t="s">
        <v>92</v>
      </c>
      <c r="Z659" s="1094"/>
      <c r="AA659" s="1094"/>
      <c r="AB659" s="1094"/>
      <c r="AC659" s="1094"/>
      <c r="AD659" s="1094"/>
      <c r="AE659" s="1094"/>
      <c r="AF659" s="1094"/>
      <c r="AG659" s="1094"/>
      <c r="AH659" s="1094"/>
      <c r="AI659" s="1094"/>
      <c r="AJ659" s="1094"/>
      <c r="AK659" s="1094"/>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16" t="s">
        <v>1782</v>
      </c>
      <c r="H660" s="1115"/>
      <c r="I660" s="1115"/>
      <c r="J660" s="1115"/>
      <c r="K660" s="1115"/>
      <c r="L660" s="1115"/>
      <c r="M660" s="1115"/>
      <c r="N660" s="1115"/>
      <c r="O660" s="1115"/>
      <c r="P660" s="1115"/>
      <c r="Q660" s="1115"/>
      <c r="R660" s="1115"/>
      <c r="T660" s="35"/>
      <c r="U660" s="12" t="s">
        <v>631</v>
      </c>
      <c r="Z660" s="1115"/>
      <c r="AA660" s="1115"/>
      <c r="AB660" s="1115"/>
      <c r="AC660" s="1115"/>
      <c r="AD660" s="1115"/>
      <c r="AE660" s="1115"/>
      <c r="AF660" s="1115"/>
      <c r="AG660" s="1115"/>
      <c r="AH660" s="1115"/>
      <c r="AI660" s="1115"/>
      <c r="AJ660" s="1115"/>
      <c r="AK660" s="111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6" t="s">
        <v>1657</v>
      </c>
      <c r="H661" s="1115"/>
      <c r="I661" s="1115"/>
      <c r="J661" s="1115"/>
      <c r="K661" s="1115"/>
      <c r="L661" s="1115"/>
      <c r="M661" s="1115"/>
      <c r="N661" s="1115"/>
      <c r="O661" s="1115"/>
      <c r="P661" s="1115"/>
      <c r="Q661" s="1115"/>
      <c r="R661" s="1115"/>
      <c r="T661" s="35"/>
      <c r="U661" s="12" t="s">
        <v>19</v>
      </c>
      <c r="Z661" s="1115"/>
      <c r="AA661" s="1115"/>
      <c r="AB661" s="1115"/>
      <c r="AC661" s="1115"/>
      <c r="AD661" s="1115"/>
      <c r="AE661" s="1115"/>
      <c r="AF661" s="1115"/>
      <c r="AG661" s="1115"/>
      <c r="AH661" s="1115"/>
      <c r="AI661" s="1115"/>
      <c r="AJ661" s="1115"/>
      <c r="AK661" s="111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8" t="s">
        <v>1658</v>
      </c>
      <c r="H662" s="1098"/>
      <c r="I662" s="1098"/>
      <c r="J662" s="1098"/>
      <c r="K662" s="1098"/>
      <c r="L662" s="1098"/>
      <c r="O662" s="140" t="s">
        <v>220</v>
      </c>
      <c r="P662" s="1100"/>
      <c r="Q662" s="1100"/>
      <c r="R662" s="1100"/>
      <c r="T662" s="35"/>
      <c r="U662" s="12" t="s">
        <v>338</v>
      </c>
      <c r="Z662" s="1099"/>
      <c r="AA662" s="1099"/>
      <c r="AB662" s="1099"/>
      <c r="AC662" s="1099"/>
      <c r="AD662" s="1099"/>
      <c r="AE662" s="1099"/>
      <c r="AH662" s="140" t="s">
        <v>220</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t="str">
        <f>G658</f>
        <v>General Partner Contribution</v>
      </c>
      <c r="I663" s="1094"/>
      <c r="J663" s="1094"/>
      <c r="K663" s="1094"/>
      <c r="L663" s="1094"/>
      <c r="M663" s="1094"/>
      <c r="N663" s="1094"/>
      <c r="O663" s="1094"/>
      <c r="P663" s="1094"/>
      <c r="Q663" s="1094"/>
      <c r="R663" s="1094"/>
      <c r="T663" s="35"/>
      <c r="U663" s="12" t="s">
        <v>20</v>
      </c>
      <c r="AA663" s="1094"/>
      <c r="AB663" s="1094"/>
      <c r="AC663" s="1094"/>
      <c r="AD663" s="1094"/>
      <c r="AE663" s="1094"/>
      <c r="AF663" s="1094"/>
      <c r="AG663" s="1094"/>
      <c r="AH663" s="1094"/>
      <c r="AI663" s="1094"/>
      <c r="AJ663" s="1094"/>
      <c r="AK663" s="1094"/>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5" t="s">
        <v>592</v>
      </c>
      <c r="O664" s="1095"/>
      <c r="T664" s="35"/>
      <c r="U664" s="12" t="s">
        <v>22</v>
      </c>
      <c r="AG664" s="1095" t="s">
        <v>723</v>
      </c>
      <c r="AH664" s="109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6">
        <f>C626</f>
        <v>0</v>
      </c>
      <c r="H666" s="1096"/>
      <c r="I666" s="1096"/>
      <c r="J666" s="1096"/>
      <c r="K666" s="1096"/>
      <c r="L666" s="1096"/>
      <c r="M666" s="1096"/>
      <c r="N666" s="1096"/>
      <c r="O666" s="1096"/>
      <c r="P666" s="1096"/>
      <c r="Q666" s="1096"/>
      <c r="R666" s="1096"/>
      <c r="T666" s="87" t="s">
        <v>697</v>
      </c>
      <c r="U666" s="12" t="s">
        <v>510</v>
      </c>
      <c r="Z666" s="1096">
        <f>C627</f>
        <v>0</v>
      </c>
      <c r="AA666" s="1096"/>
      <c r="AB666" s="1096"/>
      <c r="AC666" s="1096"/>
      <c r="AD666" s="1096"/>
      <c r="AE666" s="1096"/>
      <c r="AF666" s="1096"/>
      <c r="AG666" s="1096"/>
      <c r="AH666" s="1096"/>
      <c r="AI666" s="1096"/>
      <c r="AJ666" s="1096"/>
      <c r="AK666" s="109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c r="H667" s="1094"/>
      <c r="I667" s="1094"/>
      <c r="J667" s="1094"/>
      <c r="K667" s="1094"/>
      <c r="L667" s="1094"/>
      <c r="M667" s="1094"/>
      <c r="N667" s="1094"/>
      <c r="O667" s="1094"/>
      <c r="P667" s="1094"/>
      <c r="Q667" s="1094"/>
      <c r="R667" s="1094"/>
      <c r="T667" s="35"/>
      <c r="U667" s="12" t="s">
        <v>92</v>
      </c>
      <c r="Z667" s="1094"/>
      <c r="AA667" s="1094"/>
      <c r="AB667" s="1094"/>
      <c r="AC667" s="1094"/>
      <c r="AD667" s="1094"/>
      <c r="AE667" s="1094"/>
      <c r="AF667" s="1094"/>
      <c r="AG667" s="1094"/>
      <c r="AH667" s="1094"/>
      <c r="AI667" s="1094"/>
      <c r="AJ667" s="1094"/>
      <c r="AK667" s="1094"/>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4"/>
      <c r="H668" s="1094"/>
      <c r="I668" s="1094"/>
      <c r="J668" s="1094"/>
      <c r="K668" s="1094"/>
      <c r="L668" s="1094"/>
      <c r="M668" s="1094"/>
      <c r="N668" s="1094"/>
      <c r="O668" s="1094"/>
      <c r="P668" s="1094"/>
      <c r="Q668" s="1094"/>
      <c r="R668" s="1094"/>
      <c r="T668" s="35"/>
      <c r="U668" s="12" t="s">
        <v>631</v>
      </c>
      <c r="Z668" s="1115"/>
      <c r="AA668" s="1115"/>
      <c r="AB668" s="1115"/>
      <c r="AC668" s="1115"/>
      <c r="AD668" s="1115"/>
      <c r="AE668" s="1115"/>
      <c r="AF668" s="1115"/>
      <c r="AG668" s="1115"/>
      <c r="AH668" s="1115"/>
      <c r="AI668" s="1115"/>
      <c r="AJ668" s="1115"/>
      <c r="AK668" s="111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c r="H669" s="1094"/>
      <c r="I669" s="1094"/>
      <c r="J669" s="1094"/>
      <c r="K669" s="1094"/>
      <c r="L669" s="1094"/>
      <c r="M669" s="1094"/>
      <c r="N669" s="1094"/>
      <c r="O669" s="1094"/>
      <c r="P669" s="1094"/>
      <c r="Q669" s="1094"/>
      <c r="R669" s="1094"/>
      <c r="T669" s="35"/>
      <c r="U669" s="12" t="s">
        <v>19</v>
      </c>
      <c r="Z669" s="1115"/>
      <c r="AA669" s="1115"/>
      <c r="AB669" s="1115"/>
      <c r="AC669" s="1115"/>
      <c r="AD669" s="1115"/>
      <c r="AE669" s="1115"/>
      <c r="AF669" s="1115"/>
      <c r="AG669" s="1115"/>
      <c r="AH669" s="1115"/>
      <c r="AI669" s="1115"/>
      <c r="AJ669" s="1115"/>
      <c r="AK669" s="111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9"/>
      <c r="H670" s="1099"/>
      <c r="I670" s="1099"/>
      <c r="J670" s="1099"/>
      <c r="K670" s="1099"/>
      <c r="L670" s="1099"/>
      <c r="O670" s="140" t="s">
        <v>220</v>
      </c>
      <c r="P670" s="1100"/>
      <c r="Q670" s="1100"/>
      <c r="R670" s="1100"/>
      <c r="T670" s="35"/>
      <c r="U670" s="12" t="s">
        <v>338</v>
      </c>
      <c r="Z670" s="1099"/>
      <c r="AA670" s="1099"/>
      <c r="AB670" s="1099"/>
      <c r="AC670" s="1099"/>
      <c r="AD670" s="1099"/>
      <c r="AE670" s="1099"/>
      <c r="AH670" s="140" t="s">
        <v>220</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c r="I671" s="1094"/>
      <c r="J671" s="1094"/>
      <c r="K671" s="1094"/>
      <c r="L671" s="1094"/>
      <c r="M671" s="1094"/>
      <c r="N671" s="1094"/>
      <c r="O671" s="1094"/>
      <c r="P671" s="1094"/>
      <c r="Q671" s="1094"/>
      <c r="R671" s="1094"/>
      <c r="T671" s="35"/>
      <c r="U671" s="12" t="s">
        <v>20</v>
      </c>
      <c r="AA671" s="1094"/>
      <c r="AB671" s="1094"/>
      <c r="AC671" s="1094"/>
      <c r="AD671" s="1094"/>
      <c r="AE671" s="1094"/>
      <c r="AF671" s="1094"/>
      <c r="AG671" s="1094"/>
      <c r="AH671" s="1094"/>
      <c r="AI671" s="1094"/>
      <c r="AJ671" s="1094"/>
      <c r="AK671" s="1094"/>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5" t="s">
        <v>723</v>
      </c>
      <c r="O672" s="1095"/>
      <c r="T672" s="35"/>
      <c r="U672" s="12" t="s">
        <v>22</v>
      </c>
      <c r="AG672" s="1095" t="s">
        <v>723</v>
      </c>
      <c r="AH672" s="109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6">
        <f>C628</f>
        <v>0</v>
      </c>
      <c r="H674" s="1096"/>
      <c r="I674" s="1096"/>
      <c r="J674" s="1096"/>
      <c r="K674" s="1096"/>
      <c r="L674" s="1096"/>
      <c r="M674" s="1096"/>
      <c r="N674" s="1096"/>
      <c r="O674" s="1096"/>
      <c r="P674" s="1096"/>
      <c r="Q674" s="1096"/>
      <c r="R674" s="1096"/>
      <c r="T674" s="87" t="s">
        <v>387</v>
      </c>
      <c r="U674" s="12" t="s">
        <v>510</v>
      </c>
      <c r="Z674" s="1096">
        <f>C629</f>
        <v>0</v>
      </c>
      <c r="AA674" s="1096"/>
      <c r="AB674" s="1096"/>
      <c r="AC674" s="1096"/>
      <c r="AD674" s="1096"/>
      <c r="AE674" s="1096"/>
      <c r="AF674" s="1096"/>
      <c r="AG674" s="1096"/>
      <c r="AH674" s="1096"/>
      <c r="AI674" s="1096"/>
      <c r="AJ674" s="1096"/>
      <c r="AK674" s="1096"/>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c r="H675" s="1094"/>
      <c r="I675" s="1094"/>
      <c r="J675" s="1094"/>
      <c r="K675" s="1094"/>
      <c r="L675" s="1094"/>
      <c r="M675" s="1094"/>
      <c r="N675" s="1094"/>
      <c r="O675" s="1094"/>
      <c r="P675" s="1094"/>
      <c r="Q675" s="1094"/>
      <c r="R675" s="1094"/>
      <c r="T675" s="35"/>
      <c r="U675" s="12" t="s">
        <v>92</v>
      </c>
      <c r="Z675" s="1094"/>
      <c r="AA675" s="1094"/>
      <c r="AB675" s="1094"/>
      <c r="AC675" s="1094"/>
      <c r="AD675" s="1094"/>
      <c r="AE675" s="1094"/>
      <c r="AF675" s="1094"/>
      <c r="AG675" s="1094"/>
      <c r="AH675" s="1094"/>
      <c r="AI675" s="1094"/>
      <c r="AJ675" s="1094"/>
      <c r="AK675" s="1094"/>
      <c r="AM675" s="58"/>
      <c r="AN675" s="58"/>
      <c r="AO675" s="58"/>
      <c r="AP675" s="58"/>
      <c r="AQ675" s="58"/>
      <c r="AS675" s="470" t="s">
        <v>998</v>
      </c>
      <c r="AT675" s="479">
        <f>SUM(AT650:AT674)</f>
        <v>86</v>
      </c>
      <c r="AU675" s="480">
        <f>SUM(AU650:AU674)</f>
        <v>0.99999999999999989</v>
      </c>
      <c r="AV675" s="480">
        <f>SUM(AV650:AV674)</f>
        <v>0.49302325581395345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4"/>
      <c r="H676" s="1094"/>
      <c r="I676" s="1094"/>
      <c r="J676" s="1094"/>
      <c r="K676" s="1094"/>
      <c r="L676" s="1094"/>
      <c r="M676" s="1094"/>
      <c r="N676" s="1094"/>
      <c r="O676" s="1094"/>
      <c r="P676" s="1094"/>
      <c r="Q676" s="1094"/>
      <c r="R676" s="1094"/>
      <c r="U676" s="12" t="s">
        <v>631</v>
      </c>
      <c r="Z676" s="1115"/>
      <c r="AA676" s="1115"/>
      <c r="AB676" s="1115"/>
      <c r="AC676" s="1115"/>
      <c r="AD676" s="1115"/>
      <c r="AE676" s="1115"/>
      <c r="AF676" s="1115"/>
      <c r="AG676" s="1115"/>
      <c r="AH676" s="1115"/>
      <c r="AI676" s="1115"/>
      <c r="AJ676" s="1115"/>
      <c r="AK676" s="111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c r="H677" s="1094"/>
      <c r="I677" s="1094"/>
      <c r="J677" s="1094"/>
      <c r="K677" s="1094"/>
      <c r="L677" s="1094"/>
      <c r="M677" s="1094"/>
      <c r="N677" s="1094"/>
      <c r="O677" s="1094"/>
      <c r="P677" s="1094"/>
      <c r="Q677" s="1094"/>
      <c r="R677" s="1094"/>
      <c r="U677" s="12" t="s">
        <v>19</v>
      </c>
      <c r="Z677" s="1115"/>
      <c r="AA677" s="1115"/>
      <c r="AB677" s="1115"/>
      <c r="AC677" s="1115"/>
      <c r="AD677" s="1115"/>
      <c r="AE677" s="1115"/>
      <c r="AF677" s="1115"/>
      <c r="AG677" s="1115"/>
      <c r="AH677" s="1115"/>
      <c r="AI677" s="1115"/>
      <c r="AJ677" s="1115"/>
      <c r="AK677" s="111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9"/>
      <c r="H678" s="1099"/>
      <c r="I678" s="1099"/>
      <c r="J678" s="1099"/>
      <c r="K678" s="1099"/>
      <c r="L678" s="1099"/>
      <c r="O678" s="140" t="s">
        <v>220</v>
      </c>
      <c r="P678" s="1100"/>
      <c r="Q678" s="1100"/>
      <c r="R678" s="1100"/>
      <c r="U678" s="12" t="s">
        <v>338</v>
      </c>
      <c r="Z678" s="1099"/>
      <c r="AA678" s="1099"/>
      <c r="AB678" s="1099"/>
      <c r="AC678" s="1099"/>
      <c r="AD678" s="1099"/>
      <c r="AE678" s="1099"/>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c r="I679" s="1094"/>
      <c r="J679" s="1094"/>
      <c r="K679" s="1094"/>
      <c r="L679" s="1094"/>
      <c r="M679" s="1094"/>
      <c r="N679" s="1094"/>
      <c r="O679" s="1094"/>
      <c r="P679" s="1094"/>
      <c r="Q679" s="1094"/>
      <c r="R679" s="1094"/>
      <c r="U679" s="12" t="s">
        <v>20</v>
      </c>
      <c r="AA679" s="1094"/>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5" t="s">
        <v>723</v>
      </c>
      <c r="O680" s="1095"/>
      <c r="U680" s="12" t="s">
        <v>22</v>
      </c>
      <c r="AG680" s="1095" t="s">
        <v>723</v>
      </c>
      <c r="AH680" s="109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5" t="s">
        <v>592</v>
      </c>
      <c r="AF684" s="109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5" t="s">
        <v>723</v>
      </c>
      <c r="AF685" s="109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219">
        <v>43847</v>
      </c>
      <c r="AF686" s="1219"/>
      <c r="AG686" s="1219"/>
      <c r="AH686" s="1219"/>
      <c r="AI686" s="121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8">
        <v>43908</v>
      </c>
      <c r="AF687" s="1438"/>
      <c r="AG687" s="1438"/>
      <c r="AH687" s="1438"/>
      <c r="AI687" s="143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219">
        <v>44013</v>
      </c>
      <c r="AF689" s="1219"/>
      <c r="AG689" s="1219"/>
      <c r="AH689" s="1219"/>
      <c r="AI689" s="121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9">
        <v>0.59370000000000001</v>
      </c>
      <c r="AF690" s="1439"/>
      <c r="AG690" s="1439"/>
      <c r="AH690" s="1439"/>
      <c r="AI690" s="143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6" t="str">
        <f>H330</f>
        <v>City of San Jose</v>
      </c>
      <c r="X691" s="1096"/>
      <c r="Y691" s="1096"/>
      <c r="Z691" s="1096"/>
      <c r="AA691" s="1096"/>
      <c r="AB691" s="1096"/>
      <c r="AC691" s="1096"/>
      <c r="AD691" s="1096"/>
      <c r="AE691" s="1096"/>
      <c r="AF691" s="1096"/>
      <c r="AG691" s="1096"/>
      <c r="AH691" s="1096"/>
      <c r="AI691" s="1096"/>
      <c r="AJ691" s="1096"/>
      <c r="AK691" s="1096"/>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5" t="s">
        <v>723</v>
      </c>
      <c r="AF693" s="109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9"/>
      <c r="K696" s="1099"/>
      <c r="L696" s="1099"/>
      <c r="M696" s="1099"/>
      <c r="N696" s="1099"/>
      <c r="O696" s="1099"/>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4" t="s">
        <v>329</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357</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4"/>
      <c r="B701" s="964"/>
      <c r="C701" s="964"/>
      <c r="D701" s="964"/>
      <c r="E701" s="964"/>
      <c r="F701" s="964"/>
      <c r="G701" s="964"/>
      <c r="H701" s="964"/>
      <c r="I701" s="964"/>
      <c r="J701" s="964"/>
      <c r="K701" s="964"/>
      <c r="L701" s="964"/>
      <c r="M701" s="964"/>
      <c r="N701" s="964"/>
      <c r="O701" s="964"/>
      <c r="P701" s="964"/>
      <c r="Q701" s="964"/>
      <c r="R701" s="964"/>
      <c r="S701" s="964"/>
      <c r="T701" s="964"/>
      <c r="U701" s="964"/>
      <c r="V701" s="964"/>
      <c r="W701" s="964"/>
      <c r="X701" s="964"/>
      <c r="Y701" s="964"/>
      <c r="Z701" s="964"/>
      <c r="AA701" s="964"/>
      <c r="AB701" s="964"/>
      <c r="AC701" s="964"/>
      <c r="AD701" s="964"/>
      <c r="AE701" s="964"/>
      <c r="AF701" s="964"/>
      <c r="AG701" s="964"/>
      <c r="AH701" s="964"/>
      <c r="AI701" s="964"/>
      <c r="AJ701" s="964"/>
      <c r="AK701" s="964"/>
      <c r="AL701" s="964"/>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421</v>
      </c>
      <c r="C705" s="1102"/>
      <c r="D705" s="1102"/>
      <c r="E705" s="1102"/>
      <c r="F705" s="1103"/>
      <c r="G705" s="1101" t="s">
        <v>302</v>
      </c>
      <c r="H705" s="1102"/>
      <c r="I705" s="1102"/>
      <c r="J705" s="1103"/>
      <c r="K705" s="1101" t="s">
        <v>492</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698</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3" t="s">
        <v>347</v>
      </c>
      <c r="C709" s="1164"/>
      <c r="D709" s="1164"/>
      <c r="E709" s="1164"/>
      <c r="F709" s="1165"/>
      <c r="G709" s="1166">
        <v>11</v>
      </c>
      <c r="H709" s="1167"/>
      <c r="I709" s="1167"/>
      <c r="J709" s="1168"/>
      <c r="K709" s="1199">
        <v>729</v>
      </c>
      <c r="L709" s="1200"/>
      <c r="M709" s="1200"/>
      <c r="N709" s="1200"/>
      <c r="O709" s="1201"/>
      <c r="P709" s="1175">
        <f t="shared" ref="P709:P733" si="26">G709*K709</f>
        <v>8019</v>
      </c>
      <c r="Q709" s="1117"/>
      <c r="R709" s="1117"/>
      <c r="S709" s="1117"/>
      <c r="T709" s="1176"/>
      <c r="U709" s="1199">
        <v>39</v>
      </c>
      <c r="V709" s="1200"/>
      <c r="W709" s="1200"/>
      <c r="X709" s="1201"/>
      <c r="Y709" s="1175">
        <f>K709+U709</f>
        <v>768</v>
      </c>
      <c r="Z709" s="1117"/>
      <c r="AA709" s="1117"/>
      <c r="AB709" s="1117"/>
      <c r="AC709" s="1176"/>
      <c r="AD709" s="1111">
        <v>0.3</v>
      </c>
      <c r="AE709" s="1112"/>
      <c r="AF709" s="1112"/>
      <c r="AG709" s="1112"/>
      <c r="AH709" s="1113"/>
      <c r="AI709" s="1128">
        <f t="shared" ref="AI709:AI733" si="27">IF($AD709&gt;0,($Y709/$AN649), " ")</f>
        <v>0.29976580796252927</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3" t="s">
        <v>348</v>
      </c>
      <c r="C710" s="1164"/>
      <c r="D710" s="1164"/>
      <c r="E710" s="1164"/>
      <c r="F710" s="1165"/>
      <c r="G710" s="1166">
        <v>5</v>
      </c>
      <c r="H710" s="1167"/>
      <c r="I710" s="1167"/>
      <c r="J710" s="1168"/>
      <c r="K710" s="1199">
        <v>767</v>
      </c>
      <c r="L710" s="1200"/>
      <c r="M710" s="1200"/>
      <c r="N710" s="1200"/>
      <c r="O710" s="1201"/>
      <c r="P710" s="1175">
        <f t="shared" si="26"/>
        <v>3835</v>
      </c>
      <c r="Q710" s="1117"/>
      <c r="R710" s="1117"/>
      <c r="S710" s="1117"/>
      <c r="T710" s="1176"/>
      <c r="U710" s="1199">
        <v>56</v>
      </c>
      <c r="V710" s="1200"/>
      <c r="W710" s="1200"/>
      <c r="X710" s="1201"/>
      <c r="Y710" s="1175">
        <f t="shared" ref="Y710:Y733" si="28">K710+U710</f>
        <v>823</v>
      </c>
      <c r="Z710" s="1117"/>
      <c r="AA710" s="1117"/>
      <c r="AB710" s="1117"/>
      <c r="AC710" s="1176"/>
      <c r="AD710" s="1111">
        <v>0.3</v>
      </c>
      <c r="AE710" s="1112"/>
      <c r="AF710" s="1112"/>
      <c r="AG710" s="1112"/>
      <c r="AH710" s="1113"/>
      <c r="AI710" s="1128">
        <f t="shared" si="27"/>
        <v>0.29992711370262393</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3" t="s">
        <v>170</v>
      </c>
      <c r="C711" s="1164"/>
      <c r="D711" s="1164"/>
      <c r="E711" s="1164"/>
      <c r="F711" s="1165"/>
      <c r="G711" s="1166">
        <v>2</v>
      </c>
      <c r="H711" s="1167"/>
      <c r="I711" s="1167"/>
      <c r="J711" s="1168"/>
      <c r="K711" s="1199">
        <v>916</v>
      </c>
      <c r="L711" s="1200"/>
      <c r="M711" s="1200"/>
      <c r="N711" s="1200"/>
      <c r="O711" s="1201"/>
      <c r="P711" s="1175">
        <f t="shared" si="26"/>
        <v>1832</v>
      </c>
      <c r="Q711" s="1117"/>
      <c r="R711" s="1117"/>
      <c r="S711" s="1117"/>
      <c r="T711" s="1176"/>
      <c r="U711" s="1199">
        <v>71</v>
      </c>
      <c r="V711" s="1200"/>
      <c r="W711" s="1200"/>
      <c r="X711" s="1201"/>
      <c r="Y711" s="1175">
        <f t="shared" si="28"/>
        <v>987</v>
      </c>
      <c r="Z711" s="1117"/>
      <c r="AA711" s="1117"/>
      <c r="AB711" s="1117"/>
      <c r="AC711" s="1176"/>
      <c r="AD711" s="1111">
        <v>0.3</v>
      </c>
      <c r="AE711" s="1112"/>
      <c r="AF711" s="1112"/>
      <c r="AG711" s="1112"/>
      <c r="AH711" s="1113"/>
      <c r="AI711" s="1128">
        <f t="shared" si="27"/>
        <v>0.29981773997569866</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3" t="s">
        <v>347</v>
      </c>
      <c r="C712" s="1164"/>
      <c r="D712" s="1164"/>
      <c r="E712" s="1164"/>
      <c r="F712" s="1165"/>
      <c r="G712" s="1166">
        <v>5</v>
      </c>
      <c r="H712" s="1167"/>
      <c r="I712" s="1167"/>
      <c r="J712" s="1168"/>
      <c r="K712" s="1131">
        <v>1242</v>
      </c>
      <c r="L712" s="1131"/>
      <c r="M712" s="1131"/>
      <c r="N712" s="1131"/>
      <c r="O712" s="1131"/>
      <c r="P712" s="1114">
        <f t="shared" si="26"/>
        <v>6210</v>
      </c>
      <c r="Q712" s="1114"/>
      <c r="R712" s="1114"/>
      <c r="S712" s="1114"/>
      <c r="T712" s="1114"/>
      <c r="U712" s="1199">
        <v>39</v>
      </c>
      <c r="V712" s="1200"/>
      <c r="W712" s="1200"/>
      <c r="X712" s="1201"/>
      <c r="Y712" s="1114">
        <f t="shared" si="28"/>
        <v>1281</v>
      </c>
      <c r="Z712" s="1114"/>
      <c r="AA712" s="1114"/>
      <c r="AB712" s="1114"/>
      <c r="AC712" s="1114"/>
      <c r="AD712" s="1111">
        <v>0.5</v>
      </c>
      <c r="AE712" s="1112"/>
      <c r="AF712" s="1112"/>
      <c r="AG712" s="1112"/>
      <c r="AH712" s="1113"/>
      <c r="AI712" s="1128">
        <f t="shared" si="27"/>
        <v>0.5</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3" t="s">
        <v>348</v>
      </c>
      <c r="C713" s="1164"/>
      <c r="D713" s="1164"/>
      <c r="E713" s="1164"/>
      <c r="F713" s="1165"/>
      <c r="G713" s="1166">
        <v>29</v>
      </c>
      <c r="H713" s="1167"/>
      <c r="I713" s="1167"/>
      <c r="J713" s="1168"/>
      <c r="K713" s="1131">
        <v>1316</v>
      </c>
      <c r="L713" s="1131"/>
      <c r="M713" s="1131"/>
      <c r="N713" s="1131"/>
      <c r="O713" s="1131"/>
      <c r="P713" s="1114">
        <f t="shared" si="26"/>
        <v>38164</v>
      </c>
      <c r="Q713" s="1114"/>
      <c r="R713" s="1114"/>
      <c r="S713" s="1114"/>
      <c r="T713" s="1114"/>
      <c r="U713" s="1199">
        <v>56</v>
      </c>
      <c r="V713" s="1200"/>
      <c r="W713" s="1200"/>
      <c r="X713" s="1201"/>
      <c r="Y713" s="1114">
        <f t="shared" si="28"/>
        <v>1372</v>
      </c>
      <c r="Z713" s="1114"/>
      <c r="AA713" s="1114"/>
      <c r="AB713" s="1114"/>
      <c r="AC713" s="1114"/>
      <c r="AD713" s="1111">
        <v>0.5</v>
      </c>
      <c r="AE713" s="1112"/>
      <c r="AF713" s="1112"/>
      <c r="AG713" s="1112"/>
      <c r="AH713" s="1113"/>
      <c r="AI713" s="1128">
        <f t="shared" si="27"/>
        <v>0.5</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3" t="s">
        <v>170</v>
      </c>
      <c r="C714" s="1164"/>
      <c r="D714" s="1164"/>
      <c r="E714" s="1164"/>
      <c r="F714" s="1165"/>
      <c r="G714" s="1166">
        <v>4</v>
      </c>
      <c r="H714" s="1167"/>
      <c r="I714" s="1167"/>
      <c r="J714" s="1168"/>
      <c r="K714" s="1131">
        <v>1575</v>
      </c>
      <c r="L714" s="1131"/>
      <c r="M714" s="1131"/>
      <c r="N714" s="1131"/>
      <c r="O714" s="1131"/>
      <c r="P714" s="1114">
        <f t="shared" si="26"/>
        <v>6300</v>
      </c>
      <c r="Q714" s="1114"/>
      <c r="R714" s="1114"/>
      <c r="S714" s="1114"/>
      <c r="T714" s="1114"/>
      <c r="U714" s="1199">
        <v>71</v>
      </c>
      <c r="V714" s="1200"/>
      <c r="W714" s="1200"/>
      <c r="X714" s="1201"/>
      <c r="Y714" s="1114">
        <f t="shared" si="28"/>
        <v>1646</v>
      </c>
      <c r="Z714" s="1114"/>
      <c r="AA714" s="1114"/>
      <c r="AB714" s="1114"/>
      <c r="AC714" s="1114"/>
      <c r="AD714" s="1111">
        <v>0.5</v>
      </c>
      <c r="AE714" s="1112"/>
      <c r="AF714" s="1112"/>
      <c r="AG714" s="1112"/>
      <c r="AH714" s="1113"/>
      <c r="AI714" s="1128">
        <f t="shared" si="27"/>
        <v>0.5</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3" t="s">
        <v>347</v>
      </c>
      <c r="C715" s="1164"/>
      <c r="D715" s="1164"/>
      <c r="E715" s="1164"/>
      <c r="F715" s="1165"/>
      <c r="G715" s="1166">
        <v>3</v>
      </c>
      <c r="H715" s="1167"/>
      <c r="I715" s="1167"/>
      <c r="J715" s="1168"/>
      <c r="K715" s="1131">
        <v>1498</v>
      </c>
      <c r="L715" s="1131"/>
      <c r="M715" s="1131"/>
      <c r="N715" s="1131"/>
      <c r="O715" s="1131"/>
      <c r="P715" s="1114">
        <f t="shared" si="26"/>
        <v>4494</v>
      </c>
      <c r="Q715" s="1114"/>
      <c r="R715" s="1114"/>
      <c r="S715" s="1114"/>
      <c r="T715" s="1114"/>
      <c r="U715" s="1199">
        <v>39</v>
      </c>
      <c r="V715" s="1200"/>
      <c r="W715" s="1200"/>
      <c r="X715" s="1201"/>
      <c r="Y715" s="1114">
        <f t="shared" si="28"/>
        <v>1537</v>
      </c>
      <c r="Z715" s="1114"/>
      <c r="AA715" s="1114"/>
      <c r="AB715" s="1114"/>
      <c r="AC715" s="1114"/>
      <c r="AD715" s="1111">
        <v>0.6</v>
      </c>
      <c r="AE715" s="1112"/>
      <c r="AF715" s="1112"/>
      <c r="AG715" s="1112"/>
      <c r="AH715" s="1113"/>
      <c r="AI715" s="1128">
        <f t="shared" si="27"/>
        <v>0.59992193598750976</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3" t="s">
        <v>348</v>
      </c>
      <c r="C716" s="1164"/>
      <c r="D716" s="1164"/>
      <c r="E716" s="1164"/>
      <c r="F716" s="1165"/>
      <c r="G716" s="1166">
        <v>20</v>
      </c>
      <c r="H716" s="1167"/>
      <c r="I716" s="1167"/>
      <c r="J716" s="1168"/>
      <c r="K716" s="1131">
        <v>1591</v>
      </c>
      <c r="L716" s="1131"/>
      <c r="M716" s="1131"/>
      <c r="N716" s="1131"/>
      <c r="O716" s="1131"/>
      <c r="P716" s="1114">
        <f t="shared" si="26"/>
        <v>31820</v>
      </c>
      <c r="Q716" s="1114"/>
      <c r="R716" s="1114"/>
      <c r="S716" s="1114"/>
      <c r="T716" s="1114"/>
      <c r="U716" s="1199">
        <v>56</v>
      </c>
      <c r="V716" s="1200"/>
      <c r="W716" s="1200"/>
      <c r="X716" s="1201"/>
      <c r="Y716" s="1114">
        <f t="shared" si="28"/>
        <v>1647</v>
      </c>
      <c r="Z716" s="1114"/>
      <c r="AA716" s="1114"/>
      <c r="AB716" s="1114"/>
      <c r="AC716" s="1114"/>
      <c r="AD716" s="1111">
        <v>0.6</v>
      </c>
      <c r="AE716" s="1112"/>
      <c r="AF716" s="1112"/>
      <c r="AG716" s="1112"/>
      <c r="AH716" s="1113"/>
      <c r="AI716" s="1128">
        <f t="shared" si="27"/>
        <v>0.60021865889212833</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3" t="s">
        <v>170</v>
      </c>
      <c r="C717" s="1164"/>
      <c r="D717" s="1164"/>
      <c r="E717" s="1164"/>
      <c r="F717" s="1165"/>
      <c r="G717" s="1166">
        <v>7</v>
      </c>
      <c r="H717" s="1167"/>
      <c r="I717" s="1167"/>
      <c r="J717" s="1168"/>
      <c r="K717" s="1131">
        <v>1904</v>
      </c>
      <c r="L717" s="1131"/>
      <c r="M717" s="1131"/>
      <c r="N717" s="1131"/>
      <c r="O717" s="1131"/>
      <c r="P717" s="1114">
        <f t="shared" si="26"/>
        <v>13328</v>
      </c>
      <c r="Q717" s="1114"/>
      <c r="R717" s="1114"/>
      <c r="S717" s="1114"/>
      <c r="T717" s="1114"/>
      <c r="U717" s="1199">
        <v>71</v>
      </c>
      <c r="V717" s="1200"/>
      <c r="W717" s="1200"/>
      <c r="X717" s="1201"/>
      <c r="Y717" s="1114">
        <f t="shared" si="28"/>
        <v>1975</v>
      </c>
      <c r="Z717" s="1114"/>
      <c r="AA717" s="1114"/>
      <c r="AB717" s="1114"/>
      <c r="AC717" s="1114"/>
      <c r="AD717" s="1111">
        <v>0.6</v>
      </c>
      <c r="AE717" s="1112"/>
      <c r="AF717" s="1112"/>
      <c r="AG717" s="1112"/>
      <c r="AH717" s="1113"/>
      <c r="AI717" s="1128">
        <f t="shared" si="27"/>
        <v>0.59993924665856624</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3"/>
      <c r="C718" s="1164"/>
      <c r="D718" s="1164"/>
      <c r="E718" s="1164"/>
      <c r="F718" s="1165"/>
      <c r="G718" s="1166"/>
      <c r="H718" s="1167"/>
      <c r="I718" s="1167"/>
      <c r="J718" s="1168"/>
      <c r="K718" s="1265"/>
      <c r="L718" s="1265"/>
      <c r="M718" s="1265"/>
      <c r="N718" s="1265"/>
      <c r="O718" s="1265"/>
      <c r="P718" s="1266">
        <f t="shared" si="26"/>
        <v>0</v>
      </c>
      <c r="Q718" s="1266"/>
      <c r="R718" s="1266"/>
      <c r="S718" s="1266"/>
      <c r="T718" s="1266"/>
      <c r="U718" s="1199"/>
      <c r="V718" s="1200"/>
      <c r="W718" s="1200"/>
      <c r="X718" s="1201"/>
      <c r="Y718" s="1266">
        <f t="shared" si="28"/>
        <v>0</v>
      </c>
      <c r="Z718" s="1266"/>
      <c r="AA718" s="1266"/>
      <c r="AB718" s="1266"/>
      <c r="AC718" s="1266"/>
      <c r="AD718" s="1111"/>
      <c r="AE718" s="1112"/>
      <c r="AF718" s="1112"/>
      <c r="AG718" s="1112"/>
      <c r="AH718" s="1113"/>
      <c r="AI718" s="1128" t="str">
        <f t="shared" si="27"/>
        <v xml:space="preserve"> </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3"/>
      <c r="C719" s="1164"/>
      <c r="D719" s="1164"/>
      <c r="E719" s="1164"/>
      <c r="F719" s="1165"/>
      <c r="G719" s="1166"/>
      <c r="H719" s="1167"/>
      <c r="I719" s="1167"/>
      <c r="J719" s="1168"/>
      <c r="K719" s="1131"/>
      <c r="L719" s="1131"/>
      <c r="M719" s="1131"/>
      <c r="N719" s="1131"/>
      <c r="O719" s="1131"/>
      <c r="P719" s="1114">
        <f t="shared" si="26"/>
        <v>0</v>
      </c>
      <c r="Q719" s="1114"/>
      <c r="R719" s="1114"/>
      <c r="S719" s="1114"/>
      <c r="T719" s="1114"/>
      <c r="U719" s="1199"/>
      <c r="V719" s="1200"/>
      <c r="W719" s="1200"/>
      <c r="X719" s="1201"/>
      <c r="Y719" s="1114">
        <f t="shared" si="28"/>
        <v>0</v>
      </c>
      <c r="Z719" s="1114"/>
      <c r="AA719" s="1114"/>
      <c r="AB719" s="1114"/>
      <c r="AC719" s="1114"/>
      <c r="AD719" s="1111"/>
      <c r="AE719" s="1112"/>
      <c r="AF719" s="1112"/>
      <c r="AG719" s="1112"/>
      <c r="AH719" s="1113"/>
      <c r="AI719" s="1128" t="str">
        <f t="shared" si="27"/>
        <v xml:space="preserve"> </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3"/>
      <c r="C720" s="1164"/>
      <c r="D720" s="1164"/>
      <c r="E720" s="1164"/>
      <c r="F720" s="1165"/>
      <c r="G720" s="1166"/>
      <c r="H720" s="1167"/>
      <c r="I720" s="1167"/>
      <c r="J720" s="1168"/>
      <c r="K720" s="1131"/>
      <c r="L720" s="1131"/>
      <c r="M720" s="1131"/>
      <c r="N720" s="1131"/>
      <c r="O720" s="1131"/>
      <c r="P720" s="1114">
        <f t="shared" si="26"/>
        <v>0</v>
      </c>
      <c r="Q720" s="1114"/>
      <c r="R720" s="1114"/>
      <c r="S720" s="1114"/>
      <c r="T720" s="1114"/>
      <c r="U720" s="1199">
        <v>0</v>
      </c>
      <c r="V720" s="1200"/>
      <c r="W720" s="1200"/>
      <c r="X720" s="1201"/>
      <c r="Y720" s="1114">
        <f t="shared" si="28"/>
        <v>0</v>
      </c>
      <c r="Z720" s="1114"/>
      <c r="AA720" s="1114"/>
      <c r="AB720" s="1114"/>
      <c r="AC720" s="1114"/>
      <c r="AD720" s="1111">
        <v>0</v>
      </c>
      <c r="AE720" s="1112"/>
      <c r="AF720" s="1112"/>
      <c r="AG720" s="1112"/>
      <c r="AH720" s="1113"/>
      <c r="AI720" s="1128" t="str">
        <f t="shared" si="27"/>
        <v xml:space="preserve"> </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3"/>
      <c r="C721" s="1164"/>
      <c r="D721" s="1164"/>
      <c r="E721" s="1164"/>
      <c r="F721" s="1165"/>
      <c r="G721" s="1166"/>
      <c r="H721" s="1167"/>
      <c r="I721" s="1167"/>
      <c r="J721" s="1168"/>
      <c r="K721" s="1131"/>
      <c r="L721" s="1131"/>
      <c r="M721" s="1131"/>
      <c r="N721" s="1131"/>
      <c r="O721" s="1131"/>
      <c r="P721" s="1114">
        <f t="shared" si="26"/>
        <v>0</v>
      </c>
      <c r="Q721" s="1114"/>
      <c r="R721" s="1114"/>
      <c r="S721" s="1114"/>
      <c r="T721" s="1114"/>
      <c r="U721" s="1199">
        <v>0</v>
      </c>
      <c r="V721" s="1200"/>
      <c r="W721" s="1200"/>
      <c r="X721" s="1201"/>
      <c r="Y721" s="1114">
        <f t="shared" si="28"/>
        <v>0</v>
      </c>
      <c r="Z721" s="1114"/>
      <c r="AA721" s="1114"/>
      <c r="AB721" s="1114"/>
      <c r="AC721" s="1114"/>
      <c r="AD721" s="1111">
        <v>0</v>
      </c>
      <c r="AE721" s="1112"/>
      <c r="AF721" s="1112"/>
      <c r="AG721" s="1112"/>
      <c r="AH721" s="1113"/>
      <c r="AI721" s="1128" t="str">
        <f t="shared" si="27"/>
        <v xml:space="preserve"> </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3"/>
      <c r="C722" s="1164"/>
      <c r="D722" s="1164"/>
      <c r="E722" s="1164"/>
      <c r="F722" s="1165"/>
      <c r="G722" s="1166"/>
      <c r="H722" s="1167"/>
      <c r="I722" s="1167"/>
      <c r="J722" s="1168"/>
      <c r="K722" s="1131"/>
      <c r="L722" s="1131"/>
      <c r="M722" s="1131"/>
      <c r="N722" s="1131"/>
      <c r="O722" s="1131"/>
      <c r="P722" s="1114">
        <f t="shared" si="26"/>
        <v>0</v>
      </c>
      <c r="Q722" s="1114"/>
      <c r="R722" s="1114"/>
      <c r="S722" s="1114"/>
      <c r="T722" s="1114"/>
      <c r="U722" s="1199">
        <v>0</v>
      </c>
      <c r="V722" s="1200"/>
      <c r="W722" s="1200"/>
      <c r="X722" s="1201"/>
      <c r="Y722" s="1114">
        <f t="shared" si="28"/>
        <v>0</v>
      </c>
      <c r="Z722" s="1114"/>
      <c r="AA722" s="1114"/>
      <c r="AB722" s="1114"/>
      <c r="AC722" s="1114"/>
      <c r="AD722" s="1111">
        <v>0</v>
      </c>
      <c r="AE722" s="1112"/>
      <c r="AF722" s="1112"/>
      <c r="AG722" s="1112"/>
      <c r="AH722" s="1113"/>
      <c r="AI722" s="1128" t="str">
        <f t="shared" si="27"/>
        <v xml:space="preserve"> </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3"/>
      <c r="C723" s="1164"/>
      <c r="D723" s="1164"/>
      <c r="E723" s="1164"/>
      <c r="F723" s="1165"/>
      <c r="G723" s="1166"/>
      <c r="H723" s="1167"/>
      <c r="I723" s="1167"/>
      <c r="J723" s="1168"/>
      <c r="K723" s="1131"/>
      <c r="L723" s="1131"/>
      <c r="M723" s="1131"/>
      <c r="N723" s="1131"/>
      <c r="O723" s="1131"/>
      <c r="P723" s="1114">
        <f t="shared" si="26"/>
        <v>0</v>
      </c>
      <c r="Q723" s="1114"/>
      <c r="R723" s="1114"/>
      <c r="S723" s="1114"/>
      <c r="T723" s="1114"/>
      <c r="U723" s="1199">
        <v>0</v>
      </c>
      <c r="V723" s="1200"/>
      <c r="W723" s="1200"/>
      <c r="X723" s="1201"/>
      <c r="Y723" s="1114">
        <f t="shared" si="28"/>
        <v>0</v>
      </c>
      <c r="Z723" s="1114"/>
      <c r="AA723" s="1114"/>
      <c r="AB723" s="1114"/>
      <c r="AC723" s="1114"/>
      <c r="AD723" s="1111">
        <v>0</v>
      </c>
      <c r="AE723" s="1112"/>
      <c r="AF723" s="1112"/>
      <c r="AG723" s="1112"/>
      <c r="AH723" s="1113"/>
      <c r="AI723" s="1128" t="str">
        <f t="shared" si="27"/>
        <v xml:space="preserve"> </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3"/>
      <c r="C724" s="1164"/>
      <c r="D724" s="1164"/>
      <c r="E724" s="1164"/>
      <c r="F724" s="1165"/>
      <c r="G724" s="1166"/>
      <c r="H724" s="1167"/>
      <c r="I724" s="1167"/>
      <c r="J724" s="1168"/>
      <c r="K724" s="1131"/>
      <c r="L724" s="1131"/>
      <c r="M724" s="1131"/>
      <c r="N724" s="1131"/>
      <c r="O724" s="1131"/>
      <c r="P724" s="1114">
        <f t="shared" si="26"/>
        <v>0</v>
      </c>
      <c r="Q724" s="1114"/>
      <c r="R724" s="1114"/>
      <c r="S724" s="1114"/>
      <c r="T724" s="1114"/>
      <c r="U724" s="1199">
        <v>0</v>
      </c>
      <c r="V724" s="1200"/>
      <c r="W724" s="1200"/>
      <c r="X724" s="1201"/>
      <c r="Y724" s="1114">
        <f>K724+U724</f>
        <v>0</v>
      </c>
      <c r="Z724" s="1114"/>
      <c r="AA724" s="1114"/>
      <c r="AB724" s="1114"/>
      <c r="AC724" s="1114"/>
      <c r="AD724" s="1111">
        <v>0</v>
      </c>
      <c r="AE724" s="1112"/>
      <c r="AF724" s="1112"/>
      <c r="AG724" s="1112"/>
      <c r="AH724" s="1113"/>
      <c r="AI724" s="1128" t="str">
        <f t="shared" si="27"/>
        <v xml:space="preserve"> </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3"/>
      <c r="C725" s="1164"/>
      <c r="D725" s="1164"/>
      <c r="E725" s="1164"/>
      <c r="F725" s="1165"/>
      <c r="G725" s="1166"/>
      <c r="H725" s="1167"/>
      <c r="I725" s="1167"/>
      <c r="J725" s="1168"/>
      <c r="K725" s="1131"/>
      <c r="L725" s="1131"/>
      <c r="M725" s="1131"/>
      <c r="N725" s="1131"/>
      <c r="O725" s="1131"/>
      <c r="P725" s="1114">
        <f t="shared" si="26"/>
        <v>0</v>
      </c>
      <c r="Q725" s="1114"/>
      <c r="R725" s="1114"/>
      <c r="S725" s="1114"/>
      <c r="T725" s="1114"/>
      <c r="U725" s="1199">
        <v>0</v>
      </c>
      <c r="V725" s="1200"/>
      <c r="W725" s="1200"/>
      <c r="X725" s="1201"/>
      <c r="Y725" s="1114">
        <f>K725+U725</f>
        <v>0</v>
      </c>
      <c r="Z725" s="1114"/>
      <c r="AA725" s="1114"/>
      <c r="AB725" s="1114"/>
      <c r="AC725" s="1114"/>
      <c r="AD725" s="1111">
        <v>0</v>
      </c>
      <c r="AE725" s="1112"/>
      <c r="AF725" s="1112"/>
      <c r="AG725" s="1112"/>
      <c r="AH725" s="1113"/>
      <c r="AI725" s="1128" t="str">
        <f t="shared" si="27"/>
        <v xml:space="preserve"> </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3"/>
      <c r="C726" s="1164"/>
      <c r="D726" s="1164"/>
      <c r="E726" s="1164"/>
      <c r="F726" s="1165"/>
      <c r="G726" s="1166"/>
      <c r="H726" s="1167"/>
      <c r="I726" s="1167"/>
      <c r="J726" s="1168"/>
      <c r="K726" s="1131"/>
      <c r="L726" s="1131"/>
      <c r="M726" s="1131"/>
      <c r="N726" s="1131"/>
      <c r="O726" s="1131"/>
      <c r="P726" s="1114">
        <f t="shared" si="26"/>
        <v>0</v>
      </c>
      <c r="Q726" s="1114"/>
      <c r="R726" s="1114"/>
      <c r="S726" s="1114"/>
      <c r="T726" s="1114"/>
      <c r="U726" s="1199">
        <v>0</v>
      </c>
      <c r="V726" s="1200"/>
      <c r="W726" s="1200"/>
      <c r="X726" s="1201"/>
      <c r="Y726" s="1114">
        <f>K726+U726</f>
        <v>0</v>
      </c>
      <c r="Z726" s="1114"/>
      <c r="AA726" s="1114"/>
      <c r="AB726" s="1114"/>
      <c r="AC726" s="1114"/>
      <c r="AD726" s="1111">
        <v>0</v>
      </c>
      <c r="AE726" s="1112"/>
      <c r="AF726" s="1112"/>
      <c r="AG726" s="1112"/>
      <c r="AH726" s="1113"/>
      <c r="AI726" s="1128" t="str">
        <f t="shared" si="27"/>
        <v xml:space="preserve"> </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3"/>
      <c r="C727" s="1164"/>
      <c r="D727" s="1164"/>
      <c r="E727" s="1164"/>
      <c r="F727" s="1165"/>
      <c r="G727" s="1166"/>
      <c r="H727" s="1167"/>
      <c r="I727" s="1167"/>
      <c r="J727" s="1168"/>
      <c r="K727" s="1131"/>
      <c r="L727" s="1131"/>
      <c r="M727" s="1131"/>
      <c r="N727" s="1131"/>
      <c r="O727" s="1131"/>
      <c r="P727" s="1114">
        <f t="shared" si="26"/>
        <v>0</v>
      </c>
      <c r="Q727" s="1114"/>
      <c r="R727" s="1114"/>
      <c r="S727" s="1114"/>
      <c r="T727" s="1114"/>
      <c r="U727" s="1199">
        <v>0</v>
      </c>
      <c r="V727" s="1200"/>
      <c r="W727" s="1200"/>
      <c r="X727" s="1201"/>
      <c r="Y727" s="1114">
        <f>K727+U727</f>
        <v>0</v>
      </c>
      <c r="Z727" s="1114"/>
      <c r="AA727" s="1114"/>
      <c r="AB727" s="1114"/>
      <c r="AC727" s="1114"/>
      <c r="AD727" s="1111">
        <v>0</v>
      </c>
      <c r="AE727" s="1112"/>
      <c r="AF727" s="1112"/>
      <c r="AG727" s="1112"/>
      <c r="AH727" s="1113"/>
      <c r="AI727" s="1128" t="str">
        <f t="shared" si="27"/>
        <v xml:space="preserve"> </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3"/>
      <c r="C728" s="1164"/>
      <c r="D728" s="1164"/>
      <c r="E728" s="1164"/>
      <c r="F728" s="1165"/>
      <c r="G728" s="1166"/>
      <c r="H728" s="1167"/>
      <c r="I728" s="1167"/>
      <c r="J728" s="1168"/>
      <c r="K728" s="1131"/>
      <c r="L728" s="1131"/>
      <c r="M728" s="1131"/>
      <c r="N728" s="1131"/>
      <c r="O728" s="1131"/>
      <c r="P728" s="1114">
        <f t="shared" si="26"/>
        <v>0</v>
      </c>
      <c r="Q728" s="1114"/>
      <c r="R728" s="1114"/>
      <c r="S728" s="1114"/>
      <c r="T728" s="1114"/>
      <c r="U728" s="1199">
        <v>0</v>
      </c>
      <c r="V728" s="1200"/>
      <c r="W728" s="1200"/>
      <c r="X728" s="1201"/>
      <c r="Y728" s="1114">
        <f>K728+U728</f>
        <v>0</v>
      </c>
      <c r="Z728" s="1114"/>
      <c r="AA728" s="1114"/>
      <c r="AB728" s="1114"/>
      <c r="AC728" s="1114"/>
      <c r="AD728" s="1111">
        <v>0</v>
      </c>
      <c r="AE728" s="1112"/>
      <c r="AF728" s="1112"/>
      <c r="AG728" s="1112"/>
      <c r="AH728" s="1113"/>
      <c r="AI728" s="1128" t="str">
        <f t="shared" si="27"/>
        <v xml:space="preserve"> </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3"/>
      <c r="C729" s="1164"/>
      <c r="D729" s="1164"/>
      <c r="E729" s="1164"/>
      <c r="F729" s="1165"/>
      <c r="G729" s="1166"/>
      <c r="H729" s="1167"/>
      <c r="I729" s="1167"/>
      <c r="J729" s="1168"/>
      <c r="K729" s="1131"/>
      <c r="L729" s="1131"/>
      <c r="M729" s="1131"/>
      <c r="N729" s="1131"/>
      <c r="O729" s="1131"/>
      <c r="P729" s="1114">
        <f t="shared" si="26"/>
        <v>0</v>
      </c>
      <c r="Q729" s="1114"/>
      <c r="R729" s="1114"/>
      <c r="S729" s="1114"/>
      <c r="T729" s="1114"/>
      <c r="U729" s="1199">
        <v>0</v>
      </c>
      <c r="V729" s="1200"/>
      <c r="W729" s="1200"/>
      <c r="X729" s="1201"/>
      <c r="Y729" s="1114">
        <f t="shared" si="28"/>
        <v>0</v>
      </c>
      <c r="Z729" s="1114"/>
      <c r="AA729" s="1114"/>
      <c r="AB729" s="1114"/>
      <c r="AC729" s="1114"/>
      <c r="AD729" s="1111">
        <v>0</v>
      </c>
      <c r="AE729" s="1112"/>
      <c r="AF729" s="1112"/>
      <c r="AG729" s="1112"/>
      <c r="AH729" s="1113"/>
      <c r="AI729" s="1128" t="str">
        <f t="shared" si="27"/>
        <v xml:space="preserve"> </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3"/>
      <c r="C730" s="1164"/>
      <c r="D730" s="1164"/>
      <c r="E730" s="1164"/>
      <c r="F730" s="1165"/>
      <c r="G730" s="1166"/>
      <c r="H730" s="1167"/>
      <c r="I730" s="1167"/>
      <c r="J730" s="1168"/>
      <c r="K730" s="1131"/>
      <c r="L730" s="1131"/>
      <c r="M730" s="1131"/>
      <c r="N730" s="1131"/>
      <c r="O730" s="1131"/>
      <c r="P730" s="1114">
        <f t="shared" si="26"/>
        <v>0</v>
      </c>
      <c r="Q730" s="1114"/>
      <c r="R730" s="1114"/>
      <c r="S730" s="1114"/>
      <c r="T730" s="1114"/>
      <c r="U730" s="1199">
        <v>0</v>
      </c>
      <c r="V730" s="1200"/>
      <c r="W730" s="1200"/>
      <c r="X730" s="1201"/>
      <c r="Y730" s="1114">
        <f t="shared" si="28"/>
        <v>0</v>
      </c>
      <c r="Z730" s="1114"/>
      <c r="AA730" s="1114"/>
      <c r="AB730" s="1114"/>
      <c r="AC730" s="1114"/>
      <c r="AD730" s="1111">
        <v>0</v>
      </c>
      <c r="AE730" s="1112"/>
      <c r="AF730" s="1112"/>
      <c r="AG730" s="1112"/>
      <c r="AH730" s="1113"/>
      <c r="AI730" s="1128" t="str">
        <f t="shared" si="27"/>
        <v xml:space="preserve"> </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3"/>
      <c r="C731" s="1164"/>
      <c r="D731" s="1164"/>
      <c r="E731" s="1164"/>
      <c r="F731" s="1165"/>
      <c r="G731" s="1166"/>
      <c r="H731" s="1167"/>
      <c r="I731" s="1167"/>
      <c r="J731" s="1168"/>
      <c r="K731" s="1131"/>
      <c r="L731" s="1131"/>
      <c r="M731" s="1131"/>
      <c r="N731" s="1131"/>
      <c r="O731" s="1131"/>
      <c r="P731" s="1114">
        <f t="shared" si="26"/>
        <v>0</v>
      </c>
      <c r="Q731" s="1114"/>
      <c r="R731" s="1114"/>
      <c r="S731" s="1114"/>
      <c r="T731" s="1114"/>
      <c r="U731" s="1199">
        <v>0</v>
      </c>
      <c r="V731" s="1200"/>
      <c r="W731" s="1200"/>
      <c r="X731" s="1201"/>
      <c r="Y731" s="1114">
        <f t="shared" si="28"/>
        <v>0</v>
      </c>
      <c r="Z731" s="1114"/>
      <c r="AA731" s="1114"/>
      <c r="AB731" s="1114"/>
      <c r="AC731" s="1114"/>
      <c r="AD731" s="1111">
        <v>0</v>
      </c>
      <c r="AE731" s="1112"/>
      <c r="AF731" s="1112"/>
      <c r="AG731" s="1112"/>
      <c r="AH731" s="1113"/>
      <c r="AI731" s="1128" t="str">
        <f t="shared" si="27"/>
        <v xml:space="preserve"> </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3"/>
      <c r="C732" s="1164"/>
      <c r="D732" s="1164"/>
      <c r="E732" s="1164"/>
      <c r="F732" s="1165"/>
      <c r="G732" s="1166"/>
      <c r="H732" s="1167"/>
      <c r="I732" s="1167"/>
      <c r="J732" s="1168"/>
      <c r="K732" s="1131"/>
      <c r="L732" s="1131"/>
      <c r="M732" s="1131"/>
      <c r="N732" s="1131"/>
      <c r="O732" s="1131"/>
      <c r="P732" s="1114">
        <f t="shared" si="26"/>
        <v>0</v>
      </c>
      <c r="Q732" s="1114"/>
      <c r="R732" s="1114"/>
      <c r="S732" s="1114"/>
      <c r="T732" s="1114"/>
      <c r="U732" s="1199">
        <v>0</v>
      </c>
      <c r="V732" s="1200"/>
      <c r="W732" s="1200"/>
      <c r="X732" s="1201"/>
      <c r="Y732" s="1114">
        <f t="shared" si="28"/>
        <v>0</v>
      </c>
      <c r="Z732" s="1114"/>
      <c r="AA732" s="1114"/>
      <c r="AB732" s="1114"/>
      <c r="AC732" s="1114"/>
      <c r="AD732" s="1111">
        <v>0</v>
      </c>
      <c r="AE732" s="1112"/>
      <c r="AF732" s="1112"/>
      <c r="AG732" s="1112"/>
      <c r="AH732" s="1113"/>
      <c r="AI732" s="1128" t="str">
        <f t="shared" si="27"/>
        <v xml:space="preserve"> </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3"/>
      <c r="C733" s="1164"/>
      <c r="D733" s="1164"/>
      <c r="E733" s="1164"/>
      <c r="F733" s="1165"/>
      <c r="G733" s="1166"/>
      <c r="H733" s="1167"/>
      <c r="I733" s="1167"/>
      <c r="J733" s="1168"/>
      <c r="K733" s="1131"/>
      <c r="L733" s="1131"/>
      <c r="M733" s="1131"/>
      <c r="N733" s="1131"/>
      <c r="O733" s="1131"/>
      <c r="P733" s="1114">
        <f t="shared" si="26"/>
        <v>0</v>
      </c>
      <c r="Q733" s="1114"/>
      <c r="R733" s="1114"/>
      <c r="S733" s="1114"/>
      <c r="T733" s="1114"/>
      <c r="U733" s="1199">
        <v>0</v>
      </c>
      <c r="V733" s="1200"/>
      <c r="W733" s="1200"/>
      <c r="X733" s="1201"/>
      <c r="Y733" s="1114">
        <f t="shared" si="28"/>
        <v>0</v>
      </c>
      <c r="Z733" s="1114"/>
      <c r="AA733" s="1114"/>
      <c r="AB733" s="1114"/>
      <c r="AC733" s="1114"/>
      <c r="AD733" s="1111">
        <v>0</v>
      </c>
      <c r="AE733" s="1112"/>
      <c r="AF733" s="1112"/>
      <c r="AG733" s="1112"/>
      <c r="AH733" s="1113"/>
      <c r="AI733" s="1428" t="str">
        <f t="shared" si="27"/>
        <v xml:space="preserve"> </v>
      </c>
      <c r="AJ733" s="1429"/>
      <c r="AK733" s="143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85" t="s">
        <v>132</v>
      </c>
      <c r="C734" s="1186"/>
      <c r="D734" s="1186"/>
      <c r="E734" s="1186"/>
      <c r="F734" s="1187"/>
      <c r="G734" s="1268">
        <f>SUM(G709:J733)</f>
        <v>86</v>
      </c>
      <c r="H734" s="1269"/>
      <c r="I734" s="1269"/>
      <c r="J734" s="1270"/>
      <c r="K734" s="1185" t="s">
        <v>131</v>
      </c>
      <c r="L734" s="1186"/>
      <c r="M734" s="1186"/>
      <c r="N734" s="1186"/>
      <c r="O734" s="1187"/>
      <c r="P734" s="1175">
        <f>SUM(P709:T733)</f>
        <v>114002</v>
      </c>
      <c r="Q734" s="1117"/>
      <c r="R734" s="1117"/>
      <c r="S734" s="1117"/>
      <c r="T734" s="1176"/>
      <c r="Y734" s="1262" t="s">
        <v>999</v>
      </c>
      <c r="Z734" s="1263"/>
      <c r="AA734" s="1263"/>
      <c r="AB734" s="1263"/>
      <c r="AC734" s="1264"/>
      <c r="AD734" s="1592">
        <f>AV675</f>
        <v>0.49302325581395345</v>
      </c>
      <c r="AE734" s="1593"/>
      <c r="AF734" s="1593"/>
      <c r="AG734" s="1593"/>
      <c r="AH734" s="159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0" t="s">
        <v>642</v>
      </c>
      <c r="AG736" s="1570"/>
      <c r="AH736" s="157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267" t="s">
        <v>302</v>
      </c>
      <c r="P750" s="1267"/>
      <c r="Q750" s="1267"/>
      <c r="R750" s="1267"/>
      <c r="S750" s="1267"/>
      <c r="T750" s="1267" t="s">
        <v>492</v>
      </c>
      <c r="U750" s="1267"/>
      <c r="V750" s="1267"/>
      <c r="W750" s="1267"/>
      <c r="X750" s="1267"/>
      <c r="Y750" s="1267" t="s">
        <v>303</v>
      </c>
      <c r="Z750" s="1267"/>
      <c r="AA750" s="1267"/>
      <c r="AB750" s="1267"/>
      <c r="AC750" s="126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67"/>
      <c r="P751" s="1267"/>
      <c r="Q751" s="1267"/>
      <c r="R751" s="1267"/>
      <c r="S751" s="1267"/>
      <c r="T751" s="1267"/>
      <c r="U751" s="1267"/>
      <c r="V751" s="1267"/>
      <c r="W751" s="1267"/>
      <c r="X751" s="1267"/>
      <c r="Y751" s="1267"/>
      <c r="Z751" s="1267"/>
      <c r="AA751" s="1267"/>
      <c r="AB751" s="1267"/>
      <c r="AC751" s="126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67"/>
      <c r="P752" s="1267"/>
      <c r="Q752" s="1267"/>
      <c r="R752" s="1267"/>
      <c r="S752" s="1267"/>
      <c r="T752" s="1267"/>
      <c r="U752" s="1267"/>
      <c r="V752" s="1267"/>
      <c r="W752" s="1267"/>
      <c r="X752" s="1267"/>
      <c r="Y752" s="1267"/>
      <c r="Z752" s="1267"/>
      <c r="AA752" s="1267"/>
      <c r="AB752" s="1267"/>
      <c r="AC752" s="126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67"/>
      <c r="P753" s="1267"/>
      <c r="Q753" s="1267"/>
      <c r="R753" s="1267"/>
      <c r="S753" s="1267"/>
      <c r="T753" s="1267"/>
      <c r="U753" s="1267"/>
      <c r="V753" s="1267"/>
      <c r="W753" s="1267"/>
      <c r="X753" s="1267"/>
      <c r="Y753" s="1267"/>
      <c r="Z753" s="1267"/>
      <c r="AA753" s="1267"/>
      <c r="AB753" s="1267"/>
      <c r="AC753" s="126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3" t="s">
        <v>170</v>
      </c>
      <c r="K754" s="1164"/>
      <c r="L754" s="1164"/>
      <c r="M754" s="1164"/>
      <c r="N754" s="1165"/>
      <c r="O754" s="1188">
        <v>1</v>
      </c>
      <c r="P754" s="1188"/>
      <c r="Q754" s="1188"/>
      <c r="R754" s="1188"/>
      <c r="S754" s="1188"/>
      <c r="T754" s="1131"/>
      <c r="U754" s="1131"/>
      <c r="V754" s="1131"/>
      <c r="W754" s="1131"/>
      <c r="X754" s="1131"/>
      <c r="Y754" s="1114">
        <f>T754*O754</f>
        <v>0</v>
      </c>
      <c r="Z754" s="1114"/>
      <c r="AA754" s="1114"/>
      <c r="AB754" s="1114"/>
      <c r="AC754" s="111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3"/>
      <c r="K755" s="1164"/>
      <c r="L755" s="1164"/>
      <c r="M755" s="1164"/>
      <c r="N755" s="1165"/>
      <c r="O755" s="1188"/>
      <c r="P755" s="1188"/>
      <c r="Q755" s="1188"/>
      <c r="R755" s="1188"/>
      <c r="S755" s="1188"/>
      <c r="T755" s="1131"/>
      <c r="U755" s="1131"/>
      <c r="V755" s="1131"/>
      <c r="W755" s="1131"/>
      <c r="X755" s="1131"/>
      <c r="Y755" s="1114">
        <f>T755*O755</f>
        <v>0</v>
      </c>
      <c r="Z755" s="1114"/>
      <c r="AA755" s="1114"/>
      <c r="AB755" s="1114"/>
      <c r="AC755" s="111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3"/>
      <c r="K756" s="1164"/>
      <c r="L756" s="1164"/>
      <c r="M756" s="1164"/>
      <c r="N756" s="1165"/>
      <c r="O756" s="1188"/>
      <c r="P756" s="1188"/>
      <c r="Q756" s="1188"/>
      <c r="R756" s="1188"/>
      <c r="S756" s="1188"/>
      <c r="T756" s="1131"/>
      <c r="U756" s="1131"/>
      <c r="V756" s="1131"/>
      <c r="W756" s="1131"/>
      <c r="X756" s="1131"/>
      <c r="Y756" s="1114">
        <f>T756*O756</f>
        <v>0</v>
      </c>
      <c r="Z756" s="1114"/>
      <c r="AA756" s="1114"/>
      <c r="AB756" s="1114"/>
      <c r="AC756" s="111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3"/>
      <c r="K757" s="1164"/>
      <c r="L757" s="1164"/>
      <c r="M757" s="1164"/>
      <c r="N757" s="1165"/>
      <c r="O757" s="1188"/>
      <c r="P757" s="1188"/>
      <c r="Q757" s="1188"/>
      <c r="R757" s="1188"/>
      <c r="S757" s="1188"/>
      <c r="T757" s="1131"/>
      <c r="U757" s="1131"/>
      <c r="V757" s="1131"/>
      <c r="W757" s="1131"/>
      <c r="X757" s="1131"/>
      <c r="Y757" s="1114">
        <f>T757*O757</f>
        <v>0</v>
      </c>
      <c r="Z757" s="1114"/>
      <c r="AA757" s="1114"/>
      <c r="AB757" s="1114"/>
      <c r="AC757" s="111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5" t="s">
        <v>132</v>
      </c>
      <c r="K758" s="1186"/>
      <c r="L758" s="1186"/>
      <c r="M758" s="1186"/>
      <c r="N758" s="1187"/>
      <c r="O758" s="1256">
        <f>SUM(O754:S757)</f>
        <v>1</v>
      </c>
      <c r="P758" s="1257"/>
      <c r="Q758" s="1257"/>
      <c r="R758" s="1257"/>
      <c r="S758" s="1258"/>
      <c r="T758" s="1259" t="s">
        <v>131</v>
      </c>
      <c r="U758" s="1260"/>
      <c r="V758" s="1260"/>
      <c r="W758" s="1260"/>
      <c r="X758" s="1261"/>
      <c r="Y758" s="1175">
        <f>SUM(Y754:AC757)</f>
        <v>0</v>
      </c>
      <c r="Z758" s="1240"/>
      <c r="AA758" s="1240"/>
      <c r="AB758" s="1240"/>
      <c r="AC758" s="124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7" t="s">
        <v>723</v>
      </c>
      <c r="K760" s="1437"/>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267" t="s">
        <v>302</v>
      </c>
      <c r="P764" s="1267"/>
      <c r="Q764" s="1267"/>
      <c r="R764" s="1267"/>
      <c r="S764" s="1267"/>
      <c r="T764" s="1267" t="s">
        <v>492</v>
      </c>
      <c r="U764" s="1267"/>
      <c r="V764" s="1267"/>
      <c r="W764" s="1267"/>
      <c r="X764" s="1267"/>
      <c r="Y764" s="1267" t="s">
        <v>303</v>
      </c>
      <c r="Z764" s="1267"/>
      <c r="AA764" s="1267"/>
      <c r="AB764" s="1267"/>
      <c r="AC764" s="126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67"/>
      <c r="P765" s="1267"/>
      <c r="Q765" s="1267"/>
      <c r="R765" s="1267"/>
      <c r="S765" s="1267"/>
      <c r="T765" s="1267"/>
      <c r="U765" s="1267"/>
      <c r="V765" s="1267"/>
      <c r="W765" s="1267"/>
      <c r="X765" s="1267"/>
      <c r="Y765" s="1267"/>
      <c r="Z765" s="1267"/>
      <c r="AA765" s="1267"/>
      <c r="AB765" s="1267"/>
      <c r="AC765" s="126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67"/>
      <c r="P766" s="1267"/>
      <c r="Q766" s="1267"/>
      <c r="R766" s="1267"/>
      <c r="S766" s="1267"/>
      <c r="T766" s="1267"/>
      <c r="U766" s="1267"/>
      <c r="V766" s="1267"/>
      <c r="W766" s="1267"/>
      <c r="X766" s="1267"/>
      <c r="Y766" s="1267"/>
      <c r="Z766" s="1267"/>
      <c r="AA766" s="1267"/>
      <c r="AB766" s="1267"/>
      <c r="AC766" s="126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67"/>
      <c r="P767" s="1267"/>
      <c r="Q767" s="1267"/>
      <c r="R767" s="1267"/>
      <c r="S767" s="1267"/>
      <c r="T767" s="1267"/>
      <c r="U767" s="1267"/>
      <c r="V767" s="1267"/>
      <c r="W767" s="1267"/>
      <c r="X767" s="1267"/>
      <c r="Y767" s="1267"/>
      <c r="Z767" s="1267"/>
      <c r="AA767" s="1267"/>
      <c r="AB767" s="1267"/>
      <c r="AC767" s="126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3"/>
      <c r="K768" s="1164"/>
      <c r="L768" s="1164"/>
      <c r="M768" s="1164"/>
      <c r="N768" s="1165"/>
      <c r="O768" s="1188"/>
      <c r="P768" s="1188"/>
      <c r="Q768" s="1188"/>
      <c r="R768" s="1188"/>
      <c r="S768" s="1188"/>
      <c r="T768" s="1131"/>
      <c r="U768" s="1131"/>
      <c r="V768" s="1131"/>
      <c r="W768" s="1131"/>
      <c r="X768" s="1131"/>
      <c r="Y768" s="1114">
        <f>T768*O768</f>
        <v>0</v>
      </c>
      <c r="Z768" s="1114"/>
      <c r="AA768" s="1114"/>
      <c r="AB768" s="1114"/>
      <c r="AC768" s="111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3"/>
      <c r="K769" s="1164"/>
      <c r="L769" s="1164"/>
      <c r="M769" s="1164"/>
      <c r="N769" s="1165"/>
      <c r="O769" s="1188"/>
      <c r="P769" s="1188"/>
      <c r="Q769" s="1188"/>
      <c r="R769" s="1188"/>
      <c r="S769" s="1188"/>
      <c r="T769" s="1131"/>
      <c r="U769" s="1131"/>
      <c r="V769" s="1131"/>
      <c r="W769" s="1131"/>
      <c r="X769" s="1131"/>
      <c r="Y769" s="1114">
        <f t="shared" ref="Y769:Y777" si="29">T769*O769</f>
        <v>0</v>
      </c>
      <c r="Z769" s="1114"/>
      <c r="AA769" s="1114"/>
      <c r="AB769" s="1114"/>
      <c r="AC769" s="111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3"/>
      <c r="K770" s="1164"/>
      <c r="L770" s="1164"/>
      <c r="M770" s="1164"/>
      <c r="N770" s="1165"/>
      <c r="O770" s="1188"/>
      <c r="P770" s="1188"/>
      <c r="Q770" s="1188"/>
      <c r="R770" s="1188"/>
      <c r="S770" s="1188"/>
      <c r="T770" s="1131"/>
      <c r="U770" s="1131"/>
      <c r="V770" s="1131"/>
      <c r="W770" s="1131"/>
      <c r="X770" s="1131"/>
      <c r="Y770" s="1114">
        <f t="shared" si="29"/>
        <v>0</v>
      </c>
      <c r="Z770" s="1114"/>
      <c r="AA770" s="1114"/>
      <c r="AB770" s="1114"/>
      <c r="AC770" s="111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3"/>
      <c r="K771" s="1164"/>
      <c r="L771" s="1164"/>
      <c r="M771" s="1164"/>
      <c r="N771" s="1165"/>
      <c r="O771" s="1188"/>
      <c r="P771" s="1188"/>
      <c r="Q771" s="1188"/>
      <c r="R771" s="1188"/>
      <c r="S771" s="1188"/>
      <c r="T771" s="1131"/>
      <c r="U771" s="1131"/>
      <c r="V771" s="1131"/>
      <c r="W771" s="1131"/>
      <c r="X771" s="1131"/>
      <c r="Y771" s="1114">
        <f t="shared" si="29"/>
        <v>0</v>
      </c>
      <c r="Z771" s="1114"/>
      <c r="AA771" s="1114"/>
      <c r="AB771" s="1114"/>
      <c r="AC771" s="111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3"/>
      <c r="K772" s="1164"/>
      <c r="L772" s="1164"/>
      <c r="M772" s="1164"/>
      <c r="N772" s="1165"/>
      <c r="O772" s="1188"/>
      <c r="P772" s="1188"/>
      <c r="Q772" s="1188"/>
      <c r="R772" s="1188"/>
      <c r="S772" s="1188"/>
      <c r="T772" s="1131"/>
      <c r="U772" s="1131"/>
      <c r="V772" s="1131"/>
      <c r="W772" s="1131"/>
      <c r="X772" s="1131"/>
      <c r="Y772" s="1114">
        <f t="shared" si="29"/>
        <v>0</v>
      </c>
      <c r="Z772" s="1114"/>
      <c r="AA772" s="1114"/>
      <c r="AB772" s="1114"/>
      <c r="AC772" s="111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3"/>
      <c r="K773" s="1164"/>
      <c r="L773" s="1164"/>
      <c r="M773" s="1164"/>
      <c r="N773" s="1165"/>
      <c r="O773" s="1188"/>
      <c r="P773" s="1188"/>
      <c r="Q773" s="1188"/>
      <c r="R773" s="1188"/>
      <c r="S773" s="1188"/>
      <c r="T773" s="1131"/>
      <c r="U773" s="1131"/>
      <c r="V773" s="1131"/>
      <c r="W773" s="1131"/>
      <c r="X773" s="1131"/>
      <c r="Y773" s="1114">
        <f t="shared" si="29"/>
        <v>0</v>
      </c>
      <c r="Z773" s="1114"/>
      <c r="AA773" s="1114"/>
      <c r="AB773" s="1114"/>
      <c r="AC773" s="111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3"/>
      <c r="K774" s="1164"/>
      <c r="L774" s="1164"/>
      <c r="M774" s="1164"/>
      <c r="N774" s="1165"/>
      <c r="O774" s="1188"/>
      <c r="P774" s="1188"/>
      <c r="Q774" s="1188"/>
      <c r="R774" s="1188"/>
      <c r="S774" s="1188"/>
      <c r="T774" s="1131"/>
      <c r="U774" s="1131"/>
      <c r="V774" s="1131"/>
      <c r="W774" s="1131"/>
      <c r="X774" s="1131"/>
      <c r="Y774" s="1114">
        <f t="shared" si="29"/>
        <v>0</v>
      </c>
      <c r="Z774" s="1114"/>
      <c r="AA774" s="1114"/>
      <c r="AB774" s="1114"/>
      <c r="AC774" s="111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3"/>
      <c r="K775" s="1164"/>
      <c r="L775" s="1164"/>
      <c r="M775" s="1164"/>
      <c r="N775" s="1165"/>
      <c r="O775" s="1188"/>
      <c r="P775" s="1188"/>
      <c r="Q775" s="1188"/>
      <c r="R775" s="1188"/>
      <c r="S775" s="1188"/>
      <c r="T775" s="1131"/>
      <c r="U775" s="1131"/>
      <c r="V775" s="1131"/>
      <c r="W775" s="1131"/>
      <c r="X775" s="1131"/>
      <c r="Y775" s="1114">
        <f t="shared" si="29"/>
        <v>0</v>
      </c>
      <c r="Z775" s="1114"/>
      <c r="AA775" s="1114"/>
      <c r="AB775" s="1114"/>
      <c r="AC775" s="111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3"/>
      <c r="K776" s="1164"/>
      <c r="L776" s="1164"/>
      <c r="M776" s="1164"/>
      <c r="N776" s="1165"/>
      <c r="O776" s="1188"/>
      <c r="P776" s="1188"/>
      <c r="Q776" s="1188"/>
      <c r="R776" s="1188"/>
      <c r="S776" s="1188"/>
      <c r="T776" s="1131"/>
      <c r="U776" s="1131"/>
      <c r="V776" s="1131"/>
      <c r="W776" s="1131"/>
      <c r="X776" s="1131"/>
      <c r="Y776" s="1114">
        <f t="shared" si="29"/>
        <v>0</v>
      </c>
      <c r="Z776" s="1114"/>
      <c r="AA776" s="1114"/>
      <c r="AB776" s="1114"/>
      <c r="AC776" s="111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3"/>
      <c r="K777" s="1164"/>
      <c r="L777" s="1164"/>
      <c r="M777" s="1164"/>
      <c r="N777" s="1165"/>
      <c r="O777" s="1188"/>
      <c r="P777" s="1188"/>
      <c r="Q777" s="1188"/>
      <c r="R777" s="1188"/>
      <c r="S777" s="1188"/>
      <c r="T777" s="1131"/>
      <c r="U777" s="1131"/>
      <c r="V777" s="1131"/>
      <c r="W777" s="1131"/>
      <c r="X777" s="1131"/>
      <c r="Y777" s="1114">
        <f t="shared" si="29"/>
        <v>0</v>
      </c>
      <c r="Z777" s="1114"/>
      <c r="AA777" s="1114"/>
      <c r="AB777" s="1114"/>
      <c r="AC777" s="111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5" t="s">
        <v>132</v>
      </c>
      <c r="K778" s="1186"/>
      <c r="L778" s="1186"/>
      <c r="M778" s="1186"/>
      <c r="N778" s="1187"/>
      <c r="O778" s="1431">
        <f>SUM(O768:S777)</f>
        <v>0</v>
      </c>
      <c r="P778" s="1431"/>
      <c r="Q778" s="1431"/>
      <c r="R778" s="1431"/>
      <c r="S778" s="1431"/>
      <c r="T778" s="1259" t="s">
        <v>131</v>
      </c>
      <c r="U778" s="1260"/>
      <c r="V778" s="1260"/>
      <c r="W778" s="1260"/>
      <c r="X778" s="1261"/>
      <c r="Y778" s="1175">
        <f>SUM(Y768:AC777)</f>
        <v>0</v>
      </c>
      <c r="Z778" s="1117"/>
      <c r="AA778" s="1117"/>
      <c r="AB778" s="1117"/>
      <c r="AC778" s="117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52" t="s">
        <v>516</v>
      </c>
      <c r="BB779" s="1253"/>
      <c r="BC779" s="58"/>
      <c r="BD779" s="58"/>
      <c r="BE779" s="58"/>
      <c r="BF779" s="51" t="s">
        <v>685</v>
      </c>
      <c r="BG779" s="51"/>
      <c r="BH779" s="51"/>
      <c r="BI779" s="51"/>
      <c r="BJ779" s="51"/>
      <c r="BK779" s="51"/>
      <c r="BL779" s="51"/>
      <c r="BM779" s="51"/>
      <c r="BN779" s="51"/>
      <c r="BO779" s="1249" t="str">
        <f>T191</f>
        <v>Santa Clara</v>
      </c>
      <c r="BP779" s="1250"/>
      <c r="BQ779" s="1250"/>
      <c r="BR779" s="1250"/>
      <c r="BS779" s="1250"/>
      <c r="BT779" s="1250"/>
      <c r="BU779" s="125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32">
        <f>P734+Y758+Y778</f>
        <v>114002</v>
      </c>
      <c r="Z780" s="1132"/>
      <c r="AA780" s="1132"/>
      <c r="AB780" s="1132"/>
      <c r="AC780" s="113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32">
        <f>(P734+Y758+Y778)*12</f>
        <v>1368024</v>
      </c>
      <c r="Z781" s="1132"/>
      <c r="AA781" s="1132"/>
      <c r="AB781" s="1132"/>
      <c r="AC781" s="113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960" t="s">
        <v>1769</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9"/>
      <c r="AA786" s="1150"/>
      <c r="AB786" s="1150"/>
      <c r="AC786" s="1150"/>
      <c r="AD786" s="1150"/>
      <c r="AE786" s="11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2"/>
      <c r="AA787" s="1150"/>
      <c r="AB787" s="1150"/>
      <c r="AC787" s="1150"/>
      <c r="AD787" s="1150"/>
      <c r="AE787" s="11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254">
        <v>0</v>
      </c>
      <c r="AA788" s="1230"/>
      <c r="AB788" s="1230"/>
      <c r="AC788" s="1230"/>
      <c r="AD788" s="1230"/>
      <c r="AE788" s="125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42">
        <f>'Subsidy Contract Calculation'!I30</f>
        <v>0</v>
      </c>
      <c r="AA789" s="1243"/>
      <c r="AB789" s="1243"/>
      <c r="AC789" s="1243"/>
      <c r="AD789" s="1243"/>
      <c r="AE789" s="124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6">
        <v>15660</v>
      </c>
      <c r="AA793" s="1147"/>
      <c r="AB793" s="1147"/>
      <c r="AC793" s="1147"/>
      <c r="AD793" s="1147"/>
      <c r="AE793" s="114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6"/>
      <c r="AA794" s="1147"/>
      <c r="AB794" s="1147"/>
      <c r="AC794" s="1147"/>
      <c r="AD794" s="1147"/>
      <c r="AE794" s="114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6"/>
      <c r="AA795" s="1147"/>
      <c r="AB795" s="1147"/>
      <c r="AC795" s="1147"/>
      <c r="AD795" s="1147"/>
      <c r="AE795" s="114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25" t="s">
        <v>357</v>
      </c>
      <c r="Q796" s="1126"/>
      <c r="R796" s="1126"/>
      <c r="S796" s="1126"/>
      <c r="T796" s="1126"/>
      <c r="U796" s="1126"/>
      <c r="V796" s="1126"/>
      <c r="W796" s="1126"/>
      <c r="X796" s="1126"/>
      <c r="Y796" s="1127"/>
      <c r="Z796" s="1146"/>
      <c r="AA796" s="1147"/>
      <c r="AB796" s="1147"/>
      <c r="AC796" s="1147"/>
      <c r="AD796" s="1147"/>
      <c r="AE796" s="114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42">
        <f>SUM(Z793:AE796)</f>
        <v>15660</v>
      </c>
      <c r="AA797" s="1243"/>
      <c r="AB797" s="1243"/>
      <c r="AC797" s="1243"/>
      <c r="AD797" s="1243"/>
      <c r="AE797" s="124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42">
        <f>Z797+Y781+Z789</f>
        <v>1383684</v>
      </c>
      <c r="AA798" s="1243"/>
      <c r="AB798" s="1243"/>
      <c r="AC798" s="1243"/>
      <c r="AD798" s="1243"/>
      <c r="AE798" s="124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45" t="s">
        <v>133</v>
      </c>
      <c r="N803" s="1245"/>
      <c r="O803" s="1245"/>
      <c r="P803" s="1246"/>
      <c r="Q803" s="1174" t="s">
        <v>309</v>
      </c>
      <c r="R803" s="1174"/>
      <c r="S803" s="1174"/>
      <c r="T803" s="1174"/>
      <c r="U803" s="1174" t="s">
        <v>310</v>
      </c>
      <c r="V803" s="1174"/>
      <c r="W803" s="1174"/>
      <c r="X803" s="1174"/>
      <c r="Y803" s="1174" t="s">
        <v>311</v>
      </c>
      <c r="Z803" s="1174"/>
      <c r="AA803" s="1174"/>
      <c r="AB803" s="1174"/>
      <c r="AC803" s="1174" t="s">
        <v>385</v>
      </c>
      <c r="AD803" s="1174"/>
      <c r="AE803" s="1174"/>
      <c r="AF803" s="1174"/>
      <c r="AG803" s="1432" t="s">
        <v>358</v>
      </c>
      <c r="AH803" s="1432"/>
      <c r="AI803" s="1432"/>
      <c r="AJ803" s="143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47"/>
      <c r="N804" s="1247"/>
      <c r="O804" s="1247"/>
      <c r="P804" s="1248"/>
      <c r="Q804" s="1174"/>
      <c r="R804" s="1174"/>
      <c r="S804" s="1174"/>
      <c r="T804" s="1174"/>
      <c r="U804" s="1174"/>
      <c r="V804" s="1174"/>
      <c r="W804" s="1174"/>
      <c r="X804" s="1174"/>
      <c r="Y804" s="1174"/>
      <c r="Z804" s="1174"/>
      <c r="AA804" s="1174"/>
      <c r="AB804" s="1174"/>
      <c r="AC804" s="1174"/>
      <c r="AD804" s="1174"/>
      <c r="AE804" s="1174"/>
      <c r="AF804" s="1174"/>
      <c r="AG804" s="1432"/>
      <c r="AH804" s="1432"/>
      <c r="AI804" s="1432"/>
      <c r="AJ804" s="143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7" t="s">
        <v>45</v>
      </c>
      <c r="D805" s="1308"/>
      <c r="E805" s="1308"/>
      <c r="F805" s="1308"/>
      <c r="G805" s="1308"/>
      <c r="H805" s="1308"/>
      <c r="I805" s="80"/>
      <c r="J805" s="80"/>
      <c r="K805" s="80"/>
      <c r="L805" s="81"/>
      <c r="M805" s="1123">
        <v>12</v>
      </c>
      <c r="N805" s="1123"/>
      <c r="O805" s="1123"/>
      <c r="P805" s="1123"/>
      <c r="Q805" s="1123">
        <v>16</v>
      </c>
      <c r="R805" s="1123"/>
      <c r="S805" s="1123"/>
      <c r="T805" s="1123"/>
      <c r="U805" s="1123">
        <v>21</v>
      </c>
      <c r="V805" s="1123"/>
      <c r="W805" s="1123"/>
      <c r="X805" s="1123"/>
      <c r="Y805" s="1123"/>
      <c r="Z805" s="1123"/>
      <c r="AA805" s="1123"/>
      <c r="AB805" s="1123"/>
      <c r="AC805" s="1153"/>
      <c r="AD805" s="1154"/>
      <c r="AE805" s="1154"/>
      <c r="AF805" s="1155"/>
      <c r="AG805" s="1153"/>
      <c r="AH805" s="1154"/>
      <c r="AI805" s="1154"/>
      <c r="AJ805" s="115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80" t="s">
        <v>46</v>
      </c>
      <c r="D806" s="1181"/>
      <c r="E806" s="1181"/>
      <c r="F806" s="1181"/>
      <c r="G806" s="1181"/>
      <c r="H806" s="1181"/>
      <c r="I806" s="77"/>
      <c r="J806" s="77"/>
      <c r="K806" s="77"/>
      <c r="L806" s="78"/>
      <c r="M806" s="1123"/>
      <c r="N806" s="1123"/>
      <c r="O806" s="1123"/>
      <c r="P806" s="1123"/>
      <c r="Q806" s="1123"/>
      <c r="R806" s="1123"/>
      <c r="S806" s="1123"/>
      <c r="T806" s="1123"/>
      <c r="U806" s="1123"/>
      <c r="V806" s="1123"/>
      <c r="W806" s="1123"/>
      <c r="X806" s="1123"/>
      <c r="Y806" s="1123"/>
      <c r="Z806" s="1123"/>
      <c r="AA806" s="1123"/>
      <c r="AB806" s="1123"/>
      <c r="AC806" s="1153"/>
      <c r="AD806" s="1154"/>
      <c r="AE806" s="1154"/>
      <c r="AF806" s="1155"/>
      <c r="AG806" s="1153"/>
      <c r="AH806" s="1154"/>
      <c r="AI806" s="1154"/>
      <c r="AJ806" s="115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80" t="s">
        <v>47</v>
      </c>
      <c r="D807" s="1181"/>
      <c r="E807" s="1181"/>
      <c r="F807" s="1181"/>
      <c r="G807" s="1181"/>
      <c r="H807" s="1181"/>
      <c r="I807" s="96"/>
      <c r="J807" s="96"/>
      <c r="K807" s="96"/>
      <c r="L807" s="97"/>
      <c r="M807" s="1123">
        <v>7</v>
      </c>
      <c r="N807" s="1123"/>
      <c r="O807" s="1123"/>
      <c r="P807" s="1123"/>
      <c r="Q807" s="1123">
        <v>9</v>
      </c>
      <c r="R807" s="1123"/>
      <c r="S807" s="1123"/>
      <c r="T807" s="1123"/>
      <c r="U807" s="1123">
        <v>11</v>
      </c>
      <c r="V807" s="1123"/>
      <c r="W807" s="1123"/>
      <c r="X807" s="1123"/>
      <c r="Y807" s="1123"/>
      <c r="Z807" s="1123"/>
      <c r="AA807" s="1123"/>
      <c r="AB807" s="1123"/>
      <c r="AC807" s="1153"/>
      <c r="AD807" s="1154"/>
      <c r="AE807" s="1154"/>
      <c r="AF807" s="1155"/>
      <c r="AG807" s="1153"/>
      <c r="AH807" s="1154"/>
      <c r="AI807" s="1154"/>
      <c r="AJ807" s="115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80" t="s">
        <v>841</v>
      </c>
      <c r="D808" s="1181"/>
      <c r="E808" s="1181"/>
      <c r="F808" s="1181"/>
      <c r="G808" s="1181"/>
      <c r="H808" s="1181"/>
      <c r="I808" s="96"/>
      <c r="J808" s="96"/>
      <c r="K808" s="96"/>
      <c r="L808" s="97"/>
      <c r="M808" s="1123"/>
      <c r="N808" s="1123"/>
      <c r="O808" s="1123"/>
      <c r="P808" s="1123"/>
      <c r="Q808" s="1123"/>
      <c r="R808" s="1123"/>
      <c r="S808" s="1123"/>
      <c r="T808" s="1123"/>
      <c r="U808" s="1123"/>
      <c r="V808" s="1123"/>
      <c r="W808" s="1123"/>
      <c r="X808" s="1123"/>
      <c r="Y808" s="1123"/>
      <c r="Z808" s="1123"/>
      <c r="AA808" s="1123"/>
      <c r="AB808" s="1123"/>
      <c r="AC808" s="1153"/>
      <c r="AD808" s="1154"/>
      <c r="AE808" s="1154"/>
      <c r="AF808" s="1155"/>
      <c r="AG808" s="1153"/>
      <c r="AH808" s="1154"/>
      <c r="AI808" s="1154"/>
      <c r="AJ808" s="115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80" t="s">
        <v>506</v>
      </c>
      <c r="D809" s="1181"/>
      <c r="E809" s="1181"/>
      <c r="F809" s="1181"/>
      <c r="G809" s="1181"/>
      <c r="H809" s="1181"/>
      <c r="I809" s="96"/>
      <c r="J809" s="96"/>
      <c r="K809" s="96"/>
      <c r="L809" s="97"/>
      <c r="M809" s="1123">
        <v>20</v>
      </c>
      <c r="N809" s="1123"/>
      <c r="O809" s="1123"/>
      <c r="P809" s="1123"/>
      <c r="Q809" s="1123">
        <v>31</v>
      </c>
      <c r="R809" s="1123"/>
      <c r="S809" s="1123"/>
      <c r="T809" s="1123"/>
      <c r="U809" s="1123">
        <v>39</v>
      </c>
      <c r="V809" s="1123"/>
      <c r="W809" s="1123"/>
      <c r="X809" s="1123"/>
      <c r="Y809" s="1123"/>
      <c r="Z809" s="1123"/>
      <c r="AA809" s="1123"/>
      <c r="AB809" s="1123"/>
      <c r="AC809" s="1153"/>
      <c r="AD809" s="1154"/>
      <c r="AE809" s="1154"/>
      <c r="AF809" s="1155"/>
      <c r="AG809" s="1153"/>
      <c r="AH809" s="1154"/>
      <c r="AI809" s="1154"/>
      <c r="AJ809" s="115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6" t="s">
        <v>865</v>
      </c>
      <c r="D810" s="1181"/>
      <c r="E810" s="1181"/>
      <c r="F810" s="1181"/>
      <c r="G810" s="1181"/>
      <c r="H810" s="1181"/>
      <c r="I810" s="96"/>
      <c r="J810" s="96"/>
      <c r="K810" s="96"/>
      <c r="L810" s="97"/>
      <c r="M810" s="1123"/>
      <c r="N810" s="1123"/>
      <c r="O810" s="1123"/>
      <c r="P810" s="1123"/>
      <c r="Q810" s="1123"/>
      <c r="R810" s="1123"/>
      <c r="S810" s="1123"/>
      <c r="T810" s="1123"/>
      <c r="U810" s="1123"/>
      <c r="V810" s="1123"/>
      <c r="W810" s="1123"/>
      <c r="X810" s="1123"/>
      <c r="Y810" s="1123"/>
      <c r="Z810" s="1123"/>
      <c r="AA810" s="1123"/>
      <c r="AB810" s="1123"/>
      <c r="AC810" s="1153"/>
      <c r="AD810" s="1154"/>
      <c r="AE810" s="1154"/>
      <c r="AF810" s="1155"/>
      <c r="AG810" s="1153"/>
      <c r="AH810" s="1154"/>
      <c r="AI810" s="1154"/>
      <c r="AJ810" s="115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82" t="s">
        <v>357</v>
      </c>
      <c r="G811" s="1183"/>
      <c r="H811" s="1183"/>
      <c r="I811" s="1183"/>
      <c r="J811" s="1183"/>
      <c r="K811" s="1183"/>
      <c r="L811" s="1184"/>
      <c r="M811" s="1123"/>
      <c r="N811" s="1123"/>
      <c r="O811" s="1123"/>
      <c r="P811" s="1123"/>
      <c r="Q811" s="1123"/>
      <c r="R811" s="1123"/>
      <c r="S811" s="1123"/>
      <c r="T811" s="1123"/>
      <c r="U811" s="1123"/>
      <c r="V811" s="1123"/>
      <c r="W811" s="1123"/>
      <c r="X811" s="1123"/>
      <c r="Y811" s="1123"/>
      <c r="Z811" s="1123"/>
      <c r="AA811" s="1123"/>
      <c r="AB811" s="1123"/>
      <c r="AC811" s="1153"/>
      <c r="AD811" s="1154"/>
      <c r="AE811" s="1154"/>
      <c r="AF811" s="1155"/>
      <c r="AG811" s="1153"/>
      <c r="AH811" s="1154"/>
      <c r="AI811" s="1154"/>
      <c r="AJ811" s="115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5" t="s">
        <v>131</v>
      </c>
      <c r="D812" s="1186"/>
      <c r="E812" s="1186"/>
      <c r="F812" s="1186"/>
      <c r="G812" s="1186"/>
      <c r="H812" s="1186"/>
      <c r="I812" s="1186"/>
      <c r="J812" s="1186"/>
      <c r="K812" s="1186"/>
      <c r="L812" s="1187"/>
      <c r="M812" s="1162">
        <f>SUM(M805:P811)</f>
        <v>39</v>
      </c>
      <c r="N812" s="1162"/>
      <c r="O812" s="1162"/>
      <c r="P812" s="1162"/>
      <c r="Q812" s="1162">
        <f>SUM(Q805:T811)</f>
        <v>56</v>
      </c>
      <c r="R812" s="1162"/>
      <c r="S812" s="1162"/>
      <c r="T812" s="1162"/>
      <c r="U812" s="1162">
        <f>SUM(U805:X811)</f>
        <v>71</v>
      </c>
      <c r="V812" s="1162"/>
      <c r="W812" s="1162"/>
      <c r="X812" s="1162"/>
      <c r="Y812" s="1162">
        <f>SUM(Y805:AB811)</f>
        <v>0</v>
      </c>
      <c r="Z812" s="1162"/>
      <c r="AA812" s="1162"/>
      <c r="AB812" s="1162"/>
      <c r="AC812" s="1162">
        <f>SUM(AC805:AF811)</f>
        <v>0</v>
      </c>
      <c r="AD812" s="1162"/>
      <c r="AE812" s="1162"/>
      <c r="AF812" s="1162"/>
      <c r="AG812" s="1162">
        <f>SUM(AG805:AJ811)</f>
        <v>0</v>
      </c>
      <c r="AH812" s="1162"/>
      <c r="AI812" s="1162"/>
      <c r="AJ812" s="116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33" t="s">
        <v>1783</v>
      </c>
      <c r="D817" s="1434"/>
      <c r="E817" s="1434"/>
      <c r="F817" s="1434"/>
      <c r="G817" s="1434"/>
      <c r="H817" s="1434"/>
      <c r="I817" s="1434"/>
      <c r="J817" s="1434"/>
      <c r="K817" s="1434"/>
      <c r="L817" s="1434"/>
      <c r="M817" s="1434"/>
      <c r="N817" s="1434"/>
      <c r="O817" s="1434"/>
      <c r="P817" s="1434"/>
      <c r="Q817" s="1434"/>
      <c r="R817" s="1434"/>
      <c r="S817" s="1434"/>
      <c r="T817" s="1434"/>
      <c r="U817" s="1434"/>
      <c r="V817" s="1434"/>
      <c r="W817" s="1434"/>
      <c r="X817" s="1434"/>
      <c r="Y817" s="1434"/>
      <c r="Z817" s="1434"/>
      <c r="AA817" s="1434"/>
      <c r="AB817" s="1434"/>
      <c r="AC817" s="1434"/>
      <c r="AD817" s="1434"/>
      <c r="AE817" s="1434"/>
      <c r="AF817" s="1434"/>
      <c r="AG817" s="1434"/>
      <c r="AH817" s="1434"/>
      <c r="AI817" s="1434"/>
      <c r="AJ817" s="143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9"/>
      <c r="X822" s="1239"/>
      <c r="Y822" s="1239"/>
      <c r="Z822" s="1239"/>
      <c r="AA822" s="1239"/>
      <c r="AB822" s="1239"/>
      <c r="AC822" s="123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9">
        <v>4635</v>
      </c>
      <c r="X823" s="1239"/>
      <c r="Y823" s="1239"/>
      <c r="Z823" s="1239"/>
      <c r="AA823" s="1239"/>
      <c r="AB823" s="1239"/>
      <c r="AC823" s="123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9">
        <v>11161</v>
      </c>
      <c r="X824" s="1239"/>
      <c r="Y824" s="1239"/>
      <c r="Z824" s="1239"/>
      <c r="AA824" s="1239"/>
      <c r="AB824" s="1239"/>
      <c r="AC824" s="1239"/>
      <c r="AD824" s="12"/>
      <c r="AE824" s="12"/>
      <c r="AF824" s="12"/>
      <c r="AG824" s="12"/>
      <c r="AH824" s="12"/>
      <c r="AI824" s="12"/>
      <c r="AJ824" s="12"/>
      <c r="AK824" s="12"/>
      <c r="AL824" s="12"/>
      <c r="AS824" s="21"/>
      <c r="AT824" s="56"/>
      <c r="AV824" s="1173">
        <f>ROUNDDOWN(AP908*2,2)</f>
        <v>0</v>
      </c>
      <c r="AW824" s="1173"/>
      <c r="AX824" s="1173"/>
      <c r="AY824" s="1173"/>
      <c r="AZ824" s="56"/>
      <c r="BA824" s="56"/>
      <c r="BB824" s="36" t="s">
        <v>744</v>
      </c>
      <c r="BC824" s="531">
        <v>261141</v>
      </c>
      <c r="BD824" s="531">
        <v>301093</v>
      </c>
      <c r="BE824" s="531">
        <v>363200</v>
      </c>
      <c r="BF824" s="531">
        <v>464896</v>
      </c>
      <c r="BG824" s="531">
        <v>517923</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9">
        <v>15450</v>
      </c>
      <c r="X825" s="1239"/>
      <c r="Y825" s="1239"/>
      <c r="Z825" s="1239"/>
      <c r="AA825" s="1239"/>
      <c r="AB825" s="1239"/>
      <c r="AC825" s="123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2" t="s">
        <v>357</v>
      </c>
      <c r="N826" s="1183"/>
      <c r="O826" s="1183"/>
      <c r="P826" s="1183"/>
      <c r="Q826" s="1183"/>
      <c r="R826" s="1183"/>
      <c r="S826" s="1183"/>
      <c r="T826" s="1183"/>
      <c r="U826" s="1183"/>
      <c r="V826" s="1184"/>
      <c r="W826" s="1239">
        <v>75416</v>
      </c>
      <c r="X826" s="1239"/>
      <c r="Y826" s="1239"/>
      <c r="Z826" s="1239"/>
      <c r="AA826" s="1239"/>
      <c r="AB826" s="1239"/>
      <c r="AC826" s="123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42">
        <f>SUM(W822:AC826)</f>
        <v>106662</v>
      </c>
      <c r="X827" s="1243"/>
      <c r="Y827" s="1243"/>
      <c r="Z827" s="1243"/>
      <c r="AA827" s="1243"/>
      <c r="AB827" s="1243"/>
      <c r="AC827" s="124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85" t="s">
        <v>369</v>
      </c>
      <c r="K829" s="1186"/>
      <c r="L829" s="1186"/>
      <c r="M829" s="1186"/>
      <c r="N829" s="1186"/>
      <c r="O829" s="1186"/>
      <c r="P829" s="1186"/>
      <c r="Q829" s="1186"/>
      <c r="R829" s="1186"/>
      <c r="S829" s="1186"/>
      <c r="T829" s="1186"/>
      <c r="U829" s="1186"/>
      <c r="V829" s="1187"/>
      <c r="W829" s="1146">
        <v>66966</v>
      </c>
      <c r="X829" s="1147"/>
      <c r="Y829" s="1147"/>
      <c r="Z829" s="1147"/>
      <c r="AA829" s="1147"/>
      <c r="AB829" s="1147"/>
      <c r="AC829" s="114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271"/>
      <c r="X831" s="1271"/>
      <c r="Y831" s="1271"/>
      <c r="Z831" s="1271"/>
      <c r="AA831" s="1271"/>
      <c r="AB831" s="1271"/>
      <c r="AC831" s="1271"/>
      <c r="AD831" s="12"/>
      <c r="AE831" s="12"/>
      <c r="AF831" s="12"/>
      <c r="AG831" s="12"/>
      <c r="AH831" s="12"/>
      <c r="AI831" s="12"/>
      <c r="AJ831" s="12"/>
      <c r="AK831" s="12"/>
      <c r="AL831" s="12"/>
      <c r="AM831" s="130"/>
      <c r="AN831" s="130"/>
      <c r="AO831" s="21"/>
      <c r="AP831" s="21"/>
      <c r="AQ831" s="21"/>
      <c r="AR831" s="21"/>
      <c r="AS831" s="21"/>
      <c r="AT831" s="1172"/>
      <c r="AU831" s="1172"/>
      <c r="AV831" s="1172"/>
      <c r="AW831" s="1172"/>
      <c r="AX831" s="1172"/>
      <c r="AY831" s="1172"/>
      <c r="AZ831" s="56"/>
      <c r="BA831" s="56"/>
      <c r="BB831" s="36" t="s">
        <v>758</v>
      </c>
      <c r="BC831" s="532">
        <v>319811</v>
      </c>
      <c r="BD831" s="532">
        <v>368739</v>
      </c>
      <c r="BE831" s="532">
        <v>444800</v>
      </c>
      <c r="BF831" s="532">
        <v>569344</v>
      </c>
      <c r="BG831" s="532">
        <v>634285</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271">
        <v>33321</v>
      </c>
      <c r="X832" s="1271"/>
      <c r="Y832" s="1271"/>
      <c r="Z832" s="1271"/>
      <c r="AA832" s="1271"/>
      <c r="AB832" s="1271"/>
      <c r="AC832" s="127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271">
        <v>16000</v>
      </c>
      <c r="X833" s="1271"/>
      <c r="Y833" s="1271"/>
      <c r="Z833" s="1271"/>
      <c r="AA833" s="1271"/>
      <c r="AB833" s="1271"/>
      <c r="AC833" s="127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271">
        <v>67635</v>
      </c>
      <c r="X834" s="1271"/>
      <c r="Y834" s="1271"/>
      <c r="Z834" s="1271"/>
      <c r="AA834" s="1271"/>
      <c r="AB834" s="1271"/>
      <c r="AC834" s="1271"/>
      <c r="AD834" s="12"/>
      <c r="AE834" s="12"/>
      <c r="AF834" s="12"/>
      <c r="AG834" s="12"/>
      <c r="AH834" s="12"/>
      <c r="AI834" s="12"/>
      <c r="AJ834" s="12"/>
      <c r="AK834" s="12"/>
      <c r="AL834" s="12"/>
      <c r="AM834" s="1379">
        <f>SUM(AM801:AM829)</f>
        <v>7.5000000000000011E-2</v>
      </c>
      <c r="AN834" s="1379"/>
      <c r="AO834" s="21"/>
      <c r="AP834" s="21"/>
      <c r="AQ834" s="21"/>
      <c r="BB834" s="36" t="s">
        <v>761</v>
      </c>
      <c r="BC834" s="531">
        <v>261141</v>
      </c>
      <c r="BD834" s="531">
        <v>301093</v>
      </c>
      <c r="BE834" s="531">
        <v>363200</v>
      </c>
      <c r="BF834" s="531">
        <v>464896</v>
      </c>
      <c r="BG834" s="531">
        <v>517923</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4">
        <f>SUM(W831:AC834)</f>
        <v>116956</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425">
        <v>69628</v>
      </c>
      <c r="X837" s="1426"/>
      <c r="Y837" s="1426"/>
      <c r="Z837" s="1426"/>
      <c r="AA837" s="1426"/>
      <c r="AB837" s="1426"/>
      <c r="AC837" s="142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425">
        <v>61344</v>
      </c>
      <c r="X838" s="1426"/>
      <c r="Y838" s="1426"/>
      <c r="Z838" s="1426"/>
      <c r="AA838" s="1426"/>
      <c r="AB838" s="1426"/>
      <c r="AC838" s="142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80" t="s">
        <v>1754</v>
      </c>
      <c r="N839" s="1183"/>
      <c r="O839" s="1183"/>
      <c r="P839" s="1183"/>
      <c r="Q839" s="1183"/>
      <c r="R839" s="1183"/>
      <c r="S839" s="1183"/>
      <c r="T839" s="1183"/>
      <c r="U839" s="1183"/>
      <c r="V839" s="1184"/>
      <c r="W839" s="1425">
        <v>142373</v>
      </c>
      <c r="X839" s="1426"/>
      <c r="Y839" s="1426"/>
      <c r="Z839" s="1426"/>
      <c r="AA839" s="1426"/>
      <c r="AB839" s="1426"/>
      <c r="AC839" s="142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156">
        <f>SUM(W837:AC839)</f>
        <v>273345</v>
      </c>
      <c r="X840" s="1157"/>
      <c r="Y840" s="1157"/>
      <c r="Z840" s="1157"/>
      <c r="AA840" s="1157"/>
      <c r="AB840" s="1157"/>
      <c r="AC840" s="115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25">
        <v>68389</v>
      </c>
      <c r="X841" s="1426"/>
      <c r="Y841" s="1426"/>
      <c r="Z841" s="1426"/>
      <c r="AA841" s="1426"/>
      <c r="AB841" s="1426"/>
      <c r="AC841" s="142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9"/>
      <c r="X843" s="1239"/>
      <c r="Y843" s="1239"/>
      <c r="Z843" s="1239"/>
      <c r="AA843" s="1239"/>
      <c r="AB843" s="1239"/>
      <c r="AC843" s="123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9">
        <v>36507</v>
      </c>
      <c r="X844" s="1239"/>
      <c r="Y844" s="1239"/>
      <c r="Z844" s="1239"/>
      <c r="AA844" s="1239"/>
      <c r="AB844" s="1239"/>
      <c r="AC844" s="123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9">
        <v>22854</v>
      </c>
      <c r="X845" s="1239"/>
      <c r="Y845" s="1239"/>
      <c r="Z845" s="1239"/>
      <c r="AA845" s="1239"/>
      <c r="AB845" s="1239"/>
      <c r="AC845" s="123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9">
        <v>6180</v>
      </c>
      <c r="X846" s="1239"/>
      <c r="Y846" s="1239"/>
      <c r="Z846" s="1239"/>
      <c r="AA846" s="1239"/>
      <c r="AB846" s="1239"/>
      <c r="AC846" s="123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9">
        <v>13596</v>
      </c>
      <c r="X847" s="1239"/>
      <c r="Y847" s="1239"/>
      <c r="Z847" s="1239"/>
      <c r="AA847" s="1239"/>
      <c r="AB847" s="1239"/>
      <c r="AC847" s="123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9">
        <v>27377</v>
      </c>
      <c r="X848" s="1239"/>
      <c r="Y848" s="1239"/>
      <c r="Z848" s="1239"/>
      <c r="AA848" s="1239"/>
      <c r="AB848" s="1239"/>
      <c r="AC848" s="123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80" t="s">
        <v>1755</v>
      </c>
      <c r="N849" s="1183"/>
      <c r="O849" s="1183"/>
      <c r="P849" s="1183"/>
      <c r="Q849" s="1183"/>
      <c r="R849" s="1183"/>
      <c r="S849" s="1183"/>
      <c r="T849" s="1183"/>
      <c r="U849" s="1183"/>
      <c r="V849" s="1184"/>
      <c r="W849" s="1239">
        <v>2235</v>
      </c>
      <c r="X849" s="1239"/>
      <c r="Y849" s="1239"/>
      <c r="Z849" s="1239"/>
      <c r="AA849" s="1239"/>
      <c r="AB849" s="1239"/>
      <c r="AC849" s="123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32">
        <f>SUM(W843:AC849)</f>
        <v>108749</v>
      </c>
      <c r="X850" s="1132"/>
      <c r="Y850" s="1132"/>
      <c r="Z850" s="1132"/>
      <c r="AA850" s="1132"/>
      <c r="AB850" s="1132"/>
      <c r="AC850" s="113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380" t="s">
        <v>1756</v>
      </c>
      <c r="N852" s="1183"/>
      <c r="O852" s="1183"/>
      <c r="P852" s="1183"/>
      <c r="Q852" s="1183"/>
      <c r="R852" s="1183"/>
      <c r="S852" s="1183"/>
      <c r="T852" s="1183"/>
      <c r="U852" s="1183"/>
      <c r="V852" s="1184"/>
      <c r="W852" s="1146"/>
      <c r="X852" s="1147"/>
      <c r="Y852" s="1147"/>
      <c r="Z852" s="1147"/>
      <c r="AA852" s="1147"/>
      <c r="AB852" s="1147"/>
      <c r="AC852" s="114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182" t="s">
        <v>357</v>
      </c>
      <c r="N853" s="1183"/>
      <c r="O853" s="1183"/>
      <c r="P853" s="1183"/>
      <c r="Q853" s="1183"/>
      <c r="R853" s="1183"/>
      <c r="S853" s="1183"/>
      <c r="T853" s="1183"/>
      <c r="U853" s="1183"/>
      <c r="V853" s="1184"/>
      <c r="W853" s="1146"/>
      <c r="X853" s="1147"/>
      <c r="Y853" s="1147"/>
      <c r="Z853" s="1147"/>
      <c r="AA853" s="1147"/>
      <c r="AB853" s="1147"/>
      <c r="AC853" s="114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82" t="s">
        <v>357</v>
      </c>
      <c r="N854" s="1183"/>
      <c r="O854" s="1183"/>
      <c r="P854" s="1183"/>
      <c r="Q854" s="1183"/>
      <c r="R854" s="1183"/>
      <c r="S854" s="1183"/>
      <c r="T854" s="1183"/>
      <c r="U854" s="1183"/>
      <c r="V854" s="1184"/>
      <c r="W854" s="1146"/>
      <c r="X854" s="1147"/>
      <c r="Y854" s="1147"/>
      <c r="Z854" s="1147"/>
      <c r="AA854" s="1147"/>
      <c r="AB854" s="1147"/>
      <c r="AC854" s="114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82" t="s">
        <v>357</v>
      </c>
      <c r="N855" s="1183"/>
      <c r="O855" s="1183"/>
      <c r="P855" s="1183"/>
      <c r="Q855" s="1183"/>
      <c r="R855" s="1183"/>
      <c r="S855" s="1183"/>
      <c r="T855" s="1183"/>
      <c r="U855" s="1183"/>
      <c r="V855" s="1184"/>
      <c r="W855" s="1146"/>
      <c r="X855" s="1147"/>
      <c r="Y855" s="1147"/>
      <c r="Z855" s="1147"/>
      <c r="AA855" s="1147"/>
      <c r="AB855" s="1147"/>
      <c r="AC855" s="114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82" t="s">
        <v>357</v>
      </c>
      <c r="N856" s="1183"/>
      <c r="O856" s="1183"/>
      <c r="P856" s="1183"/>
      <c r="Q856" s="1183"/>
      <c r="R856" s="1183"/>
      <c r="S856" s="1183"/>
      <c r="T856" s="1183"/>
      <c r="U856" s="1183"/>
      <c r="V856" s="1184"/>
      <c r="W856" s="1146"/>
      <c r="X856" s="1147"/>
      <c r="Y856" s="1147"/>
      <c r="Z856" s="1147"/>
      <c r="AA856" s="1147"/>
      <c r="AB856" s="1147"/>
      <c r="AC856" s="114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42">
        <f>SUM(W852:AC856)</f>
        <v>0</v>
      </c>
      <c r="X857" s="1243"/>
      <c r="Y857" s="1243"/>
      <c r="Z857" s="1243"/>
      <c r="AA857" s="1243"/>
      <c r="AB857" s="1243"/>
      <c r="AC857" s="124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42">
        <f>W827+W835+W840+W841+W850+W857+W829</f>
        <v>741067</v>
      </c>
      <c r="AD861" s="1243"/>
      <c r="AE861" s="1243"/>
      <c r="AF861" s="1243"/>
      <c r="AG861" s="1243"/>
      <c r="AH861" s="124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4">
        <f>O778+O758+G734</f>
        <v>87</v>
      </c>
      <c r="AD862" s="1575"/>
      <c r="AE862" s="1575"/>
      <c r="AF862" s="1575"/>
      <c r="AG862" s="1575"/>
      <c r="AH862" s="157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06" t="s">
        <v>35</v>
      </c>
      <c r="F863" s="1407"/>
      <c r="G863" s="1407"/>
      <c r="H863" s="1407"/>
      <c r="I863" s="1407"/>
      <c r="J863" s="1407"/>
      <c r="K863" s="1407"/>
      <c r="L863" s="1407"/>
      <c r="M863" s="1407"/>
      <c r="N863" s="1407"/>
      <c r="O863" s="1407"/>
      <c r="P863" s="1407"/>
      <c r="Q863" s="1407"/>
      <c r="R863" s="1407"/>
      <c r="S863" s="1407"/>
      <c r="T863" s="1407"/>
      <c r="U863" s="1407"/>
      <c r="V863" s="1407"/>
      <c r="W863" s="1407"/>
      <c r="X863" s="1407"/>
      <c r="Y863" s="1407"/>
      <c r="Z863" s="1407"/>
      <c r="AA863" s="1407"/>
      <c r="AB863" s="1408"/>
      <c r="AC863" s="1577">
        <f>IF(ISERROR((ROUNDDOWN(AC861/AC862,0))),0,(ROUNDDOWN(AC861/AC862,0)))</f>
        <v>8518</v>
      </c>
      <c r="AD863" s="1578"/>
      <c r="AE863" s="1578"/>
      <c r="AF863" s="1578"/>
      <c r="AG863" s="1578"/>
      <c r="AH863" s="157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71">
        <v>312510</v>
      </c>
      <c r="AD864" s="1378"/>
      <c r="AE864" s="1378"/>
      <c r="AF864" s="1378"/>
      <c r="AG864" s="1378"/>
      <c r="AH864" s="137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8">
        <v>6000</v>
      </c>
      <c r="AD865" s="1239"/>
      <c r="AE865" s="1239"/>
      <c r="AF865" s="1239"/>
      <c r="AG865" s="1239"/>
      <c r="AH865" s="123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6">
        <v>32450</v>
      </c>
      <c r="AD866" s="1147"/>
      <c r="AE866" s="1147"/>
      <c r="AF866" s="1147"/>
      <c r="AG866" s="1147"/>
      <c r="AH866" s="114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6">
        <v>43500</v>
      </c>
      <c r="AD867" s="1147"/>
      <c r="AE867" s="1147"/>
      <c r="AF867" s="1147"/>
      <c r="AG867" s="1147"/>
      <c r="AH867" s="114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6">
        <v>824</v>
      </c>
      <c r="AD868" s="1147"/>
      <c r="AE868" s="1147"/>
      <c r="AF868" s="1147"/>
      <c r="AG868" s="1147"/>
      <c r="AH868" s="114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159" t="s">
        <v>1757</v>
      </c>
      <c r="F869" s="1160"/>
      <c r="G869" s="1160"/>
      <c r="H869" s="1160"/>
      <c r="I869" s="1160"/>
      <c r="J869" s="1160"/>
      <c r="K869" s="1160"/>
      <c r="L869" s="1160"/>
      <c r="M869" s="1160"/>
      <c r="N869" s="1160"/>
      <c r="O869" s="1160"/>
      <c r="P869" s="1160"/>
      <c r="Q869" s="1160"/>
      <c r="R869" s="1160"/>
      <c r="S869" s="1160"/>
      <c r="T869" s="1160"/>
      <c r="U869" s="1160"/>
      <c r="V869" s="1160"/>
      <c r="W869" s="1160"/>
      <c r="X869" s="1160"/>
      <c r="Y869" s="1160"/>
      <c r="Z869" s="1160"/>
      <c r="AA869" s="1160"/>
      <c r="AB869" s="1161"/>
      <c r="AC869" s="1239">
        <v>7669</v>
      </c>
      <c r="AD869" s="1239"/>
      <c r="AE869" s="1239"/>
      <c r="AF869" s="1239"/>
      <c r="AG869" s="1239"/>
      <c r="AH869" s="123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159" t="s">
        <v>1758</v>
      </c>
      <c r="F870" s="1160"/>
      <c r="G870" s="1160"/>
      <c r="H870" s="1160"/>
      <c r="I870" s="1160"/>
      <c r="J870" s="1160"/>
      <c r="K870" s="1160"/>
      <c r="L870" s="1160"/>
      <c r="M870" s="1160"/>
      <c r="N870" s="1160"/>
      <c r="O870" s="1160"/>
      <c r="P870" s="1160"/>
      <c r="Q870" s="1160"/>
      <c r="R870" s="1160"/>
      <c r="S870" s="1160"/>
      <c r="T870" s="1160"/>
      <c r="U870" s="1160"/>
      <c r="V870" s="1160"/>
      <c r="W870" s="1160"/>
      <c r="X870" s="1160"/>
      <c r="Y870" s="1160"/>
      <c r="Z870" s="1160"/>
      <c r="AA870" s="1160"/>
      <c r="AB870" s="1161"/>
      <c r="AC870" s="1239">
        <v>6743</v>
      </c>
      <c r="AD870" s="1239"/>
      <c r="AE870" s="1239"/>
      <c r="AF870" s="1239"/>
      <c r="AG870" s="1239"/>
      <c r="AH870" s="123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6"/>
      <c r="AA874" s="1147"/>
      <c r="AB874" s="1147"/>
      <c r="AC874" s="1147"/>
      <c r="AD874" s="1147"/>
      <c r="AE874" s="114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6"/>
      <c r="AA875" s="1147"/>
      <c r="AB875" s="1147"/>
      <c r="AC875" s="1147"/>
      <c r="AD875" s="1147"/>
      <c r="AE875" s="114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6"/>
      <c r="AA876" s="1147"/>
      <c r="AB876" s="1147"/>
      <c r="AC876" s="1147"/>
      <c r="AD876" s="1147"/>
      <c r="AE876" s="114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42">
        <f>Z874-(Z875+Z876)</f>
        <v>0</v>
      </c>
      <c r="AA877" s="1243"/>
      <c r="AB877" s="1243"/>
      <c r="AC877" s="1243"/>
      <c r="AD877" s="1243"/>
      <c r="AE877" s="1244"/>
      <c r="AM877" s="61"/>
      <c r="AO877" s="52" t="s">
        <v>180</v>
      </c>
      <c r="AP877" s="177">
        <v>20</v>
      </c>
      <c r="AQ877" s="1144">
        <f>IF(AD955&gt;0,0.2,0)</f>
        <v>0.2</v>
      </c>
      <c r="AR877" s="114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3">
        <f>IF(AD958&gt;0,0.05,0)</f>
        <v>0</v>
      </c>
      <c r="AR878" s="142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5">
        <f>IF(AD965&gt;0,0.07,0)</f>
        <v>7.0000000000000007E-2</v>
      </c>
      <c r="AR879" s="11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5">
        <f>IF(AD969&gt;0,0.02,0)</f>
        <v>0</v>
      </c>
      <c r="AR880" s="11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5">
        <f>IF(AD971&gt;0,0.02,0)</f>
        <v>0</v>
      </c>
      <c r="AR881" s="11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4">
        <f>AN891</f>
        <v>0</v>
      </c>
      <c r="AR882" s="11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24"/>
      <c r="AR883" s="1124"/>
      <c r="AS883" s="112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9"/>
      <c r="AR884" s="1399"/>
      <c r="AS884" s="139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409" t="s">
        <v>103</v>
      </c>
      <c r="B885" s="1409"/>
      <c r="C885" s="1409"/>
      <c r="D885" s="1409"/>
      <c r="E885" s="1409"/>
      <c r="F885" s="1409"/>
      <c r="G885" s="1409"/>
      <c r="H885" s="1409"/>
      <c r="I885" s="1409"/>
      <c r="J885" s="1409"/>
      <c r="K885" s="1409"/>
      <c r="L885" s="1409"/>
      <c r="M885" s="1409"/>
      <c r="N885" s="1409"/>
      <c r="O885" s="1409"/>
      <c r="P885" s="1409"/>
      <c r="Q885" s="1409"/>
      <c r="R885" s="1409"/>
      <c r="S885" s="1409"/>
      <c r="T885" s="1409"/>
      <c r="U885" s="1409"/>
      <c r="V885" s="1409"/>
      <c r="W885" s="1409"/>
      <c r="X885" s="1409"/>
      <c r="Y885" s="1409"/>
      <c r="Z885" s="1409"/>
      <c r="AA885" s="1409"/>
      <c r="AB885" s="1409"/>
      <c r="AC885" s="1409"/>
      <c r="AD885" s="1409"/>
      <c r="AE885" s="1409"/>
      <c r="AF885" s="1409"/>
      <c r="AG885" s="1409"/>
      <c r="AH885" s="1409"/>
      <c r="AI885" s="1409"/>
      <c r="AJ885" s="1409"/>
      <c r="AK885" s="1409"/>
      <c r="AL885" s="1409"/>
      <c r="AM885" s="61"/>
      <c r="AO885" s="52" t="s">
        <v>323</v>
      </c>
      <c r="AP885" s="177">
        <v>10</v>
      </c>
      <c r="AQ885" s="1145">
        <f>IF(AD988&gt;0,0.1,0)</f>
        <v>0.1</v>
      </c>
      <c r="AR885" s="11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410"/>
      <c r="B886" s="1410"/>
      <c r="C886" s="1410"/>
      <c r="D886" s="1410"/>
      <c r="E886" s="1410"/>
      <c r="F886" s="1410"/>
      <c r="G886" s="1410"/>
      <c r="H886" s="1410"/>
      <c r="I886" s="1410"/>
      <c r="J886" s="1410"/>
      <c r="K886" s="1410"/>
      <c r="L886" s="1410"/>
      <c r="M886" s="1410"/>
      <c r="N886" s="1410"/>
      <c r="O886" s="1410"/>
      <c r="P886" s="1410"/>
      <c r="Q886" s="1410"/>
      <c r="R886" s="1410"/>
      <c r="S886" s="1410"/>
      <c r="T886" s="1410"/>
      <c r="U886" s="1410"/>
      <c r="V886" s="1410"/>
      <c r="W886" s="1410"/>
      <c r="X886" s="1410"/>
      <c r="Y886" s="1410"/>
      <c r="Z886" s="1410"/>
      <c r="AA886" s="1410"/>
      <c r="AB886" s="1410"/>
      <c r="AC886" s="1410"/>
      <c r="AD886" s="1410"/>
      <c r="AE886" s="1410"/>
      <c r="AF886" s="1410"/>
      <c r="AG886" s="1410"/>
      <c r="AH886" s="1410"/>
      <c r="AI886" s="1410"/>
      <c r="AJ886" s="1410"/>
      <c r="AK886" s="1410"/>
      <c r="AL886" s="1410"/>
      <c r="AM886" s="61"/>
      <c r="AO886" s="52"/>
      <c r="AP886" s="177"/>
      <c r="AQ886" s="1144">
        <f>SUM(AQ877:AQ885)</f>
        <v>0.37</v>
      </c>
      <c r="AR886" s="11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4">
        <f>SUM(AQ877:AR881)+AQ885</f>
        <v>0.37</v>
      </c>
      <c r="AR888" s="114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6" t="s">
        <v>874</v>
      </c>
      <c r="G890" s="1397"/>
      <c r="H890" s="1397"/>
      <c r="I890" s="1397"/>
      <c r="J890" s="1397"/>
      <c r="K890" s="1397"/>
      <c r="L890" s="1397"/>
      <c r="M890" s="1397"/>
      <c r="N890" s="1397"/>
      <c r="O890" s="1397"/>
      <c r="P890" s="1397"/>
      <c r="Q890" s="1397"/>
      <c r="R890" s="1397"/>
      <c r="S890" s="1397"/>
      <c r="T890" s="1398"/>
      <c r="U890" s="1400" t="s">
        <v>34</v>
      </c>
      <c r="V890" s="1401"/>
      <c r="W890" s="1401"/>
      <c r="X890" s="1401"/>
      <c r="Y890" s="1401"/>
      <c r="Z890" s="140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402" t="s">
        <v>903</v>
      </c>
      <c r="G891" s="1403"/>
      <c r="H891" s="1403"/>
      <c r="I891" s="1403"/>
      <c r="J891" s="1403"/>
      <c r="K891" s="1403"/>
      <c r="L891" s="1403"/>
      <c r="M891" s="1403"/>
      <c r="N891" s="1403"/>
      <c r="O891" s="1403"/>
      <c r="P891" s="1403"/>
      <c r="Q891" s="1403"/>
      <c r="R891" s="1403"/>
      <c r="S891" s="1403"/>
      <c r="T891" s="1572"/>
      <c r="U891" s="1402"/>
      <c r="V891" s="1403"/>
      <c r="W891" s="1403"/>
      <c r="X891" s="1403"/>
      <c r="Y891" s="1403"/>
      <c r="Z891" s="140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404"/>
      <c r="G892" s="1405"/>
      <c r="H892" s="1405"/>
      <c r="I892" s="1405"/>
      <c r="J892" s="1405"/>
      <c r="K892" s="1405"/>
      <c r="L892" s="1405"/>
      <c r="M892" s="1405"/>
      <c r="N892" s="1405"/>
      <c r="O892" s="1405"/>
      <c r="P892" s="1405"/>
      <c r="Q892" s="1405"/>
      <c r="R892" s="1405"/>
      <c r="S892" s="1405"/>
      <c r="T892" s="1573"/>
      <c r="U892" s="1404"/>
      <c r="V892" s="1405"/>
      <c r="W892" s="1405"/>
      <c r="X892" s="1405"/>
      <c r="Y892" s="1405"/>
      <c r="Z892" s="1405"/>
      <c r="AA892" s="168"/>
      <c r="AB892" s="1225" t="s">
        <v>424</v>
      </c>
      <c r="AC892" s="1225"/>
      <c r="AD892" s="1225"/>
      <c r="AE892" s="122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15" t="s">
        <v>592</v>
      </c>
      <c r="V893" s="1216"/>
      <c r="W893" s="1216"/>
      <c r="X893" s="1216"/>
      <c r="Y893" s="1216"/>
      <c r="Z893" s="1217"/>
      <c r="AA893" s="1169">
        <f>AE545</f>
        <v>34590000</v>
      </c>
      <c r="AB893" s="1170"/>
      <c r="AC893" s="1170"/>
      <c r="AD893" s="1170"/>
      <c r="AE893" s="1170"/>
      <c r="AF893" s="117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15" t="s">
        <v>642</v>
      </c>
      <c r="V894" s="1216"/>
      <c r="W894" s="1216"/>
      <c r="X894" s="1216"/>
      <c r="Y894" s="1216"/>
      <c r="Z894" s="1217"/>
      <c r="AA894" s="1169">
        <v>7015000</v>
      </c>
      <c r="AB894" s="1170"/>
      <c r="AC894" s="1170"/>
      <c r="AD894" s="1170"/>
      <c r="AE894" s="1170"/>
      <c r="AF894" s="117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15" t="s">
        <v>642</v>
      </c>
      <c r="V895" s="1216"/>
      <c r="W895" s="1216"/>
      <c r="X895" s="1216"/>
      <c r="Y895" s="1216"/>
      <c r="Z895" s="1217"/>
      <c r="AA895" s="1169"/>
      <c r="AB895" s="1170"/>
      <c r="AC895" s="1170"/>
      <c r="AD895" s="1170"/>
      <c r="AE895" s="1170"/>
      <c r="AF895" s="117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15" t="s">
        <v>642</v>
      </c>
      <c r="V896" s="1216"/>
      <c r="W896" s="1216"/>
      <c r="X896" s="1216"/>
      <c r="Y896" s="1216"/>
      <c r="Z896" s="1217"/>
      <c r="AA896" s="1169"/>
      <c r="AB896" s="1170"/>
      <c r="AC896" s="1170"/>
      <c r="AD896" s="1170"/>
      <c r="AE896" s="1170"/>
      <c r="AF896" s="117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15" t="s">
        <v>642</v>
      </c>
      <c r="V897" s="1216"/>
      <c r="W897" s="1216"/>
      <c r="X897" s="1216"/>
      <c r="Y897" s="1216"/>
      <c r="Z897" s="1217"/>
      <c r="AA897" s="1169"/>
      <c r="AB897" s="1170"/>
      <c r="AC897" s="1170"/>
      <c r="AD897" s="1170"/>
      <c r="AE897" s="1170"/>
      <c r="AF897" s="117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15" t="s">
        <v>642</v>
      </c>
      <c r="V898" s="1216"/>
      <c r="W898" s="1216"/>
      <c r="X898" s="1216"/>
      <c r="Y898" s="1216"/>
      <c r="Z898" s="1217"/>
      <c r="AA898" s="1169"/>
      <c r="AB898" s="1170"/>
      <c r="AC898" s="1170"/>
      <c r="AD898" s="1170"/>
      <c r="AE898" s="1170"/>
      <c r="AF898" s="117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15" t="s">
        <v>642</v>
      </c>
      <c r="V899" s="1216"/>
      <c r="W899" s="1216"/>
      <c r="X899" s="1216"/>
      <c r="Y899" s="1216"/>
      <c r="Z899" s="1217"/>
      <c r="AA899" s="1169"/>
      <c r="AB899" s="1170"/>
      <c r="AC899" s="1170"/>
      <c r="AD899" s="1170"/>
      <c r="AE899" s="1170"/>
      <c r="AF899" s="117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15" t="s">
        <v>642</v>
      </c>
      <c r="V900" s="1216"/>
      <c r="W900" s="1216"/>
      <c r="X900" s="1216"/>
      <c r="Y900" s="1216"/>
      <c r="Z900" s="1217"/>
      <c r="AA900" s="1169"/>
      <c r="AB900" s="1170"/>
      <c r="AC900" s="1170"/>
      <c r="AD900" s="1170"/>
      <c r="AE900" s="1170"/>
      <c r="AF900" s="117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15" t="s">
        <v>642</v>
      </c>
      <c r="V901" s="1216"/>
      <c r="W901" s="1216"/>
      <c r="X901" s="1216"/>
      <c r="Y901" s="1216"/>
      <c r="Z901" s="1217"/>
      <c r="AA901" s="1169"/>
      <c r="AB901" s="1170"/>
      <c r="AC901" s="1170"/>
      <c r="AD901" s="1170"/>
      <c r="AE901" s="1170"/>
      <c r="AF901" s="117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15" t="s">
        <v>642</v>
      </c>
      <c r="V902" s="1216"/>
      <c r="W902" s="1216"/>
      <c r="X902" s="1216"/>
      <c r="Y902" s="1216"/>
      <c r="Z902" s="1217"/>
      <c r="AA902" s="1169"/>
      <c r="AB902" s="1170"/>
      <c r="AC902" s="1170"/>
      <c r="AD902" s="1170"/>
      <c r="AE902" s="1170"/>
      <c r="AF902" s="117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15" t="s">
        <v>642</v>
      </c>
      <c r="V903" s="1216"/>
      <c r="W903" s="1216"/>
      <c r="X903" s="1216"/>
      <c r="Y903" s="1216"/>
      <c r="Z903" s="1217"/>
      <c r="AA903" s="1169"/>
      <c r="AB903" s="1170"/>
      <c r="AC903" s="1170"/>
      <c r="AD903" s="1170"/>
      <c r="AE903" s="1170"/>
      <c r="AF903" s="117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15" t="s">
        <v>642</v>
      </c>
      <c r="V904" s="1216"/>
      <c r="W904" s="1216"/>
      <c r="X904" s="1216"/>
      <c r="Y904" s="1216"/>
      <c r="Z904" s="1217"/>
      <c r="AA904" s="1169"/>
      <c r="AB904" s="1170"/>
      <c r="AC904" s="1170"/>
      <c r="AD904" s="1170"/>
      <c r="AE904" s="1170"/>
      <c r="AF904" s="117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15" t="s">
        <v>642</v>
      </c>
      <c r="V905" s="1216"/>
      <c r="W905" s="1216"/>
      <c r="X905" s="1216"/>
      <c r="Y905" s="1216"/>
      <c r="Z905" s="1217"/>
      <c r="AA905" s="1169"/>
      <c r="AB905" s="1170"/>
      <c r="AC905" s="1170"/>
      <c r="AD905" s="1170"/>
      <c r="AE905" s="1170"/>
      <c r="AF905" s="1171"/>
      <c r="AM905" s="1387">
        <f>G734+O778</f>
        <v>86</v>
      </c>
      <c r="AN905" s="138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215" t="s">
        <v>642</v>
      </c>
      <c r="V906" s="1216"/>
      <c r="W906" s="1216"/>
      <c r="X906" s="1216"/>
      <c r="Y906" s="1216"/>
      <c r="Z906" s="1217"/>
      <c r="AA906" s="1169"/>
      <c r="AB906" s="1170"/>
      <c r="AC906" s="1170"/>
      <c r="AD906" s="1170"/>
      <c r="AE906" s="1170"/>
      <c r="AF906" s="1171"/>
      <c r="AM906" s="52"/>
      <c r="AN906" s="21"/>
      <c r="AO906" s="1393">
        <f>ROUNDDOWN(X999/I999,2)</f>
        <v>0.44</v>
      </c>
      <c r="AP906" s="1394"/>
      <c r="AQ906" s="1394"/>
      <c r="AR906" s="139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215" t="s">
        <v>642</v>
      </c>
      <c r="V907" s="1216"/>
      <c r="W907" s="1216"/>
      <c r="X907" s="1216"/>
      <c r="Y907" s="1216"/>
      <c r="Z907" s="1217"/>
      <c r="AA907" s="1169"/>
      <c r="AB907" s="1170"/>
      <c r="AC907" s="1170"/>
      <c r="AD907" s="1170"/>
      <c r="AE907" s="1170"/>
      <c r="AF907" s="1171"/>
      <c r="AM907" s="52"/>
      <c r="AN907" s="52"/>
      <c r="AO907" s="1389">
        <f>ROUNDDOWN(X1003/I1003,2)</f>
        <v>0.2</v>
      </c>
      <c r="AP907" s="1390"/>
      <c r="AQ907" s="1390"/>
      <c r="AR907" s="139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15" t="s">
        <v>723</v>
      </c>
      <c r="Q908" s="1216"/>
      <c r="R908" s="1216"/>
      <c r="S908" s="1216"/>
      <c r="T908" s="1217"/>
      <c r="U908" s="1215" t="s">
        <v>642</v>
      </c>
      <c r="V908" s="1216"/>
      <c r="W908" s="1216"/>
      <c r="X908" s="1216"/>
      <c r="Y908" s="1216"/>
      <c r="Z908" s="1217"/>
      <c r="AA908" s="1169"/>
      <c r="AB908" s="1170"/>
      <c r="AC908" s="1170"/>
      <c r="AD908" s="1170"/>
      <c r="AE908" s="1170"/>
      <c r="AF908" s="117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47" t="str">
        <f>C619</f>
        <v>HCD AHSC Funds</v>
      </c>
      <c r="J909" s="1348"/>
      <c r="K909" s="1348"/>
      <c r="L909" s="1348"/>
      <c r="M909" s="1348"/>
      <c r="N909" s="1348"/>
      <c r="O909" s="1348"/>
      <c r="P909" s="1348"/>
      <c r="Q909" s="1348"/>
      <c r="R909" s="1348"/>
      <c r="S909" s="1348"/>
      <c r="T909" s="1349"/>
      <c r="U909" s="1215" t="s">
        <v>592</v>
      </c>
      <c r="V909" s="1216"/>
      <c r="W909" s="1216"/>
      <c r="X909" s="1216"/>
      <c r="Y909" s="1216"/>
      <c r="Z909" s="1217"/>
      <c r="AA909" s="1169">
        <f>AG619</f>
        <v>12777880</v>
      </c>
      <c r="AB909" s="1170"/>
      <c r="AC909" s="1170"/>
      <c r="AD909" s="1170"/>
      <c r="AE909" s="1170"/>
      <c r="AF909" s="117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47" t="str">
        <f>C620</f>
        <v>City of San Jose</v>
      </c>
      <c r="J910" s="1348"/>
      <c r="K910" s="1348"/>
      <c r="L910" s="1348"/>
      <c r="M910" s="1348"/>
      <c r="N910" s="1348"/>
      <c r="O910" s="1348"/>
      <c r="P910" s="1348"/>
      <c r="Q910" s="1348"/>
      <c r="R910" s="1348"/>
      <c r="S910" s="1348"/>
      <c r="T910" s="1349"/>
      <c r="U910" s="1215" t="s">
        <v>592</v>
      </c>
      <c r="V910" s="1216"/>
      <c r="W910" s="1216"/>
      <c r="X910" s="1216"/>
      <c r="Y910" s="1216"/>
      <c r="Z910" s="1217"/>
      <c r="AA910" s="1169">
        <f>AG620+AG621</f>
        <v>12023320</v>
      </c>
      <c r="AB910" s="1170"/>
      <c r="AC910" s="1170"/>
      <c r="AD910" s="1170"/>
      <c r="AE910" s="1170"/>
      <c r="AF910" s="117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25" t="s">
        <v>357</v>
      </c>
      <c r="J911" s="1126"/>
      <c r="K911" s="1126"/>
      <c r="L911" s="1126"/>
      <c r="M911" s="1126"/>
      <c r="N911" s="1126"/>
      <c r="O911" s="1126"/>
      <c r="P911" s="1126"/>
      <c r="Q911" s="1126"/>
      <c r="R911" s="1126"/>
      <c r="S911" s="1126"/>
      <c r="T911" s="1127"/>
      <c r="U911" s="1215" t="s">
        <v>642</v>
      </c>
      <c r="V911" s="1216"/>
      <c r="W911" s="1216"/>
      <c r="X911" s="1216"/>
      <c r="Y911" s="1216"/>
      <c r="Z911" s="1217"/>
      <c r="AA911" s="1169"/>
      <c r="AB911" s="1170"/>
      <c r="AC911" s="1170"/>
      <c r="AD911" s="1170"/>
      <c r="AE911" s="1170"/>
      <c r="AF911" s="117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25" t="s">
        <v>357</v>
      </c>
      <c r="J912" s="1126"/>
      <c r="K912" s="1126"/>
      <c r="L912" s="1126"/>
      <c r="M912" s="1126"/>
      <c r="N912" s="1126"/>
      <c r="O912" s="1126"/>
      <c r="P912" s="1126"/>
      <c r="Q912" s="1126"/>
      <c r="R912" s="1126"/>
      <c r="S912" s="1126"/>
      <c r="T912" s="1127"/>
      <c r="U912" s="1215" t="s">
        <v>642</v>
      </c>
      <c r="V912" s="1216"/>
      <c r="W912" s="1216"/>
      <c r="X912" s="1216"/>
      <c r="Y912" s="1216"/>
      <c r="Z912" s="1217"/>
      <c r="AA912" s="1169"/>
      <c r="AB912" s="1170"/>
      <c r="AC912" s="1170"/>
      <c r="AD912" s="1170"/>
      <c r="AE912" s="1170"/>
      <c r="AF912" s="117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6"/>
      <c r="N917" s="1230"/>
      <c r="O917" s="1230"/>
      <c r="P917" s="1230"/>
      <c r="Q917" s="1230"/>
      <c r="R917" s="1230"/>
      <c r="S917" s="1255"/>
      <c r="U917" s="103" t="s">
        <v>11</v>
      </c>
      <c r="V917" s="77"/>
      <c r="W917" s="77"/>
      <c r="X917" s="77"/>
      <c r="Y917" s="77"/>
      <c r="Z917" s="77"/>
      <c r="AA917" s="77"/>
      <c r="AB917" s="77"/>
      <c r="AC917" s="77"/>
      <c r="AD917" s="78"/>
      <c r="AE917" s="1276"/>
      <c r="AF917" s="1230"/>
      <c r="AG917" s="1230"/>
      <c r="AH917" s="1230"/>
      <c r="AI917" s="1230"/>
      <c r="AJ917" s="1230"/>
      <c r="AK917" s="125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0"/>
      <c r="N918" s="1351"/>
      <c r="O918" s="1351"/>
      <c r="P918" s="1351"/>
      <c r="Q918" s="1351"/>
      <c r="R918" s="1351"/>
      <c r="S918" s="1352"/>
      <c r="U918" s="103" t="s">
        <v>12</v>
      </c>
      <c r="V918" s="77"/>
      <c r="W918" s="77"/>
      <c r="X918" s="77"/>
      <c r="Y918" s="77"/>
      <c r="Z918" s="77"/>
      <c r="AA918" s="77"/>
      <c r="AB918" s="77"/>
      <c r="AC918" s="77"/>
      <c r="AD918" s="78"/>
      <c r="AE918" s="1350"/>
      <c r="AF918" s="1351"/>
      <c r="AG918" s="1351"/>
      <c r="AH918" s="1351"/>
      <c r="AI918" s="1351"/>
      <c r="AJ918" s="1351"/>
      <c r="AK918" s="135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8" t="s">
        <v>329</v>
      </c>
      <c r="K919" s="1369"/>
      <c r="L919" s="1369"/>
      <c r="M919" s="1369"/>
      <c r="N919" s="1369"/>
      <c r="O919" s="1369"/>
      <c r="P919" s="1369"/>
      <c r="Q919" s="1369"/>
      <c r="R919" s="1369"/>
      <c r="S919" s="1370"/>
      <c r="U919" s="103" t="s">
        <v>975</v>
      </c>
      <c r="V919" s="77"/>
      <c r="W919" s="77"/>
      <c r="AB919" s="1368" t="s">
        <v>329</v>
      </c>
      <c r="AC919" s="1369"/>
      <c r="AD919" s="1369"/>
      <c r="AE919" s="1369"/>
      <c r="AF919" s="1369"/>
      <c r="AG919" s="1369"/>
      <c r="AH919" s="1369"/>
      <c r="AI919" s="1369"/>
      <c r="AJ919" s="1369"/>
      <c r="AK919" s="137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9"/>
      <c r="N920" s="1360"/>
      <c r="O920" s="1360"/>
      <c r="P920" s="1360"/>
      <c r="Q920" s="1360"/>
      <c r="R920" s="1360"/>
      <c r="S920" s="1361"/>
      <c r="U920" s="103" t="s">
        <v>13</v>
      </c>
      <c r="V920" s="77"/>
      <c r="W920" s="77"/>
      <c r="X920" s="77"/>
      <c r="Y920" s="77"/>
      <c r="Z920" s="77"/>
      <c r="AA920" s="77"/>
      <c r="AB920" s="77"/>
      <c r="AC920" s="77"/>
      <c r="AD920" s="78"/>
      <c r="AE920" s="1392"/>
      <c r="AF920" s="1360"/>
      <c r="AG920" s="1360"/>
      <c r="AH920" s="1360"/>
      <c r="AI920" s="1360"/>
      <c r="AJ920" s="1360"/>
      <c r="AK920" s="13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9"/>
      <c r="N921" s="1150"/>
      <c r="O921" s="1150"/>
      <c r="P921" s="1150"/>
      <c r="Q921" s="1150"/>
      <c r="R921" s="1150"/>
      <c r="S921" s="1151"/>
      <c r="U921" s="103" t="s">
        <v>14</v>
      </c>
      <c r="V921" s="77"/>
      <c r="W921" s="77"/>
      <c r="X921" s="77"/>
      <c r="Y921" s="77"/>
      <c r="Z921" s="77"/>
      <c r="AA921" s="77"/>
      <c r="AB921" s="77"/>
      <c r="AC921" s="77"/>
      <c r="AD921" s="78"/>
      <c r="AE921" s="1149"/>
      <c r="AF921" s="1150"/>
      <c r="AG921" s="1150"/>
      <c r="AH921" s="1150"/>
      <c r="AI921" s="1150"/>
      <c r="AJ921" s="1150"/>
      <c r="AK921" s="11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69"/>
      <c r="N922" s="1170"/>
      <c r="O922" s="1170"/>
      <c r="P922" s="1170"/>
      <c r="Q922" s="1170"/>
      <c r="R922" s="1170"/>
      <c r="S922" s="1171"/>
      <c r="U922" s="103" t="s">
        <v>15</v>
      </c>
      <c r="V922" s="77"/>
      <c r="W922" s="77"/>
      <c r="X922" s="77"/>
      <c r="Y922" s="77"/>
      <c r="Z922" s="77"/>
      <c r="AA922" s="77"/>
      <c r="AB922" s="77"/>
      <c r="AC922" s="77"/>
      <c r="AD922" s="78"/>
      <c r="AE922" s="1169"/>
      <c r="AF922" s="1170"/>
      <c r="AG922" s="1170"/>
      <c r="AH922" s="1170"/>
      <c r="AI922" s="1170"/>
      <c r="AJ922" s="1170"/>
      <c r="AK922" s="117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69"/>
      <c r="N923" s="1170"/>
      <c r="O923" s="1170"/>
      <c r="P923" s="1170"/>
      <c r="Q923" s="1170"/>
      <c r="R923" s="1170"/>
      <c r="S923" s="1171"/>
      <c r="U923" s="103" t="s">
        <v>16</v>
      </c>
      <c r="V923" s="77"/>
      <c r="W923" s="77"/>
      <c r="X923" s="77"/>
      <c r="Y923" s="77"/>
      <c r="Z923" s="77"/>
      <c r="AA923" s="77"/>
      <c r="AB923" s="77"/>
      <c r="AC923" s="77"/>
      <c r="AD923" s="78"/>
      <c r="AE923" s="1169"/>
      <c r="AF923" s="1170"/>
      <c r="AG923" s="1170"/>
      <c r="AH923" s="1170"/>
      <c r="AI923" s="1170"/>
      <c r="AJ923" s="1170"/>
      <c r="AK923" s="117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2"/>
      <c r="N924" s="1343"/>
      <c r="O924" s="1343"/>
      <c r="P924" s="1343"/>
      <c r="Q924" s="1343"/>
      <c r="R924" s="1343"/>
      <c r="S924" s="1344"/>
      <c r="U924" s="103" t="s">
        <v>621</v>
      </c>
      <c r="V924" s="77"/>
      <c r="W924" s="77"/>
      <c r="X924" s="77"/>
      <c r="Y924" s="77"/>
      <c r="Z924" s="77"/>
      <c r="AA924" s="77"/>
      <c r="AB924" s="77"/>
      <c r="AC924" s="77"/>
      <c r="AD924" s="78"/>
      <c r="AE924" s="1342"/>
      <c r="AF924" s="1343"/>
      <c r="AG924" s="1343"/>
      <c r="AH924" s="1343"/>
      <c r="AI924" s="1343"/>
      <c r="AJ924" s="1343"/>
      <c r="AK924" s="134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22"/>
      <c r="N929" s="1223"/>
      <c r="O929" s="1223"/>
      <c r="P929" s="1223"/>
      <c r="Q929" s="1223"/>
      <c r="R929" s="1223"/>
      <c r="S929" s="1224"/>
      <c r="T929" s="103" t="s">
        <v>872</v>
      </c>
      <c r="U929" s="77"/>
      <c r="V929" s="77"/>
      <c r="W929" s="77"/>
      <c r="X929" s="77"/>
      <c r="Y929" s="77"/>
      <c r="Z929" s="78"/>
      <c r="AA929" s="1222"/>
      <c r="AB929" s="1223"/>
      <c r="AC929" s="1223"/>
      <c r="AD929" s="1223"/>
      <c r="AE929" s="1223"/>
      <c r="AF929" s="1223"/>
      <c r="AG929" s="122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22"/>
      <c r="N930" s="1223"/>
      <c r="O930" s="1223"/>
      <c r="P930" s="1223"/>
      <c r="Q930" s="1223"/>
      <c r="R930" s="1223"/>
      <c r="S930" s="1224"/>
      <c r="T930" s="103" t="s">
        <v>871</v>
      </c>
      <c r="U930" s="77"/>
      <c r="V930" s="77"/>
      <c r="W930" s="77"/>
      <c r="X930" s="77"/>
      <c r="Y930" s="77"/>
      <c r="Z930" s="78"/>
      <c r="AA930" s="1222"/>
      <c r="AB930" s="1223"/>
      <c r="AC930" s="1223"/>
      <c r="AD930" s="1223"/>
      <c r="AE930" s="1223"/>
      <c r="AF930" s="1223"/>
      <c r="AG930" s="122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2" t="s">
        <v>642</v>
      </c>
      <c r="N931" s="1363"/>
      <c r="O931" s="1363"/>
      <c r="P931" s="1363"/>
      <c r="Q931" s="1363"/>
      <c r="R931" s="1363"/>
      <c r="S931" s="1364"/>
      <c r="T931" s="76" t="s">
        <v>360</v>
      </c>
      <c r="U931" s="77"/>
      <c r="V931" s="77"/>
      <c r="W931" s="77"/>
      <c r="X931" s="77"/>
      <c r="Y931" s="77"/>
      <c r="Z931" s="78"/>
      <c r="AA931" s="1222"/>
      <c r="AB931" s="1223"/>
      <c r="AC931" s="1223"/>
      <c r="AD931" s="1223"/>
      <c r="AE931" s="1223"/>
      <c r="AF931" s="1223"/>
      <c r="AG931" s="122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22"/>
      <c r="N932" s="1223"/>
      <c r="O932" s="1223"/>
      <c r="P932" s="1223"/>
      <c r="Q932" s="1223"/>
      <c r="R932" s="1223"/>
      <c r="S932" s="1224"/>
      <c r="T932" s="76" t="s">
        <v>361</v>
      </c>
      <c r="U932" s="77"/>
      <c r="V932" s="77"/>
      <c r="W932" s="77"/>
      <c r="X932" s="77"/>
      <c r="Y932" s="77"/>
      <c r="Z932" s="78"/>
      <c r="AA932" s="1222"/>
      <c r="AB932" s="1223"/>
      <c r="AC932" s="1223"/>
      <c r="AD932" s="1223"/>
      <c r="AE932" s="1223"/>
      <c r="AF932" s="1223"/>
      <c r="AG932" s="122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22"/>
      <c r="N933" s="1223"/>
      <c r="O933" s="1223"/>
      <c r="P933" s="1223"/>
      <c r="Q933" s="1223"/>
      <c r="R933" s="1223"/>
      <c r="S933" s="1224"/>
      <c r="T933" s="76" t="s">
        <v>408</v>
      </c>
      <c r="U933" s="77"/>
      <c r="V933" s="77"/>
      <c r="W933" s="77"/>
      <c r="X933" s="77"/>
      <c r="Y933" s="77"/>
      <c r="Z933" s="78"/>
      <c r="AA933" s="1222"/>
      <c r="AB933" s="1223"/>
      <c r="AC933" s="1223"/>
      <c r="AD933" s="1223"/>
      <c r="AE933" s="1223"/>
      <c r="AF933" s="1223"/>
      <c r="AG933" s="122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17" t="s">
        <v>329</v>
      </c>
      <c r="N934" s="1418"/>
      <c r="O934" s="1418"/>
      <c r="P934" s="1418"/>
      <c r="Q934" s="1418"/>
      <c r="R934" s="1418"/>
      <c r="S934" s="1419"/>
      <c r="T934" s="1381"/>
      <c r="U934" s="1382"/>
      <c r="V934" s="1382"/>
      <c r="W934" s="1382"/>
      <c r="X934" s="1382"/>
      <c r="Y934" s="1382"/>
      <c r="Z934" s="1383"/>
      <c r="AA934" s="1222"/>
      <c r="AB934" s="1223"/>
      <c r="AC934" s="1223"/>
      <c r="AD934" s="1223"/>
      <c r="AE934" s="1223"/>
      <c r="AF934" s="1223"/>
      <c r="AG934" s="122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22"/>
      <c r="N935" s="1223"/>
      <c r="O935" s="1223"/>
      <c r="P935" s="1223"/>
      <c r="Q935" s="1223"/>
      <c r="R935" s="1223"/>
      <c r="S935" s="1224"/>
      <c r="T935" s="1381"/>
      <c r="U935" s="1382"/>
      <c r="V935" s="1382"/>
      <c r="W935" s="1382"/>
      <c r="X935" s="1382"/>
      <c r="Y935" s="1382"/>
      <c r="Z935" s="1383"/>
      <c r="AA935" s="1222"/>
      <c r="AB935" s="1223"/>
      <c r="AC935" s="1223"/>
      <c r="AD935" s="1223"/>
      <c r="AE935" s="1223"/>
      <c r="AF935" s="1223"/>
      <c r="AG935" s="122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5" t="s">
        <v>723</v>
      </c>
      <c r="P936" s="1306"/>
      <c r="Q936" s="142"/>
      <c r="R936" s="142"/>
      <c r="S936" s="143"/>
      <c r="T936" s="71" t="s">
        <v>177</v>
      </c>
      <c r="U936" s="72"/>
      <c r="V936" s="72"/>
      <c r="W936" s="1182" t="s">
        <v>357</v>
      </c>
      <c r="X936" s="1183"/>
      <c r="Y936" s="1183"/>
      <c r="Z936" s="1183"/>
      <c r="AA936" s="1183"/>
      <c r="AB936" s="1183"/>
      <c r="AC936" s="1183"/>
      <c r="AD936" s="1183"/>
      <c r="AE936" s="1183"/>
      <c r="AF936" s="1183"/>
      <c r="AG936" s="118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7" t="s">
        <v>36</v>
      </c>
      <c r="G937" s="1308"/>
      <c r="H937" s="1308"/>
      <c r="I937" s="1308"/>
      <c r="J937" s="1308"/>
      <c r="K937" s="1308"/>
      <c r="L937" s="1308"/>
      <c r="M937" s="1222"/>
      <c r="N937" s="1223"/>
      <c r="O937" s="1223"/>
      <c r="P937" s="1223"/>
      <c r="Q937" s="1223"/>
      <c r="R937" s="1223"/>
      <c r="S937" s="1224"/>
      <c r="T937" s="79"/>
      <c r="U937" s="80"/>
      <c r="V937" s="80"/>
      <c r="W937" s="80"/>
      <c r="X937" s="80"/>
      <c r="Y937" s="80"/>
      <c r="Z937" s="196" t="s">
        <v>141</v>
      </c>
      <c r="AA937" s="1384"/>
      <c r="AB937" s="1385"/>
      <c r="AC937" s="1385"/>
      <c r="AD937" s="1385"/>
      <c r="AE937" s="1385"/>
      <c r="AF937" s="1385"/>
      <c r="AG937" s="138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409" t="s">
        <v>595</v>
      </c>
      <c r="B941" s="1409"/>
      <c r="C941" s="1409"/>
      <c r="D941" s="1409"/>
      <c r="E941" s="1409"/>
      <c r="F941" s="1409"/>
      <c r="G941" s="1409"/>
      <c r="H941" s="1409"/>
      <c r="I941" s="1409"/>
      <c r="J941" s="1409"/>
      <c r="K941" s="1409"/>
      <c r="L941" s="1409"/>
      <c r="M941" s="1409"/>
      <c r="N941" s="1409"/>
      <c r="O941" s="1409"/>
      <c r="P941" s="1409"/>
      <c r="Q941" s="1409"/>
      <c r="R941" s="1409"/>
      <c r="S941" s="1409"/>
      <c r="T941" s="1409"/>
      <c r="U941" s="1409"/>
      <c r="V941" s="1409"/>
      <c r="W941" s="1409"/>
      <c r="X941" s="1409"/>
      <c r="Y941" s="1409"/>
      <c r="Z941" s="1409"/>
      <c r="AA941" s="1409"/>
      <c r="AB941" s="1409"/>
      <c r="AC941" s="1409"/>
      <c r="AD941" s="1409"/>
      <c r="AE941" s="1409"/>
      <c r="AF941" s="1409"/>
      <c r="AG941" s="1409"/>
      <c r="AH941" s="1409"/>
      <c r="AI941" s="1409"/>
      <c r="AJ941" s="1409"/>
      <c r="AK941" s="1409"/>
      <c r="AL941" s="1409"/>
      <c r="AM941" s="52"/>
      <c r="AN941" s="52"/>
      <c r="AO941" s="21"/>
      <c r="AP941" s="21"/>
      <c r="AQ941" s="21"/>
      <c r="AR941" s="21"/>
      <c r="AS941" s="21"/>
      <c r="AT941" s="1172"/>
      <c r="AU941" s="1172"/>
      <c r="AV941" s="1172"/>
      <c r="AW941" s="1172"/>
      <c r="AX941" s="1172"/>
      <c r="AY941" s="117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410"/>
      <c r="B942" s="1410"/>
      <c r="C942" s="1410"/>
      <c r="D942" s="1410"/>
      <c r="E942" s="1410"/>
      <c r="F942" s="1410"/>
      <c r="G942" s="1410"/>
      <c r="H942" s="1410"/>
      <c r="I942" s="1410"/>
      <c r="J942" s="1410"/>
      <c r="K942" s="1410"/>
      <c r="L942" s="1410"/>
      <c r="M942" s="1410"/>
      <c r="N942" s="1410"/>
      <c r="O942" s="1410"/>
      <c r="P942" s="1410"/>
      <c r="Q942" s="1410"/>
      <c r="R942" s="1410"/>
      <c r="S942" s="1410"/>
      <c r="T942" s="1410"/>
      <c r="U942" s="1410"/>
      <c r="V942" s="1410"/>
      <c r="W942" s="1410"/>
      <c r="X942" s="1410"/>
      <c r="Y942" s="1410"/>
      <c r="Z942" s="1410"/>
      <c r="AA942" s="1410"/>
      <c r="AB942" s="1410"/>
      <c r="AC942" s="1410"/>
      <c r="AD942" s="1410"/>
      <c r="AE942" s="1410"/>
      <c r="AF942" s="1410"/>
      <c r="AG942" s="1410"/>
      <c r="AH942" s="1410"/>
      <c r="AI942" s="1410"/>
      <c r="AJ942" s="1410"/>
      <c r="AK942" s="1410"/>
      <c r="AL942" s="141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7" t="s">
        <v>689</v>
      </c>
      <c r="C946" s="1377"/>
      <c r="D946" s="1377"/>
      <c r="E946" s="1377"/>
      <c r="F946" s="1377"/>
      <c r="G946" s="1377"/>
      <c r="H946" s="1377"/>
      <c r="I946" s="1377"/>
      <c r="J946" s="1377"/>
      <c r="K946" s="1377"/>
      <c r="L946" s="1377" t="s">
        <v>690</v>
      </c>
      <c r="M946" s="1377"/>
      <c r="N946" s="1377"/>
      <c r="O946" s="1377"/>
      <c r="P946" s="1377"/>
      <c r="Q946" s="1377"/>
      <c r="R946" s="1377"/>
      <c r="S946" s="1377"/>
      <c r="T946" s="1377"/>
      <c r="U946" s="1377"/>
      <c r="V946" s="1377" t="s">
        <v>691</v>
      </c>
      <c r="W946" s="1377"/>
      <c r="X946" s="1377"/>
      <c r="Y946" s="1377"/>
      <c r="Z946" s="1377"/>
      <c r="AA946" s="1377"/>
      <c r="AB946" s="1377"/>
      <c r="AC946" s="1377"/>
      <c r="AD946" s="1329" t="s">
        <v>692</v>
      </c>
      <c r="AE946" s="1330"/>
      <c r="AF946" s="1330"/>
      <c r="AG946" s="1330"/>
      <c r="AH946" s="1330"/>
      <c r="AI946" s="1330"/>
      <c r="AJ946" s="1330"/>
      <c r="AK946" s="133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20" t="s">
        <v>684</v>
      </c>
      <c r="C947" s="1221"/>
      <c r="D947" s="1221"/>
      <c r="E947" s="1221"/>
      <c r="F947" s="1221"/>
      <c r="G947" s="1221"/>
      <c r="H947" s="1221"/>
      <c r="I947" s="1221"/>
      <c r="J947" s="1221"/>
      <c r="K947" s="1221"/>
      <c r="L947" s="1339">
        <f>IF(ISNA(IF($BA$779="4%",(INDEX($BC$789:$BG$846,MATCH($BO$779,$BB$789:$BB$846,0),MATCH(B947,$BC$788:$BG$788,0))),(INDEX($BJ$789:$BN$846,MATCH($BO$779,$BI$789:$BI$846,0),MATCH(B947,$BJ$788:$BN$788,0))))),0,IF($BA$779="4%",(INDEX($BC$789:$BG$846,MATCH($BO$779,$BB$789:$BB$846,0),MATCH(B947,$BC$788:$BG$788,0))),(INDEX($BJ$789:$BN$846,MATCH($BO$779,$BI$789:$BI$846,0),MATCH(B947,$BJ$788:$BN$788,0)))))</f>
        <v>319811</v>
      </c>
      <c r="M947" s="1340"/>
      <c r="N947" s="1340"/>
      <c r="O947" s="1340"/>
      <c r="P947" s="1340"/>
      <c r="Q947" s="1340"/>
      <c r="R947" s="1340"/>
      <c r="S947" s="1340"/>
      <c r="T947" s="1340"/>
      <c r="U947" s="1341"/>
      <c r="V947" s="1367">
        <f>BA635</f>
        <v>19</v>
      </c>
      <c r="W947" s="1367"/>
      <c r="X947" s="1367"/>
      <c r="Y947" s="1367"/>
      <c r="Z947" s="1367"/>
      <c r="AA947" s="1367"/>
      <c r="AB947" s="1367"/>
      <c r="AC947" s="1367"/>
      <c r="AD947" s="1293">
        <f>IF(ISERROR((L947*V947)),0,(L947*V947))</f>
        <v>6076409</v>
      </c>
      <c r="AE947" s="1294"/>
      <c r="AF947" s="1294"/>
      <c r="AG947" s="1294"/>
      <c r="AH947" s="1294"/>
      <c r="AI947" s="1294"/>
      <c r="AJ947" s="1294"/>
      <c r="AK947" s="129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20" t="s">
        <v>348</v>
      </c>
      <c r="C948" s="1220"/>
      <c r="D948" s="1220"/>
      <c r="E948" s="1220"/>
      <c r="F948" s="1220"/>
      <c r="G948" s="1220"/>
      <c r="H948" s="1220"/>
      <c r="I948" s="1220"/>
      <c r="J948" s="1220"/>
      <c r="K948" s="1220"/>
      <c r="L948" s="1339">
        <f>IF(ISNA(IF($BA$779="4%",(INDEX($BC$789:$BG$846,MATCH($BO$779,$BB$789:$BB$846,0),MATCH(B948,$BC$788:$BG$788,0))),(INDEX($BJ$789:$BN$846,MATCH($BO$779,$BI$789:$BI$846,0),MATCH(B948,$BJ$788:$BN$788,0))))),0,IF($BA$779="4%",(INDEX($BC$789:$BG$846,MATCH($BO$779,$BB$789:$BB$846,0),MATCH(B948,$BC$788:$BG$788,0))),(INDEX($BJ$789:$BN$846,MATCH($BO$779,$BI$789:$BI$846,0),MATCH(B948,$BJ$788:$BN$788,0)))))</f>
        <v>368739</v>
      </c>
      <c r="M948" s="1340"/>
      <c r="N948" s="1340"/>
      <c r="O948" s="1340"/>
      <c r="P948" s="1340"/>
      <c r="Q948" s="1340"/>
      <c r="R948" s="1340"/>
      <c r="S948" s="1340"/>
      <c r="T948" s="1340"/>
      <c r="U948" s="1341"/>
      <c r="V948" s="1367">
        <f>BF635</f>
        <v>54</v>
      </c>
      <c r="W948" s="1367"/>
      <c r="X948" s="1367"/>
      <c r="Y948" s="1367"/>
      <c r="Z948" s="1367"/>
      <c r="AA948" s="1367"/>
      <c r="AB948" s="1367"/>
      <c r="AC948" s="1367"/>
      <c r="AD948" s="1293">
        <f>IF(ISERROR((L948*V948)),0,(L948*V948))</f>
        <v>19911906</v>
      </c>
      <c r="AE948" s="1294"/>
      <c r="AF948" s="1294"/>
      <c r="AG948" s="1294"/>
      <c r="AH948" s="1294"/>
      <c r="AI948" s="1294"/>
      <c r="AJ948" s="1294"/>
      <c r="AK948" s="129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20" t="s">
        <v>170</v>
      </c>
      <c r="C949" s="1220"/>
      <c r="D949" s="1220"/>
      <c r="E949" s="1220"/>
      <c r="F949" s="1220"/>
      <c r="G949" s="1220"/>
      <c r="H949" s="1220"/>
      <c r="I949" s="1220"/>
      <c r="J949" s="1220"/>
      <c r="K949" s="1220"/>
      <c r="L949" s="1339">
        <f>IF(ISNA(IF($BA$779="4%",(INDEX($BC$789:$BG$846,MATCH($BO$779,$BB$789:$BB$846,0),MATCH(B949,$BC$788:$BG$788,0))),(INDEX($BJ$789:$BN$846,MATCH($BO$779,$BI$789:$BI$846,0),MATCH(B949,$BJ$788:$BN$788,0))))),0,IF($BA$779="4%",(INDEX($BC$789:$BG$846,MATCH($BO$779,$BB$789:$BB$846,0),MATCH(B949,$BC$788:$BG$788,0))),(INDEX($BJ$789:$BN$846,MATCH($BO$779,$BI$789:$BI$846,0),MATCH(B949,$BJ$788:$BN$788,0)))))</f>
        <v>444800</v>
      </c>
      <c r="M949" s="1340"/>
      <c r="N949" s="1340"/>
      <c r="O949" s="1340"/>
      <c r="P949" s="1340"/>
      <c r="Q949" s="1340"/>
      <c r="R949" s="1340"/>
      <c r="S949" s="1340"/>
      <c r="T949" s="1340"/>
      <c r="U949" s="1341"/>
      <c r="V949" s="1367">
        <f>BK635</f>
        <v>14</v>
      </c>
      <c r="W949" s="1367"/>
      <c r="X949" s="1367"/>
      <c r="Y949" s="1367"/>
      <c r="Z949" s="1367"/>
      <c r="AA949" s="1367"/>
      <c r="AB949" s="1367"/>
      <c r="AC949" s="1367"/>
      <c r="AD949" s="1293">
        <f>IF(ISERROR((L949*V949)),0,(L949*V949))</f>
        <v>6227200</v>
      </c>
      <c r="AE949" s="1294"/>
      <c r="AF949" s="1294"/>
      <c r="AG949" s="1294"/>
      <c r="AH949" s="1294"/>
      <c r="AI949" s="1294"/>
      <c r="AJ949" s="1294"/>
      <c r="AK949" s="129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20" t="s">
        <v>171</v>
      </c>
      <c r="C950" s="1220"/>
      <c r="D950" s="1220"/>
      <c r="E950" s="1220"/>
      <c r="F950" s="1220"/>
      <c r="G950" s="1220"/>
      <c r="H950" s="1220"/>
      <c r="I950" s="1220"/>
      <c r="J950" s="1220"/>
      <c r="K950" s="1220"/>
      <c r="L950" s="1339">
        <f>IF(ISNA(IF($BA$779="4%",(INDEX($BC$789:$BG$846,MATCH($BO$779,$BB$789:$BB$846,0),MATCH(B950,$BC$788:$BG$788,0))),(INDEX($BJ$789:$BN$846,MATCH($BO$779,$BI$789:$BI$846,0),MATCH(B950,$BJ$788:$BN$788,0))))),0,IF($BA$779="4%",(INDEX($BC$789:$BG$846,MATCH($BO$779,$BB$789:$BB$846,0),MATCH(B950,$BC$788:$BG$788,0))),(INDEX($BJ$789:$BN$846,MATCH($BO$779,$BI$789:$BI$846,0),MATCH(B950,$BJ$788:$BN$788,0)))))</f>
        <v>569344</v>
      </c>
      <c r="M950" s="1340"/>
      <c r="N950" s="1340"/>
      <c r="O950" s="1340"/>
      <c r="P950" s="1340"/>
      <c r="Q950" s="1340"/>
      <c r="R950" s="1340"/>
      <c r="S950" s="1340"/>
      <c r="T950" s="1340"/>
      <c r="U950" s="1341"/>
      <c r="V950" s="1367">
        <f>BP635</f>
        <v>0</v>
      </c>
      <c r="W950" s="1367"/>
      <c r="X950" s="1367"/>
      <c r="Y950" s="1367"/>
      <c r="Z950" s="1367"/>
      <c r="AA950" s="1367"/>
      <c r="AB950" s="1367"/>
      <c r="AC950" s="1367"/>
      <c r="AD950" s="1293">
        <f>IF(ISERROR((L950*V950)),0,(L950*V950))</f>
        <v>0</v>
      </c>
      <c r="AE950" s="1294"/>
      <c r="AF950" s="1294"/>
      <c r="AG950" s="1294"/>
      <c r="AH950" s="1294"/>
      <c r="AI950" s="1294"/>
      <c r="AJ950" s="1294"/>
      <c r="AK950" s="129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20" t="s">
        <v>507</v>
      </c>
      <c r="C951" s="1220"/>
      <c r="D951" s="1220"/>
      <c r="E951" s="1220"/>
      <c r="F951" s="1220"/>
      <c r="G951" s="1220"/>
      <c r="H951" s="1220"/>
      <c r="I951" s="1220"/>
      <c r="J951" s="1220"/>
      <c r="K951" s="1220"/>
      <c r="L951" s="1339">
        <f>IF(ISNA(IF($BA$779="4%",(INDEX($BC$789:$BG$846,MATCH($BO$779,$BB$789:$BB$846,0),MATCH(B951,$BC$788:$BG$788,0))),(INDEX($BJ$789:$BN$846,MATCH($BO$779,$BI$789:$BI$846,0),MATCH(B951,$BJ$788:$BN$788,0))))),0,IF($BA$779="4%",(INDEX($BC$789:$BG$846,MATCH($BO$779,$BB$789:$BB$846,0),MATCH(B951,$BC$788:$BG$788,0))),(INDEX($BJ$789:$BN$846,MATCH($BO$779,$BI$789:$BI$846,0),MATCH(B951,$BJ$788:$BN$788,0)))))</f>
        <v>634285</v>
      </c>
      <c r="M951" s="1340"/>
      <c r="N951" s="1340"/>
      <c r="O951" s="1340"/>
      <c r="P951" s="1340"/>
      <c r="Q951" s="1340"/>
      <c r="R951" s="1340"/>
      <c r="S951" s="1340"/>
      <c r="T951" s="1340"/>
      <c r="U951" s="1341"/>
      <c r="V951" s="1367">
        <f>BZ635+BU635</f>
        <v>0</v>
      </c>
      <c r="W951" s="1367"/>
      <c r="X951" s="1367"/>
      <c r="Y951" s="1367"/>
      <c r="Z951" s="1367"/>
      <c r="AA951" s="1367"/>
      <c r="AB951" s="1367"/>
      <c r="AC951" s="1367"/>
      <c r="AD951" s="1293">
        <f>IF(ISERROR((L951*V951)),0,(L951*V951))</f>
        <v>0</v>
      </c>
      <c r="AE951" s="1294"/>
      <c r="AF951" s="1294"/>
      <c r="AG951" s="1294"/>
      <c r="AH951" s="1294"/>
      <c r="AI951" s="1294"/>
      <c r="AJ951" s="1294"/>
      <c r="AK951" s="129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77" t="s">
        <v>873</v>
      </c>
      <c r="C952" s="1178"/>
      <c r="D952" s="1178"/>
      <c r="E952" s="1178"/>
      <c r="F952" s="1178"/>
      <c r="G952" s="1178"/>
      <c r="H952" s="1178"/>
      <c r="I952" s="1178"/>
      <c r="J952" s="1178"/>
      <c r="K952" s="1178"/>
      <c r="L952" s="1178"/>
      <c r="M952" s="1178"/>
      <c r="N952" s="1178"/>
      <c r="O952" s="1178"/>
      <c r="P952" s="1178"/>
      <c r="Q952" s="1178"/>
      <c r="R952" s="1178"/>
      <c r="S952" s="1178"/>
      <c r="T952" s="1178"/>
      <c r="U952" s="1179"/>
      <c r="V952" s="1411">
        <f>SUM(V947:AC951)</f>
        <v>87</v>
      </c>
      <c r="W952" s="1412"/>
      <c r="X952" s="1412"/>
      <c r="Y952" s="1412"/>
      <c r="Z952" s="1412"/>
      <c r="AA952" s="1412"/>
      <c r="AB952" s="1412"/>
      <c r="AC952" s="1413"/>
      <c r="AD952" s="1293"/>
      <c r="AE952" s="1294"/>
      <c r="AF952" s="1294"/>
      <c r="AG952" s="1294"/>
      <c r="AH952" s="1294"/>
      <c r="AI952" s="1294"/>
      <c r="AJ952" s="1294"/>
      <c r="AK952" s="129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6" t="s">
        <v>559</v>
      </c>
      <c r="C953" s="1337"/>
      <c r="D953" s="1337"/>
      <c r="E953" s="1337"/>
      <c r="F953" s="1337"/>
      <c r="G953" s="1337"/>
      <c r="H953" s="1337"/>
      <c r="I953" s="1337"/>
      <c r="J953" s="1337"/>
      <c r="K953" s="1337"/>
      <c r="L953" s="1337"/>
      <c r="M953" s="1337"/>
      <c r="N953" s="1337"/>
      <c r="O953" s="1337"/>
      <c r="P953" s="1337"/>
      <c r="Q953" s="1337"/>
      <c r="R953" s="1337"/>
      <c r="S953" s="1337"/>
      <c r="T953" s="1337"/>
      <c r="U953" s="1337"/>
      <c r="V953" s="1337"/>
      <c r="W953" s="1337"/>
      <c r="X953" s="1337"/>
      <c r="Y953" s="1337"/>
      <c r="Z953" s="1337"/>
      <c r="AA953" s="1337"/>
      <c r="AB953" s="1337"/>
      <c r="AC953" s="1338"/>
      <c r="AD953" s="1273">
        <f>SUM(AD947:AK951)</f>
        <v>32215515</v>
      </c>
      <c r="AE953" s="1274"/>
      <c r="AF953" s="1274"/>
      <c r="AG953" s="1274"/>
      <c r="AH953" s="1274"/>
      <c r="AI953" s="1274"/>
      <c r="AJ953" s="1274"/>
      <c r="AK953" s="127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420" t="s">
        <v>720</v>
      </c>
      <c r="AA954" s="1421"/>
      <c r="AB954" s="1421"/>
      <c r="AC954" s="142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319" t="s">
        <v>1481</v>
      </c>
      <c r="E955" s="1320"/>
      <c r="F955" s="1320"/>
      <c r="G955" s="1320"/>
      <c r="H955" s="1320"/>
      <c r="I955" s="1320"/>
      <c r="J955" s="1320"/>
      <c r="K955" s="1320"/>
      <c r="L955" s="1320"/>
      <c r="M955" s="1320"/>
      <c r="N955" s="1320"/>
      <c r="O955" s="1320"/>
      <c r="P955" s="1320"/>
      <c r="Q955" s="1320"/>
      <c r="R955" s="1320"/>
      <c r="S955" s="1320"/>
      <c r="T955" s="1320"/>
      <c r="U955" s="1320"/>
      <c r="V955" s="1320"/>
      <c r="W955" s="1320"/>
      <c r="X955" s="1320"/>
      <c r="Y955" s="1321"/>
      <c r="Z955" s="115"/>
      <c r="AA955" s="1365" t="s">
        <v>592</v>
      </c>
      <c r="AB955" s="1366"/>
      <c r="AC955" s="128"/>
      <c r="AD955" s="1194">
        <f>ROUND(IF(AND(AA955="yes",D957&gt;0),AD953*0.2,0),0)</f>
        <v>6443103</v>
      </c>
      <c r="AE955" s="1194"/>
      <c r="AF955" s="1194"/>
      <c r="AG955" s="1194"/>
      <c r="AH955" s="1194"/>
      <c r="AI955" s="1194"/>
      <c r="AJ955" s="1194"/>
      <c r="AK955" s="119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374" t="s">
        <v>1482</v>
      </c>
      <c r="E956" s="1599"/>
      <c r="F956" s="1599"/>
      <c r="G956" s="1599"/>
      <c r="H956" s="1599"/>
      <c r="I956" s="1599"/>
      <c r="J956" s="1599"/>
      <c r="K956" s="1599"/>
      <c r="L956" s="1599"/>
      <c r="M956" s="1599"/>
      <c r="N956" s="1599"/>
      <c r="O956" s="1599"/>
      <c r="P956" s="1599"/>
      <c r="Q956" s="1599"/>
      <c r="R956" s="1599"/>
      <c r="S956" s="1599"/>
      <c r="T956" s="1599"/>
      <c r="U956" s="1599"/>
      <c r="V956" s="1599"/>
      <c r="W956" s="1599"/>
      <c r="X956" s="1599"/>
      <c r="Y956" s="1600"/>
      <c r="Z956" s="115"/>
      <c r="AA956" s="115"/>
      <c r="AB956" s="115"/>
      <c r="AC956" s="124"/>
      <c r="AD956" s="1197"/>
      <c r="AE956" s="1197"/>
      <c r="AF956" s="1197"/>
      <c r="AG956" s="1197"/>
      <c r="AH956" s="1197"/>
      <c r="AI956" s="1197"/>
      <c r="AJ956" s="1197"/>
      <c r="AK956" s="119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14" t="s">
        <v>1759</v>
      </c>
      <c r="E957" s="1415"/>
      <c r="F957" s="1415"/>
      <c r="G957" s="1415"/>
      <c r="H957" s="1415"/>
      <c r="I957" s="1415"/>
      <c r="J957" s="1415"/>
      <c r="K957" s="1415"/>
      <c r="L957" s="1415"/>
      <c r="M957" s="1415"/>
      <c r="N957" s="1415"/>
      <c r="O957" s="1415"/>
      <c r="P957" s="1415"/>
      <c r="Q957" s="1415"/>
      <c r="R957" s="1415"/>
      <c r="S957" s="1415"/>
      <c r="T957" s="1415"/>
      <c r="U957" s="1415"/>
      <c r="V957" s="1415"/>
      <c r="W957" s="1415"/>
      <c r="X957" s="1415"/>
      <c r="Y957" s="1416"/>
      <c r="Z957" s="115"/>
      <c r="AA957" s="115"/>
      <c r="AB957" s="115"/>
      <c r="AC957" s="124"/>
      <c r="AD957" s="1197"/>
      <c r="AE957" s="1197"/>
      <c r="AF957" s="1197"/>
      <c r="AG957" s="1197"/>
      <c r="AH957" s="1197"/>
      <c r="AI957" s="1197"/>
      <c r="AJ957" s="1197"/>
      <c r="AK957" s="119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319" t="s">
        <v>1608</v>
      </c>
      <c r="E958" s="1320"/>
      <c r="F958" s="1320"/>
      <c r="G958" s="1320"/>
      <c r="H958" s="1320"/>
      <c r="I958" s="1320"/>
      <c r="J958" s="1320"/>
      <c r="K958" s="1320"/>
      <c r="L958" s="1320"/>
      <c r="M958" s="1320"/>
      <c r="N958" s="1320"/>
      <c r="O958" s="1320"/>
      <c r="P958" s="1320"/>
      <c r="Q958" s="1320"/>
      <c r="R958" s="1320"/>
      <c r="S958" s="1320"/>
      <c r="T958" s="1320"/>
      <c r="U958" s="1320"/>
      <c r="V958" s="1320"/>
      <c r="W958" s="1320"/>
      <c r="X958" s="1320"/>
      <c r="Y958" s="1321"/>
      <c r="Z958" s="127"/>
      <c r="AA958" s="1191" t="s">
        <v>723</v>
      </c>
      <c r="AB958" s="1192"/>
      <c r="AC958" s="128"/>
      <c r="AD958" s="1193">
        <f>ROUND(IF(AA958="yes",AD953*0.05,0),0)</f>
        <v>0</v>
      </c>
      <c r="AE958" s="1194"/>
      <c r="AF958" s="1194"/>
      <c r="AG958" s="1194"/>
      <c r="AH958" s="1194"/>
      <c r="AI958" s="1194"/>
      <c r="AJ958" s="1194"/>
      <c r="AK958" s="119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371" t="s">
        <v>1605</v>
      </c>
      <c r="E959" s="1372"/>
      <c r="F959" s="1372"/>
      <c r="G959" s="1372"/>
      <c r="H959" s="1372"/>
      <c r="I959" s="1372"/>
      <c r="J959" s="1372"/>
      <c r="K959" s="1372"/>
      <c r="L959" s="1372"/>
      <c r="M959" s="1372"/>
      <c r="N959" s="1372"/>
      <c r="O959" s="1372"/>
      <c r="P959" s="1372"/>
      <c r="Q959" s="1372"/>
      <c r="R959" s="1372"/>
      <c r="S959" s="1372"/>
      <c r="T959" s="1372"/>
      <c r="U959" s="1372"/>
      <c r="V959" s="1372"/>
      <c r="W959" s="1372"/>
      <c r="X959" s="1372"/>
      <c r="Y959" s="1373"/>
      <c r="Z959" s="115"/>
      <c r="AA959" s="115"/>
      <c r="AB959" s="115"/>
      <c r="AC959" s="124"/>
      <c r="AD959" s="1196"/>
      <c r="AE959" s="1197"/>
      <c r="AF959" s="1197"/>
      <c r="AG959" s="1197"/>
      <c r="AH959" s="1197"/>
      <c r="AI959" s="1197"/>
      <c r="AJ959" s="1197"/>
      <c r="AK959" s="119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371"/>
      <c r="E960" s="1372"/>
      <c r="F960" s="1372"/>
      <c r="G960" s="1372"/>
      <c r="H960" s="1372"/>
      <c r="I960" s="1372"/>
      <c r="J960" s="1372"/>
      <c r="K960" s="1372"/>
      <c r="L960" s="1372"/>
      <c r="M960" s="1372"/>
      <c r="N960" s="1372"/>
      <c r="O960" s="1372"/>
      <c r="P960" s="1372"/>
      <c r="Q960" s="1372"/>
      <c r="R960" s="1372"/>
      <c r="S960" s="1372"/>
      <c r="T960" s="1372"/>
      <c r="U960" s="1372"/>
      <c r="V960" s="1372"/>
      <c r="W960" s="1372"/>
      <c r="X960" s="1372"/>
      <c r="Y960" s="1373"/>
      <c r="Z960" s="115"/>
      <c r="AA960" s="115"/>
      <c r="AB960" s="115"/>
      <c r="AC960" s="124"/>
      <c r="AD960" s="1196"/>
      <c r="AE960" s="1197"/>
      <c r="AF960" s="1197"/>
      <c r="AG960" s="1197"/>
      <c r="AH960" s="1197"/>
      <c r="AI960" s="1197"/>
      <c r="AJ960" s="1197"/>
      <c r="AK960" s="119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371"/>
      <c r="E961" s="1372"/>
      <c r="F961" s="1372"/>
      <c r="G961" s="1372"/>
      <c r="H961" s="1372"/>
      <c r="I961" s="1372"/>
      <c r="J961" s="1372"/>
      <c r="K961" s="1372"/>
      <c r="L961" s="1372"/>
      <c r="M961" s="1372"/>
      <c r="N961" s="1372"/>
      <c r="O961" s="1372"/>
      <c r="P961" s="1372"/>
      <c r="Q961" s="1372"/>
      <c r="R961" s="1372"/>
      <c r="S961" s="1372"/>
      <c r="T961" s="1372"/>
      <c r="U961" s="1372"/>
      <c r="V961" s="1372"/>
      <c r="W961" s="1372"/>
      <c r="X961" s="1372"/>
      <c r="Y961" s="1373"/>
      <c r="Z961" s="115"/>
      <c r="AA961" s="115"/>
      <c r="AB961" s="115"/>
      <c r="AC961" s="124"/>
      <c r="AD961" s="1196"/>
      <c r="AE961" s="1197"/>
      <c r="AF961" s="1197"/>
      <c r="AG961" s="1197"/>
      <c r="AH961" s="1197"/>
      <c r="AI961" s="1197"/>
      <c r="AJ961" s="1197"/>
      <c r="AK961" s="119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371"/>
      <c r="E962" s="1372"/>
      <c r="F962" s="1372"/>
      <c r="G962" s="1372"/>
      <c r="H962" s="1372"/>
      <c r="I962" s="1372"/>
      <c r="J962" s="1372"/>
      <c r="K962" s="1372"/>
      <c r="L962" s="1372"/>
      <c r="M962" s="1372"/>
      <c r="N962" s="1372"/>
      <c r="O962" s="1372"/>
      <c r="P962" s="1372"/>
      <c r="Q962" s="1372"/>
      <c r="R962" s="1372"/>
      <c r="S962" s="1372"/>
      <c r="T962" s="1372"/>
      <c r="U962" s="1372"/>
      <c r="V962" s="1372"/>
      <c r="W962" s="1372"/>
      <c r="X962" s="1372"/>
      <c r="Y962" s="1373"/>
      <c r="Z962" s="115"/>
      <c r="AA962" s="115"/>
      <c r="AB962" s="115"/>
      <c r="AC962" s="124"/>
      <c r="AD962" s="1196"/>
      <c r="AE962" s="1197"/>
      <c r="AF962" s="1197"/>
      <c r="AG962" s="1197"/>
      <c r="AH962" s="1197"/>
      <c r="AI962" s="1197"/>
      <c r="AJ962" s="1197"/>
      <c r="AK962" s="119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371"/>
      <c r="E963" s="1372"/>
      <c r="F963" s="1372"/>
      <c r="G963" s="1372"/>
      <c r="H963" s="1372"/>
      <c r="I963" s="1372"/>
      <c r="J963" s="1372"/>
      <c r="K963" s="1372"/>
      <c r="L963" s="1372"/>
      <c r="M963" s="1372"/>
      <c r="N963" s="1372"/>
      <c r="O963" s="1372"/>
      <c r="P963" s="1372"/>
      <c r="Q963" s="1372"/>
      <c r="R963" s="1372"/>
      <c r="S963" s="1372"/>
      <c r="T963" s="1372"/>
      <c r="U963" s="1372"/>
      <c r="V963" s="1372"/>
      <c r="W963" s="1372"/>
      <c r="X963" s="1372"/>
      <c r="Y963" s="1373"/>
      <c r="Z963" s="115"/>
      <c r="AA963" s="115"/>
      <c r="AB963" s="115"/>
      <c r="AC963" s="124"/>
      <c r="AD963" s="1196"/>
      <c r="AE963" s="1197"/>
      <c r="AF963" s="1197"/>
      <c r="AG963" s="1197"/>
      <c r="AH963" s="1197"/>
      <c r="AI963" s="1197"/>
      <c r="AJ963" s="1197"/>
      <c r="AK963" s="119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374"/>
      <c r="E964" s="1375"/>
      <c r="F964" s="1375"/>
      <c r="G964" s="1375"/>
      <c r="H964" s="1375"/>
      <c r="I964" s="1375"/>
      <c r="J964" s="1375"/>
      <c r="K964" s="1375"/>
      <c r="L964" s="1375"/>
      <c r="M964" s="1375"/>
      <c r="N964" s="1375"/>
      <c r="O964" s="1375"/>
      <c r="P964" s="1375"/>
      <c r="Q964" s="1375"/>
      <c r="R964" s="1375"/>
      <c r="S964" s="1375"/>
      <c r="T964" s="1375"/>
      <c r="U964" s="1375"/>
      <c r="V964" s="1375"/>
      <c r="W964" s="1375"/>
      <c r="X964" s="1375"/>
      <c r="Y964" s="1376"/>
      <c r="Z964" s="11"/>
      <c r="AA964" s="11"/>
      <c r="AB964" s="11"/>
      <c r="AC964" s="119"/>
      <c r="AD964" s="1313"/>
      <c r="AE964" s="1314"/>
      <c r="AF964" s="1314"/>
      <c r="AG964" s="1314"/>
      <c r="AH964" s="1314"/>
      <c r="AI964" s="1314"/>
      <c r="AJ964" s="1314"/>
      <c r="AK964" s="131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319" t="s">
        <v>1607</v>
      </c>
      <c r="E965" s="1320"/>
      <c r="F965" s="1320"/>
      <c r="G965" s="1320"/>
      <c r="H965" s="1320"/>
      <c r="I965" s="1320"/>
      <c r="J965" s="1320"/>
      <c r="K965" s="1320"/>
      <c r="L965" s="1320"/>
      <c r="M965" s="1320"/>
      <c r="N965" s="1320"/>
      <c r="O965" s="1320"/>
      <c r="P965" s="1320"/>
      <c r="Q965" s="1320"/>
      <c r="R965" s="1320"/>
      <c r="S965" s="1320"/>
      <c r="T965" s="1320"/>
      <c r="U965" s="1320"/>
      <c r="V965" s="1320"/>
      <c r="W965" s="1320"/>
      <c r="X965" s="1320"/>
      <c r="Y965" s="1321"/>
      <c r="Z965" s="127"/>
      <c r="AA965" s="1191" t="s">
        <v>592</v>
      </c>
      <c r="AB965" s="1192"/>
      <c r="AC965" s="128"/>
      <c r="AD965" s="1194">
        <f>ROUND(IF(AA965="yes",AD953*0.07,0),0)</f>
        <v>2255086</v>
      </c>
      <c r="AE965" s="1194"/>
      <c r="AF965" s="1194"/>
      <c r="AG965" s="1194"/>
      <c r="AH965" s="1194"/>
      <c r="AI965" s="1194"/>
      <c r="AJ965" s="1194"/>
      <c r="AK965" s="119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316" t="s">
        <v>1606</v>
      </c>
      <c r="E966" s="1317"/>
      <c r="F966" s="1317"/>
      <c r="G966" s="1317"/>
      <c r="H966" s="1317"/>
      <c r="I966" s="1317"/>
      <c r="J966" s="1317"/>
      <c r="K966" s="1317"/>
      <c r="L966" s="1317"/>
      <c r="M966" s="1317"/>
      <c r="N966" s="1317"/>
      <c r="O966" s="1317"/>
      <c r="P966" s="1317"/>
      <c r="Q966" s="1317"/>
      <c r="R966" s="1317"/>
      <c r="S966" s="1317"/>
      <c r="T966" s="1317"/>
      <c r="U966" s="1317"/>
      <c r="V966" s="1317"/>
      <c r="W966" s="1317"/>
      <c r="X966" s="1317"/>
      <c r="Y966" s="1318"/>
      <c r="Z966" s="115"/>
      <c r="AA966" s="25"/>
      <c r="AB966" s="25"/>
      <c r="AC966" s="124"/>
      <c r="AD966" s="1197"/>
      <c r="AE966" s="1197"/>
      <c r="AF966" s="1197"/>
      <c r="AG966" s="1197"/>
      <c r="AH966" s="1197"/>
      <c r="AI966" s="1197"/>
      <c r="AJ966" s="1197"/>
      <c r="AK966" s="119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316"/>
      <c r="E967" s="1317"/>
      <c r="F967" s="1317"/>
      <c r="G967" s="1317"/>
      <c r="H967" s="1317"/>
      <c r="I967" s="1317"/>
      <c r="J967" s="1317"/>
      <c r="K967" s="1317"/>
      <c r="L967" s="1317"/>
      <c r="M967" s="1317"/>
      <c r="N967" s="1317"/>
      <c r="O967" s="1317"/>
      <c r="P967" s="1317"/>
      <c r="Q967" s="1317"/>
      <c r="R967" s="1317"/>
      <c r="S967" s="1317"/>
      <c r="T967" s="1317"/>
      <c r="U967" s="1317"/>
      <c r="V967" s="1317"/>
      <c r="W967" s="1317"/>
      <c r="X967" s="1317"/>
      <c r="Y967" s="1318"/>
      <c r="Z967" s="115"/>
      <c r="AA967" s="115"/>
      <c r="AB967" s="115"/>
      <c r="AC967" s="124"/>
      <c r="AD967" s="1197"/>
      <c r="AE967" s="1197"/>
      <c r="AF967" s="1197"/>
      <c r="AG967" s="1197"/>
      <c r="AH967" s="1197"/>
      <c r="AI967" s="1197"/>
      <c r="AJ967" s="1197"/>
      <c r="AK967" s="119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322"/>
      <c r="E968" s="1323"/>
      <c r="F968" s="1323"/>
      <c r="G968" s="1323"/>
      <c r="H968" s="1323"/>
      <c r="I968" s="1323"/>
      <c r="J968" s="1323"/>
      <c r="K968" s="1323"/>
      <c r="L968" s="1323"/>
      <c r="M968" s="1323"/>
      <c r="N968" s="1323"/>
      <c r="O968" s="1323"/>
      <c r="P968" s="1323"/>
      <c r="Q968" s="1323"/>
      <c r="R968" s="1323"/>
      <c r="S968" s="1323"/>
      <c r="T968" s="1323"/>
      <c r="U968" s="1323"/>
      <c r="V968" s="1323"/>
      <c r="W968" s="1323"/>
      <c r="X968" s="1323"/>
      <c r="Y968" s="1324"/>
      <c r="Z968" s="11"/>
      <c r="AA968" s="11"/>
      <c r="AB968" s="11"/>
      <c r="AC968" s="119"/>
      <c r="AD968" s="1314"/>
      <c r="AE968" s="1314"/>
      <c r="AF968" s="1314"/>
      <c r="AG968" s="1314"/>
      <c r="AH968" s="1314"/>
      <c r="AI968" s="1314"/>
      <c r="AJ968" s="1314"/>
      <c r="AK968" s="1315"/>
      <c r="AL968" s="105"/>
      <c r="AO968" s="61"/>
      <c r="AP968" s="61"/>
      <c r="AQ968" s="61"/>
      <c r="AR968" s="61"/>
      <c r="AS968" s="61"/>
    </row>
    <row r="969" spans="1:96" ht="12.75" customHeight="1">
      <c r="A969" s="51"/>
      <c r="B969" s="120"/>
      <c r="C969" s="121" t="s">
        <v>227</v>
      </c>
      <c r="D969" s="1319" t="s">
        <v>1609</v>
      </c>
      <c r="E969" s="1320"/>
      <c r="F969" s="1320"/>
      <c r="G969" s="1320"/>
      <c r="H969" s="1320"/>
      <c r="I969" s="1320"/>
      <c r="J969" s="1320"/>
      <c r="K969" s="1320"/>
      <c r="L969" s="1320"/>
      <c r="M969" s="1320"/>
      <c r="N969" s="1320"/>
      <c r="O969" s="1320"/>
      <c r="P969" s="1320"/>
      <c r="Q969" s="1320"/>
      <c r="R969" s="1320"/>
      <c r="S969" s="1320"/>
      <c r="T969" s="1320"/>
      <c r="U969" s="1320"/>
      <c r="V969" s="1320"/>
      <c r="W969" s="1320"/>
      <c r="X969" s="1320"/>
      <c r="Y969" s="1321"/>
      <c r="Z969" s="113"/>
      <c r="AA969" s="1291" t="s">
        <v>723</v>
      </c>
      <c r="AB969" s="1292"/>
      <c r="AC969" s="51"/>
      <c r="AD969" s="1193">
        <f>ROUND(IF(AA969="yes",AD953*0.02,0),0)</f>
        <v>0</v>
      </c>
      <c r="AE969" s="1194"/>
      <c r="AF969" s="1194"/>
      <c r="AG969" s="1194"/>
      <c r="AH969" s="1194"/>
      <c r="AI969" s="1194"/>
      <c r="AJ969" s="1194"/>
      <c r="AK969" s="1195"/>
      <c r="AL969" s="105"/>
      <c r="AO969" s="32"/>
      <c r="AP969" s="32"/>
      <c r="AQ969" s="32"/>
      <c r="AR969" s="32"/>
      <c r="AS969" s="32"/>
    </row>
    <row r="970" spans="1:96" s="743" customFormat="1" ht="12.75" customHeight="1">
      <c r="A970" s="51"/>
      <c r="B970" s="113"/>
      <c r="C970" s="114"/>
      <c r="D970" s="1322" t="s">
        <v>1610</v>
      </c>
      <c r="E970" s="1323"/>
      <c r="F970" s="1323"/>
      <c r="G970" s="1323"/>
      <c r="H970" s="1323"/>
      <c r="I970" s="1323"/>
      <c r="J970" s="1323"/>
      <c r="K970" s="1323"/>
      <c r="L970" s="1323"/>
      <c r="M970" s="1323"/>
      <c r="N970" s="1323"/>
      <c r="O970" s="1323"/>
      <c r="P970" s="1323"/>
      <c r="Q970" s="1323"/>
      <c r="R970" s="1323"/>
      <c r="S970" s="1323"/>
      <c r="T970" s="1323"/>
      <c r="U970" s="1323"/>
      <c r="V970" s="1323"/>
      <c r="W970" s="1323"/>
      <c r="X970" s="1323"/>
      <c r="Y970" s="1324"/>
      <c r="Z970" s="113"/>
      <c r="AA970" s="51"/>
      <c r="AB970" s="51"/>
      <c r="AC970" s="51"/>
      <c r="AD970" s="1196"/>
      <c r="AE970" s="1197"/>
      <c r="AF970" s="1197"/>
      <c r="AG970" s="1197"/>
      <c r="AH970" s="1197"/>
      <c r="AI970" s="1197"/>
      <c r="AJ970" s="1197"/>
      <c r="AK970" s="1198"/>
      <c r="AL970" s="105"/>
      <c r="AO970" s="945"/>
      <c r="AP970" s="945"/>
      <c r="AQ970" s="945"/>
      <c r="AR970" s="945"/>
      <c r="AS970" s="945"/>
    </row>
    <row r="971" spans="1:96" ht="12.75" customHeight="1">
      <c r="A971" s="51"/>
      <c r="B971" s="120"/>
      <c r="C971" s="121" t="s">
        <v>230</v>
      </c>
      <c r="D971" s="1319" t="s">
        <v>1611</v>
      </c>
      <c r="E971" s="1320"/>
      <c r="F971" s="1320"/>
      <c r="G971" s="1320"/>
      <c r="H971" s="1320"/>
      <c r="I971" s="1320"/>
      <c r="J971" s="1320"/>
      <c r="K971" s="1320"/>
      <c r="L971" s="1320"/>
      <c r="M971" s="1320"/>
      <c r="N971" s="1320"/>
      <c r="O971" s="1320"/>
      <c r="P971" s="1320"/>
      <c r="Q971" s="1320"/>
      <c r="R971" s="1320"/>
      <c r="S971" s="1320"/>
      <c r="T971" s="1320"/>
      <c r="U971" s="1320"/>
      <c r="V971" s="1320"/>
      <c r="W971" s="1320"/>
      <c r="X971" s="1320"/>
      <c r="Y971" s="1321"/>
      <c r="Z971" s="120"/>
      <c r="AA971" s="1191" t="s">
        <v>723</v>
      </c>
      <c r="AB971" s="1192"/>
      <c r="AC971" s="120"/>
      <c r="AD971" s="1193">
        <f>ROUND(IF(AA971="yes",AD953*0.02,0),0)</f>
        <v>0</v>
      </c>
      <c r="AE971" s="1194"/>
      <c r="AF971" s="1194"/>
      <c r="AG971" s="1194"/>
      <c r="AH971" s="1194"/>
      <c r="AI971" s="1194"/>
      <c r="AJ971" s="1194"/>
      <c r="AK971" s="1195"/>
      <c r="AL971" s="105"/>
    </row>
    <row r="972" spans="1:96" s="743" customFormat="1" ht="12.75" customHeight="1">
      <c r="A972" s="51"/>
      <c r="B972" s="113"/>
      <c r="C972" s="114"/>
      <c r="D972" s="1316" t="s">
        <v>1612</v>
      </c>
      <c r="E972" s="1317"/>
      <c r="F972" s="1317"/>
      <c r="G972" s="1317"/>
      <c r="H972" s="1317"/>
      <c r="I972" s="1317"/>
      <c r="J972" s="1317"/>
      <c r="K972" s="1317"/>
      <c r="L972" s="1317"/>
      <c r="M972" s="1317"/>
      <c r="N972" s="1317"/>
      <c r="O972" s="1317"/>
      <c r="P972" s="1317"/>
      <c r="Q972" s="1317"/>
      <c r="R972" s="1317"/>
      <c r="S972" s="1317"/>
      <c r="T972" s="1317"/>
      <c r="U972" s="1317"/>
      <c r="V972" s="1317"/>
      <c r="W972" s="1317"/>
      <c r="X972" s="1317"/>
      <c r="Y972" s="1318"/>
      <c r="Z972" s="113"/>
      <c r="AA972" s="25"/>
      <c r="AB972" s="25"/>
      <c r="AC972" s="115"/>
      <c r="AD972" s="1196"/>
      <c r="AE972" s="1197"/>
      <c r="AF972" s="1197"/>
      <c r="AG972" s="1197"/>
      <c r="AH972" s="1197"/>
      <c r="AI972" s="1197"/>
      <c r="AJ972" s="1197"/>
      <c r="AK972" s="1198"/>
      <c r="AL972" s="105"/>
    </row>
    <row r="973" spans="1:96" ht="12.75" customHeight="1">
      <c r="A973" s="51"/>
      <c r="B973" s="116"/>
      <c r="C973" s="117"/>
      <c r="D973" s="1322"/>
      <c r="E973" s="1323"/>
      <c r="F973" s="1323"/>
      <c r="G973" s="1323"/>
      <c r="H973" s="1323"/>
      <c r="I973" s="1323"/>
      <c r="J973" s="1323"/>
      <c r="K973" s="1323"/>
      <c r="L973" s="1323"/>
      <c r="M973" s="1323"/>
      <c r="N973" s="1323"/>
      <c r="O973" s="1323"/>
      <c r="P973" s="1323"/>
      <c r="Q973" s="1323"/>
      <c r="R973" s="1323"/>
      <c r="S973" s="1323"/>
      <c r="T973" s="1323"/>
      <c r="U973" s="1323"/>
      <c r="V973" s="1323"/>
      <c r="W973" s="1323"/>
      <c r="X973" s="1323"/>
      <c r="Y973" s="1324"/>
      <c r="Z973" s="118"/>
      <c r="AA973" s="11"/>
      <c r="AB973" s="11"/>
      <c r="AC973" s="119"/>
      <c r="AD973" s="1313"/>
      <c r="AE973" s="1314"/>
      <c r="AF973" s="1314"/>
      <c r="AG973" s="1314"/>
      <c r="AH973" s="1314"/>
      <c r="AI973" s="1314"/>
      <c r="AJ973" s="1314"/>
      <c r="AK973" s="1315"/>
      <c r="AL973" s="105"/>
    </row>
    <row r="974" spans="1:96" ht="12.75" customHeight="1">
      <c r="A974" s="51"/>
      <c r="B974" s="120"/>
      <c r="C974" s="121" t="s">
        <v>233</v>
      </c>
      <c r="D974" s="1319" t="s">
        <v>1613</v>
      </c>
      <c r="E974" s="1320"/>
      <c r="F974" s="1320"/>
      <c r="G974" s="1320"/>
      <c r="H974" s="1320"/>
      <c r="I974" s="1320"/>
      <c r="J974" s="1320"/>
      <c r="K974" s="1320"/>
      <c r="L974" s="1320"/>
      <c r="M974" s="1320"/>
      <c r="N974" s="1320"/>
      <c r="O974" s="1320"/>
      <c r="P974" s="1320"/>
      <c r="Q974" s="1320"/>
      <c r="R974" s="1320"/>
      <c r="S974" s="1320"/>
      <c r="T974" s="1320"/>
      <c r="U974" s="1320"/>
      <c r="V974" s="1320"/>
      <c r="W974" s="1320"/>
      <c r="X974" s="1320"/>
      <c r="Y974" s="1321"/>
      <c r="Z974" s="120"/>
      <c r="AA974" s="1191" t="s">
        <v>723</v>
      </c>
      <c r="AB974" s="1192"/>
      <c r="AC974" s="128"/>
      <c r="AD974" s="1193">
        <f>IF(AA974="yes",AD953*AN891,0)</f>
        <v>0</v>
      </c>
      <c r="AE974" s="1194"/>
      <c r="AF974" s="1194"/>
      <c r="AG974" s="1194"/>
      <c r="AH974" s="1194"/>
      <c r="AI974" s="1194"/>
      <c r="AJ974" s="1194"/>
      <c r="AK974" s="1195"/>
      <c r="AL974" s="105"/>
    </row>
    <row r="975" spans="1:96" ht="15" customHeight="1">
      <c r="A975" s="51"/>
      <c r="B975" s="113"/>
      <c r="C975" s="114"/>
      <c r="D975" s="1316" t="s">
        <v>1614</v>
      </c>
      <c r="E975" s="1317"/>
      <c r="F975" s="1317"/>
      <c r="G975" s="1317"/>
      <c r="H975" s="1317"/>
      <c r="I975" s="1317"/>
      <c r="J975" s="1317"/>
      <c r="K975" s="1317"/>
      <c r="L975" s="1317"/>
      <c r="M975" s="1317"/>
      <c r="N975" s="1317"/>
      <c r="O975" s="1317"/>
      <c r="P975" s="1317"/>
      <c r="Q975" s="1317"/>
      <c r="R975" s="1317"/>
      <c r="S975" s="1317"/>
      <c r="T975" s="1317"/>
      <c r="U975" s="1317"/>
      <c r="V975" s="1317"/>
      <c r="W975" s="1317"/>
      <c r="X975" s="1317"/>
      <c r="Y975" s="1318"/>
      <c r="Z975" s="113"/>
      <c r="AA975" s="115"/>
      <c r="AB975" s="115"/>
      <c r="AC975" s="124"/>
      <c r="AD975" s="1196"/>
      <c r="AE975" s="1197"/>
      <c r="AF975" s="1197"/>
      <c r="AG975" s="1197"/>
      <c r="AH975" s="1197"/>
      <c r="AI975" s="1197"/>
      <c r="AJ975" s="1197"/>
      <c r="AK975" s="1198"/>
      <c r="AL975" s="105"/>
    </row>
    <row r="976" spans="1:96" s="743" customFormat="1" ht="15" customHeight="1">
      <c r="A976" s="51"/>
      <c r="B976" s="113"/>
      <c r="C976" s="114"/>
      <c r="D976" s="1316"/>
      <c r="E976" s="1317"/>
      <c r="F976" s="1317"/>
      <c r="G976" s="1317"/>
      <c r="H976" s="1317"/>
      <c r="I976" s="1317"/>
      <c r="J976" s="1317"/>
      <c r="K976" s="1317"/>
      <c r="L976" s="1317"/>
      <c r="M976" s="1317"/>
      <c r="N976" s="1317"/>
      <c r="O976" s="1317"/>
      <c r="P976" s="1317"/>
      <c r="Q976" s="1317"/>
      <c r="R976" s="1317"/>
      <c r="S976" s="1317"/>
      <c r="T976" s="1317"/>
      <c r="U976" s="1317"/>
      <c r="V976" s="1317"/>
      <c r="W976" s="1317"/>
      <c r="X976" s="1317"/>
      <c r="Y976" s="1318"/>
      <c r="Z976" s="113"/>
      <c r="AA976" s="115"/>
      <c r="AB976" s="115"/>
      <c r="AC976" s="124"/>
      <c r="AD976" s="1196"/>
      <c r="AE976" s="1197"/>
      <c r="AF976" s="1197"/>
      <c r="AG976" s="1197"/>
      <c r="AH976" s="1197"/>
      <c r="AI976" s="1197"/>
      <c r="AJ976" s="1197"/>
      <c r="AK976" s="1198"/>
      <c r="AL976" s="105"/>
    </row>
    <row r="977" spans="1:38" ht="12.75">
      <c r="A977" s="51"/>
      <c r="B977" s="122"/>
      <c r="C977" s="123"/>
      <c r="D977" s="1316"/>
      <c r="E977" s="1317"/>
      <c r="F977" s="1317"/>
      <c r="G977" s="1317"/>
      <c r="H977" s="1317"/>
      <c r="I977" s="1317"/>
      <c r="J977" s="1317"/>
      <c r="K977" s="1317"/>
      <c r="L977" s="1317"/>
      <c r="M977" s="1317"/>
      <c r="N977" s="1317"/>
      <c r="O977" s="1317"/>
      <c r="P977" s="1317"/>
      <c r="Q977" s="1317"/>
      <c r="R977" s="1317"/>
      <c r="S977" s="1317"/>
      <c r="T977" s="1317"/>
      <c r="U977" s="1317"/>
      <c r="V977" s="1317"/>
      <c r="W977" s="1317"/>
      <c r="X977" s="1317"/>
      <c r="Y977" s="1318"/>
      <c r="Z977" s="118"/>
      <c r="AA977" s="11"/>
      <c r="AB977" s="11"/>
      <c r="AC977" s="119"/>
      <c r="AD977" s="1313"/>
      <c r="AE977" s="1314"/>
      <c r="AF977" s="1314"/>
      <c r="AG977" s="1314"/>
      <c r="AH977" s="1314"/>
      <c r="AI977" s="1314"/>
      <c r="AJ977" s="1314"/>
      <c r="AK977" s="1315"/>
      <c r="AL977" s="105"/>
    </row>
    <row r="978" spans="1:38" ht="12.75" customHeight="1">
      <c r="A978" s="51"/>
      <c r="B978" s="120"/>
      <c r="C978" s="121" t="s">
        <v>238</v>
      </c>
      <c r="D978" s="1586" t="s">
        <v>1615</v>
      </c>
      <c r="E978" s="1587"/>
      <c r="F978" s="1587"/>
      <c r="G978" s="1587"/>
      <c r="H978" s="1587"/>
      <c r="I978" s="1587"/>
      <c r="J978" s="1587"/>
      <c r="K978" s="1587"/>
      <c r="L978" s="1587"/>
      <c r="M978" s="1587"/>
      <c r="N978" s="1587"/>
      <c r="O978" s="1587"/>
      <c r="P978" s="1587"/>
      <c r="Q978" s="1587"/>
      <c r="R978" s="1587"/>
      <c r="S978" s="1587"/>
      <c r="T978" s="1587"/>
      <c r="U978" s="1587"/>
      <c r="V978" s="1587"/>
      <c r="W978" s="1587"/>
      <c r="X978" s="1587"/>
      <c r="Y978" s="1588"/>
      <c r="Z978" s="115"/>
      <c r="AA978" s="1291" t="s">
        <v>723</v>
      </c>
      <c r="AB978" s="1292"/>
      <c r="AC978" s="51"/>
      <c r="AD978" s="1296"/>
      <c r="AE978" s="1297"/>
      <c r="AF978" s="1297"/>
      <c r="AG978" s="1297"/>
      <c r="AH978" s="1297"/>
      <c r="AI978" s="1297"/>
      <c r="AJ978" s="1297"/>
      <c r="AK978" s="1298"/>
      <c r="AL978" s="105"/>
    </row>
    <row r="979" spans="1:38" ht="12.75" customHeight="1">
      <c r="A979" s="51"/>
      <c r="B979" s="122"/>
      <c r="C979" s="125"/>
      <c r="D979" s="1589"/>
      <c r="E979" s="1590"/>
      <c r="F979" s="1590"/>
      <c r="G979" s="1590"/>
      <c r="H979" s="1590"/>
      <c r="I979" s="1590"/>
      <c r="J979" s="1590"/>
      <c r="K979" s="1590"/>
      <c r="L979" s="1590"/>
      <c r="M979" s="1590"/>
      <c r="N979" s="1590"/>
      <c r="O979" s="1590"/>
      <c r="P979" s="1590"/>
      <c r="Q979" s="1590"/>
      <c r="R979" s="1590"/>
      <c r="S979" s="1590"/>
      <c r="T979" s="1590"/>
      <c r="U979" s="1590"/>
      <c r="V979" s="1590"/>
      <c r="W979" s="1590"/>
      <c r="X979" s="1590"/>
      <c r="Y979" s="1591"/>
      <c r="Z979" s="1356">
        <f>IF(AA978="yes","Please Select Type and Enter Amount:",0)</f>
        <v>0</v>
      </c>
      <c r="AA979" s="1356"/>
      <c r="AB979" s="1356"/>
      <c r="AC979" s="1357"/>
      <c r="AD979" s="1299"/>
      <c r="AE979" s="1300"/>
      <c r="AF979" s="1300"/>
      <c r="AG979" s="1300"/>
      <c r="AH979" s="1300"/>
      <c r="AI979" s="1300"/>
      <c r="AJ979" s="1300"/>
      <c r="AK979" s="1301"/>
      <c r="AL979" s="105"/>
    </row>
    <row r="980" spans="1:38" ht="12.75" customHeight="1">
      <c r="A980" s="51"/>
      <c r="B980" s="122"/>
      <c r="C980" s="125"/>
      <c r="D980" s="1316" t="s">
        <v>1616</v>
      </c>
      <c r="E980" s="1317"/>
      <c r="F980" s="1317"/>
      <c r="G980" s="1317"/>
      <c r="H980" s="1317"/>
      <c r="I980" s="1317"/>
      <c r="J980" s="1317"/>
      <c r="K980" s="1317"/>
      <c r="L980" s="1317"/>
      <c r="M980" s="1317"/>
      <c r="N980" s="1317"/>
      <c r="O980" s="1317"/>
      <c r="P980" s="1317"/>
      <c r="Q980" s="1317"/>
      <c r="R980" s="1317"/>
      <c r="S980" s="1317"/>
      <c r="T980" s="1317"/>
      <c r="U980" s="1317"/>
      <c r="V980" s="1317"/>
      <c r="W980" s="1317"/>
      <c r="X980" s="1317"/>
      <c r="Y980" s="1318"/>
      <c r="Z980" s="1358"/>
      <c r="AA980" s="1356"/>
      <c r="AB980" s="1356"/>
      <c r="AC980" s="1357"/>
      <c r="AD980" s="1299"/>
      <c r="AE980" s="1300"/>
      <c r="AF980" s="1300"/>
      <c r="AG980" s="1300"/>
      <c r="AH980" s="1300"/>
      <c r="AI980" s="1300"/>
      <c r="AJ980" s="1300"/>
      <c r="AK980" s="1301"/>
      <c r="AL980" s="105"/>
    </row>
    <row r="981" spans="1:38" s="743" customFormat="1" ht="12.75">
      <c r="A981" s="51"/>
      <c r="B981" s="122"/>
      <c r="C981" s="125"/>
      <c r="D981" s="1316"/>
      <c r="E981" s="1317"/>
      <c r="F981" s="1317"/>
      <c r="G981" s="1317"/>
      <c r="H981" s="1317"/>
      <c r="I981" s="1317"/>
      <c r="J981" s="1317"/>
      <c r="K981" s="1317"/>
      <c r="L981" s="1317"/>
      <c r="M981" s="1317"/>
      <c r="N981" s="1317"/>
      <c r="O981" s="1317"/>
      <c r="P981" s="1317"/>
      <c r="Q981" s="1317"/>
      <c r="R981" s="1317"/>
      <c r="S981" s="1317"/>
      <c r="T981" s="1317"/>
      <c r="U981" s="1317"/>
      <c r="V981" s="1317"/>
      <c r="W981" s="1317"/>
      <c r="X981" s="1317"/>
      <c r="Y981" s="1318"/>
      <c r="Z981" s="1358"/>
      <c r="AA981" s="1356"/>
      <c r="AB981" s="1356"/>
      <c r="AC981" s="1357"/>
      <c r="AD981" s="1299"/>
      <c r="AE981" s="1300"/>
      <c r="AF981" s="1300"/>
      <c r="AG981" s="1300"/>
      <c r="AH981" s="1300"/>
      <c r="AI981" s="1300"/>
      <c r="AJ981" s="1300"/>
      <c r="AK981" s="1301"/>
      <c r="AL981" s="105"/>
    </row>
    <row r="982" spans="1:38" ht="12.75" customHeight="1">
      <c r="A982" s="51"/>
      <c r="B982" s="122"/>
      <c r="C982" s="125"/>
      <c r="D982" s="1316"/>
      <c r="E982" s="1317"/>
      <c r="F982" s="1317"/>
      <c r="G982" s="1317"/>
      <c r="H982" s="1317"/>
      <c r="I982" s="1317"/>
      <c r="J982" s="1317"/>
      <c r="K982" s="1317"/>
      <c r="L982" s="1317"/>
      <c r="M982" s="1317"/>
      <c r="N982" s="1317"/>
      <c r="O982" s="1317"/>
      <c r="P982" s="1317"/>
      <c r="Q982" s="1317"/>
      <c r="R982" s="1317"/>
      <c r="S982" s="1317"/>
      <c r="T982" s="1317"/>
      <c r="U982" s="1317"/>
      <c r="V982" s="1317"/>
      <c r="W982" s="1317"/>
      <c r="X982" s="1317"/>
      <c r="Y982" s="1318"/>
      <c r="Z982" s="1358"/>
      <c r="AA982" s="1356"/>
      <c r="AB982" s="1356"/>
      <c r="AC982" s="1357"/>
      <c r="AD982" s="1299"/>
      <c r="AE982" s="1300"/>
      <c r="AF982" s="1300"/>
      <c r="AG982" s="1300"/>
      <c r="AH982" s="1300"/>
      <c r="AI982" s="1300"/>
      <c r="AJ982" s="1300"/>
      <c r="AK982" s="1301"/>
      <c r="AL982" s="105"/>
    </row>
    <row r="983" spans="1:38" ht="12.75" customHeight="1">
      <c r="A983" s="51"/>
      <c r="B983" s="122"/>
      <c r="C983" s="125"/>
      <c r="D983" s="949" t="s">
        <v>383</v>
      </c>
      <c r="E983" s="136"/>
      <c r="F983" s="136"/>
      <c r="G983" s="163"/>
      <c r="H983" s="7"/>
      <c r="J983" s="1353" t="s">
        <v>642</v>
      </c>
      <c r="K983" s="1354"/>
      <c r="L983" s="1354"/>
      <c r="M983" s="1354"/>
      <c r="N983" s="1354"/>
      <c r="O983" s="1354"/>
      <c r="P983" s="1354"/>
      <c r="Q983" s="1355"/>
      <c r="R983" s="7"/>
      <c r="S983" s="7"/>
      <c r="T983" s="164"/>
      <c r="U983" s="7"/>
      <c r="V983" s="1345" t="str">
        <f>IF(AA978="yes",(AD953*0.15),"")</f>
        <v/>
      </c>
      <c r="W983" s="1345"/>
      <c r="X983" s="1345"/>
      <c r="Y983" s="1346"/>
      <c r="Z983" s="1288"/>
      <c r="AA983" s="1289"/>
      <c r="AB983" s="1289"/>
      <c r="AC983" s="1290"/>
      <c r="AD983" s="1302"/>
      <c r="AE983" s="1303"/>
      <c r="AF983" s="1303"/>
      <c r="AG983" s="1303"/>
      <c r="AH983" s="1303"/>
      <c r="AI983" s="1303"/>
      <c r="AJ983" s="1303"/>
      <c r="AK983" s="1304"/>
      <c r="AL983" s="105"/>
    </row>
    <row r="984" spans="1:38" ht="12.75" customHeight="1">
      <c r="A984" s="51"/>
      <c r="B984" s="120"/>
      <c r="C984" s="121" t="s">
        <v>244</v>
      </c>
      <c r="D984" s="1319" t="s">
        <v>1617</v>
      </c>
      <c r="E984" s="1320"/>
      <c r="F984" s="1320"/>
      <c r="G984" s="1320"/>
      <c r="H984" s="1320"/>
      <c r="I984" s="1320"/>
      <c r="J984" s="1320"/>
      <c r="K984" s="1320"/>
      <c r="L984" s="1320"/>
      <c r="M984" s="1320"/>
      <c r="N984" s="1320"/>
      <c r="O984" s="1320"/>
      <c r="P984" s="1320"/>
      <c r="Q984" s="1320"/>
      <c r="R984" s="1320"/>
      <c r="S984" s="1320"/>
      <c r="T984" s="1320"/>
      <c r="U984" s="1320"/>
      <c r="V984" s="1320"/>
      <c r="W984" s="1320"/>
      <c r="X984" s="1320"/>
      <c r="Y984" s="1321"/>
      <c r="Z984" s="113"/>
      <c r="AA984" s="1291" t="s">
        <v>592</v>
      </c>
      <c r="AB984" s="1292"/>
      <c r="AC984" s="51"/>
      <c r="AD984" s="1296">
        <v>1459621</v>
      </c>
      <c r="AE984" s="1297"/>
      <c r="AF984" s="1297"/>
      <c r="AG984" s="1297"/>
      <c r="AH984" s="1297"/>
      <c r="AI984" s="1297"/>
      <c r="AJ984" s="1297"/>
      <c r="AK984" s="1298"/>
      <c r="AL984" s="105"/>
    </row>
    <row r="985" spans="1:38" ht="12.75" customHeight="1">
      <c r="A985" s="51"/>
      <c r="B985" s="113"/>
      <c r="C985" s="114"/>
      <c r="D985" s="1316" t="s">
        <v>1618</v>
      </c>
      <c r="E985" s="1317"/>
      <c r="F985" s="1317"/>
      <c r="G985" s="1317"/>
      <c r="H985" s="1317"/>
      <c r="I985" s="1317"/>
      <c r="J985" s="1317"/>
      <c r="K985" s="1317"/>
      <c r="L985" s="1317"/>
      <c r="M985" s="1317"/>
      <c r="N985" s="1317"/>
      <c r="O985" s="1317"/>
      <c r="P985" s="1317"/>
      <c r="Q985" s="1317"/>
      <c r="R985" s="1317"/>
      <c r="S985" s="1317"/>
      <c r="T985" s="1317"/>
      <c r="U985" s="1317"/>
      <c r="V985" s="1317"/>
      <c r="W985" s="1317"/>
      <c r="X985" s="1317"/>
      <c r="Y985" s="1318"/>
      <c r="Z985" s="1327" t="str">
        <f>IF(AA984="yes","Please Enter Amount:",0)</f>
        <v>Please Enter Amount:</v>
      </c>
      <c r="AA985" s="1328"/>
      <c r="AB985" s="1328"/>
      <c r="AC985" s="1328"/>
      <c r="AD985" s="1299"/>
      <c r="AE985" s="1300"/>
      <c r="AF985" s="1300"/>
      <c r="AG985" s="1300"/>
      <c r="AH985" s="1300"/>
      <c r="AI985" s="1300"/>
      <c r="AJ985" s="1300"/>
      <c r="AK985" s="1301"/>
      <c r="AL985" s="105"/>
    </row>
    <row r="986" spans="1:38" s="743" customFormat="1" ht="12.75" customHeight="1">
      <c r="A986" s="51"/>
      <c r="B986" s="113"/>
      <c r="C986" s="114"/>
      <c r="D986" s="1316"/>
      <c r="E986" s="1317"/>
      <c r="F986" s="1317"/>
      <c r="G986" s="1317"/>
      <c r="H986" s="1317"/>
      <c r="I986" s="1317"/>
      <c r="J986" s="1317"/>
      <c r="K986" s="1317"/>
      <c r="L986" s="1317"/>
      <c r="M986" s="1317"/>
      <c r="N986" s="1317"/>
      <c r="O986" s="1317"/>
      <c r="P986" s="1317"/>
      <c r="Q986" s="1317"/>
      <c r="R986" s="1317"/>
      <c r="S986" s="1317"/>
      <c r="T986" s="1317"/>
      <c r="U986" s="1317"/>
      <c r="V986" s="1317"/>
      <c r="W986" s="1317"/>
      <c r="X986" s="1317"/>
      <c r="Y986" s="1318"/>
      <c r="Z986" s="1327"/>
      <c r="AA986" s="1328"/>
      <c r="AB986" s="1328"/>
      <c r="AC986" s="1328"/>
      <c r="AD986" s="1299"/>
      <c r="AE986" s="1300"/>
      <c r="AF986" s="1300"/>
      <c r="AG986" s="1300"/>
      <c r="AH986" s="1300"/>
      <c r="AI986" s="1300"/>
      <c r="AJ986" s="1300"/>
      <c r="AK986" s="1301"/>
      <c r="AL986" s="105"/>
    </row>
    <row r="987" spans="1:38" ht="12.75" customHeight="1">
      <c r="A987" s="51"/>
      <c r="B987" s="126"/>
      <c r="C987" s="125"/>
      <c r="D987" s="1322"/>
      <c r="E987" s="1323"/>
      <c r="F987" s="1323"/>
      <c r="G987" s="1323"/>
      <c r="H987" s="1323"/>
      <c r="I987" s="1323"/>
      <c r="J987" s="1323"/>
      <c r="K987" s="1323"/>
      <c r="L987" s="1323"/>
      <c r="M987" s="1323"/>
      <c r="N987" s="1323"/>
      <c r="O987" s="1323"/>
      <c r="P987" s="1323"/>
      <c r="Q987" s="1323"/>
      <c r="R987" s="1323"/>
      <c r="S987" s="1323"/>
      <c r="T987" s="1323"/>
      <c r="U987" s="1323"/>
      <c r="V987" s="1323"/>
      <c r="W987" s="1323"/>
      <c r="X987" s="1323"/>
      <c r="Y987" s="1324"/>
      <c r="Z987" s="1327"/>
      <c r="AA987" s="1328"/>
      <c r="AB987" s="1328"/>
      <c r="AC987" s="1328"/>
      <c r="AD987" s="1302"/>
      <c r="AE987" s="1303"/>
      <c r="AF987" s="1303"/>
      <c r="AG987" s="1303"/>
      <c r="AH987" s="1303"/>
      <c r="AI987" s="1303"/>
      <c r="AJ987" s="1303"/>
      <c r="AK987" s="1304"/>
      <c r="AL987" s="105"/>
    </row>
    <row r="988" spans="1:38" ht="12.75" customHeight="1">
      <c r="A988" s="51"/>
      <c r="B988" s="120"/>
      <c r="C988" s="121" t="s">
        <v>249</v>
      </c>
      <c r="D988" s="1319" t="s">
        <v>1619</v>
      </c>
      <c r="E988" s="1320"/>
      <c r="F988" s="1320"/>
      <c r="G988" s="1320"/>
      <c r="H988" s="1320"/>
      <c r="I988" s="1320"/>
      <c r="J988" s="1320"/>
      <c r="K988" s="1320"/>
      <c r="L988" s="1320"/>
      <c r="M988" s="1320"/>
      <c r="N988" s="1320"/>
      <c r="O988" s="1320"/>
      <c r="P988" s="1320"/>
      <c r="Q988" s="1320"/>
      <c r="R988" s="1320"/>
      <c r="S988" s="1320"/>
      <c r="T988" s="1320"/>
      <c r="U988" s="1320"/>
      <c r="V988" s="1320"/>
      <c r="W988" s="1320"/>
      <c r="X988" s="1320"/>
      <c r="Y988" s="1321"/>
      <c r="Z988" s="120"/>
      <c r="AA988" s="1191" t="s">
        <v>592</v>
      </c>
      <c r="AB988" s="1192"/>
      <c r="AC988" s="127"/>
      <c r="AD988" s="1193">
        <f>ROUND(IF(AA988="yes",(AD953*0.1),0),0)</f>
        <v>3221552</v>
      </c>
      <c r="AE988" s="1194"/>
      <c r="AF988" s="1194"/>
      <c r="AG988" s="1194"/>
      <c r="AH988" s="1194"/>
      <c r="AI988" s="1194"/>
      <c r="AJ988" s="1194"/>
      <c r="AK988" s="1195"/>
      <c r="AL988" s="105"/>
    </row>
    <row r="989" spans="1:38" s="743" customFormat="1" ht="12.75" customHeight="1">
      <c r="A989" s="51"/>
      <c r="B989" s="113"/>
      <c r="C989" s="114"/>
      <c r="D989" s="1316" t="s">
        <v>1620</v>
      </c>
      <c r="E989" s="1317"/>
      <c r="F989" s="1317"/>
      <c r="G989" s="1317"/>
      <c r="H989" s="1317"/>
      <c r="I989" s="1317"/>
      <c r="J989" s="1317"/>
      <c r="K989" s="1317"/>
      <c r="L989" s="1317"/>
      <c r="M989" s="1317"/>
      <c r="N989" s="1317"/>
      <c r="O989" s="1317"/>
      <c r="P989" s="1317"/>
      <c r="Q989" s="1317"/>
      <c r="R989" s="1317"/>
      <c r="S989" s="1317"/>
      <c r="T989" s="1317"/>
      <c r="U989" s="1317"/>
      <c r="V989" s="1317"/>
      <c r="W989" s="1317"/>
      <c r="X989" s="1317"/>
      <c r="Y989" s="1318"/>
      <c r="Z989" s="113"/>
      <c r="AA989" s="115"/>
      <c r="AB989" s="115"/>
      <c r="AC989" s="115"/>
      <c r="AD989" s="1196"/>
      <c r="AE989" s="1197"/>
      <c r="AF989" s="1197"/>
      <c r="AG989" s="1197"/>
      <c r="AH989" s="1197"/>
      <c r="AI989" s="1197"/>
      <c r="AJ989" s="1197"/>
      <c r="AK989" s="1198"/>
      <c r="AL989" s="105"/>
    </row>
    <row r="990" spans="1:38" ht="12.75">
      <c r="A990" s="51"/>
      <c r="B990" s="113"/>
      <c r="C990" s="114"/>
      <c r="D990" s="1322"/>
      <c r="E990" s="1323"/>
      <c r="F990" s="1323"/>
      <c r="G990" s="1323"/>
      <c r="H990" s="1323"/>
      <c r="I990" s="1323"/>
      <c r="J990" s="1323"/>
      <c r="K990" s="1323"/>
      <c r="L990" s="1323"/>
      <c r="M990" s="1323"/>
      <c r="N990" s="1323"/>
      <c r="O990" s="1323"/>
      <c r="P990" s="1323"/>
      <c r="Q990" s="1323"/>
      <c r="R990" s="1323"/>
      <c r="S990" s="1323"/>
      <c r="T990" s="1323"/>
      <c r="U990" s="1323"/>
      <c r="V990" s="1323"/>
      <c r="W990" s="1323"/>
      <c r="X990" s="1323"/>
      <c r="Y990" s="1324"/>
      <c r="Z990" s="113"/>
      <c r="AA990" s="115"/>
      <c r="AB990" s="115"/>
      <c r="AC990" s="115"/>
      <c r="AD990" s="1196"/>
      <c r="AE990" s="1197"/>
      <c r="AF990" s="1197"/>
      <c r="AG990" s="1197"/>
      <c r="AH990" s="1197"/>
      <c r="AI990" s="1197"/>
      <c r="AJ990" s="1197"/>
      <c r="AK990" s="1198"/>
      <c r="AL990" s="105"/>
    </row>
    <row r="991" spans="1:38" ht="12.75" customHeight="1">
      <c r="A991" s="51"/>
      <c r="B991" s="120"/>
      <c r="C991" s="555" t="s">
        <v>742</v>
      </c>
      <c r="D991" s="1319" t="s">
        <v>1621</v>
      </c>
      <c r="E991" s="1320"/>
      <c r="F991" s="1320"/>
      <c r="G991" s="1320"/>
      <c r="H991" s="1320"/>
      <c r="I991" s="1320"/>
      <c r="J991" s="1320"/>
      <c r="K991" s="1320"/>
      <c r="L991" s="1320"/>
      <c r="M991" s="1320"/>
      <c r="N991" s="1320"/>
      <c r="O991" s="1320"/>
      <c r="P991" s="1320"/>
      <c r="Q991" s="1320"/>
      <c r="R991" s="1320"/>
      <c r="S991" s="1320"/>
      <c r="T991" s="1320"/>
      <c r="U991" s="1320"/>
      <c r="V991" s="1320"/>
      <c r="W991" s="1320"/>
      <c r="X991" s="1320"/>
      <c r="Y991" s="1321"/>
      <c r="Z991" s="120"/>
      <c r="AA991" s="1191" t="s">
        <v>723</v>
      </c>
      <c r="AB991" s="1192"/>
      <c r="AC991" s="127"/>
      <c r="AD991" s="1193">
        <f>ROUND(IF(AA991="yes",(AD953*0.1),0),0)</f>
        <v>0</v>
      </c>
      <c r="AE991" s="1194"/>
      <c r="AF991" s="1194"/>
      <c r="AG991" s="1194"/>
      <c r="AH991" s="1194"/>
      <c r="AI991" s="1194"/>
      <c r="AJ991" s="1194"/>
      <c r="AK991" s="1195"/>
      <c r="AL991" s="105"/>
    </row>
    <row r="992" spans="1:38" s="706" customFormat="1" ht="12.75" customHeight="1">
      <c r="A992" s="51"/>
      <c r="B992" s="113"/>
      <c r="C992" s="114"/>
      <c r="D992" s="1316" t="s">
        <v>1622</v>
      </c>
      <c r="E992" s="1317"/>
      <c r="F992" s="1317"/>
      <c r="G992" s="1317"/>
      <c r="H992" s="1317"/>
      <c r="I992" s="1317"/>
      <c r="J992" s="1317"/>
      <c r="K992" s="1317"/>
      <c r="L992" s="1317"/>
      <c r="M992" s="1317"/>
      <c r="N992" s="1317"/>
      <c r="O992" s="1317"/>
      <c r="P992" s="1317"/>
      <c r="Q992" s="1317"/>
      <c r="R992" s="1317"/>
      <c r="S992" s="1317"/>
      <c r="T992" s="1317"/>
      <c r="U992" s="1317"/>
      <c r="V992" s="1317"/>
      <c r="W992" s="1317"/>
      <c r="X992" s="1317"/>
      <c r="Y992" s="1318"/>
      <c r="Z992" s="113"/>
      <c r="AA992" s="115"/>
      <c r="AB992" s="115"/>
      <c r="AC992" s="115"/>
      <c r="AD992" s="1196"/>
      <c r="AE992" s="1197"/>
      <c r="AF992" s="1197"/>
      <c r="AG992" s="1197"/>
      <c r="AH992" s="1197"/>
      <c r="AI992" s="1197"/>
      <c r="AJ992" s="1197"/>
      <c r="AK992" s="1198"/>
      <c r="AL992" s="105"/>
    </row>
    <row r="993" spans="1:38" ht="12.75" customHeight="1">
      <c r="A993" s="51"/>
      <c r="B993" s="113"/>
      <c r="C993" s="114"/>
      <c r="D993" s="1316"/>
      <c r="E993" s="1317"/>
      <c r="F993" s="1317"/>
      <c r="G993" s="1317"/>
      <c r="H993" s="1317"/>
      <c r="I993" s="1317"/>
      <c r="J993" s="1317"/>
      <c r="K993" s="1317"/>
      <c r="L993" s="1317"/>
      <c r="M993" s="1317"/>
      <c r="N993" s="1317"/>
      <c r="O993" s="1317"/>
      <c r="P993" s="1317"/>
      <c r="Q993" s="1317"/>
      <c r="R993" s="1317"/>
      <c r="S993" s="1317"/>
      <c r="T993" s="1317"/>
      <c r="U993" s="1317"/>
      <c r="V993" s="1317"/>
      <c r="W993" s="1317"/>
      <c r="X993" s="1317"/>
      <c r="Y993" s="1318"/>
      <c r="Z993" s="113"/>
      <c r="AA993" s="115"/>
      <c r="AB993" s="115"/>
      <c r="AC993" s="115"/>
      <c r="AD993" s="552"/>
      <c r="AE993" s="553"/>
      <c r="AF993" s="553"/>
      <c r="AG993" s="553"/>
      <c r="AH993" s="553"/>
      <c r="AI993" s="553"/>
      <c r="AJ993" s="553"/>
      <c r="AK993" s="554"/>
      <c r="AL993" s="105"/>
    </row>
    <row r="994" spans="1:38" ht="12.75" customHeight="1">
      <c r="A994" s="51"/>
      <c r="B994" s="113"/>
      <c r="C994" s="114"/>
      <c r="D994" s="1316"/>
      <c r="E994" s="1317"/>
      <c r="F994" s="1317"/>
      <c r="G994" s="1317"/>
      <c r="H994" s="1317"/>
      <c r="I994" s="1317"/>
      <c r="J994" s="1317"/>
      <c r="K994" s="1317"/>
      <c r="L994" s="1317"/>
      <c r="M994" s="1317"/>
      <c r="N994" s="1317"/>
      <c r="O994" s="1317"/>
      <c r="P994" s="1317"/>
      <c r="Q994" s="1317"/>
      <c r="R994" s="1317"/>
      <c r="S994" s="1317"/>
      <c r="T994" s="1317"/>
      <c r="U994" s="1317"/>
      <c r="V994" s="1317"/>
      <c r="W994" s="1317"/>
      <c r="X994" s="1317"/>
      <c r="Y994" s="1318"/>
      <c r="Z994" s="113"/>
      <c r="AA994" s="115"/>
      <c r="AB994" s="115"/>
      <c r="AC994" s="115"/>
      <c r="AD994" s="552"/>
      <c r="AE994" s="553"/>
      <c r="AF994" s="553"/>
      <c r="AG994" s="553"/>
      <c r="AH994" s="553"/>
      <c r="AI994" s="553"/>
      <c r="AJ994" s="553"/>
      <c r="AK994" s="554"/>
      <c r="AL994" s="105"/>
    </row>
    <row r="995" spans="1:38" ht="12.75" customHeight="1">
      <c r="A995" s="51"/>
      <c r="B995" s="113"/>
      <c r="C995" s="114"/>
      <c r="D995" s="1322"/>
      <c r="E995" s="1323"/>
      <c r="F995" s="1323"/>
      <c r="G995" s="1323"/>
      <c r="H995" s="1323"/>
      <c r="I995" s="1323"/>
      <c r="J995" s="1323"/>
      <c r="K995" s="1323"/>
      <c r="L995" s="1323"/>
      <c r="M995" s="1323"/>
      <c r="N995" s="1323"/>
      <c r="O995" s="1323"/>
      <c r="P995" s="1323"/>
      <c r="Q995" s="1323"/>
      <c r="R995" s="1323"/>
      <c r="S995" s="1323"/>
      <c r="T995" s="1323"/>
      <c r="U995" s="1323"/>
      <c r="V995" s="1323"/>
      <c r="W995" s="1323"/>
      <c r="X995" s="1323"/>
      <c r="Y995" s="132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319" t="s">
        <v>1626</v>
      </c>
      <c r="E996" s="1320"/>
      <c r="F996" s="1320"/>
      <c r="G996" s="1320"/>
      <c r="H996" s="1320"/>
      <c r="I996" s="1320"/>
      <c r="J996" s="1320"/>
      <c r="K996" s="1320"/>
      <c r="L996" s="1320"/>
      <c r="M996" s="1320"/>
      <c r="N996" s="1320"/>
      <c r="O996" s="1320"/>
      <c r="P996" s="1320"/>
      <c r="Q996" s="1320"/>
      <c r="R996" s="1320"/>
      <c r="S996" s="1320"/>
      <c r="T996" s="1320"/>
      <c r="U996" s="1320"/>
      <c r="V996" s="1320"/>
      <c r="W996" s="1320"/>
      <c r="X996" s="1320"/>
      <c r="Y996" s="1321"/>
      <c r="Z996" s="120"/>
      <c r="AA996" s="1286" t="str">
        <f>IF(X999&gt;0,"Yes","No")</f>
        <v>Yes</v>
      </c>
      <c r="AB996" s="1287"/>
      <c r="AC996" s="128"/>
      <c r="AD996" s="1277">
        <f>IF((X999=0),"",AO906*AD953)</f>
        <v>14174826.6</v>
      </c>
      <c r="AE996" s="1278"/>
      <c r="AF996" s="1278"/>
      <c r="AG996" s="1278"/>
      <c r="AH996" s="1278"/>
      <c r="AI996" s="1278"/>
      <c r="AJ996" s="1278"/>
      <c r="AK996" s="1279"/>
      <c r="AL996" s="105"/>
    </row>
    <row r="997" spans="1:38" s="743" customFormat="1" ht="12.75" customHeight="1">
      <c r="A997" s="51"/>
      <c r="B997" s="113"/>
      <c r="C997" s="726"/>
      <c r="D997" s="1316" t="s">
        <v>1625</v>
      </c>
      <c r="E997" s="1317"/>
      <c r="F997" s="1317"/>
      <c r="G997" s="1317"/>
      <c r="H997" s="1317"/>
      <c r="I997" s="1317"/>
      <c r="J997" s="1317"/>
      <c r="K997" s="1317"/>
      <c r="L997" s="1317"/>
      <c r="M997" s="1317"/>
      <c r="N997" s="1317"/>
      <c r="O997" s="1317"/>
      <c r="P997" s="1317"/>
      <c r="Q997" s="1317"/>
      <c r="R997" s="1317"/>
      <c r="S997" s="1317"/>
      <c r="T997" s="1317"/>
      <c r="U997" s="1317"/>
      <c r="V997" s="1317"/>
      <c r="W997" s="1317"/>
      <c r="X997" s="1317"/>
      <c r="Y997" s="1318"/>
      <c r="Z997" s="113"/>
      <c r="AA997" s="727"/>
      <c r="AB997" s="727"/>
      <c r="AC997" s="124"/>
      <c r="AD997" s="1280"/>
      <c r="AE997" s="1281"/>
      <c r="AF997" s="1281"/>
      <c r="AG997" s="1281"/>
      <c r="AH997" s="1281"/>
      <c r="AI997" s="1281"/>
      <c r="AJ997" s="1281"/>
      <c r="AK997" s="1282"/>
      <c r="AL997" s="105"/>
    </row>
    <row r="998" spans="1:38" ht="12.75" customHeight="1">
      <c r="A998" s="51"/>
      <c r="B998" s="113"/>
      <c r="C998" s="726"/>
      <c r="D998" s="1316"/>
      <c r="E998" s="1317"/>
      <c r="F998" s="1317"/>
      <c r="G998" s="1317"/>
      <c r="H998" s="1317"/>
      <c r="I998" s="1317"/>
      <c r="J998" s="1317"/>
      <c r="K998" s="1317"/>
      <c r="L998" s="1317"/>
      <c r="M998" s="1317"/>
      <c r="N998" s="1317"/>
      <c r="O998" s="1317"/>
      <c r="P998" s="1317"/>
      <c r="Q998" s="1317"/>
      <c r="R998" s="1317"/>
      <c r="S998" s="1317"/>
      <c r="T998" s="1317"/>
      <c r="U998" s="1317"/>
      <c r="V998" s="1317"/>
      <c r="W998" s="1317"/>
      <c r="X998" s="1317"/>
      <c r="Y998" s="1318"/>
      <c r="Z998" s="113"/>
      <c r="AA998" s="727"/>
      <c r="AB998" s="727"/>
      <c r="AC998" s="124"/>
      <c r="AD998" s="1280"/>
      <c r="AE998" s="1281"/>
      <c r="AF998" s="1281"/>
      <c r="AG998" s="1281"/>
      <c r="AH998" s="1281"/>
      <c r="AI998" s="1281"/>
      <c r="AJ998" s="1281"/>
      <c r="AK998" s="1282"/>
      <c r="AL998" s="105"/>
    </row>
    <row r="999" spans="1:38" ht="12.75" customHeight="1">
      <c r="A999" s="51"/>
      <c r="B999" s="118"/>
      <c r="C999" s="119"/>
      <c r="D999" s="207" t="s">
        <v>1081</v>
      </c>
      <c r="E999" s="208"/>
      <c r="F999" s="208"/>
      <c r="G999" s="208"/>
      <c r="H999" s="104"/>
      <c r="I999" s="1309">
        <f>AM905</f>
        <v>86</v>
      </c>
      <c r="J999" s="1310"/>
      <c r="K999" s="51"/>
      <c r="L999" s="104"/>
      <c r="M999" s="208"/>
      <c r="N999" s="208"/>
      <c r="O999" s="208"/>
      <c r="P999" s="208"/>
      <c r="Q999" s="208"/>
      <c r="R999" s="208"/>
      <c r="S999" s="208"/>
      <c r="T999" s="208"/>
      <c r="U999" s="208"/>
      <c r="V999" s="104"/>
      <c r="W999" s="209" t="s">
        <v>1082</v>
      </c>
      <c r="X999" s="1311">
        <f>AT614</f>
        <v>38</v>
      </c>
      <c r="Y999" s="1312"/>
      <c r="Z999" s="1288"/>
      <c r="AA999" s="1289"/>
      <c r="AB999" s="1289"/>
      <c r="AC999" s="1290"/>
      <c r="AD999" s="1283"/>
      <c r="AE999" s="1284"/>
      <c r="AF999" s="1284"/>
      <c r="AG999" s="1284"/>
      <c r="AH999" s="1284"/>
      <c r="AI999" s="1284"/>
      <c r="AJ999" s="1284"/>
      <c r="AK999" s="1285"/>
      <c r="AL999" s="105"/>
    </row>
    <row r="1000" spans="1:38" ht="12.75" customHeight="1">
      <c r="A1000" s="51"/>
      <c r="B1000" s="120"/>
      <c r="C1000" s="206" t="s">
        <v>1155</v>
      </c>
      <c r="D1000" s="1319" t="s">
        <v>1624</v>
      </c>
      <c r="E1000" s="1320"/>
      <c r="F1000" s="1320"/>
      <c r="G1000" s="1320"/>
      <c r="H1000" s="1320"/>
      <c r="I1000" s="1320"/>
      <c r="J1000" s="1320"/>
      <c r="K1000" s="1320"/>
      <c r="L1000" s="1320"/>
      <c r="M1000" s="1320"/>
      <c r="N1000" s="1320"/>
      <c r="O1000" s="1320"/>
      <c r="P1000" s="1320"/>
      <c r="Q1000" s="1320"/>
      <c r="R1000" s="1320"/>
      <c r="S1000" s="1320"/>
      <c r="T1000" s="1320"/>
      <c r="U1000" s="1320"/>
      <c r="V1000" s="1320"/>
      <c r="W1000" s="1320"/>
      <c r="X1000" s="1320"/>
      <c r="Y1000" s="1321"/>
      <c r="Z1000" s="113"/>
      <c r="AA1000" s="1286" t="str">
        <f>IF(X1003&gt;0,"Yes","No")</f>
        <v>Yes</v>
      </c>
      <c r="AB1000" s="1287"/>
      <c r="AC1000" s="124"/>
      <c r="AD1000" s="1277">
        <f>IF((X1003=0)," ",(2*AO907)*AD953)</f>
        <v>12886206</v>
      </c>
      <c r="AE1000" s="1278"/>
      <c r="AF1000" s="1278"/>
      <c r="AG1000" s="1278"/>
      <c r="AH1000" s="1278"/>
      <c r="AI1000" s="1278"/>
      <c r="AJ1000" s="1278"/>
      <c r="AK1000" s="1279"/>
      <c r="AL1000" s="105"/>
    </row>
    <row r="1001" spans="1:38" s="743" customFormat="1" ht="12.75" customHeight="1">
      <c r="A1001" s="51"/>
      <c r="B1001" s="113"/>
      <c r="C1001" s="726"/>
      <c r="D1001" s="1316" t="s">
        <v>1623</v>
      </c>
      <c r="E1001" s="1317"/>
      <c r="F1001" s="1317"/>
      <c r="G1001" s="1317"/>
      <c r="H1001" s="1317"/>
      <c r="I1001" s="1317"/>
      <c r="J1001" s="1317"/>
      <c r="K1001" s="1317"/>
      <c r="L1001" s="1317"/>
      <c r="M1001" s="1317"/>
      <c r="N1001" s="1317"/>
      <c r="O1001" s="1317"/>
      <c r="P1001" s="1317"/>
      <c r="Q1001" s="1317"/>
      <c r="R1001" s="1317"/>
      <c r="S1001" s="1317"/>
      <c r="T1001" s="1317"/>
      <c r="U1001" s="1317"/>
      <c r="V1001" s="1317"/>
      <c r="W1001" s="1317"/>
      <c r="X1001" s="1317"/>
      <c r="Y1001" s="1318"/>
      <c r="Z1001" s="113"/>
      <c r="AA1001" s="727"/>
      <c r="AB1001" s="727"/>
      <c r="AC1001" s="124"/>
      <c r="AD1001" s="1280"/>
      <c r="AE1001" s="1281"/>
      <c r="AF1001" s="1281"/>
      <c r="AG1001" s="1281"/>
      <c r="AH1001" s="1281"/>
      <c r="AI1001" s="1281"/>
      <c r="AJ1001" s="1281"/>
      <c r="AK1001" s="1282"/>
      <c r="AL1001" s="105"/>
    </row>
    <row r="1002" spans="1:38" ht="12.75" customHeight="1">
      <c r="A1002" s="51"/>
      <c r="B1002" s="113"/>
      <c r="C1002" s="124"/>
      <c r="D1002" s="1316"/>
      <c r="E1002" s="1317"/>
      <c r="F1002" s="1317"/>
      <c r="G1002" s="1317"/>
      <c r="H1002" s="1317"/>
      <c r="I1002" s="1317"/>
      <c r="J1002" s="1317"/>
      <c r="K1002" s="1317"/>
      <c r="L1002" s="1317"/>
      <c r="M1002" s="1317"/>
      <c r="N1002" s="1317"/>
      <c r="O1002" s="1317"/>
      <c r="P1002" s="1317"/>
      <c r="Q1002" s="1317"/>
      <c r="R1002" s="1317"/>
      <c r="S1002" s="1317"/>
      <c r="T1002" s="1317"/>
      <c r="U1002" s="1317"/>
      <c r="V1002" s="1317"/>
      <c r="W1002" s="1317"/>
      <c r="X1002" s="1317"/>
      <c r="Y1002" s="1318"/>
      <c r="Z1002" s="1358"/>
      <c r="AA1002" s="1356"/>
      <c r="AB1002" s="1356"/>
      <c r="AC1002" s="1357"/>
      <c r="AD1002" s="1280"/>
      <c r="AE1002" s="1281"/>
      <c r="AF1002" s="1281"/>
      <c r="AG1002" s="1281"/>
      <c r="AH1002" s="1281"/>
      <c r="AI1002" s="1281"/>
      <c r="AJ1002" s="1281"/>
      <c r="AK1002" s="1282"/>
      <c r="AL1002" s="105"/>
    </row>
    <row r="1003" spans="1:38" ht="12.75" customHeight="1">
      <c r="A1003" s="51"/>
      <c r="B1003" s="118"/>
      <c r="C1003" s="119"/>
      <c r="D1003" s="207" t="s">
        <v>1081</v>
      </c>
      <c r="E1003" s="208"/>
      <c r="F1003" s="208"/>
      <c r="G1003" s="208"/>
      <c r="H1003" s="208"/>
      <c r="I1003" s="1309">
        <f>AM905</f>
        <v>86</v>
      </c>
      <c r="J1003" s="1310"/>
      <c r="K1003" s="51"/>
      <c r="L1003" s="208"/>
      <c r="M1003" s="208"/>
      <c r="N1003" s="208"/>
      <c r="O1003" s="208"/>
      <c r="P1003" s="208"/>
      <c r="Q1003" s="208"/>
      <c r="R1003" s="208"/>
      <c r="S1003" s="208"/>
      <c r="T1003" s="208"/>
      <c r="U1003" s="208"/>
      <c r="V1003" s="208"/>
      <c r="W1003" s="209" t="s">
        <v>1083</v>
      </c>
      <c r="X1003" s="1311">
        <f>AX614</f>
        <v>18</v>
      </c>
      <c r="Y1003" s="1312"/>
      <c r="Z1003" s="1288"/>
      <c r="AA1003" s="1289"/>
      <c r="AB1003" s="1289"/>
      <c r="AC1003" s="1290"/>
      <c r="AD1003" s="1283"/>
      <c r="AE1003" s="1284"/>
      <c r="AF1003" s="1284"/>
      <c r="AG1003" s="1284"/>
      <c r="AH1003" s="1284"/>
      <c r="AI1003" s="1284"/>
      <c r="AJ1003" s="1284"/>
      <c r="AK1003" s="1285"/>
      <c r="AL1003" s="105"/>
    </row>
    <row r="1004" spans="1:38" ht="12.75" customHeight="1">
      <c r="A1004" s="51"/>
      <c r="B1004" s="161"/>
      <c r="C1004" s="162"/>
      <c r="D1004" s="1325" t="s">
        <v>560</v>
      </c>
      <c r="E1004" s="1325"/>
      <c r="F1004" s="1325"/>
      <c r="G1004" s="1325"/>
      <c r="H1004" s="1325"/>
      <c r="I1004" s="1325"/>
      <c r="J1004" s="1325"/>
      <c r="K1004" s="1325"/>
      <c r="L1004" s="1325"/>
      <c r="M1004" s="1325"/>
      <c r="N1004" s="1325"/>
      <c r="O1004" s="1325"/>
      <c r="P1004" s="1325"/>
      <c r="Q1004" s="1325"/>
      <c r="R1004" s="1325"/>
      <c r="S1004" s="1325"/>
      <c r="T1004" s="1325"/>
      <c r="U1004" s="1325"/>
      <c r="V1004" s="1325"/>
      <c r="W1004" s="1325"/>
      <c r="X1004" s="1325"/>
      <c r="Y1004" s="1325"/>
      <c r="Z1004" s="1325"/>
      <c r="AA1004" s="1325"/>
      <c r="AB1004" s="1325"/>
      <c r="AC1004" s="1326"/>
      <c r="AD1004" s="1273">
        <f>SUM(AD953:AK1003)</f>
        <v>72655909.599999994</v>
      </c>
      <c r="AE1004" s="1274"/>
      <c r="AF1004" s="1274"/>
      <c r="AG1004" s="1274"/>
      <c r="AH1004" s="1274"/>
      <c r="AI1004" s="1274"/>
      <c r="AJ1004" s="1274"/>
      <c r="AK1004" s="127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2"/>
      <c r="Y1007" s="1202"/>
      <c r="Z1007" s="1202"/>
      <c r="AA1007" s="1202"/>
      <c r="AB1007" s="1202"/>
      <c r="AC1007" s="120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3"/>
      <c r="Y1008" s="1203"/>
      <c r="Z1008" s="1203"/>
      <c r="AA1008" s="1203"/>
      <c r="AB1008" s="1203"/>
      <c r="AC1008" s="1203"/>
      <c r="AD1008" s="345"/>
      <c r="AE1008" s="345"/>
      <c r="AF1008" s="345"/>
      <c r="AG1008" s="345"/>
      <c r="AH1008" s="345"/>
      <c r="AI1008" s="345"/>
      <c r="AJ1008" s="345"/>
      <c r="AK1008" s="345"/>
      <c r="AL1008" s="105"/>
    </row>
    <row r="1009" spans="1:38" ht="12.75" customHeight="1">
      <c r="A1009" s="51"/>
      <c r="B1009" s="115"/>
      <c r="C1009" s="348"/>
      <c r="D1009" s="1571"/>
      <c r="E1009" s="1571"/>
      <c r="F1009" s="1571"/>
      <c r="G1009" s="1571"/>
      <c r="H1009" s="1571"/>
      <c r="I1009" s="1571"/>
      <c r="J1009" s="1571"/>
      <c r="K1009" s="1571"/>
      <c r="L1009" s="1571"/>
      <c r="M1009" s="1571"/>
      <c r="N1009" s="1571"/>
      <c r="O1009" s="1571"/>
      <c r="P1009" s="1571"/>
      <c r="Q1009" s="1571"/>
      <c r="R1009" s="1571"/>
      <c r="S1009" s="1571"/>
      <c r="T1009" s="1571"/>
      <c r="U1009" s="1571"/>
      <c r="V1009" s="1571"/>
      <c r="W1009" s="1571"/>
      <c r="X1009" s="1571"/>
      <c r="Y1009" s="1571"/>
      <c r="Z1009" s="1571"/>
      <c r="AA1009" s="1571"/>
      <c r="AB1009" s="1571"/>
      <c r="AC1009" s="1571"/>
      <c r="AD1009" s="1571"/>
      <c r="AE1009" s="1571"/>
      <c r="AF1009" s="1571"/>
      <c r="AG1009" s="1571"/>
      <c r="AH1009" s="1571"/>
      <c r="AI1009" s="1571"/>
      <c r="AJ1009" s="1571"/>
      <c r="AK1009" s="1571"/>
      <c r="AL1009" s="105"/>
    </row>
    <row r="1010" spans="1:38" ht="12.75" customHeight="1">
      <c r="A1010" s="51"/>
      <c r="B1010" s="115"/>
      <c r="C1010" s="348"/>
      <c r="D1010" s="1571"/>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1"/>
      <c r="AF1010" s="1571"/>
      <c r="AG1010" s="1571"/>
      <c r="AH1010" s="1571"/>
      <c r="AI1010" s="1571"/>
      <c r="AJ1010" s="1571"/>
      <c r="AK1010" s="1571"/>
      <c r="AL1010" s="105"/>
    </row>
    <row r="1011" spans="1:38" ht="12.75" customHeight="1">
      <c r="A1011" s="51"/>
      <c r="B1011" s="115"/>
      <c r="C1011" s="348"/>
      <c r="D1011" s="1571"/>
      <c r="E1011" s="1571"/>
      <c r="F1011" s="1571"/>
      <c r="G1011" s="1571"/>
      <c r="H1011" s="1571"/>
      <c r="I1011" s="1571"/>
      <c r="J1011" s="1571"/>
      <c r="K1011" s="1571"/>
      <c r="L1011" s="1571"/>
      <c r="M1011" s="1571"/>
      <c r="N1011" s="1571"/>
      <c r="O1011" s="1571"/>
      <c r="P1011" s="1571"/>
      <c r="Q1011" s="1571"/>
      <c r="R1011" s="1571"/>
      <c r="S1011" s="1571"/>
      <c r="T1011" s="1571"/>
      <c r="U1011" s="1571"/>
      <c r="V1011" s="1571"/>
      <c r="W1011" s="1571"/>
      <c r="X1011" s="1571"/>
      <c r="Y1011" s="1571"/>
      <c r="Z1011" s="1571"/>
      <c r="AA1011" s="1571"/>
      <c r="AB1011" s="1571"/>
      <c r="AC1011" s="1571"/>
      <c r="AD1011" s="1571"/>
      <c r="AE1011" s="1571"/>
      <c r="AF1011" s="1571"/>
      <c r="AG1011" s="1571"/>
      <c r="AH1011" s="1571"/>
      <c r="AI1011" s="1571"/>
      <c r="AJ1011" s="1571"/>
      <c r="AK1011" s="1571"/>
      <c r="AL1011" s="105"/>
    </row>
    <row r="1012" spans="1:38" ht="12.6" customHeight="1">
      <c r="A1012" s="51"/>
      <c r="B1012" s="119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90"/>
      <c r="D1012" s="1190"/>
      <c r="E1012" s="1190"/>
      <c r="F1012" s="1190"/>
      <c r="G1012" s="1190"/>
      <c r="H1012" s="1190"/>
      <c r="I1012" s="1190"/>
      <c r="J1012" s="1190"/>
      <c r="K1012" s="1190"/>
      <c r="L1012" s="1190"/>
      <c r="M1012" s="1190"/>
      <c r="N1012" s="1190"/>
      <c r="O1012" s="1190"/>
      <c r="P1012" s="1190"/>
      <c r="Q1012" s="1190"/>
      <c r="R1012" s="1190"/>
      <c r="S1012" s="1190"/>
      <c r="T1012" s="1190"/>
      <c r="U1012" s="1190"/>
      <c r="V1012" s="1190"/>
      <c r="W1012" s="1190"/>
      <c r="X1012" s="1190"/>
      <c r="Y1012" s="1190"/>
      <c r="Z1012" s="1190"/>
      <c r="AA1012" s="1190"/>
      <c r="AB1012" s="1190"/>
      <c r="AC1012" s="1190"/>
      <c r="AD1012" s="1190"/>
      <c r="AE1012" s="1190"/>
      <c r="AF1012" s="1190"/>
      <c r="AG1012" s="1190"/>
      <c r="AH1012" s="1190"/>
      <c r="AI1012" s="1190"/>
      <c r="AJ1012" s="1190"/>
      <c r="AK1012" s="1190"/>
      <c r="AL1012" s="105"/>
    </row>
    <row r="1013" spans="1:38" ht="12.6" customHeight="1">
      <c r="A1013" s="131"/>
      <c r="B1013" s="1190"/>
      <c r="C1013" s="1190"/>
      <c r="D1013" s="1190"/>
      <c r="E1013" s="1190"/>
      <c r="F1013" s="1190"/>
      <c r="G1013" s="1190"/>
      <c r="H1013" s="1190"/>
      <c r="I1013" s="1190"/>
      <c r="J1013" s="1190"/>
      <c r="K1013" s="1190"/>
      <c r="L1013" s="1190"/>
      <c r="M1013" s="1190"/>
      <c r="N1013" s="1190"/>
      <c r="O1013" s="1190"/>
      <c r="P1013" s="1190"/>
      <c r="Q1013" s="1190"/>
      <c r="R1013" s="1190"/>
      <c r="S1013" s="1190"/>
      <c r="T1013" s="1190"/>
      <c r="U1013" s="1190"/>
      <c r="V1013" s="1190"/>
      <c r="W1013" s="1190"/>
      <c r="X1013" s="1190"/>
      <c r="Y1013" s="1190"/>
      <c r="Z1013" s="1190"/>
      <c r="AA1013" s="1190"/>
      <c r="AB1013" s="1190"/>
      <c r="AC1013" s="1190"/>
      <c r="AD1013" s="1190"/>
      <c r="AE1013" s="1190"/>
      <c r="AF1013" s="1190"/>
      <c r="AG1013" s="1190"/>
      <c r="AH1013" s="1190"/>
      <c r="AI1013" s="1190"/>
      <c r="AJ1013" s="1190"/>
      <c r="AK1013" s="1190"/>
      <c r="AL1013" s="105"/>
    </row>
    <row r="1014" spans="1:38" ht="12.6" customHeight="1">
      <c r="A1014" s="131"/>
      <c r="B1014" s="1189">
        <f>IF(ISNA(IF((AD978&gt;(AD953*0.15)),"(f) cannot be greater than 15% of unadjusted eligible basis.",0)),"",(IF((AD978&gt;(AD953*0.15)),"(f) cannot be greater than 15% of unadjusted eligible basis.",0)))</f>
        <v>0</v>
      </c>
      <c r="C1014" s="1189"/>
      <c r="D1014" s="1189"/>
      <c r="E1014" s="1189"/>
      <c r="F1014" s="1189"/>
      <c r="G1014" s="1189"/>
      <c r="H1014" s="1189"/>
      <c r="I1014" s="1189"/>
      <c r="J1014" s="1189"/>
      <c r="K1014" s="1189"/>
      <c r="L1014" s="1189"/>
      <c r="M1014" s="1189"/>
      <c r="N1014" s="1189"/>
      <c r="O1014" s="1189"/>
      <c r="P1014" s="1189"/>
      <c r="Q1014" s="1189"/>
      <c r="R1014" s="1189"/>
      <c r="S1014" s="1189"/>
      <c r="T1014" s="1189"/>
      <c r="U1014" s="1189"/>
      <c r="V1014" s="1189"/>
      <c r="W1014" s="1189"/>
      <c r="X1014" s="1189"/>
      <c r="Y1014" s="1189"/>
      <c r="Z1014" s="1189"/>
      <c r="AA1014" s="1189"/>
      <c r="AB1014" s="1189"/>
      <c r="AC1014" s="1189"/>
      <c r="AD1014" s="1189"/>
      <c r="AE1014" s="1189"/>
      <c r="AF1014" s="1189"/>
      <c r="AG1014" s="1189"/>
      <c r="AH1014" s="1189"/>
      <c r="AI1014" s="1189"/>
      <c r="AJ1014" s="1189"/>
      <c r="AK1014" s="1189"/>
      <c r="AL1014" s="105"/>
    </row>
    <row r="1015" spans="1:38" ht="12.6" customHeight="1" thickBot="1">
      <c r="A1015" s="1272" t="s">
        <v>876</v>
      </c>
      <c r="B1015" s="1272"/>
      <c r="C1015" s="1272"/>
      <c r="D1015" s="1272"/>
      <c r="E1015" s="1272"/>
      <c r="F1015" s="1272"/>
      <c r="G1015" s="1272"/>
      <c r="H1015" s="1272"/>
      <c r="I1015" s="1272"/>
      <c r="J1015" s="1272"/>
      <c r="K1015" s="1272"/>
      <c r="L1015" s="1272"/>
      <c r="M1015" s="1272"/>
      <c r="N1015" s="1272"/>
      <c r="O1015" s="1272"/>
      <c r="P1015" s="1272"/>
      <c r="Q1015" s="1272"/>
      <c r="R1015" s="1272"/>
      <c r="S1015" s="1272"/>
      <c r="T1015" s="1272"/>
      <c r="U1015" s="1272"/>
      <c r="V1015" s="1272"/>
      <c r="W1015" s="1272"/>
      <c r="X1015" s="1272"/>
      <c r="Y1015" s="1272"/>
      <c r="Z1015" s="1272"/>
      <c r="AA1015" s="1272"/>
      <c r="AB1015" s="1272"/>
      <c r="AC1015" s="1272"/>
      <c r="AD1015" s="1272"/>
      <c r="AE1015" s="1272"/>
      <c r="AF1015" s="1272"/>
      <c r="AG1015" s="1272"/>
      <c r="AH1015" s="1272"/>
      <c r="AI1015" s="1272"/>
      <c r="AJ1015" s="1272"/>
      <c r="AK1015" s="1272"/>
      <c r="AL1015" s="127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5" t="s">
        <v>642</v>
      </c>
      <c r="B1019" s="1095"/>
      <c r="C1019" s="13">
        <v>1</v>
      </c>
      <c r="D1019" s="1002" t="s">
        <v>1263</v>
      </c>
      <c r="E1019" s="1002"/>
      <c r="F1019" s="1002"/>
      <c r="G1019" s="1002"/>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34"/>
    </row>
    <row r="1020" spans="1:38" ht="12.6" customHeight="1">
      <c r="A1020" s="243"/>
      <c r="B1020" s="243"/>
      <c r="C1020" s="13"/>
      <c r="D1020" s="1002"/>
      <c r="E1020" s="1002"/>
      <c r="F1020" s="1002"/>
      <c r="G1020" s="1002"/>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34"/>
    </row>
    <row r="1021" spans="1:38" ht="12.6" customHeight="1">
      <c r="A1021" s="243"/>
      <c r="B1021" s="243"/>
      <c r="C1021" s="13"/>
      <c r="D1021" s="1002"/>
      <c r="E1021" s="1002"/>
      <c r="F1021" s="1002"/>
      <c r="G1021" s="1002"/>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5"/>
    </row>
    <row r="1022" spans="1:38" ht="12.6" customHeight="1">
      <c r="A1022" s="243"/>
      <c r="B1022" s="243"/>
      <c r="C1022" s="13"/>
      <c r="D1022" s="1002"/>
      <c r="E1022" s="1002"/>
      <c r="F1022" s="1002"/>
      <c r="G1022" s="1002"/>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5"/>
    </row>
    <row r="1023" spans="1:38" ht="12.6" customHeight="1">
      <c r="A1023" s="243"/>
      <c r="B1023" s="243"/>
      <c r="C1023" s="13"/>
      <c r="D1023" s="1002"/>
      <c r="E1023" s="1002"/>
      <c r="F1023" s="1002"/>
      <c r="G1023" s="1002"/>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5"/>
    </row>
    <row r="1024" spans="1:38" ht="12.6" customHeight="1">
      <c r="A1024" s="37"/>
      <c r="B1024" s="66"/>
      <c r="C1024" s="13"/>
      <c r="D1024" s="1002"/>
      <c r="E1024" s="1002"/>
      <c r="F1024" s="1002"/>
      <c r="G1024" s="1002"/>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2"/>
      <c r="AF1024" s="1002"/>
      <c r="AG1024" s="1002"/>
      <c r="AH1024" s="1002"/>
      <c r="AI1024" s="1002"/>
      <c r="AJ1024" s="1002"/>
      <c r="AK1024" s="1002"/>
      <c r="AL1024" s="105"/>
    </row>
    <row r="1025" spans="1:38" ht="12.6" customHeight="1">
      <c r="A1025" s="1095" t="s">
        <v>642</v>
      </c>
      <c r="B1025" s="1095"/>
      <c r="C1025" s="13">
        <v>2</v>
      </c>
      <c r="D1025" s="1002" t="s">
        <v>1262</v>
      </c>
      <c r="E1025" s="1002"/>
      <c r="F1025" s="1002"/>
      <c r="G1025" s="1002"/>
      <c r="H1025" s="1002"/>
      <c r="I1025" s="1002"/>
      <c r="J1025" s="1002"/>
      <c r="K1025" s="1002"/>
      <c r="L1025" s="1002"/>
      <c r="M1025" s="1002"/>
      <c r="N1025" s="1002"/>
      <c r="O1025" s="1002"/>
      <c r="P1025" s="1002"/>
      <c r="Q1025" s="1002"/>
      <c r="R1025" s="1002"/>
      <c r="S1025" s="1002"/>
      <c r="T1025" s="1002"/>
      <c r="U1025" s="1002"/>
      <c r="V1025" s="1002"/>
      <c r="W1025" s="1002"/>
      <c r="X1025" s="1002"/>
      <c r="Y1025" s="1002"/>
      <c r="Z1025" s="1002"/>
      <c r="AA1025" s="1002"/>
      <c r="AB1025" s="1002"/>
      <c r="AC1025" s="1002"/>
      <c r="AD1025" s="1002"/>
      <c r="AE1025" s="1002"/>
      <c r="AF1025" s="1002"/>
      <c r="AG1025" s="1002"/>
      <c r="AH1025" s="1002"/>
      <c r="AI1025" s="1002"/>
      <c r="AJ1025" s="1002"/>
      <c r="AK1025" s="1002"/>
      <c r="AL1025" s="105"/>
    </row>
    <row r="1026" spans="1:38" ht="12.6" customHeight="1">
      <c r="A1026" s="243"/>
      <c r="B1026" s="243"/>
      <c r="C1026" s="13"/>
      <c r="D1026" s="1002"/>
      <c r="E1026" s="1002"/>
      <c r="F1026" s="1002"/>
      <c r="G1026" s="1002"/>
      <c r="H1026" s="1002"/>
      <c r="I1026" s="1002"/>
      <c r="J1026" s="1002"/>
      <c r="K1026" s="1002"/>
      <c r="L1026" s="1002"/>
      <c r="M1026" s="1002"/>
      <c r="N1026" s="1002"/>
      <c r="O1026" s="1002"/>
      <c r="P1026" s="1002"/>
      <c r="Q1026" s="1002"/>
      <c r="R1026" s="1002"/>
      <c r="S1026" s="1002"/>
      <c r="T1026" s="1002"/>
      <c r="U1026" s="1002"/>
      <c r="V1026" s="1002"/>
      <c r="W1026" s="1002"/>
      <c r="X1026" s="1002"/>
      <c r="Y1026" s="1002"/>
      <c r="Z1026" s="1002"/>
      <c r="AA1026" s="1002"/>
      <c r="AB1026" s="1002"/>
      <c r="AC1026" s="1002"/>
      <c r="AD1026" s="1002"/>
      <c r="AE1026" s="1002"/>
      <c r="AF1026" s="1002"/>
      <c r="AG1026" s="1002"/>
      <c r="AH1026" s="1002"/>
      <c r="AI1026" s="1002"/>
      <c r="AJ1026" s="1002"/>
      <c r="AK1026" s="1002"/>
      <c r="AL1026" s="105"/>
    </row>
    <row r="1027" spans="1:38" ht="12.6" customHeight="1">
      <c r="A1027" s="243"/>
      <c r="B1027" s="243"/>
      <c r="C1027" s="13"/>
      <c r="D1027" s="1002"/>
      <c r="E1027" s="1002"/>
      <c r="F1027" s="1002"/>
      <c r="G1027" s="1002"/>
      <c r="H1027" s="1002"/>
      <c r="I1027" s="1002"/>
      <c r="J1027" s="1002"/>
      <c r="K1027" s="1002"/>
      <c r="L1027" s="1002"/>
      <c r="M1027" s="1002"/>
      <c r="N1027" s="1002"/>
      <c r="O1027" s="1002"/>
      <c r="P1027" s="1002"/>
      <c r="Q1027" s="1002"/>
      <c r="R1027" s="1002"/>
      <c r="S1027" s="1002"/>
      <c r="T1027" s="1002"/>
      <c r="U1027" s="1002"/>
      <c r="V1027" s="1002"/>
      <c r="W1027" s="1002"/>
      <c r="X1027" s="1002"/>
      <c r="Y1027" s="1002"/>
      <c r="Z1027" s="1002"/>
      <c r="AA1027" s="1002"/>
      <c r="AB1027" s="1002"/>
      <c r="AC1027" s="1002"/>
      <c r="AD1027" s="1002"/>
      <c r="AE1027" s="1002"/>
      <c r="AF1027" s="1002"/>
      <c r="AG1027" s="1002"/>
      <c r="AH1027" s="1002"/>
      <c r="AI1027" s="1002"/>
      <c r="AJ1027" s="1002"/>
      <c r="AK1027" s="1002"/>
      <c r="AL1027" s="105"/>
    </row>
    <row r="1028" spans="1:38" ht="12.6" customHeight="1">
      <c r="A1028" s="243"/>
      <c r="B1028" s="243"/>
      <c r="C1028" s="13"/>
      <c r="D1028" s="1002"/>
      <c r="E1028" s="1002"/>
      <c r="F1028" s="1002"/>
      <c r="G1028" s="1002"/>
      <c r="H1028" s="1002"/>
      <c r="I1028" s="1002"/>
      <c r="J1028" s="1002"/>
      <c r="K1028" s="1002"/>
      <c r="L1028" s="1002"/>
      <c r="M1028" s="1002"/>
      <c r="N1028" s="1002"/>
      <c r="O1028" s="1002"/>
      <c r="P1028" s="1002"/>
      <c r="Q1028" s="1002"/>
      <c r="R1028" s="1002"/>
      <c r="S1028" s="1002"/>
      <c r="T1028" s="1002"/>
      <c r="U1028" s="1002"/>
      <c r="V1028" s="1002"/>
      <c r="W1028" s="1002"/>
      <c r="X1028" s="1002"/>
      <c r="Y1028" s="1002"/>
      <c r="Z1028" s="1002"/>
      <c r="AA1028" s="1002"/>
      <c r="AB1028" s="1002"/>
      <c r="AC1028" s="1002"/>
      <c r="AD1028" s="1002"/>
      <c r="AE1028" s="1002"/>
      <c r="AF1028" s="1002"/>
      <c r="AG1028" s="1002"/>
      <c r="AH1028" s="1002"/>
      <c r="AI1028" s="1002"/>
      <c r="AJ1028" s="1002"/>
      <c r="AK1028" s="1002"/>
      <c r="AL1028" s="105"/>
    </row>
    <row r="1029" spans="1:38" ht="12.6" customHeight="1">
      <c r="A1029" s="243"/>
      <c r="B1029" s="243"/>
      <c r="C1029" s="13"/>
      <c r="D1029" s="1002"/>
      <c r="E1029" s="1002"/>
      <c r="F1029" s="1002"/>
      <c r="G1029" s="1002"/>
      <c r="H1029" s="1002"/>
      <c r="I1029" s="1002"/>
      <c r="J1029" s="1002"/>
      <c r="K1029" s="1002"/>
      <c r="L1029" s="1002"/>
      <c r="M1029" s="1002"/>
      <c r="N1029" s="1002"/>
      <c r="O1029" s="1002"/>
      <c r="P1029" s="1002"/>
      <c r="Q1029" s="1002"/>
      <c r="R1029" s="1002"/>
      <c r="S1029" s="1002"/>
      <c r="T1029" s="1002"/>
      <c r="U1029" s="1002"/>
      <c r="V1029" s="1002"/>
      <c r="W1029" s="1002"/>
      <c r="X1029" s="1002"/>
      <c r="Y1029" s="1002"/>
      <c r="Z1029" s="1002"/>
      <c r="AA1029" s="1002"/>
      <c r="AB1029" s="1002"/>
      <c r="AC1029" s="1002"/>
      <c r="AD1029" s="1002"/>
      <c r="AE1029" s="1002"/>
      <c r="AF1029" s="1002"/>
      <c r="AG1029" s="1002"/>
      <c r="AH1029" s="1002"/>
      <c r="AI1029" s="1002"/>
      <c r="AJ1029" s="1002"/>
      <c r="AK1029" s="1002"/>
      <c r="AL1029" s="105"/>
    </row>
    <row r="1030" spans="1:38" ht="12.6" customHeight="1">
      <c r="A1030" s="243"/>
      <c r="B1030" s="243"/>
      <c r="C1030" s="13"/>
      <c r="D1030" s="1002"/>
      <c r="E1030" s="1002"/>
      <c r="F1030" s="1002"/>
      <c r="G1030" s="1002"/>
      <c r="H1030" s="1002"/>
      <c r="I1030" s="1002"/>
      <c r="J1030" s="1002"/>
      <c r="K1030" s="1002"/>
      <c r="L1030" s="1002"/>
      <c r="M1030" s="1002"/>
      <c r="N1030" s="1002"/>
      <c r="O1030" s="1002"/>
      <c r="P1030" s="1002"/>
      <c r="Q1030" s="1002"/>
      <c r="R1030" s="1002"/>
      <c r="S1030" s="1002"/>
      <c r="T1030" s="1002"/>
      <c r="U1030" s="1002"/>
      <c r="V1030" s="1002"/>
      <c r="W1030" s="1002"/>
      <c r="X1030" s="1002"/>
      <c r="Y1030" s="1002"/>
      <c r="Z1030" s="1002"/>
      <c r="AA1030" s="1002"/>
      <c r="AB1030" s="1002"/>
      <c r="AC1030" s="1002"/>
      <c r="AD1030" s="1002"/>
      <c r="AE1030" s="1002"/>
      <c r="AF1030" s="1002"/>
      <c r="AG1030" s="1002"/>
      <c r="AH1030" s="1002"/>
      <c r="AI1030" s="1002"/>
      <c r="AJ1030" s="1002"/>
      <c r="AK1030" s="1002"/>
    </row>
    <row r="1031" spans="1:38" ht="12.6" customHeight="1">
      <c r="A1031" s="1095" t="s">
        <v>642</v>
      </c>
      <c r="B1031" s="1095"/>
      <c r="C1031" s="13">
        <v>3</v>
      </c>
      <c r="D1031" s="1002" t="s">
        <v>1604</v>
      </c>
      <c r="E1031" s="1002"/>
      <c r="F1031" s="1002"/>
      <c r="G1031" s="1002"/>
      <c r="H1031" s="1002"/>
      <c r="I1031" s="1002"/>
      <c r="J1031" s="1002"/>
      <c r="K1031" s="1002"/>
      <c r="L1031" s="1002"/>
      <c r="M1031" s="1002"/>
      <c r="N1031" s="1002"/>
      <c r="O1031" s="1002"/>
      <c r="P1031" s="1002"/>
      <c r="Q1031" s="1002"/>
      <c r="R1031" s="1002"/>
      <c r="S1031" s="1002"/>
      <c r="T1031" s="1002"/>
      <c r="U1031" s="1002"/>
      <c r="V1031" s="1002"/>
      <c r="W1031" s="1002"/>
      <c r="X1031" s="1002"/>
      <c r="Y1031" s="1002"/>
      <c r="Z1031" s="1002"/>
      <c r="AA1031" s="1002"/>
      <c r="AB1031" s="1002"/>
      <c r="AC1031" s="1002"/>
      <c r="AD1031" s="1002"/>
      <c r="AE1031" s="1002"/>
      <c r="AF1031" s="1002"/>
      <c r="AG1031" s="1002"/>
      <c r="AH1031" s="1002"/>
      <c r="AI1031" s="1002"/>
      <c r="AJ1031" s="1002"/>
      <c r="AK1031" s="1002"/>
    </row>
    <row r="1032" spans="1:38" s="743" customFormat="1" ht="12.6" customHeight="1">
      <c r="A1032" s="133"/>
      <c r="B1032" s="133"/>
      <c r="C1032" s="13"/>
      <c r="D1032" s="1002"/>
      <c r="E1032" s="1002"/>
      <c r="F1032" s="1002"/>
      <c r="G1032" s="1002"/>
      <c r="H1032" s="1002"/>
      <c r="I1032" s="1002"/>
      <c r="J1032" s="1002"/>
      <c r="K1032" s="1002"/>
      <c r="L1032" s="1002"/>
      <c r="M1032" s="1002"/>
      <c r="N1032" s="1002"/>
      <c r="O1032" s="1002"/>
      <c r="P1032" s="1002"/>
      <c r="Q1032" s="1002"/>
      <c r="R1032" s="1002"/>
      <c r="S1032" s="1002"/>
      <c r="T1032" s="1002"/>
      <c r="U1032" s="1002"/>
      <c r="V1032" s="1002"/>
      <c r="W1032" s="1002"/>
      <c r="X1032" s="1002"/>
      <c r="Y1032" s="1002"/>
      <c r="Z1032" s="1002"/>
      <c r="AA1032" s="1002"/>
      <c r="AB1032" s="1002"/>
      <c r="AC1032" s="1002"/>
      <c r="AD1032" s="1002"/>
      <c r="AE1032" s="1002"/>
      <c r="AF1032" s="1002"/>
      <c r="AG1032" s="1002"/>
      <c r="AH1032" s="1002"/>
      <c r="AI1032" s="1002"/>
      <c r="AJ1032" s="1002"/>
      <c r="AK1032" s="1002"/>
    </row>
    <row r="1033" spans="1:38" ht="12.6" customHeight="1">
      <c r="A1033" s="133"/>
      <c r="B1033" s="133"/>
      <c r="C1033" s="13"/>
      <c r="D1033" s="1002"/>
      <c r="E1033" s="1002"/>
      <c r="F1033" s="1002"/>
      <c r="G1033" s="1002"/>
      <c r="H1033" s="1002"/>
      <c r="I1033" s="1002"/>
      <c r="J1033" s="1002"/>
      <c r="K1033" s="1002"/>
      <c r="L1033" s="1002"/>
      <c r="M1033" s="1002"/>
      <c r="N1033" s="1002"/>
      <c r="O1033" s="1002"/>
      <c r="P1033" s="1002"/>
      <c r="Q1033" s="1002"/>
      <c r="R1033" s="1002"/>
      <c r="S1033" s="1002"/>
      <c r="T1033" s="1002"/>
      <c r="U1033" s="1002"/>
      <c r="V1033" s="1002"/>
      <c r="W1033" s="1002"/>
      <c r="X1033" s="1002"/>
      <c r="Y1033" s="1002"/>
      <c r="Z1033" s="1002"/>
      <c r="AA1033" s="1002"/>
      <c r="AB1033" s="1002"/>
      <c r="AC1033" s="1002"/>
      <c r="AD1033" s="1002"/>
      <c r="AE1033" s="1002"/>
      <c r="AF1033" s="1002"/>
      <c r="AG1033" s="1002"/>
      <c r="AH1033" s="1002"/>
      <c r="AI1033" s="1002"/>
      <c r="AJ1033" s="1002"/>
      <c r="AK1033" s="1002"/>
    </row>
    <row r="1034" spans="1:38" ht="12.6" customHeight="1">
      <c r="A1034" s="62"/>
      <c r="B1034" s="66"/>
      <c r="C1034" s="13"/>
      <c r="D1034" s="1002"/>
      <c r="E1034" s="1002"/>
      <c r="F1034" s="1002"/>
      <c r="G1034" s="1002"/>
      <c r="H1034" s="1002"/>
      <c r="I1034" s="1002"/>
      <c r="J1034" s="1002"/>
      <c r="K1034" s="1002"/>
      <c r="L1034" s="1002"/>
      <c r="M1034" s="1002"/>
      <c r="N1034" s="1002"/>
      <c r="O1034" s="1002"/>
      <c r="P1034" s="1002"/>
      <c r="Q1034" s="1002"/>
      <c r="R1034" s="1002"/>
      <c r="S1034" s="1002"/>
      <c r="T1034" s="1002"/>
      <c r="U1034" s="1002"/>
      <c r="V1034" s="1002"/>
      <c r="W1034" s="1002"/>
      <c r="X1034" s="1002"/>
      <c r="Y1034" s="1002"/>
      <c r="Z1034" s="1002"/>
      <c r="AA1034" s="1002"/>
      <c r="AB1034" s="1002"/>
      <c r="AC1034" s="1002"/>
      <c r="AD1034" s="1002"/>
      <c r="AE1034" s="1002"/>
      <c r="AF1034" s="1002"/>
      <c r="AG1034" s="1002"/>
      <c r="AH1034" s="1002"/>
      <c r="AI1034" s="1002"/>
      <c r="AJ1034" s="1002"/>
      <c r="AK1034" s="1002"/>
    </row>
    <row r="1035" spans="1:38" ht="12.6" customHeight="1">
      <c r="A1035" s="62"/>
      <c r="B1035" s="66"/>
      <c r="C1035" s="13"/>
      <c r="D1035" s="1002"/>
      <c r="E1035" s="1002"/>
      <c r="F1035" s="1002"/>
      <c r="G1035" s="1002"/>
      <c r="H1035" s="1002"/>
      <c r="I1035" s="1002"/>
      <c r="J1035" s="1002"/>
      <c r="K1035" s="1002"/>
      <c r="L1035" s="1002"/>
      <c r="M1035" s="1002"/>
      <c r="N1035" s="1002"/>
      <c r="O1035" s="1002"/>
      <c r="P1035" s="1002"/>
      <c r="Q1035" s="1002"/>
      <c r="R1035" s="1002"/>
      <c r="S1035" s="1002"/>
      <c r="T1035" s="1002"/>
      <c r="U1035" s="1002"/>
      <c r="V1035" s="1002"/>
      <c r="W1035" s="1002"/>
      <c r="X1035" s="1002"/>
      <c r="Y1035" s="1002"/>
      <c r="Z1035" s="1002"/>
      <c r="AA1035" s="1002"/>
      <c r="AB1035" s="1002"/>
      <c r="AC1035" s="1002"/>
      <c r="AD1035" s="1002"/>
      <c r="AE1035" s="1002"/>
      <c r="AF1035" s="1002"/>
      <c r="AG1035" s="1002"/>
      <c r="AH1035" s="1002"/>
      <c r="AI1035" s="1002"/>
      <c r="AJ1035" s="1002"/>
      <c r="AK1035" s="1002"/>
    </row>
    <row r="1036" spans="1:38" ht="12.6" customHeight="1">
      <c r="A1036" s="62"/>
      <c r="B1036" s="66"/>
      <c r="C1036" s="13"/>
      <c r="D1036" s="1002"/>
      <c r="E1036" s="1002"/>
      <c r="F1036" s="1002"/>
      <c r="G1036" s="1002"/>
      <c r="H1036" s="1002"/>
      <c r="I1036" s="1002"/>
      <c r="J1036" s="1002"/>
      <c r="K1036" s="1002"/>
      <c r="L1036" s="1002"/>
      <c r="M1036" s="1002"/>
      <c r="N1036" s="1002"/>
      <c r="O1036" s="1002"/>
      <c r="P1036" s="1002"/>
      <c r="Q1036" s="1002"/>
      <c r="R1036" s="1002"/>
      <c r="S1036" s="1002"/>
      <c r="T1036" s="1002"/>
      <c r="U1036" s="1002"/>
      <c r="V1036" s="1002"/>
      <c r="W1036" s="1002"/>
      <c r="X1036" s="1002"/>
      <c r="Y1036" s="1002"/>
      <c r="Z1036" s="1002"/>
      <c r="AA1036" s="1002"/>
      <c r="AB1036" s="1002"/>
      <c r="AC1036" s="1002"/>
      <c r="AD1036" s="1002"/>
      <c r="AE1036" s="1002"/>
      <c r="AF1036" s="1002"/>
      <c r="AG1036" s="1002"/>
      <c r="AH1036" s="1002"/>
      <c r="AI1036" s="1002"/>
      <c r="AJ1036" s="1002"/>
      <c r="AK1036" s="1002"/>
    </row>
    <row r="1037" spans="1:38" ht="12.6" customHeight="1">
      <c r="A1037" s="62"/>
      <c r="B1037" s="66"/>
      <c r="C1037" s="13"/>
      <c r="D1037" s="1002"/>
      <c r="E1037" s="1002"/>
      <c r="F1037" s="1002"/>
      <c r="G1037" s="1002"/>
      <c r="H1037" s="1002"/>
      <c r="I1037" s="1002"/>
      <c r="J1037" s="1002"/>
      <c r="K1037" s="1002"/>
      <c r="L1037" s="1002"/>
      <c r="M1037" s="1002"/>
      <c r="N1037" s="1002"/>
      <c r="O1037" s="1002"/>
      <c r="P1037" s="1002"/>
      <c r="Q1037" s="1002"/>
      <c r="R1037" s="1002"/>
      <c r="S1037" s="1002"/>
      <c r="T1037" s="1002"/>
      <c r="U1037" s="1002"/>
      <c r="V1037" s="1002"/>
      <c r="W1037" s="1002"/>
      <c r="X1037" s="1002"/>
      <c r="Y1037" s="1002"/>
      <c r="Z1037" s="1002"/>
      <c r="AA1037" s="1002"/>
      <c r="AB1037" s="1002"/>
      <c r="AC1037" s="1002"/>
      <c r="AD1037" s="1002"/>
      <c r="AE1037" s="1002"/>
      <c r="AF1037" s="1002"/>
      <c r="AG1037" s="1002"/>
      <c r="AH1037" s="1002"/>
      <c r="AI1037" s="1002"/>
      <c r="AJ1037" s="1002"/>
      <c r="AK1037" s="1002"/>
    </row>
    <row r="1038" spans="1:38" ht="12.6" customHeight="1">
      <c r="A1038" s="1095" t="s">
        <v>642</v>
      </c>
      <c r="B1038" s="1095"/>
      <c r="C1038" s="13">
        <v>4</v>
      </c>
      <c r="D1038" s="1002" t="s">
        <v>1248</v>
      </c>
      <c r="E1038" s="1002"/>
      <c r="F1038" s="1002"/>
      <c r="G1038" s="1002"/>
      <c r="H1038" s="1002"/>
      <c r="I1038" s="1002"/>
      <c r="J1038" s="1002"/>
      <c r="K1038" s="1002"/>
      <c r="L1038" s="1002"/>
      <c r="M1038" s="1002"/>
      <c r="N1038" s="1002"/>
      <c r="O1038" s="1002"/>
      <c r="P1038" s="1002"/>
      <c r="Q1038" s="1002"/>
      <c r="R1038" s="1002"/>
      <c r="S1038" s="1002"/>
      <c r="T1038" s="1002"/>
      <c r="U1038" s="1002"/>
      <c r="V1038" s="1002"/>
      <c r="W1038" s="1002"/>
      <c r="X1038" s="1002"/>
      <c r="Y1038" s="1002"/>
      <c r="Z1038" s="1002"/>
      <c r="AA1038" s="1002"/>
      <c r="AB1038" s="1002"/>
      <c r="AC1038" s="1002"/>
      <c r="AD1038" s="1002"/>
      <c r="AE1038" s="1002"/>
      <c r="AF1038" s="1002"/>
      <c r="AG1038" s="1002"/>
      <c r="AH1038" s="1002"/>
      <c r="AI1038" s="1002"/>
      <c r="AJ1038" s="1002"/>
      <c r="AK1038" s="1002"/>
    </row>
    <row r="1039" spans="1:38" s="706" customFormat="1" ht="12.6" customHeight="1">
      <c r="A1039" s="243"/>
      <c r="B1039" s="243"/>
      <c r="C1039" s="13"/>
      <c r="D1039" s="1002"/>
      <c r="E1039" s="1002"/>
      <c r="F1039" s="1002"/>
      <c r="G1039" s="1002"/>
      <c r="H1039" s="1002"/>
      <c r="I1039" s="1002"/>
      <c r="J1039" s="1002"/>
      <c r="K1039" s="1002"/>
      <c r="L1039" s="1002"/>
      <c r="M1039" s="1002"/>
      <c r="N1039" s="1002"/>
      <c r="O1039" s="1002"/>
      <c r="P1039" s="1002"/>
      <c r="Q1039" s="1002"/>
      <c r="R1039" s="1002"/>
      <c r="S1039" s="1002"/>
      <c r="T1039" s="1002"/>
      <c r="U1039" s="1002"/>
      <c r="V1039" s="1002"/>
      <c r="W1039" s="1002"/>
      <c r="X1039" s="1002"/>
      <c r="Y1039" s="1002"/>
      <c r="Z1039" s="1002"/>
      <c r="AA1039" s="1002"/>
      <c r="AB1039" s="1002"/>
      <c r="AC1039" s="1002"/>
      <c r="AD1039" s="1002"/>
      <c r="AE1039" s="1002"/>
      <c r="AF1039" s="1002"/>
      <c r="AG1039" s="1002"/>
      <c r="AH1039" s="1002"/>
      <c r="AI1039" s="1002"/>
      <c r="AJ1039" s="1002"/>
      <c r="AK1039" s="1002"/>
      <c r="AL1039" s="12"/>
    </row>
    <row r="1040" spans="1:38" ht="12.6" customHeight="1">
      <c r="A1040" s="62"/>
      <c r="B1040" s="66"/>
      <c r="C1040" s="13"/>
      <c r="D1040" s="1002"/>
      <c r="E1040" s="1002"/>
      <c r="F1040" s="1002"/>
      <c r="G1040" s="1002"/>
      <c r="H1040" s="1002"/>
      <c r="I1040" s="1002"/>
      <c r="J1040" s="1002"/>
      <c r="K1040" s="1002"/>
      <c r="L1040" s="1002"/>
      <c r="M1040" s="1002"/>
      <c r="N1040" s="1002"/>
      <c r="O1040" s="1002"/>
      <c r="P1040" s="1002"/>
      <c r="Q1040" s="1002"/>
      <c r="R1040" s="1002"/>
      <c r="S1040" s="1002"/>
      <c r="T1040" s="1002"/>
      <c r="U1040" s="1002"/>
      <c r="V1040" s="1002"/>
      <c r="W1040" s="1002"/>
      <c r="X1040" s="1002"/>
      <c r="Y1040" s="1002"/>
      <c r="Z1040" s="1002"/>
      <c r="AA1040" s="1002"/>
      <c r="AB1040" s="1002"/>
      <c r="AC1040" s="1002"/>
      <c r="AD1040" s="1002"/>
      <c r="AE1040" s="1002"/>
      <c r="AF1040" s="1002"/>
      <c r="AG1040" s="1002"/>
      <c r="AH1040" s="1002"/>
      <c r="AI1040" s="1002"/>
      <c r="AJ1040" s="1002"/>
      <c r="AK1040" s="1002"/>
    </row>
    <row r="1041" spans="1:38" ht="12.6" customHeight="1">
      <c r="A1041" s="1095" t="s">
        <v>642</v>
      </c>
      <c r="B1041" s="1095"/>
      <c r="C1041" s="13">
        <v>5</v>
      </c>
      <c r="D1041" s="1002" t="s">
        <v>1465</v>
      </c>
      <c r="E1041" s="1002"/>
      <c r="F1041" s="1002"/>
      <c r="G1041" s="1002"/>
      <c r="H1041" s="1002"/>
      <c r="I1041" s="1002"/>
      <c r="J1041" s="1002"/>
      <c r="K1041" s="1002"/>
      <c r="L1041" s="1002"/>
      <c r="M1041" s="1002"/>
      <c r="N1041" s="1002"/>
      <c r="O1041" s="1002"/>
      <c r="P1041" s="1002"/>
      <c r="Q1041" s="1002"/>
      <c r="R1041" s="1002"/>
      <c r="S1041" s="1002"/>
      <c r="T1041" s="1002"/>
      <c r="U1041" s="1002"/>
      <c r="V1041" s="1002"/>
      <c r="W1041" s="1002"/>
      <c r="X1041" s="1002"/>
      <c r="Y1041" s="1002"/>
      <c r="Z1041" s="1002"/>
      <c r="AA1041" s="1002"/>
      <c r="AB1041" s="1002"/>
      <c r="AC1041" s="1002"/>
      <c r="AD1041" s="1002"/>
      <c r="AE1041" s="1002"/>
      <c r="AF1041" s="1002"/>
      <c r="AG1041" s="1002"/>
      <c r="AH1041" s="1002"/>
      <c r="AI1041" s="1002"/>
      <c r="AJ1041" s="1002"/>
      <c r="AK1041" s="1002"/>
    </row>
    <row r="1042" spans="1:38" ht="12.6" customHeight="1">
      <c r="A1042" s="243"/>
      <c r="B1042" s="243"/>
      <c r="C1042" s="13"/>
      <c r="D1042" s="1002"/>
      <c r="E1042" s="1002"/>
      <c r="F1042" s="1002"/>
      <c r="G1042" s="1002"/>
      <c r="H1042" s="1002"/>
      <c r="I1042" s="1002"/>
      <c r="J1042" s="1002"/>
      <c r="K1042" s="1002"/>
      <c r="L1042" s="1002"/>
      <c r="M1042" s="1002"/>
      <c r="N1042" s="1002"/>
      <c r="O1042" s="1002"/>
      <c r="P1042" s="1002"/>
      <c r="Q1042" s="1002"/>
      <c r="R1042" s="1002"/>
      <c r="S1042" s="1002"/>
      <c r="T1042" s="1002"/>
      <c r="U1042" s="1002"/>
      <c r="V1042" s="1002"/>
      <c r="W1042" s="1002"/>
      <c r="X1042" s="1002"/>
      <c r="Y1042" s="1002"/>
      <c r="Z1042" s="1002"/>
      <c r="AA1042" s="1002"/>
      <c r="AB1042" s="1002"/>
      <c r="AC1042" s="1002"/>
      <c r="AD1042" s="1002"/>
      <c r="AE1042" s="1002"/>
      <c r="AF1042" s="1002"/>
      <c r="AG1042" s="1002"/>
      <c r="AH1042" s="1002"/>
      <c r="AI1042" s="1002"/>
      <c r="AJ1042" s="1002"/>
      <c r="AK1042" s="1002"/>
    </row>
    <row r="1043" spans="1:38" ht="12.6" customHeight="1">
      <c r="A1043" s="243"/>
      <c r="B1043" s="243"/>
      <c r="C1043" s="13"/>
      <c r="D1043" s="1002"/>
      <c r="E1043" s="1002"/>
      <c r="F1043" s="1002"/>
      <c r="G1043" s="1002"/>
      <c r="H1043" s="1002"/>
      <c r="I1043" s="1002"/>
      <c r="J1043" s="1002"/>
      <c r="K1043" s="1002"/>
      <c r="L1043" s="1002"/>
      <c r="M1043" s="1002"/>
      <c r="N1043" s="1002"/>
      <c r="O1043" s="1002"/>
      <c r="P1043" s="1002"/>
      <c r="Q1043" s="1002"/>
      <c r="R1043" s="1002"/>
      <c r="S1043" s="1002"/>
      <c r="T1043" s="1002"/>
      <c r="U1043" s="1002"/>
      <c r="V1043" s="1002"/>
      <c r="W1043" s="1002"/>
      <c r="X1043" s="1002"/>
      <c r="Y1043" s="1002"/>
      <c r="Z1043" s="1002"/>
      <c r="AA1043" s="1002"/>
      <c r="AB1043" s="1002"/>
      <c r="AC1043" s="1002"/>
      <c r="AD1043" s="1002"/>
      <c r="AE1043" s="1002"/>
      <c r="AF1043" s="1002"/>
      <c r="AG1043" s="1002"/>
      <c r="AH1043" s="1002"/>
      <c r="AI1043" s="1002"/>
      <c r="AJ1043" s="1002"/>
      <c r="AK1043" s="1002"/>
    </row>
    <row r="1044" spans="1:38" ht="12.6" customHeight="1">
      <c r="A1044" s="243"/>
      <c r="B1044" s="243"/>
      <c r="C1044" s="13"/>
      <c r="D1044" s="1002"/>
      <c r="E1044" s="1002"/>
      <c r="F1044" s="1002"/>
      <c r="G1044" s="1002"/>
      <c r="H1044" s="1002"/>
      <c r="I1044" s="1002"/>
      <c r="J1044" s="1002"/>
      <c r="K1044" s="1002"/>
      <c r="L1044" s="1002"/>
      <c r="M1044" s="1002"/>
      <c r="N1044" s="1002"/>
      <c r="O1044" s="1002"/>
      <c r="P1044" s="1002"/>
      <c r="Q1044" s="1002"/>
      <c r="R1044" s="1002"/>
      <c r="S1044" s="1002"/>
      <c r="T1044" s="1002"/>
      <c r="U1044" s="1002"/>
      <c r="V1044" s="1002"/>
      <c r="W1044" s="1002"/>
      <c r="X1044" s="1002"/>
      <c r="Y1044" s="1002"/>
      <c r="Z1044" s="1002"/>
      <c r="AA1044" s="1002"/>
      <c r="AB1044" s="1002"/>
      <c r="AC1044" s="1002"/>
      <c r="AD1044" s="1002"/>
      <c r="AE1044" s="1002"/>
      <c r="AF1044" s="1002"/>
      <c r="AG1044" s="1002"/>
      <c r="AH1044" s="1002"/>
      <c r="AI1044" s="1002"/>
      <c r="AJ1044" s="1002"/>
      <c r="AK1044" s="1002"/>
      <c r="AL1044" s="706"/>
    </row>
    <row r="1045" spans="1:38" ht="12.6" customHeight="1">
      <c r="A1045" s="62"/>
      <c r="B1045" s="66"/>
      <c r="C1045" s="13"/>
      <c r="D1045" s="1002"/>
      <c r="E1045" s="1002"/>
      <c r="F1045" s="1002"/>
      <c r="G1045" s="1002"/>
      <c r="H1045" s="1002"/>
      <c r="I1045" s="1002"/>
      <c r="J1045" s="1002"/>
      <c r="K1045" s="1002"/>
      <c r="L1045" s="1002"/>
      <c r="M1045" s="1002"/>
      <c r="N1045" s="1002"/>
      <c r="O1045" s="1002"/>
      <c r="P1045" s="1002"/>
      <c r="Q1045" s="1002"/>
      <c r="R1045" s="1002"/>
      <c r="S1045" s="1002"/>
      <c r="T1045" s="1002"/>
      <c r="U1045" s="1002"/>
      <c r="V1045" s="1002"/>
      <c r="W1045" s="1002"/>
      <c r="X1045" s="1002"/>
      <c r="Y1045" s="1002"/>
      <c r="Z1045" s="1002"/>
      <c r="AA1045" s="1002"/>
      <c r="AB1045" s="1002"/>
      <c r="AC1045" s="1002"/>
      <c r="AD1045" s="1002"/>
      <c r="AE1045" s="1002"/>
      <c r="AF1045" s="1002"/>
      <c r="AG1045" s="1002"/>
      <c r="AH1045" s="1002"/>
      <c r="AI1045" s="1002"/>
      <c r="AJ1045" s="1002"/>
      <c r="AK1045" s="1002"/>
    </row>
    <row r="1046" spans="1:38" ht="12.6" customHeight="1">
      <c r="A1046" s="1095" t="s">
        <v>642</v>
      </c>
      <c r="B1046" s="1095"/>
      <c r="C1046" s="13">
        <v>6</v>
      </c>
      <c r="D1046" s="1002" t="s">
        <v>1249</v>
      </c>
      <c r="E1046" s="1002"/>
      <c r="F1046" s="1002"/>
      <c r="G1046" s="1002"/>
      <c r="H1046" s="1002"/>
      <c r="I1046" s="1002"/>
      <c r="J1046" s="1002"/>
      <c r="K1046" s="1002"/>
      <c r="L1046" s="1002"/>
      <c r="M1046" s="1002"/>
      <c r="N1046" s="1002"/>
      <c r="O1046" s="1002"/>
      <c r="P1046" s="1002"/>
      <c r="Q1046" s="1002"/>
      <c r="R1046" s="1002"/>
      <c r="S1046" s="1002"/>
      <c r="T1046" s="1002"/>
      <c r="U1046" s="1002"/>
      <c r="V1046" s="1002"/>
      <c r="W1046" s="1002"/>
      <c r="X1046" s="1002"/>
      <c r="Y1046" s="1002"/>
      <c r="Z1046" s="1002"/>
      <c r="AA1046" s="1002"/>
      <c r="AB1046" s="1002"/>
      <c r="AC1046" s="1002"/>
      <c r="AD1046" s="1002"/>
      <c r="AE1046" s="1002"/>
      <c r="AF1046" s="1002"/>
      <c r="AG1046" s="1002"/>
      <c r="AH1046" s="1002"/>
      <c r="AI1046" s="1002"/>
      <c r="AJ1046" s="1002"/>
      <c r="AK1046" s="1002"/>
    </row>
    <row r="1047" spans="1:38" ht="12.6" customHeight="1">
      <c r="A1047" s="62"/>
      <c r="B1047" s="327"/>
      <c r="C1047" s="13"/>
      <c r="D1047" s="1002"/>
      <c r="E1047" s="1002"/>
      <c r="F1047" s="1002"/>
      <c r="G1047" s="1002"/>
      <c r="H1047" s="1002"/>
      <c r="I1047" s="1002"/>
      <c r="J1047" s="1002"/>
      <c r="K1047" s="1002"/>
      <c r="L1047" s="1002"/>
      <c r="M1047" s="1002"/>
      <c r="N1047" s="1002"/>
      <c r="O1047" s="1002"/>
      <c r="P1047" s="1002"/>
      <c r="Q1047" s="1002"/>
      <c r="R1047" s="1002"/>
      <c r="S1047" s="1002"/>
      <c r="T1047" s="1002"/>
      <c r="U1047" s="1002"/>
      <c r="V1047" s="1002"/>
      <c r="W1047" s="1002"/>
      <c r="X1047" s="1002"/>
      <c r="Y1047" s="1002"/>
      <c r="Z1047" s="1002"/>
      <c r="AA1047" s="1002"/>
      <c r="AB1047" s="1002"/>
      <c r="AC1047" s="1002"/>
      <c r="AD1047" s="1002"/>
      <c r="AE1047" s="1002"/>
      <c r="AF1047" s="1002"/>
      <c r="AG1047" s="1002"/>
      <c r="AH1047" s="1002"/>
      <c r="AI1047" s="1002"/>
      <c r="AJ1047" s="1002"/>
      <c r="AK1047" s="1002"/>
    </row>
    <row r="1048" spans="1:38" ht="12.6" customHeight="1">
      <c r="A1048" s="62"/>
      <c r="B1048" s="66"/>
      <c r="C1048" s="13"/>
      <c r="D1048" s="1002"/>
      <c r="E1048" s="1002"/>
      <c r="F1048" s="1002"/>
      <c r="G1048" s="1002"/>
      <c r="H1048" s="1002"/>
      <c r="I1048" s="1002"/>
      <c r="J1048" s="1002"/>
      <c r="K1048" s="1002"/>
      <c r="L1048" s="1002"/>
      <c r="M1048" s="1002"/>
      <c r="N1048" s="1002"/>
      <c r="O1048" s="1002"/>
      <c r="P1048" s="1002"/>
      <c r="Q1048" s="1002"/>
      <c r="R1048" s="1002"/>
      <c r="S1048" s="1002"/>
      <c r="T1048" s="1002"/>
      <c r="U1048" s="1002"/>
      <c r="V1048" s="1002"/>
      <c r="W1048" s="1002"/>
      <c r="X1048" s="1002"/>
      <c r="Y1048" s="1002"/>
      <c r="Z1048" s="1002"/>
      <c r="AA1048" s="1002"/>
      <c r="AB1048" s="1002"/>
      <c r="AC1048" s="1002"/>
      <c r="AD1048" s="1002"/>
      <c r="AE1048" s="1002"/>
      <c r="AF1048" s="1002"/>
      <c r="AG1048" s="1002"/>
      <c r="AH1048" s="1002"/>
      <c r="AI1048" s="1002"/>
      <c r="AJ1048" s="1002"/>
      <c r="AK1048" s="1002"/>
    </row>
    <row r="1049" spans="1:38" ht="12.6" customHeight="1">
      <c r="A1049" s="1095" t="s">
        <v>642</v>
      </c>
      <c r="B1049" s="1095"/>
      <c r="C1049" s="328">
        <v>7</v>
      </c>
      <c r="D1049" s="1002" t="s">
        <v>1251</v>
      </c>
      <c r="E1049" s="1002"/>
      <c r="F1049" s="1002"/>
      <c r="G1049" s="1002"/>
      <c r="H1049" s="1002"/>
      <c r="I1049" s="1002"/>
      <c r="J1049" s="1002"/>
      <c r="K1049" s="1002"/>
      <c r="L1049" s="1002"/>
      <c r="M1049" s="1002"/>
      <c r="N1049" s="1002"/>
      <c r="O1049" s="1002"/>
      <c r="P1049" s="1002"/>
      <c r="Q1049" s="1002"/>
      <c r="R1049" s="1002"/>
      <c r="S1049" s="1002"/>
      <c r="T1049" s="1002"/>
      <c r="U1049" s="1002"/>
      <c r="V1049" s="1002"/>
      <c r="W1049" s="1002"/>
      <c r="X1049" s="1002"/>
      <c r="Y1049" s="1002"/>
      <c r="Z1049" s="1002"/>
      <c r="AA1049" s="1002"/>
      <c r="AB1049" s="1002"/>
      <c r="AC1049" s="1002"/>
      <c r="AD1049" s="1002"/>
      <c r="AE1049" s="1002"/>
      <c r="AF1049" s="1002"/>
      <c r="AG1049" s="1002"/>
      <c r="AH1049" s="1002"/>
      <c r="AI1049" s="1002"/>
      <c r="AJ1049" s="1002"/>
      <c r="AK1049" s="1002"/>
      <c r="AL1049" s="32"/>
    </row>
    <row r="1050" spans="1:38" s="706" customFormat="1" ht="12.6" customHeight="1">
      <c r="A1050" s="243"/>
      <c r="B1050" s="243"/>
      <c r="C1050" s="329"/>
      <c r="D1050" s="1002"/>
      <c r="E1050" s="1002"/>
      <c r="F1050" s="1002"/>
      <c r="G1050" s="1002"/>
      <c r="H1050" s="1002"/>
      <c r="I1050" s="1002"/>
      <c r="J1050" s="1002"/>
      <c r="K1050" s="1002"/>
      <c r="L1050" s="1002"/>
      <c r="M1050" s="1002"/>
      <c r="N1050" s="1002"/>
      <c r="O1050" s="1002"/>
      <c r="P1050" s="1002"/>
      <c r="Q1050" s="1002"/>
      <c r="R1050" s="1002"/>
      <c r="S1050" s="1002"/>
      <c r="T1050" s="1002"/>
      <c r="U1050" s="1002"/>
      <c r="V1050" s="1002"/>
      <c r="W1050" s="1002"/>
      <c r="X1050" s="1002"/>
      <c r="Y1050" s="1002"/>
      <c r="Z1050" s="1002"/>
      <c r="AA1050" s="1002"/>
      <c r="AB1050" s="1002"/>
      <c r="AC1050" s="1002"/>
      <c r="AD1050" s="1002"/>
      <c r="AE1050" s="1002"/>
      <c r="AF1050" s="1002"/>
      <c r="AG1050" s="1002"/>
      <c r="AH1050" s="1002"/>
      <c r="AI1050" s="1002"/>
      <c r="AJ1050" s="1002"/>
      <c r="AK1050" s="1002"/>
      <c r="AL1050" s="12"/>
    </row>
    <row r="1051" spans="1:38" ht="12.6" customHeight="1">
      <c r="A1051" s="243"/>
      <c r="B1051" s="243"/>
      <c r="C1051" s="329"/>
      <c r="D1051" s="1002"/>
      <c r="E1051" s="1002"/>
      <c r="F1051" s="1002"/>
      <c r="G1051" s="1002"/>
      <c r="H1051" s="1002"/>
      <c r="I1051" s="1002"/>
      <c r="J1051" s="1002"/>
      <c r="K1051" s="1002"/>
      <c r="L1051" s="1002"/>
      <c r="M1051" s="1002"/>
      <c r="N1051" s="1002"/>
      <c r="O1051" s="1002"/>
      <c r="P1051" s="1002"/>
      <c r="Q1051" s="1002"/>
      <c r="R1051" s="1002"/>
      <c r="S1051" s="1002"/>
      <c r="T1051" s="1002"/>
      <c r="U1051" s="1002"/>
      <c r="V1051" s="1002"/>
      <c r="W1051" s="1002"/>
      <c r="X1051" s="1002"/>
      <c r="Y1051" s="1002"/>
      <c r="Z1051" s="1002"/>
      <c r="AA1051" s="1002"/>
      <c r="AB1051" s="1002"/>
      <c r="AC1051" s="1002"/>
      <c r="AD1051" s="1002"/>
      <c r="AE1051" s="1002"/>
      <c r="AF1051" s="1002"/>
      <c r="AG1051" s="1002"/>
      <c r="AH1051" s="1002"/>
      <c r="AI1051" s="1002"/>
      <c r="AJ1051" s="1002"/>
      <c r="AK1051" s="1002"/>
    </row>
    <row r="1052" spans="1:38" ht="12.6" customHeight="1">
      <c r="A1052" s="62"/>
      <c r="B1052" s="66"/>
      <c r="C1052" s="328"/>
      <c r="D1052" s="1002"/>
      <c r="E1052" s="1002"/>
      <c r="F1052" s="1002"/>
      <c r="G1052" s="1002"/>
      <c r="H1052" s="1002"/>
      <c r="I1052" s="1002"/>
      <c r="J1052" s="1002"/>
      <c r="K1052" s="1002"/>
      <c r="L1052" s="1002"/>
      <c r="M1052" s="1002"/>
      <c r="N1052" s="1002"/>
      <c r="O1052" s="1002"/>
      <c r="P1052" s="1002"/>
      <c r="Q1052" s="1002"/>
      <c r="R1052" s="1002"/>
      <c r="S1052" s="1002"/>
      <c r="T1052" s="1002"/>
      <c r="U1052" s="1002"/>
      <c r="V1052" s="1002"/>
      <c r="W1052" s="1002"/>
      <c r="X1052" s="1002"/>
      <c r="Y1052" s="1002"/>
      <c r="Z1052" s="1002"/>
      <c r="AA1052" s="1002"/>
      <c r="AB1052" s="1002"/>
      <c r="AC1052" s="1002"/>
      <c r="AD1052" s="1002"/>
      <c r="AE1052" s="1002"/>
      <c r="AF1052" s="1002"/>
      <c r="AG1052" s="1002"/>
      <c r="AH1052" s="1002"/>
      <c r="AI1052" s="1002"/>
      <c r="AJ1052" s="1002"/>
      <c r="AK1052" s="1002"/>
    </row>
    <row r="1053" spans="1:38" ht="12.6" customHeight="1">
      <c r="A1053" s="1095" t="s">
        <v>642</v>
      </c>
      <c r="B1053" s="1095"/>
      <c r="C1053" s="328">
        <v>8</v>
      </c>
      <c r="D1053" s="1002" t="s">
        <v>1477</v>
      </c>
      <c r="E1053" s="1002"/>
      <c r="F1053" s="1002"/>
      <c r="G1053" s="1002"/>
      <c r="H1053" s="1002"/>
      <c r="I1053" s="1002"/>
      <c r="J1053" s="1002"/>
      <c r="K1053" s="1002"/>
      <c r="L1053" s="1002"/>
      <c r="M1053" s="1002"/>
      <c r="N1053" s="1002"/>
      <c r="O1053" s="1002"/>
      <c r="P1053" s="1002"/>
      <c r="Q1053" s="1002"/>
      <c r="R1053" s="1002"/>
      <c r="S1053" s="1002"/>
      <c r="T1053" s="1002"/>
      <c r="U1053" s="1002"/>
      <c r="V1053" s="1002"/>
      <c r="W1053" s="1002"/>
      <c r="X1053" s="1002"/>
      <c r="Y1053" s="1002"/>
      <c r="Z1053" s="1002"/>
      <c r="AA1053" s="1002"/>
      <c r="AB1053" s="1002"/>
      <c r="AC1053" s="1002"/>
      <c r="AD1053" s="1002"/>
      <c r="AE1053" s="1002"/>
      <c r="AF1053" s="1002"/>
      <c r="AG1053" s="1002"/>
      <c r="AH1053" s="1002"/>
      <c r="AI1053" s="1002"/>
      <c r="AJ1053" s="1002"/>
      <c r="AK1053" s="1002"/>
    </row>
    <row r="1054" spans="1:38" ht="12.6" customHeight="1">
      <c r="A1054" s="243"/>
      <c r="B1054" s="243"/>
      <c r="C1054" s="328"/>
      <c r="D1054" s="1002"/>
      <c r="E1054" s="1002"/>
      <c r="F1054" s="1002"/>
      <c r="G1054" s="1002"/>
      <c r="H1054" s="1002"/>
      <c r="I1054" s="1002"/>
      <c r="J1054" s="1002"/>
      <c r="K1054" s="1002"/>
      <c r="L1054" s="1002"/>
      <c r="M1054" s="1002"/>
      <c r="N1054" s="1002"/>
      <c r="O1054" s="1002"/>
      <c r="P1054" s="1002"/>
      <c r="Q1054" s="1002"/>
      <c r="R1054" s="1002"/>
      <c r="S1054" s="1002"/>
      <c r="T1054" s="1002"/>
      <c r="U1054" s="1002"/>
      <c r="V1054" s="1002"/>
      <c r="W1054" s="1002"/>
      <c r="X1054" s="1002"/>
      <c r="Y1054" s="1002"/>
      <c r="Z1054" s="1002"/>
      <c r="AA1054" s="1002"/>
      <c r="AB1054" s="1002"/>
      <c r="AC1054" s="1002"/>
      <c r="AD1054" s="1002"/>
      <c r="AE1054" s="1002"/>
      <c r="AF1054" s="1002"/>
      <c r="AG1054" s="1002"/>
      <c r="AH1054" s="1002"/>
      <c r="AI1054" s="1002"/>
      <c r="AJ1054" s="1002"/>
      <c r="AK1054" s="1002"/>
    </row>
    <row r="1055" spans="1:38" ht="12.6" customHeight="1">
      <c r="A1055" s="243"/>
      <c r="B1055" s="243"/>
      <c r="C1055" s="328"/>
      <c r="D1055" s="1002"/>
      <c r="E1055" s="1002"/>
      <c r="F1055" s="1002"/>
      <c r="G1055" s="1002"/>
      <c r="H1055" s="1002"/>
      <c r="I1055" s="1002"/>
      <c r="J1055" s="1002"/>
      <c r="K1055" s="1002"/>
      <c r="L1055" s="1002"/>
      <c r="M1055" s="1002"/>
      <c r="N1055" s="1002"/>
      <c r="O1055" s="1002"/>
      <c r="P1055" s="1002"/>
      <c r="Q1055" s="1002"/>
      <c r="R1055" s="1002"/>
      <c r="S1055" s="1002"/>
      <c r="T1055" s="1002"/>
      <c r="U1055" s="1002"/>
      <c r="V1055" s="1002"/>
      <c r="W1055" s="1002"/>
      <c r="X1055" s="1002"/>
      <c r="Y1055" s="1002"/>
      <c r="Z1055" s="1002"/>
      <c r="AA1055" s="1002"/>
      <c r="AB1055" s="1002"/>
      <c r="AC1055" s="1002"/>
      <c r="AD1055" s="1002"/>
      <c r="AE1055" s="1002"/>
      <c r="AF1055" s="1002"/>
      <c r="AG1055" s="1002"/>
      <c r="AH1055" s="1002"/>
      <c r="AI1055" s="1002"/>
      <c r="AJ1055" s="1002"/>
      <c r="AK1055" s="1002"/>
      <c r="AL1055" s="706"/>
    </row>
    <row r="1056" spans="1:38" ht="15" customHeight="1">
      <c r="A1056" s="62"/>
      <c r="B1056" s="66"/>
      <c r="C1056" s="328"/>
      <c r="D1056" s="1002"/>
      <c r="E1056" s="1002"/>
      <c r="F1056" s="1002"/>
      <c r="G1056" s="1002"/>
      <c r="H1056" s="1002"/>
      <c r="I1056" s="1002"/>
      <c r="J1056" s="1002"/>
      <c r="K1056" s="1002"/>
      <c r="L1056" s="1002"/>
      <c r="M1056" s="1002"/>
      <c r="N1056" s="1002"/>
      <c r="O1056" s="1002"/>
      <c r="P1056" s="1002"/>
      <c r="Q1056" s="1002"/>
      <c r="R1056" s="1002"/>
      <c r="S1056" s="1002"/>
      <c r="T1056" s="1002"/>
      <c r="U1056" s="1002"/>
      <c r="V1056" s="1002"/>
      <c r="W1056" s="1002"/>
      <c r="X1056" s="1002"/>
      <c r="Y1056" s="1002"/>
      <c r="Z1056" s="1002"/>
      <c r="AA1056" s="1002"/>
      <c r="AB1056" s="1002"/>
      <c r="AC1056" s="1002"/>
      <c r="AD1056" s="1002"/>
      <c r="AE1056" s="1002"/>
      <c r="AF1056" s="1002"/>
      <c r="AG1056" s="1002"/>
      <c r="AH1056" s="1002"/>
      <c r="AI1056" s="1002"/>
      <c r="AJ1056" s="1002"/>
      <c r="AK1056" s="1002"/>
    </row>
    <row r="1057" spans="1:37" ht="15" customHeight="1">
      <c r="A1057" s="1095" t="s">
        <v>642</v>
      </c>
      <c r="B1057" s="1095"/>
      <c r="C1057" s="328">
        <v>9</v>
      </c>
      <c r="D1057" s="1002" t="s">
        <v>1250</v>
      </c>
      <c r="E1057" s="1002"/>
      <c r="F1057" s="1002"/>
      <c r="G1057" s="1002"/>
      <c r="H1057" s="1002"/>
      <c r="I1057" s="1002"/>
      <c r="J1057" s="1002"/>
      <c r="K1057" s="1002"/>
      <c r="L1057" s="1002"/>
      <c r="M1057" s="1002"/>
      <c r="N1057" s="1002"/>
      <c r="O1057" s="1002"/>
      <c r="P1057" s="1002"/>
      <c r="Q1057" s="1002"/>
      <c r="R1057" s="1002"/>
      <c r="S1057" s="1002"/>
      <c r="T1057" s="1002"/>
      <c r="U1057" s="1002"/>
      <c r="V1057" s="1002"/>
      <c r="W1057" s="1002"/>
      <c r="X1057" s="1002"/>
      <c r="Y1057" s="1002"/>
      <c r="Z1057" s="1002"/>
      <c r="AA1057" s="1002"/>
      <c r="AB1057" s="1002"/>
      <c r="AC1057" s="1002"/>
      <c r="AD1057" s="1002"/>
      <c r="AE1057" s="1002"/>
      <c r="AF1057" s="1002"/>
      <c r="AG1057" s="1002"/>
      <c r="AH1057" s="1002"/>
      <c r="AI1057" s="1002"/>
      <c r="AJ1057" s="1002"/>
      <c r="AK1057" s="1002"/>
    </row>
    <row r="1058" spans="1:37" ht="15" customHeight="1">
      <c r="A1058" s="62"/>
      <c r="B1058" s="66"/>
      <c r="C1058" s="328"/>
      <c r="D1058" s="1002"/>
      <c r="E1058" s="1002"/>
      <c r="F1058" s="1002"/>
      <c r="G1058" s="1002"/>
      <c r="H1058" s="1002"/>
      <c r="I1058" s="1002"/>
      <c r="J1058" s="1002"/>
      <c r="K1058" s="1002"/>
      <c r="L1058" s="1002"/>
      <c r="M1058" s="1002"/>
      <c r="N1058" s="1002"/>
      <c r="O1058" s="1002"/>
      <c r="P1058" s="1002"/>
      <c r="Q1058" s="1002"/>
      <c r="R1058" s="1002"/>
      <c r="S1058" s="1002"/>
      <c r="T1058" s="1002"/>
      <c r="U1058" s="1002"/>
      <c r="V1058" s="1002"/>
      <c r="W1058" s="1002"/>
      <c r="X1058" s="1002"/>
      <c r="Y1058" s="1002"/>
      <c r="Z1058" s="1002"/>
      <c r="AA1058" s="1002"/>
      <c r="AB1058" s="1002"/>
      <c r="AC1058" s="1002"/>
      <c r="AD1058" s="1002"/>
      <c r="AE1058" s="1002"/>
      <c r="AF1058" s="1002"/>
      <c r="AG1058" s="1002"/>
      <c r="AH1058" s="1002"/>
      <c r="AI1058" s="1002"/>
      <c r="AJ1058" s="1002"/>
      <c r="AK1058" s="1002"/>
    </row>
    <row r="1059" spans="1:37" ht="15" hidden="1" customHeight="1">
      <c r="D1059" s="1002"/>
      <c r="E1059" s="1002"/>
      <c r="F1059" s="1002"/>
      <c r="G1059" s="1002"/>
      <c r="H1059" s="1002"/>
      <c r="I1059" s="1002"/>
      <c r="J1059" s="1002"/>
      <c r="K1059" s="1002"/>
      <c r="L1059" s="1002"/>
      <c r="M1059" s="1002"/>
      <c r="N1059" s="1002"/>
      <c r="O1059" s="1002"/>
      <c r="P1059" s="1002"/>
      <c r="Q1059" s="1002"/>
      <c r="R1059" s="1002"/>
      <c r="S1059" s="1002"/>
      <c r="T1059" s="1002"/>
      <c r="U1059" s="1002"/>
      <c r="V1059" s="1002"/>
      <c r="W1059" s="1002"/>
      <c r="X1059" s="1002"/>
      <c r="Y1059" s="1002"/>
      <c r="Z1059" s="1002"/>
      <c r="AA1059" s="1002"/>
      <c r="AB1059" s="1002"/>
      <c r="AC1059" s="1002"/>
      <c r="AD1059" s="1002"/>
      <c r="AE1059" s="1002"/>
      <c r="AF1059" s="1002"/>
      <c r="AG1059" s="1002"/>
      <c r="AH1059" s="1002"/>
      <c r="AI1059" s="1002"/>
      <c r="AJ1059" s="1002"/>
      <c r="AK1059" s="100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1mH1ZQcoMZZWhrLYdA8RLAHUkMNgAFFAHS6tiMpUaRl9nckvbRl6QSMi3ZrcY5YZOJCqhRyj32r58C5U9phkLA==" saltValue="uUq63Wtsbn5oATiF9Fg6v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G598:AH598"/>
    <mergeCell ref="H597:R597"/>
    <mergeCell ref="D457:V457"/>
    <mergeCell ref="AE411:AF411"/>
    <mergeCell ref="S387:U387"/>
    <mergeCell ref="M352:N352"/>
    <mergeCell ref="AJ350:AK350"/>
    <mergeCell ref="A346:AL347"/>
    <mergeCell ref="D958:Y958"/>
    <mergeCell ref="D965:Y965"/>
    <mergeCell ref="Y472:AC473"/>
    <mergeCell ref="Q492:AK492"/>
    <mergeCell ref="Z560:AK560"/>
    <mergeCell ref="W453:Y453"/>
    <mergeCell ref="T471:AH471"/>
    <mergeCell ref="W459:Y459"/>
    <mergeCell ref="D456:V456"/>
    <mergeCell ref="D464:V464"/>
    <mergeCell ref="AG433:AJ433"/>
    <mergeCell ref="AG434:AJ434"/>
    <mergeCell ref="T480:X480"/>
    <mergeCell ref="T483:X483"/>
    <mergeCell ref="AH506:AK506"/>
    <mergeCell ref="Q488:AK488"/>
    <mergeCell ref="P596:R596"/>
    <mergeCell ref="D458:V458"/>
    <mergeCell ref="AI596:AK596"/>
    <mergeCell ref="W454:Y454"/>
    <mergeCell ref="AD479:AH479"/>
    <mergeCell ref="Z588:AE588"/>
    <mergeCell ref="D966:Y968"/>
    <mergeCell ref="D969:Y969"/>
    <mergeCell ref="D970:Y970"/>
    <mergeCell ref="D971:Y971"/>
    <mergeCell ref="D972:Y973"/>
    <mergeCell ref="P343:Z343"/>
    <mergeCell ref="N368:AF369"/>
    <mergeCell ref="N367:Q367"/>
    <mergeCell ref="N366:Q366"/>
    <mergeCell ref="N365:Q365"/>
    <mergeCell ref="M353:N353"/>
    <mergeCell ref="AJ351:AK351"/>
    <mergeCell ref="Q360:AG360"/>
    <mergeCell ref="M350:N350"/>
    <mergeCell ref="D974:Y974"/>
    <mergeCell ref="AG427:AJ427"/>
    <mergeCell ref="AG426:AJ426"/>
    <mergeCell ref="AG430:AJ430"/>
    <mergeCell ref="AG431:AJ431"/>
    <mergeCell ref="AC441:AF441"/>
    <mergeCell ref="Z421:AA421"/>
    <mergeCell ref="AD395:AE395"/>
    <mergeCell ref="D429:AF429"/>
    <mergeCell ref="D430:AF430"/>
    <mergeCell ref="D431:AF431"/>
    <mergeCell ref="AF406:AH406"/>
    <mergeCell ref="U549:Y549"/>
    <mergeCell ref="C555:O555"/>
    <mergeCell ref="AE557:AK557"/>
    <mergeCell ref="N566:O566"/>
    <mergeCell ref="AG566:AH566"/>
    <mergeCell ref="G560:R560"/>
    <mergeCell ref="D975:Y977"/>
    <mergeCell ref="D978:Y979"/>
    <mergeCell ref="AG372:AH372"/>
    <mergeCell ref="Z419:AA419"/>
    <mergeCell ref="AC443:AF443"/>
    <mergeCell ref="P908:T908"/>
    <mergeCell ref="AG389:AJ389"/>
    <mergeCell ref="AD734:AH734"/>
    <mergeCell ref="AB628:AF628"/>
    <mergeCell ref="AG615:AK617"/>
    <mergeCell ref="I387:N387"/>
    <mergeCell ref="H397:AE398"/>
    <mergeCell ref="AG432:AJ432"/>
    <mergeCell ref="AD372:AE372"/>
    <mergeCell ref="S372:T372"/>
    <mergeCell ref="V372:W372"/>
    <mergeCell ref="P406:R406"/>
    <mergeCell ref="AG374:AH374"/>
    <mergeCell ref="V377:W377"/>
    <mergeCell ref="AG385:AJ385"/>
    <mergeCell ref="E408:AJ408"/>
    <mergeCell ref="P412:Q412"/>
    <mergeCell ref="D955:Y955"/>
    <mergeCell ref="D956:Y956"/>
    <mergeCell ref="P563:R563"/>
    <mergeCell ref="Z563:AE563"/>
    <mergeCell ref="AE545:AK545"/>
    <mergeCell ref="AH534:AK534"/>
    <mergeCell ref="AD477:AH477"/>
    <mergeCell ref="AE548:AK548"/>
    <mergeCell ref="U547:Y547"/>
    <mergeCell ref="U548:Y548"/>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1:AE341"/>
    <mergeCell ref="P334:R334"/>
    <mergeCell ref="N358:O358"/>
    <mergeCell ref="AH525:AK525"/>
    <mergeCell ref="Y480:AC480"/>
    <mergeCell ref="P342:Z342"/>
    <mergeCell ref="G459:V459"/>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988:Y988"/>
    <mergeCell ref="D989:Y990"/>
    <mergeCell ref="D991:Y991"/>
    <mergeCell ref="D992:Y995"/>
    <mergeCell ref="D996:Y996"/>
    <mergeCell ref="D997:Y998"/>
    <mergeCell ref="D1000:Y1000"/>
    <mergeCell ref="D1001:Y1002"/>
    <mergeCell ref="AG623:AK623"/>
    <mergeCell ref="Z662:AE662"/>
    <mergeCell ref="D454:V454"/>
    <mergeCell ref="AD726:AH726"/>
    <mergeCell ref="Z585:AK585"/>
    <mergeCell ref="AF736:AH736"/>
    <mergeCell ref="AG806:AJ806"/>
    <mergeCell ref="AG805:AJ805"/>
    <mergeCell ref="Z659:AK659"/>
    <mergeCell ref="AD729:AH729"/>
    <mergeCell ref="AD725:AH725"/>
    <mergeCell ref="Y732:AC732"/>
    <mergeCell ref="G594:R594"/>
    <mergeCell ref="H581:R581"/>
    <mergeCell ref="Z549:AD549"/>
    <mergeCell ref="Z550:AD550"/>
    <mergeCell ref="Z551:AD551"/>
    <mergeCell ref="AE552:AK552"/>
    <mergeCell ref="C546:O546"/>
    <mergeCell ref="C551:O551"/>
    <mergeCell ref="C552:O552"/>
    <mergeCell ref="G562:R562"/>
    <mergeCell ref="H564:R564"/>
    <mergeCell ref="Z571:AK571"/>
    <mergeCell ref="P551:T551"/>
    <mergeCell ref="P552:T552"/>
    <mergeCell ref="P553:T553"/>
    <mergeCell ref="P554:T554"/>
    <mergeCell ref="P555:T555"/>
    <mergeCell ref="P556:T556"/>
    <mergeCell ref="AE547:AK547"/>
    <mergeCell ref="G570:R570"/>
    <mergeCell ref="AR596:AS596"/>
    <mergeCell ref="AR593:AS593"/>
    <mergeCell ref="P580:R580"/>
    <mergeCell ref="Z592:AK592"/>
    <mergeCell ref="AD480:AH480"/>
    <mergeCell ref="AC506:AF506"/>
    <mergeCell ref="N590:O590"/>
    <mergeCell ref="T479:X479"/>
    <mergeCell ref="AD476:AH476"/>
    <mergeCell ref="AD474:AH474"/>
    <mergeCell ref="C554:O554"/>
    <mergeCell ref="AE556:AK556"/>
    <mergeCell ref="AE553:AK553"/>
    <mergeCell ref="AR601:AS601"/>
    <mergeCell ref="AR600:AS600"/>
    <mergeCell ref="AR599:AS599"/>
    <mergeCell ref="AR597:AS597"/>
    <mergeCell ref="AR595:AS595"/>
    <mergeCell ref="G596:L596"/>
    <mergeCell ref="C550:O550"/>
    <mergeCell ref="AC510:AF510"/>
    <mergeCell ref="AA573:AK573"/>
    <mergeCell ref="Z562:AK562"/>
    <mergeCell ref="B557:AD557"/>
    <mergeCell ref="AH526:AK526"/>
    <mergeCell ref="AH528:AK528"/>
    <mergeCell ref="P572:R572"/>
    <mergeCell ref="C548:O548"/>
    <mergeCell ref="Z570:AK570"/>
    <mergeCell ref="Z548:AD548"/>
    <mergeCell ref="AD483:AH483"/>
    <mergeCell ref="T477:X477"/>
    <mergeCell ref="Y476:AC476"/>
    <mergeCell ref="B502:H506"/>
    <mergeCell ref="AH504:AK504"/>
    <mergeCell ref="AC503:AF503"/>
    <mergeCell ref="Q486:AK486"/>
    <mergeCell ref="AA322:AK322"/>
    <mergeCell ref="C556:O556"/>
    <mergeCell ref="C547:O547"/>
    <mergeCell ref="P548:T548"/>
    <mergeCell ref="P549:T549"/>
    <mergeCell ref="P550:T550"/>
    <mergeCell ref="H322:R322"/>
    <mergeCell ref="W457:Y457"/>
    <mergeCell ref="D434:AF434"/>
    <mergeCell ref="D437:AF437"/>
    <mergeCell ref="A466:AL467"/>
    <mergeCell ref="AC517:AF517"/>
    <mergeCell ref="D438:AJ439"/>
    <mergeCell ref="AC523:AF523"/>
    <mergeCell ref="O519:AA519"/>
    <mergeCell ref="AC501:AF501"/>
    <mergeCell ref="W463:Y463"/>
    <mergeCell ref="U550:Y550"/>
    <mergeCell ref="AC525:AF525"/>
    <mergeCell ref="AC526:AF526"/>
    <mergeCell ref="E406:G406"/>
    <mergeCell ref="I406:K406"/>
    <mergeCell ref="W458:Y458"/>
    <mergeCell ref="AC504:AF504"/>
    <mergeCell ref="D432:AF432"/>
    <mergeCell ref="D433:AF433"/>
    <mergeCell ref="D436:AF436"/>
    <mergeCell ref="G572:L572"/>
    <mergeCell ref="AH527:AK527"/>
    <mergeCell ref="AC529:AF529"/>
    <mergeCell ref="S622:U622"/>
    <mergeCell ref="Z593:AK593"/>
    <mergeCell ref="Z580:AE580"/>
    <mergeCell ref="Z587:AK587"/>
    <mergeCell ref="AD731:AH731"/>
    <mergeCell ref="AI588:AK588"/>
    <mergeCell ref="G593:R593"/>
    <mergeCell ref="G587:R587"/>
    <mergeCell ref="N582:O582"/>
    <mergeCell ref="AA605:AK605"/>
    <mergeCell ref="AI604:AK604"/>
    <mergeCell ref="G595:R595"/>
    <mergeCell ref="G601:R601"/>
    <mergeCell ref="H605:R605"/>
    <mergeCell ref="P619:R619"/>
    <mergeCell ref="A608:AL609"/>
    <mergeCell ref="S619:U619"/>
    <mergeCell ref="C621:O621"/>
    <mergeCell ref="V622:AA622"/>
    <mergeCell ref="P626:R626"/>
    <mergeCell ref="AG582:AH582"/>
    <mergeCell ref="Z594:AK594"/>
    <mergeCell ref="AA655:AK655"/>
    <mergeCell ref="AG624:AK624"/>
    <mergeCell ref="V623:AA623"/>
    <mergeCell ref="AG640:AH640"/>
    <mergeCell ref="G571:R571"/>
    <mergeCell ref="N598:O598"/>
    <mergeCell ref="AA597:AK597"/>
    <mergeCell ref="G585:R585"/>
    <mergeCell ref="G584:R584"/>
    <mergeCell ref="G592:R592"/>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C628:O628"/>
    <mergeCell ref="P628:R628"/>
    <mergeCell ref="G588:L588"/>
    <mergeCell ref="AA581:AK581"/>
    <mergeCell ref="G586:R586"/>
    <mergeCell ref="Z584:AK584"/>
    <mergeCell ref="D455:V455"/>
    <mergeCell ref="AE551:AK551"/>
    <mergeCell ref="P547:T547"/>
    <mergeCell ref="Z544:AD544"/>
    <mergeCell ref="S620:U620"/>
    <mergeCell ref="V620:AA620"/>
    <mergeCell ref="AB620:AF620"/>
    <mergeCell ref="P620:R620"/>
    <mergeCell ref="AG621:AK621"/>
    <mergeCell ref="BZ633:CD633"/>
    <mergeCell ref="BZ635:CD635"/>
    <mergeCell ref="BZ628:CD628"/>
    <mergeCell ref="BZ629:CD629"/>
    <mergeCell ref="BZ631:CD631"/>
    <mergeCell ref="BZ630:CD630"/>
    <mergeCell ref="BK613:BO613"/>
    <mergeCell ref="BP613:BT613"/>
    <mergeCell ref="BK612:BO612"/>
    <mergeCell ref="BP612:BT612"/>
    <mergeCell ref="BU617:BY617"/>
    <mergeCell ref="AR612:AS612"/>
    <mergeCell ref="AB624:AF624"/>
    <mergeCell ref="BF635:BJ635"/>
    <mergeCell ref="BF620:BJ620"/>
    <mergeCell ref="BF627:BJ627"/>
    <mergeCell ref="BF625:BJ625"/>
    <mergeCell ref="BP623:BT623"/>
    <mergeCell ref="BU632:BY632"/>
    <mergeCell ref="BZ617:CD617"/>
    <mergeCell ref="AB626:AF626"/>
    <mergeCell ref="BF633:BJ633"/>
    <mergeCell ref="BK618:BO618"/>
    <mergeCell ref="BF628:BJ628"/>
    <mergeCell ref="BF618:BJ618"/>
    <mergeCell ref="AG620:AK620"/>
    <mergeCell ref="P625:R625"/>
    <mergeCell ref="AB621:AF621"/>
    <mergeCell ref="BP626:BT626"/>
    <mergeCell ref="BZ611:CD611"/>
    <mergeCell ref="BP611:BT611"/>
    <mergeCell ref="BU611:BY611"/>
    <mergeCell ref="BK611:BO611"/>
    <mergeCell ref="BU635:BY635"/>
    <mergeCell ref="BP625:BT625"/>
    <mergeCell ref="BK624:BO624"/>
    <mergeCell ref="BU625:BY625"/>
    <mergeCell ref="BZ627:CD627"/>
    <mergeCell ref="BP633:BT633"/>
    <mergeCell ref="BU633:BY633"/>
    <mergeCell ref="BK617:BO617"/>
    <mergeCell ref="BK614:BO614"/>
    <mergeCell ref="BP614:BT614"/>
    <mergeCell ref="BZ612:CD612"/>
    <mergeCell ref="BK631:BO631"/>
    <mergeCell ref="BK629:BO629"/>
    <mergeCell ref="BU631:BY631"/>
    <mergeCell ref="BK635:BO635"/>
    <mergeCell ref="BP635:BT635"/>
    <mergeCell ref="BP621:BT621"/>
    <mergeCell ref="BK620:BO620"/>
    <mergeCell ref="BP620:BT620"/>
    <mergeCell ref="BK619:BO619"/>
    <mergeCell ref="BP619:BT619"/>
    <mergeCell ref="BU621:BY621"/>
    <mergeCell ref="BU627:BY627"/>
    <mergeCell ref="BK627:BO627"/>
    <mergeCell ref="BU623:BY623"/>
    <mergeCell ref="BU626:BY626"/>
    <mergeCell ref="BP624:BT624"/>
    <mergeCell ref="BK623:BO623"/>
    <mergeCell ref="BK608:BO608"/>
    <mergeCell ref="BP608:BT608"/>
    <mergeCell ref="BU609:BY609"/>
    <mergeCell ref="BF614:BJ614"/>
    <mergeCell ref="BA613:BE613"/>
    <mergeCell ref="BK606:BO606"/>
    <mergeCell ref="V621:AA621"/>
    <mergeCell ref="V624:AA624"/>
    <mergeCell ref="BZ632:CD632"/>
    <mergeCell ref="AT614:AU614"/>
    <mergeCell ref="AX614:AY614"/>
    <mergeCell ref="BA614:BE614"/>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G625:AK625"/>
    <mergeCell ref="V625:AA625"/>
    <mergeCell ref="AB622:AF622"/>
    <mergeCell ref="AT611:AU611"/>
    <mergeCell ref="AV611:AW611"/>
    <mergeCell ref="AX611:AY611"/>
    <mergeCell ref="BA611:BE611"/>
    <mergeCell ref="BF611:BJ611"/>
    <mergeCell ref="BU608:BY608"/>
    <mergeCell ref="AT608:AU608"/>
    <mergeCell ref="BK609:BO609"/>
    <mergeCell ref="BP609:BT609"/>
    <mergeCell ref="BA606:BE606"/>
    <mergeCell ref="BU604:BY604"/>
    <mergeCell ref="BF596:BJ596"/>
    <mergeCell ref="BK596:BO596"/>
    <mergeCell ref="BP596:BT596"/>
    <mergeCell ref="AT596:AU596"/>
    <mergeCell ref="BZ614:CD614"/>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U607:BY607"/>
    <mergeCell ref="BP597:BT597"/>
    <mergeCell ref="AT599:AU599"/>
    <mergeCell ref="AV599:AW599"/>
    <mergeCell ref="BA605:BE605"/>
    <mergeCell ref="BF605:BJ605"/>
    <mergeCell ref="AR603:AS603"/>
    <mergeCell ref="BK600:BO600"/>
    <mergeCell ref="BP600:BT600"/>
    <mergeCell ref="AT600:AU600"/>
    <mergeCell ref="AV600:AW600"/>
    <mergeCell ref="AX600:AY600"/>
    <mergeCell ref="AV606:AW606"/>
    <mergeCell ref="AX606:AY606"/>
    <mergeCell ref="BF606:BJ606"/>
    <mergeCell ref="BA601:BE601"/>
    <mergeCell ref="BA602:BE602"/>
    <mergeCell ref="BP603:BT603"/>
    <mergeCell ref="BK605:BO605"/>
    <mergeCell ref="AT606:AU606"/>
    <mergeCell ref="AT604:AU604"/>
    <mergeCell ref="AV604:AW604"/>
    <mergeCell ref="AX604:AY604"/>
    <mergeCell ref="AR602:AS602"/>
    <mergeCell ref="BA604:BE604"/>
    <mergeCell ref="BF604:BJ604"/>
    <mergeCell ref="BK604:BO604"/>
    <mergeCell ref="BP604:BT604"/>
    <mergeCell ref="BK603:BO603"/>
    <mergeCell ref="AR606:AS606"/>
    <mergeCell ref="AR604:AS604"/>
    <mergeCell ref="BP605:BT605"/>
    <mergeCell ref="AR598:AS598"/>
    <mergeCell ref="AX595:AY595"/>
    <mergeCell ref="AR607:AS607"/>
    <mergeCell ref="AX613:AY613"/>
    <mergeCell ref="AR608:AS608"/>
    <mergeCell ref="BA607:BE607"/>
    <mergeCell ref="AT607:AU607"/>
    <mergeCell ref="AV607:AW607"/>
    <mergeCell ref="AX607:AY607"/>
    <mergeCell ref="BF607:BJ607"/>
    <mergeCell ref="BK607:BO607"/>
    <mergeCell ref="BA596:BE596"/>
    <mergeCell ref="BF613:BJ613"/>
    <mergeCell ref="BF612:BJ612"/>
    <mergeCell ref="AT612:AU612"/>
    <mergeCell ref="AV612:AW612"/>
    <mergeCell ref="AX612:AY612"/>
    <mergeCell ref="BA612:BE612"/>
    <mergeCell ref="BF609:BJ609"/>
    <mergeCell ref="AT610:AU610"/>
    <mergeCell ref="AV610:AW610"/>
    <mergeCell ref="AX610:AY610"/>
    <mergeCell ref="AT609:AU609"/>
    <mergeCell ref="AV609:AW609"/>
    <mergeCell ref="AX609:AY609"/>
    <mergeCell ref="BA595:BE595"/>
    <mergeCell ref="AX599:AY599"/>
    <mergeCell ref="BA599:BE599"/>
    <mergeCell ref="AR605:AS605"/>
    <mergeCell ref="AT605:AU605"/>
    <mergeCell ref="AV605:AW605"/>
    <mergeCell ref="AX605:AY605"/>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90:BO590"/>
    <mergeCell ref="BA593:BE593"/>
    <mergeCell ref="BA591:BE591"/>
    <mergeCell ref="BF590:BJ590"/>
    <mergeCell ref="BF591:BJ591"/>
    <mergeCell ref="BK592:BO592"/>
    <mergeCell ref="BP592:BT592"/>
    <mergeCell ref="BA592:BE592"/>
    <mergeCell ref="AX596:AY596"/>
    <mergeCell ref="BK595:BO595"/>
    <mergeCell ref="BF595:BJ595"/>
    <mergeCell ref="BU596:BY596"/>
    <mergeCell ref="AX603:AY603"/>
    <mergeCell ref="BA603:BE603"/>
    <mergeCell ref="BU603:BY603"/>
    <mergeCell ref="BP595:BT595"/>
    <mergeCell ref="BU595:BY595"/>
    <mergeCell ref="AX593:AY593"/>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X597:AY597"/>
    <mergeCell ref="BA597:BE597"/>
    <mergeCell ref="BF597:BJ597"/>
    <mergeCell ref="BK597:BO597"/>
    <mergeCell ref="BU597:BY597"/>
    <mergeCell ref="BA594:BE594"/>
    <mergeCell ref="AV596:AW596"/>
    <mergeCell ref="AV597:AW597"/>
    <mergeCell ref="AT602:AU602"/>
    <mergeCell ref="AV602:AW602"/>
    <mergeCell ref="BF603:BJ603"/>
    <mergeCell ref="BF599:BJ599"/>
    <mergeCell ref="BK588:BO588"/>
    <mergeCell ref="BP588:BT588"/>
    <mergeCell ref="BU588:BY588"/>
    <mergeCell ref="BP589:BT589"/>
    <mergeCell ref="BU589:BY589"/>
    <mergeCell ref="AX589:AY589"/>
    <mergeCell ref="BF589:BJ589"/>
    <mergeCell ref="AR594:AS594"/>
    <mergeCell ref="AT594:AU594"/>
    <mergeCell ref="AV594:AW594"/>
    <mergeCell ref="AX594:AY594"/>
    <mergeCell ref="BP590:BT590"/>
    <mergeCell ref="AT590:AU590"/>
    <mergeCell ref="BF592:BJ592"/>
    <mergeCell ref="BU594:BY594"/>
    <mergeCell ref="BF594:BJ594"/>
    <mergeCell ref="BK594:BO594"/>
    <mergeCell ref="BP594:BT594"/>
    <mergeCell ref="BF593:BJ593"/>
    <mergeCell ref="BK593:BO593"/>
    <mergeCell ref="BP593:BT593"/>
    <mergeCell ref="BU593:BY593"/>
    <mergeCell ref="AX592:AY592"/>
    <mergeCell ref="AX590:AY590"/>
    <mergeCell ref="BU591:BY591"/>
    <mergeCell ref="AT592:AU592"/>
    <mergeCell ref="AV592:AW592"/>
    <mergeCell ref="AX591:AY591"/>
    <mergeCell ref="AT588:AU588"/>
    <mergeCell ref="AR591:AS591"/>
    <mergeCell ref="AR592:AS592"/>
    <mergeCell ref="BF588:BJ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544:AK544"/>
    <mergeCell ref="AR589:AS589"/>
    <mergeCell ref="G577:R577"/>
    <mergeCell ref="G563:L563"/>
    <mergeCell ref="H573:R573"/>
    <mergeCell ref="G578:R578"/>
    <mergeCell ref="M565:R565"/>
    <mergeCell ref="AE555:AK555"/>
    <mergeCell ref="AD472:AH473"/>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G576:R576"/>
    <mergeCell ref="G559:R559"/>
    <mergeCell ref="G580:L58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AC528:AF528"/>
    <mergeCell ref="AH530:AK530"/>
    <mergeCell ref="A537:AL538"/>
    <mergeCell ref="AH518:AK518"/>
    <mergeCell ref="P621:R621"/>
    <mergeCell ref="C553:O553"/>
    <mergeCell ref="C620:O620"/>
    <mergeCell ref="N574:O574"/>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O525:AA525"/>
    <mergeCell ref="AC514:AF514"/>
    <mergeCell ref="AC509:AF509"/>
    <mergeCell ref="AH514:AK514"/>
    <mergeCell ref="Q493:AK493"/>
    <mergeCell ref="B507:H509"/>
    <mergeCell ref="AD482:AH482"/>
    <mergeCell ref="AD481:AH481"/>
    <mergeCell ref="Y481:AC481"/>
    <mergeCell ref="Y482:AC482"/>
    <mergeCell ref="Q487:AK487"/>
    <mergeCell ref="T482:X482"/>
    <mergeCell ref="Y483:AC483"/>
    <mergeCell ref="AH499:AK499"/>
    <mergeCell ref="AA312:AK312"/>
    <mergeCell ref="H323:R323"/>
    <mergeCell ref="H333:R333"/>
    <mergeCell ref="H330:R330"/>
    <mergeCell ref="AH502:AK502"/>
    <mergeCell ref="AH508:AK508"/>
    <mergeCell ref="AC442:AF442"/>
    <mergeCell ref="AG436:AJ436"/>
    <mergeCell ref="D452:V452"/>
    <mergeCell ref="W452:Y452"/>
    <mergeCell ref="T474:X474"/>
    <mergeCell ref="Y478:AC478"/>
    <mergeCell ref="W455:Y455"/>
    <mergeCell ref="Y477:AC477"/>
    <mergeCell ref="D463:V463"/>
    <mergeCell ref="T472:X473"/>
    <mergeCell ref="Y475:AC475"/>
    <mergeCell ref="W464:Y464"/>
    <mergeCell ref="Y474:AC474"/>
    <mergeCell ref="P318:R318"/>
    <mergeCell ref="H317:R317"/>
    <mergeCell ref="M248:T248"/>
    <mergeCell ref="D453:V453"/>
    <mergeCell ref="AA285:AK285"/>
    <mergeCell ref="D424:AF424"/>
    <mergeCell ref="D425:AF425"/>
    <mergeCell ref="D426:AF426"/>
    <mergeCell ref="D427:AF427"/>
    <mergeCell ref="AA325:AK325"/>
    <mergeCell ref="P338:AE338"/>
    <mergeCell ref="AA326:AF326"/>
    <mergeCell ref="P339:AE339"/>
    <mergeCell ref="Q389:U389"/>
    <mergeCell ref="Q416:R416"/>
    <mergeCell ref="AC380:AJ380"/>
    <mergeCell ref="P411:Q411"/>
    <mergeCell ref="AG435:AJ435"/>
    <mergeCell ref="C124:K124"/>
    <mergeCell ref="R394:S394"/>
    <mergeCell ref="D428:AF428"/>
    <mergeCell ref="AA308:AK308"/>
    <mergeCell ref="AA304:AK304"/>
    <mergeCell ref="AA296:AK296"/>
    <mergeCell ref="AA295:AF295"/>
    <mergeCell ref="M255:AE255"/>
    <mergeCell ref="M257:AE257"/>
    <mergeCell ref="U250:W250"/>
    <mergeCell ref="AE412:AF412"/>
    <mergeCell ref="AG424:AJ424"/>
    <mergeCell ref="AA290:AK290"/>
    <mergeCell ref="AF254:AK254"/>
    <mergeCell ref="H282:R282"/>
    <mergeCell ref="H283:R283"/>
    <mergeCell ref="A12:AL12"/>
    <mergeCell ref="G122:H122"/>
    <mergeCell ref="L122:N122"/>
    <mergeCell ref="Y129:AK129"/>
    <mergeCell ref="M252:T252"/>
    <mergeCell ref="M251:AE251"/>
    <mergeCell ref="M26:Q26"/>
    <mergeCell ref="AF246:AK246"/>
    <mergeCell ref="H16:AJ16"/>
    <mergeCell ref="A21:AL21"/>
    <mergeCell ref="M239:AE239"/>
    <mergeCell ref="F150:T150"/>
    <mergeCell ref="L272:AD272"/>
    <mergeCell ref="L275:AD275"/>
    <mergeCell ref="AA287:AF287"/>
    <mergeCell ref="AB271:AD271"/>
    <mergeCell ref="Y273:AD273"/>
    <mergeCell ref="M240:T240"/>
    <mergeCell ref="D207:M207"/>
    <mergeCell ref="Z242:AE242"/>
    <mergeCell ref="M249:AE249"/>
    <mergeCell ref="L270:AD270"/>
    <mergeCell ref="M238:AE238"/>
    <mergeCell ref="M243:AE243"/>
    <mergeCell ref="W229:X229"/>
    <mergeCell ref="O33:P33"/>
    <mergeCell ref="D265:H265"/>
    <mergeCell ref="X265:AC265"/>
    <mergeCell ref="AA283:AK283"/>
    <mergeCell ref="AA282:AK282"/>
    <mergeCell ref="T262:X262"/>
    <mergeCell ref="AA252:AK252"/>
    <mergeCell ref="H285:R285"/>
    <mergeCell ref="AG375:AH375"/>
    <mergeCell ref="N373:P373"/>
    <mergeCell ref="U258:W258"/>
    <mergeCell ref="Z250:AE250"/>
    <mergeCell ref="M259:AE259"/>
    <mergeCell ref="AA260:AK260"/>
    <mergeCell ref="A277:AL278"/>
    <mergeCell ref="AA320:AK320"/>
    <mergeCell ref="AI318:AK318"/>
    <mergeCell ref="P310:R310"/>
    <mergeCell ref="H319:M319"/>
    <mergeCell ref="H331:R331"/>
    <mergeCell ref="AA327:AF327"/>
    <mergeCell ref="AA323:AK323"/>
    <mergeCell ref="AG437:AJ437"/>
    <mergeCell ref="V376:W376"/>
    <mergeCell ref="P302:R302"/>
    <mergeCell ref="AA311:AF311"/>
    <mergeCell ref="AJ352:AK352"/>
    <mergeCell ref="Q384:U384"/>
    <mergeCell ref="M250:R250"/>
    <mergeCell ref="M254:AE254"/>
    <mergeCell ref="Z258:AE258"/>
    <mergeCell ref="AC256:AE256"/>
    <mergeCell ref="Y359:Z359"/>
    <mergeCell ref="M258:R258"/>
    <mergeCell ref="T273:V273"/>
    <mergeCell ref="P286:R286"/>
    <mergeCell ref="L269:AJ269"/>
    <mergeCell ref="L271:S271"/>
    <mergeCell ref="H332:R332"/>
    <mergeCell ref="AA291:AK291"/>
    <mergeCell ref="AA286:AF286"/>
    <mergeCell ref="AI286:AK286"/>
    <mergeCell ref="H287:M287"/>
    <mergeCell ref="M260:T260"/>
    <mergeCell ref="L274:AD274"/>
    <mergeCell ref="V271:W271"/>
    <mergeCell ref="AA284:AK284"/>
    <mergeCell ref="AA288:AK288"/>
    <mergeCell ref="AA336:AK336"/>
    <mergeCell ref="AA316:AK316"/>
    <mergeCell ref="AA314:AK314"/>
    <mergeCell ref="AA318:AF318"/>
    <mergeCell ref="AA319:AF319"/>
    <mergeCell ref="X176:Y176"/>
    <mergeCell ref="X180:Y180"/>
    <mergeCell ref="AA293:AK293"/>
    <mergeCell ref="AA334:AF334"/>
    <mergeCell ref="H326:M326"/>
    <mergeCell ref="AA301:AK301"/>
    <mergeCell ref="M228:AE228"/>
    <mergeCell ref="N193:AE194"/>
    <mergeCell ref="AH210:AI210"/>
    <mergeCell ref="D210:M210"/>
    <mergeCell ref="I192:N192"/>
    <mergeCell ref="AI223:AJ223"/>
    <mergeCell ref="H292:R292"/>
    <mergeCell ref="H290:R290"/>
    <mergeCell ref="H291:R291"/>
    <mergeCell ref="H293:R293"/>
    <mergeCell ref="H294:M294"/>
    <mergeCell ref="H284:R284"/>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AH241:AK241"/>
    <mergeCell ref="AH249:AK249"/>
    <mergeCell ref="M233:T233"/>
    <mergeCell ref="M230:AE230"/>
    <mergeCell ref="L273:Q273"/>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O159:T159"/>
    <mergeCell ref="AC240:AE240"/>
    <mergeCell ref="M241:AE241"/>
    <mergeCell ref="D164:AH164"/>
    <mergeCell ref="Y132:AK132"/>
    <mergeCell ref="T475:X475"/>
    <mergeCell ref="AH501:AK501"/>
    <mergeCell ref="AC502:AF502"/>
    <mergeCell ref="AH512:AK512"/>
    <mergeCell ref="AC498:AK498"/>
    <mergeCell ref="AC499:AF499"/>
    <mergeCell ref="B489:P491"/>
    <mergeCell ref="H335:M335"/>
    <mergeCell ref="Q490:R491"/>
    <mergeCell ref="AC512:AF512"/>
    <mergeCell ref="B510:H512"/>
    <mergeCell ref="AC500:AF500"/>
    <mergeCell ref="T481:X481"/>
    <mergeCell ref="AD475:AH475"/>
    <mergeCell ref="AH509:AK509"/>
    <mergeCell ref="H336:R336"/>
    <mergeCell ref="AG390:AJ390"/>
    <mergeCell ref="AI387:AJ387"/>
    <mergeCell ref="B500:H501"/>
    <mergeCell ref="AH500:AK500"/>
    <mergeCell ref="AG388:AJ388"/>
    <mergeCell ref="AG386:AJ386"/>
    <mergeCell ref="AD394:AE394"/>
    <mergeCell ref="F414:AH415"/>
    <mergeCell ref="R395:S395"/>
    <mergeCell ref="S396:T396"/>
    <mergeCell ref="T476:X476"/>
    <mergeCell ref="AD478:AH478"/>
    <mergeCell ref="Y479:AC479"/>
    <mergeCell ref="AH510:AK510"/>
    <mergeCell ref="J380:U380"/>
    <mergeCell ref="T478:X478"/>
    <mergeCell ref="AC527:AF527"/>
    <mergeCell ref="AG672:AH672"/>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AG606:AH606"/>
    <mergeCell ref="P588:R588"/>
    <mergeCell ref="AE687:AI687"/>
    <mergeCell ref="AE689:AI689"/>
    <mergeCell ref="AE690:AI690"/>
    <mergeCell ref="U724:X724"/>
    <mergeCell ref="B719:F719"/>
    <mergeCell ref="Y723:AC723"/>
    <mergeCell ref="B714:F714"/>
    <mergeCell ref="P723:T723"/>
    <mergeCell ref="B721:F721"/>
    <mergeCell ref="AD722:AH722"/>
    <mergeCell ref="AD717:AH717"/>
    <mergeCell ref="Y713:AC713"/>
    <mergeCell ref="V626:AA626"/>
    <mergeCell ref="AG626:AK626"/>
    <mergeCell ref="N656:O656"/>
    <mergeCell ref="G651:R651"/>
    <mergeCell ref="C625:O625"/>
    <mergeCell ref="S628:U628"/>
    <mergeCell ref="Z669:AK669"/>
    <mergeCell ref="B631:AF631"/>
    <mergeCell ref="G678:L678"/>
    <mergeCell ref="G634:R634"/>
    <mergeCell ref="AG632:AK632"/>
    <mergeCell ref="P678:R678"/>
    <mergeCell ref="G675:R675"/>
    <mergeCell ref="Z677:AK677"/>
    <mergeCell ref="Z676:AK676"/>
    <mergeCell ref="P627:R627"/>
    <mergeCell ref="AG627:AK627"/>
    <mergeCell ref="S627:U627"/>
    <mergeCell ref="C627:O627"/>
    <mergeCell ref="G650:R650"/>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B733:F733"/>
    <mergeCell ref="P729:T729"/>
    <mergeCell ref="P727:T727"/>
    <mergeCell ref="U727:X727"/>
    <mergeCell ref="P728:T728"/>
    <mergeCell ref="K728:O728"/>
    <mergeCell ref="G728:J728"/>
    <mergeCell ref="K726:O726"/>
    <mergeCell ref="K725:O725"/>
    <mergeCell ref="B709:F709"/>
    <mergeCell ref="G705:J708"/>
    <mergeCell ref="K709:O709"/>
    <mergeCell ref="H679:R679"/>
    <mergeCell ref="B722:F722"/>
    <mergeCell ref="G718:J718"/>
    <mergeCell ref="B734:F734"/>
    <mergeCell ref="K729:O729"/>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P732:T732"/>
    <mergeCell ref="U729:X729"/>
    <mergeCell ref="U732:X732"/>
    <mergeCell ref="K734:O734"/>
    <mergeCell ref="B732:F732"/>
    <mergeCell ref="Z789:AE789"/>
    <mergeCell ref="Z793:AE793"/>
    <mergeCell ref="Z797:AE797"/>
    <mergeCell ref="W854:AC854"/>
    <mergeCell ref="M854:V854"/>
    <mergeCell ref="W847:AC847"/>
    <mergeCell ref="AI733:AK733"/>
    <mergeCell ref="AD733:AH733"/>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M809:P809"/>
    <mergeCell ref="Q810:T810"/>
    <mergeCell ref="AG803:AJ804"/>
    <mergeCell ref="W825:AC825"/>
    <mergeCell ref="W843:AC843"/>
    <mergeCell ref="C812:L812"/>
    <mergeCell ref="Q812:T812"/>
    <mergeCell ref="W837:AC837"/>
    <mergeCell ref="W853:AC853"/>
    <mergeCell ref="C817:AJ817"/>
    <mergeCell ref="C810:H810"/>
    <mergeCell ref="P733:T733"/>
    <mergeCell ref="M805:P805"/>
    <mergeCell ref="O750:S753"/>
    <mergeCell ref="U900:Z900"/>
    <mergeCell ref="E870:AB870"/>
    <mergeCell ref="AA965:AB965"/>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D957:Y957"/>
    <mergeCell ref="M935:S935"/>
    <mergeCell ref="M934:S934"/>
    <mergeCell ref="B946:K946"/>
    <mergeCell ref="AD971:AK973"/>
    <mergeCell ref="L951:U951"/>
    <mergeCell ref="B948:K948"/>
    <mergeCell ref="L948:U948"/>
    <mergeCell ref="B950:K950"/>
    <mergeCell ref="AA969:AB969"/>
    <mergeCell ref="T935:Z935"/>
    <mergeCell ref="AA996:AB996"/>
    <mergeCell ref="AD996:AK999"/>
    <mergeCell ref="Z954:AC954"/>
    <mergeCell ref="V949:AC949"/>
    <mergeCell ref="V951:AC951"/>
    <mergeCell ref="A941:AL942"/>
    <mergeCell ref="M932:S932"/>
    <mergeCell ref="F890:T890"/>
    <mergeCell ref="M856:V856"/>
    <mergeCell ref="U898:Z898"/>
    <mergeCell ref="AQ879:AR879"/>
    <mergeCell ref="AC861:AH861"/>
    <mergeCell ref="U910:Z910"/>
    <mergeCell ref="U904:Z904"/>
    <mergeCell ref="AA904:AF904"/>
    <mergeCell ref="AA893:AF893"/>
    <mergeCell ref="AQ880:AR880"/>
    <mergeCell ref="AA908:AF908"/>
    <mergeCell ref="AE921:AK921"/>
    <mergeCell ref="AQ884:AS884"/>
    <mergeCell ref="AA911:AF911"/>
    <mergeCell ref="AE917:AK917"/>
    <mergeCell ref="AA929:AG929"/>
    <mergeCell ref="U903:Z903"/>
    <mergeCell ref="AA901:AF901"/>
    <mergeCell ref="M923:S923"/>
    <mergeCell ref="U907:Z907"/>
    <mergeCell ref="U890:Z892"/>
    <mergeCell ref="E863:AB863"/>
    <mergeCell ref="AC870:AH870"/>
    <mergeCell ref="AA895:AF895"/>
    <mergeCell ref="U897:Z897"/>
    <mergeCell ref="AA899:AF899"/>
    <mergeCell ref="A885:AL886"/>
    <mergeCell ref="AQ888:AR888"/>
    <mergeCell ref="W857:AC857"/>
    <mergeCell ref="U893:Z893"/>
    <mergeCell ref="I909:T909"/>
    <mergeCell ref="V946:AC946"/>
    <mergeCell ref="AC864:AH864"/>
    <mergeCell ref="AM834:AN834"/>
    <mergeCell ref="M849:V849"/>
    <mergeCell ref="U906:Z906"/>
    <mergeCell ref="AA931:AG931"/>
    <mergeCell ref="T934:Z934"/>
    <mergeCell ref="AA906:AF906"/>
    <mergeCell ref="AT941:AY941"/>
    <mergeCell ref="AA912:AF912"/>
    <mergeCell ref="AE918:AK918"/>
    <mergeCell ref="AA909:AF909"/>
    <mergeCell ref="AQ885:AR885"/>
    <mergeCell ref="AQ886:AR886"/>
    <mergeCell ref="U909:Z909"/>
    <mergeCell ref="U894:Z894"/>
    <mergeCell ref="AA937:AG937"/>
    <mergeCell ref="AM905:AN905"/>
    <mergeCell ref="AA934:AG934"/>
    <mergeCell ref="W936:AG936"/>
    <mergeCell ref="AA933:AG933"/>
    <mergeCell ref="AE924:AK924"/>
    <mergeCell ref="AA900:AF900"/>
    <mergeCell ref="AO907:AR907"/>
    <mergeCell ref="AE920:AK920"/>
    <mergeCell ref="AA930:AG930"/>
    <mergeCell ref="AA897:AF897"/>
    <mergeCell ref="U908:Z908"/>
    <mergeCell ref="AA903:AF903"/>
    <mergeCell ref="U896:Z896"/>
    <mergeCell ref="AO906:AR906"/>
    <mergeCell ref="AA896:AF896"/>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J983:Q983"/>
    <mergeCell ref="Z979:AC983"/>
    <mergeCell ref="M937:S937"/>
    <mergeCell ref="M920:S920"/>
    <mergeCell ref="M931:S931"/>
    <mergeCell ref="M930:S930"/>
    <mergeCell ref="M921:S921"/>
    <mergeCell ref="AA955:AB955"/>
    <mergeCell ref="V948:AC948"/>
    <mergeCell ref="J919:S919"/>
    <mergeCell ref="AB919:AK919"/>
    <mergeCell ref="U911:Z911"/>
    <mergeCell ref="D959:Y964"/>
    <mergeCell ref="L949:U949"/>
    <mergeCell ref="U899:Z899"/>
    <mergeCell ref="AA898:AF898"/>
    <mergeCell ref="AF238:AK238"/>
    <mergeCell ref="G662:L662"/>
    <mergeCell ref="W456:Y456"/>
    <mergeCell ref="P340:AE340"/>
    <mergeCell ref="K712:O712"/>
    <mergeCell ref="P713:T713"/>
    <mergeCell ref="K711:O711"/>
    <mergeCell ref="G712:J712"/>
    <mergeCell ref="G713:J713"/>
    <mergeCell ref="P718:T718"/>
    <mergeCell ref="U709:X709"/>
    <mergeCell ref="J696:O696"/>
    <mergeCell ref="J695:X695"/>
    <mergeCell ref="P710:T710"/>
    <mergeCell ref="U716:X716"/>
    <mergeCell ref="Y714:AC714"/>
    <mergeCell ref="K721:O721"/>
    <mergeCell ref="G654:L654"/>
    <mergeCell ref="AD712:AH712"/>
    <mergeCell ref="AD709:AH709"/>
    <mergeCell ref="P715:T715"/>
    <mergeCell ref="K713:O713"/>
    <mergeCell ref="AD715:AH715"/>
    <mergeCell ref="G644:R644"/>
    <mergeCell ref="G668:R668"/>
    <mergeCell ref="H663:R663"/>
    <mergeCell ref="N640:O640"/>
    <mergeCell ref="K714:O714"/>
    <mergeCell ref="P714:T714"/>
    <mergeCell ref="W691:AK691"/>
    <mergeCell ref="AD713:AH713"/>
    <mergeCell ref="AD721:AH72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I999:J999"/>
    <mergeCell ref="AA978:AB978"/>
    <mergeCell ref="AD974:AK977"/>
    <mergeCell ref="D980:Y982"/>
    <mergeCell ref="D984:Y984"/>
    <mergeCell ref="D985:Y987"/>
    <mergeCell ref="D1004:AC1004"/>
    <mergeCell ref="Z985:AC987"/>
    <mergeCell ref="AD984:AK987"/>
    <mergeCell ref="AD946:AK946"/>
    <mergeCell ref="U902:Z902"/>
    <mergeCell ref="U730:X730"/>
    <mergeCell ref="U731:X731"/>
    <mergeCell ref="G732:J732"/>
    <mergeCell ref="G719:J719"/>
    <mergeCell ref="B720:F720"/>
    <mergeCell ref="AD727:AH727"/>
    <mergeCell ref="O755:S755"/>
    <mergeCell ref="T755:X755"/>
    <mergeCell ref="T750:X753"/>
    <mergeCell ref="G734:J734"/>
    <mergeCell ref="Y750:AC753"/>
    <mergeCell ref="Y730:AC730"/>
    <mergeCell ref="Y731:AC731"/>
    <mergeCell ref="P734:T734"/>
    <mergeCell ref="Y810:AB810"/>
    <mergeCell ref="U810:X810"/>
    <mergeCell ref="AC807:AF807"/>
    <mergeCell ref="AC810:AF810"/>
    <mergeCell ref="W845:AC845"/>
    <mergeCell ref="W852:AC852"/>
    <mergeCell ref="W833:AC833"/>
    <mergeCell ref="U728:X728"/>
    <mergeCell ref="B724:F724"/>
    <mergeCell ref="J757:N757"/>
    <mergeCell ref="O757:S757"/>
    <mergeCell ref="T757:X757"/>
    <mergeCell ref="J755:N755"/>
    <mergeCell ref="Y755:AC755"/>
    <mergeCell ref="T772:X772"/>
    <mergeCell ref="Y772:AC772"/>
    <mergeCell ref="W834:AC834"/>
    <mergeCell ref="AE685:AF685"/>
    <mergeCell ref="B712:F712"/>
    <mergeCell ref="Y712:AC712"/>
    <mergeCell ref="B713:F713"/>
    <mergeCell ref="AI713:AK713"/>
    <mergeCell ref="B718:F718"/>
    <mergeCell ref="AD714:AH714"/>
    <mergeCell ref="AI711:AK711"/>
    <mergeCell ref="G723:J723"/>
    <mergeCell ref="AI705:AK708"/>
    <mergeCell ref="Y710:AC710"/>
    <mergeCell ref="Y709:AC709"/>
    <mergeCell ref="Y726:AC726"/>
    <mergeCell ref="AI719:AK719"/>
    <mergeCell ref="AI714:AK714"/>
    <mergeCell ref="AI710:AK710"/>
    <mergeCell ref="AI725:AK725"/>
    <mergeCell ref="AI726:AK726"/>
    <mergeCell ref="AI721:AK721"/>
    <mergeCell ref="B725:F725"/>
    <mergeCell ref="B723:F723"/>
    <mergeCell ref="U710:X710"/>
    <mergeCell ref="B710:F710"/>
    <mergeCell ref="K705:O708"/>
    <mergeCell ref="B717:F717"/>
    <mergeCell ref="E698:AK698"/>
    <mergeCell ref="Y716:AC716"/>
    <mergeCell ref="B705:F708"/>
    <mergeCell ref="P711:T711"/>
    <mergeCell ref="Y718:AC718"/>
    <mergeCell ref="P717:T717"/>
    <mergeCell ref="P719:T719"/>
    <mergeCell ref="Y725:AC725"/>
    <mergeCell ref="P724:T724"/>
    <mergeCell ref="G729:J729"/>
    <mergeCell ref="G725:J725"/>
    <mergeCell ref="G726:J726"/>
    <mergeCell ref="G727:J727"/>
    <mergeCell ref="U723:X723"/>
    <mergeCell ref="Y711:AC711"/>
    <mergeCell ref="U722:X722"/>
    <mergeCell ref="P720:T720"/>
    <mergeCell ref="K719:O719"/>
    <mergeCell ref="K727:O727"/>
    <mergeCell ref="K724:O724"/>
    <mergeCell ref="Y729:AC729"/>
    <mergeCell ref="J750:N753"/>
    <mergeCell ref="G731:J731"/>
    <mergeCell ref="P726:T726"/>
    <mergeCell ref="Y721:AC721"/>
    <mergeCell ref="U720:X720"/>
    <mergeCell ref="Y715:AC715"/>
    <mergeCell ref="G720:J720"/>
    <mergeCell ref="K730:O730"/>
    <mergeCell ref="Y727:AC727"/>
    <mergeCell ref="K718:O718"/>
    <mergeCell ref="Y717:AC717"/>
    <mergeCell ref="AC805:AF805"/>
    <mergeCell ref="Y757:AC757"/>
    <mergeCell ref="Y758:AC758"/>
    <mergeCell ref="Z798:AE798"/>
    <mergeCell ref="M803:P804"/>
    <mergeCell ref="Q803:T804"/>
    <mergeCell ref="BO779:BU779"/>
    <mergeCell ref="BA779:BB779"/>
    <mergeCell ref="Z795:AE795"/>
    <mergeCell ref="Z788:AE788"/>
    <mergeCell ref="J758:N758"/>
    <mergeCell ref="O758:S758"/>
    <mergeCell ref="T758:X758"/>
    <mergeCell ref="BK626:BO626"/>
    <mergeCell ref="AG629:AK629"/>
    <mergeCell ref="AB629:AF629"/>
    <mergeCell ref="AG630:AK630"/>
    <mergeCell ref="B630:AF630"/>
    <mergeCell ref="AG631:AK631"/>
    <mergeCell ref="O772:S772"/>
    <mergeCell ref="G653:R653"/>
    <mergeCell ref="P646:R646"/>
    <mergeCell ref="U711:X711"/>
    <mergeCell ref="N672:O672"/>
    <mergeCell ref="Z675:AK675"/>
    <mergeCell ref="B715:F715"/>
    <mergeCell ref="G715:J715"/>
    <mergeCell ref="K710:O710"/>
    <mergeCell ref="BF626:BJ626"/>
    <mergeCell ref="BF631:BJ631"/>
    <mergeCell ref="BA626:BE626"/>
    <mergeCell ref="J754:N754"/>
    <mergeCell ref="A13:AL14"/>
    <mergeCell ref="BP631:BT631"/>
    <mergeCell ref="BU624:BY624"/>
    <mergeCell ref="BP628:BT628"/>
    <mergeCell ref="BU628:BY628"/>
    <mergeCell ref="Q385:U385"/>
    <mergeCell ref="AI384:AJ384"/>
    <mergeCell ref="E363:AH364"/>
    <mergeCell ref="H324:R324"/>
    <mergeCell ref="H327:M327"/>
    <mergeCell ref="AA324:AK324"/>
    <mergeCell ref="BA588:BE588"/>
    <mergeCell ref="P326:R326"/>
    <mergeCell ref="H328:R328"/>
    <mergeCell ref="H325:R325"/>
    <mergeCell ref="H334:M334"/>
    <mergeCell ref="J362:K362"/>
    <mergeCell ref="BF624:BJ624"/>
    <mergeCell ref="BF630:BJ630"/>
    <mergeCell ref="AA233:AK233"/>
    <mergeCell ref="AI178:AK178"/>
    <mergeCell ref="AF204:AG204"/>
    <mergeCell ref="J174:Z174"/>
    <mergeCell ref="M229:T229"/>
    <mergeCell ref="U242:W242"/>
    <mergeCell ref="M234:AE234"/>
    <mergeCell ref="M231:R231"/>
    <mergeCell ref="W240:X240"/>
    <mergeCell ref="AB625:AF625"/>
    <mergeCell ref="P624:R624"/>
    <mergeCell ref="C624:O624"/>
    <mergeCell ref="S626:U626"/>
    <mergeCell ref="BU600:BY600"/>
    <mergeCell ref="BF601:BJ601"/>
    <mergeCell ref="BK601:BO601"/>
    <mergeCell ref="BP601:BT601"/>
    <mergeCell ref="BU601:BY601"/>
    <mergeCell ref="BF602:BJ602"/>
    <mergeCell ref="BK602:BO602"/>
    <mergeCell ref="BP602:BT602"/>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BZ588:CD588"/>
    <mergeCell ref="BZ589:CD589"/>
    <mergeCell ref="BZ590:CD590"/>
    <mergeCell ref="BZ591:CD591"/>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T600:CX600"/>
    <mergeCell ref="CO607:CS607"/>
    <mergeCell ref="CJ606:CN606"/>
    <mergeCell ref="CO606:CS606"/>
    <mergeCell ref="CO604:CS604"/>
    <mergeCell ref="CT604:CX604"/>
    <mergeCell ref="CE604:CI604"/>
    <mergeCell ref="CJ604:CN604"/>
    <mergeCell ref="CE605:CI605"/>
    <mergeCell ref="CT607:CX607"/>
    <mergeCell ref="CY607:DC607"/>
    <mergeCell ref="CT606:CX606"/>
    <mergeCell ref="CY606:DC606"/>
    <mergeCell ref="CE606:CI606"/>
    <mergeCell ref="CT605:CX605"/>
    <mergeCell ref="CJ605:CN605"/>
    <mergeCell ref="CY608:DC608"/>
    <mergeCell ref="CE608:CI608"/>
    <mergeCell ref="CJ608:CN608"/>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Y609:DC609"/>
    <mergeCell ref="DD605:DH605"/>
    <mergeCell ref="DD606:DH606"/>
    <mergeCell ref="DD607:DH607"/>
    <mergeCell ref="CO605:CS605"/>
    <mergeCell ref="CJ607:CN607"/>
    <mergeCell ref="CE602:CI602"/>
    <mergeCell ref="CJ602:CN602"/>
    <mergeCell ref="CO602:CS602"/>
    <mergeCell ref="CT602:CX602"/>
    <mergeCell ref="CE603:CI603"/>
    <mergeCell ref="CJ603:CN603"/>
    <mergeCell ref="CO603:CS603"/>
    <mergeCell ref="CT603:CX603"/>
    <mergeCell ref="CY604:DC604"/>
    <mergeCell ref="CO608:CS608"/>
    <mergeCell ref="CT608:CX608"/>
    <mergeCell ref="CE607:CI607"/>
    <mergeCell ref="CY605:DC605"/>
    <mergeCell ref="DD613:DH613"/>
    <mergeCell ref="DD604:DH604"/>
    <mergeCell ref="BP627:BT627"/>
    <mergeCell ref="BZ613:CD613"/>
    <mergeCell ref="CT612:CX612"/>
    <mergeCell ref="CY610:DC610"/>
    <mergeCell ref="DD610:DH610"/>
    <mergeCell ref="CY611:DC611"/>
    <mergeCell ref="DD611:DH611"/>
    <mergeCell ref="CE612:CI612"/>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O613:CS613"/>
    <mergeCell ref="CY613:DC613"/>
    <mergeCell ref="CT613:CX613"/>
    <mergeCell ref="DD609:DH609"/>
    <mergeCell ref="DD608:DH608"/>
    <mergeCell ref="CE609:CI609"/>
    <mergeCell ref="CJ609:CN609"/>
    <mergeCell ref="CO609:CS609"/>
    <mergeCell ref="CT609:CX609"/>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BA618:BE618"/>
    <mergeCell ref="BA623:BE623"/>
    <mergeCell ref="BP606:BT606"/>
    <mergeCell ref="BP607:BT607"/>
    <mergeCell ref="BU610:BY610"/>
    <mergeCell ref="BA627:BE627"/>
    <mergeCell ref="CE610:CI610"/>
    <mergeCell ref="CJ610:CN610"/>
    <mergeCell ref="Z653:AK653"/>
    <mergeCell ref="Z644:AK644"/>
    <mergeCell ref="AI646:AK646"/>
    <mergeCell ref="AI662:AK662"/>
    <mergeCell ref="Z642:AK642"/>
    <mergeCell ref="AG648:AH648"/>
    <mergeCell ref="S624:U624"/>
    <mergeCell ref="AI638:AK638"/>
    <mergeCell ref="Z638:AE638"/>
    <mergeCell ref="Z660:AK660"/>
    <mergeCell ref="G658:R658"/>
    <mergeCell ref="BU605:BY605"/>
    <mergeCell ref="BU606:BY606"/>
    <mergeCell ref="BP617:BT617"/>
    <mergeCell ref="BP629:BT629"/>
    <mergeCell ref="BU629:BY629"/>
    <mergeCell ref="BU630:BY630"/>
    <mergeCell ref="C629:O629"/>
    <mergeCell ref="BU619:BY619"/>
    <mergeCell ref="BU620:BY620"/>
    <mergeCell ref="BA632:BE632"/>
    <mergeCell ref="K720:O720"/>
    <mergeCell ref="K722:O722"/>
    <mergeCell ref="P722:T722"/>
    <mergeCell ref="AD716:AH716"/>
    <mergeCell ref="BP618:BT618"/>
    <mergeCell ref="AI670:AK670"/>
    <mergeCell ref="Z668:AK668"/>
    <mergeCell ref="G636:R636"/>
    <mergeCell ref="Z637:AK637"/>
    <mergeCell ref="G637:R637"/>
    <mergeCell ref="BA635:BE635"/>
    <mergeCell ref="BA633:BE633"/>
    <mergeCell ref="G659:R659"/>
    <mergeCell ref="P662:R662"/>
    <mergeCell ref="U719:X719"/>
    <mergeCell ref="U705:X708"/>
    <mergeCell ref="K716:O716"/>
    <mergeCell ref="U721:X721"/>
    <mergeCell ref="BA631:BE631"/>
    <mergeCell ref="BA630:BE630"/>
    <mergeCell ref="BA628:BE628"/>
    <mergeCell ref="BA629:BE629"/>
    <mergeCell ref="Y724:AC724"/>
    <mergeCell ref="Y781:AC781"/>
    <mergeCell ref="AI678:AK678"/>
    <mergeCell ref="Z634:AK634"/>
    <mergeCell ref="V627:AA627"/>
    <mergeCell ref="H639:R639"/>
    <mergeCell ref="G638:L638"/>
    <mergeCell ref="P638:R638"/>
    <mergeCell ref="G635:R635"/>
    <mergeCell ref="Z636:AK636"/>
    <mergeCell ref="Z645:AK645"/>
    <mergeCell ref="Z643:AK643"/>
    <mergeCell ref="H647:R647"/>
    <mergeCell ref="P654:R654"/>
    <mergeCell ref="G652:R652"/>
    <mergeCell ref="G661:R661"/>
    <mergeCell ref="G676:R676"/>
    <mergeCell ref="AA671:AK671"/>
    <mergeCell ref="G643:R643"/>
    <mergeCell ref="V629:AA629"/>
    <mergeCell ref="S629:U629"/>
    <mergeCell ref="G667:R667"/>
    <mergeCell ref="AA639:AK639"/>
    <mergeCell ref="G669:R669"/>
    <mergeCell ref="G660:R660"/>
    <mergeCell ref="O754:S754"/>
    <mergeCell ref="T754:X754"/>
    <mergeCell ref="K733:O733"/>
    <mergeCell ref="Y734:AC734"/>
    <mergeCell ref="U733:X733"/>
    <mergeCell ref="Y733:AC733"/>
    <mergeCell ref="K723:O723"/>
    <mergeCell ref="C626:O626"/>
    <mergeCell ref="AE922:AK922"/>
    <mergeCell ref="AI715:AK715"/>
    <mergeCell ref="AD718:AH718"/>
    <mergeCell ref="G710:J710"/>
    <mergeCell ref="AE686:AI686"/>
    <mergeCell ref="B947:K947"/>
    <mergeCell ref="M929:S929"/>
    <mergeCell ref="O773:S773"/>
    <mergeCell ref="Y773:AC773"/>
    <mergeCell ref="P721:T721"/>
    <mergeCell ref="U717:X717"/>
    <mergeCell ref="M810:P810"/>
    <mergeCell ref="T774:X774"/>
    <mergeCell ref="Y774:AC774"/>
    <mergeCell ref="J775:N775"/>
    <mergeCell ref="O775:S775"/>
    <mergeCell ref="U805:X805"/>
    <mergeCell ref="Q807:T807"/>
    <mergeCell ref="U807:X807"/>
    <mergeCell ref="M806:P806"/>
    <mergeCell ref="Q806:T806"/>
    <mergeCell ref="J772:N772"/>
    <mergeCell ref="AB892:AE892"/>
    <mergeCell ref="J773:N773"/>
    <mergeCell ref="G721:J721"/>
    <mergeCell ref="Y803:AB804"/>
    <mergeCell ref="U808:X808"/>
    <mergeCell ref="Y808:AB808"/>
    <mergeCell ref="Q809:T809"/>
    <mergeCell ref="U803:X804"/>
    <mergeCell ref="Y811:AB811"/>
    <mergeCell ref="B716:F716"/>
    <mergeCell ref="K715:O715"/>
    <mergeCell ref="AC806:AF806"/>
    <mergeCell ref="Y812:AB812"/>
    <mergeCell ref="AC808:AF808"/>
    <mergeCell ref="U718:X718"/>
    <mergeCell ref="X1007:AC1007"/>
    <mergeCell ref="X1008:AC1008"/>
    <mergeCell ref="BF621:BJ621"/>
    <mergeCell ref="BK621:BO621"/>
    <mergeCell ref="G666:R666"/>
    <mergeCell ref="BA620:BE620"/>
    <mergeCell ref="BK628:BO628"/>
    <mergeCell ref="BF619:BJ619"/>
    <mergeCell ref="S625:U625"/>
    <mergeCell ref="H655:R655"/>
    <mergeCell ref="BF623:BJ623"/>
    <mergeCell ref="BK625:BO625"/>
    <mergeCell ref="BA625:BE625"/>
    <mergeCell ref="BA624:BE624"/>
    <mergeCell ref="AD710:AH710"/>
    <mergeCell ref="W697:AK697"/>
    <mergeCell ref="AA679:AK679"/>
    <mergeCell ref="Y705:AC708"/>
    <mergeCell ref="AD705:AH708"/>
    <mergeCell ref="G674:R674"/>
    <mergeCell ref="AI709:AK709"/>
    <mergeCell ref="BA621:BE621"/>
    <mergeCell ref="B632:AF632"/>
    <mergeCell ref="V628:AA628"/>
    <mergeCell ref="G645:R645"/>
    <mergeCell ref="BA619:BE619"/>
    <mergeCell ref="B1014:AK1014"/>
    <mergeCell ref="G717:J717"/>
    <mergeCell ref="AE923:AK923"/>
    <mergeCell ref="AA910:AF910"/>
    <mergeCell ref="Y722:AC722"/>
    <mergeCell ref="G711:J711"/>
    <mergeCell ref="B1012:AK1013"/>
    <mergeCell ref="AA991:AB991"/>
    <mergeCell ref="AD991:AK992"/>
    <mergeCell ref="AI724:AK724"/>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W694:AK694"/>
    <mergeCell ref="AG680:AH680"/>
    <mergeCell ref="AA902:AF902"/>
    <mergeCell ref="A1049:B1049"/>
    <mergeCell ref="D1019:AK1024"/>
    <mergeCell ref="AT831:AY831"/>
    <mergeCell ref="AV824:AY824"/>
    <mergeCell ref="AC803:AF804"/>
    <mergeCell ref="Z796:AE796"/>
    <mergeCell ref="AQ881:AR881"/>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AA302:AF302"/>
    <mergeCell ref="AA310:AF310"/>
    <mergeCell ref="D1053:AK1056"/>
    <mergeCell ref="D1057:AK1059"/>
    <mergeCell ref="AQ882:AR882"/>
    <mergeCell ref="AI723:AK723"/>
    <mergeCell ref="AI728:AK728"/>
    <mergeCell ref="AI729:AK729"/>
    <mergeCell ref="AI727:AK727"/>
    <mergeCell ref="Z674:AK674"/>
    <mergeCell ref="Z678:AE678"/>
    <mergeCell ref="Z794:AE794"/>
    <mergeCell ref="Y728:AC728"/>
    <mergeCell ref="Z786:AE786"/>
    <mergeCell ref="Z787:AE787"/>
    <mergeCell ref="AD720:AH720"/>
    <mergeCell ref="AD723:AH723"/>
    <mergeCell ref="Y807:AB807"/>
    <mergeCell ref="Y806:AB806"/>
    <mergeCell ref="AG807:AJ807"/>
    <mergeCell ref="AQ877:AR877"/>
    <mergeCell ref="W840:AC840"/>
    <mergeCell ref="E869:AB869"/>
    <mergeCell ref="M811:P811"/>
    <mergeCell ref="W829:AC829"/>
    <mergeCell ref="M812:P812"/>
    <mergeCell ref="AG809:AJ809"/>
    <mergeCell ref="Q811:T811"/>
    <mergeCell ref="AC811:AF811"/>
    <mergeCell ref="B711:F711"/>
    <mergeCell ref="AD711:AH711"/>
    <mergeCell ref="G709:J709"/>
    <mergeCell ref="H301:R301"/>
    <mergeCell ref="H300:R300"/>
    <mergeCell ref="AE684:AF684"/>
    <mergeCell ref="Y805:AB805"/>
    <mergeCell ref="AQ883:AS883"/>
    <mergeCell ref="P796:Y796"/>
    <mergeCell ref="AI730:AK730"/>
    <mergeCell ref="AI716:AK716"/>
    <mergeCell ref="AI731:AK731"/>
    <mergeCell ref="AI717:AK717"/>
    <mergeCell ref="AI720:AK720"/>
    <mergeCell ref="AI718:AK718"/>
    <mergeCell ref="AI722:AK722"/>
    <mergeCell ref="T775:X775"/>
    <mergeCell ref="Y780:AC780"/>
    <mergeCell ref="A10:AL10"/>
    <mergeCell ref="A8:AL8"/>
    <mergeCell ref="A11:AL11"/>
    <mergeCell ref="S490:AK491"/>
    <mergeCell ref="I393:AE393"/>
    <mergeCell ref="AF178:AG178"/>
    <mergeCell ref="AA294:AF294"/>
    <mergeCell ref="AA331:AK331"/>
    <mergeCell ref="AA330:AK330"/>
    <mergeCell ref="AA328:AK328"/>
    <mergeCell ref="AA298:AK298"/>
    <mergeCell ref="H314:R314"/>
    <mergeCell ref="H318:M318"/>
    <mergeCell ref="H320:R320"/>
    <mergeCell ref="AA306:AK306"/>
    <mergeCell ref="AI310:AK310"/>
    <mergeCell ref="AA299:AK299"/>
    <mergeCell ref="D1025:AK1030"/>
    <mergeCell ref="D1031:AK1037"/>
    <mergeCell ref="AA300:AK300"/>
    <mergeCell ref="AA303:AF303"/>
    <mergeCell ref="M27:Q27"/>
    <mergeCell ref="AA332:AK332"/>
    <mergeCell ref="AA333:AK333"/>
    <mergeCell ref="H302:M302"/>
    <mergeCell ref="H303:M303"/>
    <mergeCell ref="H304:R304"/>
    <mergeCell ref="H309:R309"/>
    <mergeCell ref="H306:R306"/>
    <mergeCell ref="H308:R308"/>
    <mergeCell ref="H307:R307"/>
    <mergeCell ref="H310:M310"/>
    <mergeCell ref="H311:M311"/>
    <mergeCell ref="H312:R312"/>
    <mergeCell ref="H315:R315"/>
    <mergeCell ref="H316:R316"/>
    <mergeCell ref="AI326:AK326"/>
    <mergeCell ref="AA309:AK309"/>
    <mergeCell ref="AA315:AK315"/>
    <mergeCell ref="AA317:AK317"/>
    <mergeCell ref="H286:M286"/>
    <mergeCell ref="H288:R288"/>
    <mergeCell ref="H295:M295"/>
    <mergeCell ref="H296:R296"/>
    <mergeCell ref="AA307:AK307"/>
    <mergeCell ref="AI302:AK302"/>
    <mergeCell ref="P294:R294"/>
    <mergeCell ref="AI294:AK294"/>
    <mergeCell ref="H299:R299"/>
    <mergeCell ref="D1038:AK1040"/>
    <mergeCell ref="D1041:AK1045"/>
    <mergeCell ref="H298:R298"/>
    <mergeCell ref="O155:AH15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Y719:AC719"/>
    <mergeCell ref="G670:L670"/>
    <mergeCell ref="Z670:AE670"/>
    <mergeCell ref="H671:R671"/>
    <mergeCell ref="Z661:AK661"/>
    <mergeCell ref="AI654:AK654"/>
    <mergeCell ref="Z652:AK652"/>
    <mergeCell ref="R696:T696"/>
  </mergeCells>
  <phoneticPr fontId="0" type="noConversion"/>
  <conditionalFormatting sqref="Z985:AC987 Z979">
    <cfRule type="cellIs" dxfId="133" priority="2" stopIfTrue="1" operator="equal">
      <formula>"Please Enter Amount:"</formula>
    </cfRule>
  </conditionalFormatting>
  <conditionalFormatting sqref="B1012">
    <cfRule type="cellIs" dxfId="132" priority="3" stopIfTrue="1" operator="equal">
      <formula>#N/A</formula>
    </cfRule>
  </conditionalFormatting>
  <conditionalFormatting sqref="AD996:AD998">
    <cfRule type="cellIs" dxfId="131" priority="5" stopIfTrue="1" operator="equal">
      <formula>"#DIV/0!"</formula>
    </cfRule>
  </conditionalFormatting>
  <conditionalFormatting sqref="AG428:AJ428">
    <cfRule type="expression" dxfId="13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10" zoomScale="90" zoomScaleNormal="100" zoomScaleSheetLayoutView="90" workbookViewId="0">
      <selection activeCell="B23" sqref="B2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4" t="s">
        <v>672</v>
      </c>
      <c r="G1" s="1605"/>
      <c r="H1" s="1605"/>
      <c r="I1" s="1605"/>
      <c r="J1" s="1605"/>
      <c r="K1" s="1605"/>
      <c r="L1" s="1605"/>
      <c r="M1" s="1605"/>
      <c r="N1" s="1605"/>
      <c r="O1" s="1605"/>
      <c r="P1" s="1605"/>
      <c r="Q1" s="1605"/>
      <c r="R1" s="1606"/>
      <c r="S1" s="172"/>
      <c r="T1" s="171"/>
      <c r="U1" s="173"/>
    </row>
    <row r="2" spans="1:21" s="216" customFormat="1" ht="71.25" customHeight="1">
      <c r="A2" s="215"/>
      <c r="B2" s="216" t="s">
        <v>26</v>
      </c>
      <c r="C2" s="216" t="s">
        <v>406</v>
      </c>
      <c r="D2" s="216" t="s">
        <v>405</v>
      </c>
      <c r="E2" s="216" t="s">
        <v>27</v>
      </c>
      <c r="F2" s="217" t="str">
        <f>Application!B618&amp;Application!C618</f>
        <v>1)Tax-Exempt Permanent Bond - CCRC</v>
      </c>
      <c r="G2" s="217" t="str">
        <f>Application!B619&amp;Application!C619</f>
        <v>2)HCD AHSC Funds</v>
      </c>
      <c r="H2" s="217" t="str">
        <f>Application!B620&amp;Application!C620</f>
        <v>3)City of San Jose</v>
      </c>
      <c r="I2" s="217" t="str">
        <f>Application!B621&amp;Application!C621</f>
        <v xml:space="preserve">4)City of San Jose </v>
      </c>
      <c r="J2" s="217" t="str">
        <f>Application!B622&amp;Application!C622</f>
        <v>5)Land Donation</v>
      </c>
      <c r="K2" s="217" t="str">
        <f>Application!B623&amp;Application!C623</f>
        <v>6)Deferred Developer Fee</v>
      </c>
      <c r="L2" s="217" t="str">
        <f>Application!B624&amp;Application!C624</f>
        <v>7)General Partner Contribution</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4550000</v>
      </c>
      <c r="C4" s="225">
        <v>4550000</v>
      </c>
      <c r="D4" s="225"/>
      <c r="E4" s="225"/>
      <c r="F4" s="225"/>
      <c r="G4" s="225"/>
      <c r="H4" s="225"/>
      <c r="I4" s="225"/>
      <c r="J4" s="225">
        <f>C4</f>
        <v>4550000</v>
      </c>
      <c r="K4" s="225"/>
      <c r="L4" s="225"/>
      <c r="M4" s="225"/>
      <c r="N4" s="225"/>
      <c r="O4" s="225"/>
      <c r="P4" s="225"/>
      <c r="Q4" s="225"/>
      <c r="R4" s="916">
        <f>SUM(E4:Q4)</f>
        <v>4550000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5000</v>
      </c>
      <c r="C6" s="225">
        <v>5000</v>
      </c>
      <c r="D6" s="225"/>
      <c r="E6" s="225">
        <f>C6</f>
        <v>5000</v>
      </c>
      <c r="F6" s="225"/>
      <c r="G6" s="225"/>
      <c r="H6" s="225"/>
      <c r="I6" s="225"/>
      <c r="J6" s="225"/>
      <c r="K6" s="225"/>
      <c r="L6" s="225"/>
      <c r="M6" s="225"/>
      <c r="N6" s="225"/>
      <c r="O6" s="225"/>
      <c r="P6" s="225"/>
      <c r="Q6" s="225"/>
      <c r="R6" s="916">
        <f>SUM(E6:Q6)</f>
        <v>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4555000</v>
      </c>
      <c r="C8" s="224">
        <f t="shared" ref="C8:Q8" si="0">SUM(C4:C7)</f>
        <v>4555000</v>
      </c>
      <c r="D8" s="224">
        <f t="shared" si="0"/>
        <v>0</v>
      </c>
      <c r="E8" s="224">
        <f t="shared" si="0"/>
        <v>5000</v>
      </c>
      <c r="F8" s="224">
        <f t="shared" si="0"/>
        <v>0</v>
      </c>
      <c r="G8" s="224">
        <f t="shared" si="0"/>
        <v>0</v>
      </c>
      <c r="H8" s="224">
        <f t="shared" si="0"/>
        <v>0</v>
      </c>
      <c r="I8" s="224">
        <f t="shared" si="0"/>
        <v>0</v>
      </c>
      <c r="J8" s="224">
        <f t="shared" si="0"/>
        <v>4550000</v>
      </c>
      <c r="K8" s="224">
        <f t="shared" si="0"/>
        <v>0</v>
      </c>
      <c r="L8" s="224">
        <f t="shared" si="0"/>
        <v>0</v>
      </c>
      <c r="M8" s="224">
        <f t="shared" si="0"/>
        <v>0</v>
      </c>
      <c r="N8" s="224">
        <f t="shared" si="0"/>
        <v>0</v>
      </c>
      <c r="O8" s="224">
        <f t="shared" si="0"/>
        <v>0</v>
      </c>
      <c r="P8" s="224"/>
      <c r="Q8" s="224">
        <f t="shared" si="0"/>
        <v>0</v>
      </c>
      <c r="R8" s="558">
        <f>SUM(R4:R7)</f>
        <v>4555000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4555000</v>
      </c>
      <c r="C12" s="224">
        <f t="shared" si="2"/>
        <v>4555000</v>
      </c>
      <c r="D12" s="224">
        <f t="shared" si="2"/>
        <v>0</v>
      </c>
      <c r="E12" s="224">
        <f t="shared" si="2"/>
        <v>5000</v>
      </c>
      <c r="F12" s="224">
        <f t="shared" si="2"/>
        <v>0</v>
      </c>
      <c r="G12" s="224">
        <f t="shared" si="2"/>
        <v>0</v>
      </c>
      <c r="H12" s="224">
        <f t="shared" si="2"/>
        <v>0</v>
      </c>
      <c r="I12" s="224">
        <f t="shared" si="2"/>
        <v>0</v>
      </c>
      <c r="J12" s="224">
        <f t="shared" si="2"/>
        <v>4550000</v>
      </c>
      <c r="K12" s="224">
        <f t="shared" si="2"/>
        <v>0</v>
      </c>
      <c r="L12" s="224">
        <f t="shared" si="2"/>
        <v>0</v>
      </c>
      <c r="M12" s="224">
        <f t="shared" si="2"/>
        <v>0</v>
      </c>
      <c r="N12" s="224">
        <f t="shared" si="2"/>
        <v>0</v>
      </c>
      <c r="O12" s="224">
        <f t="shared" si="2"/>
        <v>0</v>
      </c>
      <c r="P12" s="224"/>
      <c r="Q12" s="224">
        <f t="shared" si="2"/>
        <v>0</v>
      </c>
      <c r="R12" s="558">
        <f>SUM(R8+R11)</f>
        <v>4555000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f>C28</f>
        <v>0</v>
      </c>
      <c r="T28" s="225"/>
      <c r="U28" s="221"/>
    </row>
    <row r="29" spans="1:21" s="222" customFormat="1">
      <c r="A29" s="223" t="s">
        <v>650</v>
      </c>
      <c r="B29" s="224">
        <f t="shared" si="6"/>
        <v>39099136</v>
      </c>
      <c r="C29" s="225">
        <v>39099136</v>
      </c>
      <c r="D29" s="225"/>
      <c r="E29" s="225">
        <f>C29-F29-G29-H29</f>
        <v>8519569</v>
      </c>
      <c r="F29" s="225">
        <f>Application!AG618</f>
        <v>6134877</v>
      </c>
      <c r="G29" s="225">
        <f>Application!AG619</f>
        <v>12777880</v>
      </c>
      <c r="H29" s="225">
        <f>Application!AG620</f>
        <v>11666810</v>
      </c>
      <c r="I29" s="225"/>
      <c r="J29" s="225"/>
      <c r="K29" s="225"/>
      <c r="L29" s="225"/>
      <c r="M29" s="225"/>
      <c r="N29" s="225"/>
      <c r="O29" s="225"/>
      <c r="P29" s="225"/>
      <c r="Q29" s="225"/>
      <c r="R29" s="916">
        <f t="shared" si="7"/>
        <v>39099136</v>
      </c>
      <c r="S29" s="225">
        <f t="shared" ref="S29:S35" si="8">C29</f>
        <v>39099136</v>
      </c>
      <c r="T29" s="225"/>
      <c r="U29" s="221"/>
    </row>
    <row r="30" spans="1:21" s="222" customFormat="1">
      <c r="A30" s="223" t="s">
        <v>651</v>
      </c>
      <c r="B30" s="224">
        <f t="shared" si="6"/>
        <v>1506787</v>
      </c>
      <c r="C30" s="225">
        <v>1506787</v>
      </c>
      <c r="D30" s="225"/>
      <c r="E30" s="225">
        <f>C30</f>
        <v>1506787</v>
      </c>
      <c r="F30" s="225"/>
      <c r="G30" s="225"/>
      <c r="H30" s="225"/>
      <c r="I30" s="225"/>
      <c r="J30" s="225"/>
      <c r="K30" s="225"/>
      <c r="L30" s="225"/>
      <c r="M30" s="225"/>
      <c r="N30" s="225"/>
      <c r="O30" s="225"/>
      <c r="P30" s="225"/>
      <c r="Q30" s="225"/>
      <c r="R30" s="916">
        <f t="shared" si="7"/>
        <v>1506787</v>
      </c>
      <c r="S30" s="225">
        <f t="shared" si="8"/>
        <v>1506787</v>
      </c>
      <c r="T30" s="225"/>
      <c r="U30" s="221"/>
    </row>
    <row r="31" spans="1:21" s="222" customFormat="1">
      <c r="A31" s="223" t="s">
        <v>144</v>
      </c>
      <c r="B31" s="224">
        <f t="shared" si="6"/>
        <v>2811732</v>
      </c>
      <c r="C31" s="225">
        <v>2811732</v>
      </c>
      <c r="D31" s="225"/>
      <c r="E31" s="225">
        <f t="shared" ref="E31:E35" si="9">C31</f>
        <v>2811732</v>
      </c>
      <c r="F31" s="225"/>
      <c r="G31" s="225"/>
      <c r="H31" s="225"/>
      <c r="I31" s="225"/>
      <c r="J31" s="225"/>
      <c r="K31" s="225"/>
      <c r="L31" s="225"/>
      <c r="M31" s="225"/>
      <c r="N31" s="225"/>
      <c r="O31" s="225"/>
      <c r="P31" s="225"/>
      <c r="Q31" s="225"/>
      <c r="R31" s="916">
        <f t="shared" si="7"/>
        <v>2811732</v>
      </c>
      <c r="S31" s="225">
        <f t="shared" si="8"/>
        <v>2811732</v>
      </c>
      <c r="T31" s="225"/>
      <c r="U31" s="221"/>
    </row>
    <row r="32" spans="1:21" s="222" customFormat="1">
      <c r="A32" s="223" t="s">
        <v>145</v>
      </c>
      <c r="B32" s="224">
        <f t="shared" si="6"/>
        <v>0</v>
      </c>
      <c r="C32" s="225"/>
      <c r="D32" s="225"/>
      <c r="E32" s="225">
        <f t="shared" si="9"/>
        <v>0</v>
      </c>
      <c r="F32" s="225"/>
      <c r="G32" s="225"/>
      <c r="H32" s="225"/>
      <c r="I32" s="225"/>
      <c r="J32" s="225"/>
      <c r="K32" s="225"/>
      <c r="L32" s="225"/>
      <c r="M32" s="225"/>
      <c r="N32" s="225"/>
      <c r="O32" s="225"/>
      <c r="P32" s="225"/>
      <c r="Q32" s="225"/>
      <c r="R32" s="916">
        <f t="shared" si="7"/>
        <v>0</v>
      </c>
      <c r="S32" s="225">
        <f t="shared" si="8"/>
        <v>0</v>
      </c>
      <c r="T32" s="225"/>
      <c r="U32" s="221"/>
    </row>
    <row r="33" spans="1:21" s="222" customFormat="1">
      <c r="A33" s="223" t="s">
        <v>146</v>
      </c>
      <c r="B33" s="224">
        <f t="shared" si="6"/>
        <v>0</v>
      </c>
      <c r="C33" s="225"/>
      <c r="D33" s="225"/>
      <c r="E33" s="225">
        <f t="shared" si="9"/>
        <v>0</v>
      </c>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524235</v>
      </c>
      <c r="C34" s="225">
        <v>524235</v>
      </c>
      <c r="D34" s="225"/>
      <c r="E34" s="225">
        <f t="shared" si="9"/>
        <v>524235</v>
      </c>
      <c r="F34" s="225"/>
      <c r="G34" s="225"/>
      <c r="H34" s="225"/>
      <c r="I34" s="225"/>
      <c r="J34" s="225"/>
      <c r="K34" s="225"/>
      <c r="L34" s="225"/>
      <c r="M34" s="225"/>
      <c r="N34" s="225"/>
      <c r="O34" s="225"/>
      <c r="P34" s="225"/>
      <c r="Q34" s="225"/>
      <c r="R34" s="916">
        <f t="shared" si="7"/>
        <v>524235</v>
      </c>
      <c r="S34" s="225">
        <f t="shared" si="8"/>
        <v>524235</v>
      </c>
      <c r="T34" s="225"/>
      <c r="U34" s="221"/>
    </row>
    <row r="35" spans="1:21" s="222" customFormat="1">
      <c r="A35" s="955" t="s">
        <v>1760</v>
      </c>
      <c r="B35" s="224">
        <f t="shared" si="6"/>
        <v>360385</v>
      </c>
      <c r="C35" s="225">
        <v>360385</v>
      </c>
      <c r="D35" s="225"/>
      <c r="E35" s="225">
        <f t="shared" si="9"/>
        <v>360385</v>
      </c>
      <c r="F35" s="225"/>
      <c r="G35" s="225"/>
      <c r="H35" s="225"/>
      <c r="I35" s="225"/>
      <c r="J35" s="225"/>
      <c r="K35" s="225"/>
      <c r="L35" s="225"/>
      <c r="M35" s="225"/>
      <c r="N35" s="225"/>
      <c r="O35" s="225"/>
      <c r="P35" s="225"/>
      <c r="Q35" s="225"/>
      <c r="R35" s="916">
        <f t="shared" si="7"/>
        <v>360385</v>
      </c>
      <c r="S35" s="225">
        <f t="shared" si="8"/>
        <v>360385</v>
      </c>
      <c r="T35" s="225"/>
      <c r="U35" s="221"/>
    </row>
    <row r="36" spans="1:21" s="222" customFormat="1">
      <c r="A36" s="227" t="s">
        <v>150</v>
      </c>
      <c r="B36" s="224">
        <f t="shared" si="6"/>
        <v>44302275</v>
      </c>
      <c r="C36" s="224">
        <f>SUM(C28:C35)</f>
        <v>44302275</v>
      </c>
      <c r="D36" s="224">
        <f t="shared" ref="D36:Q36" si="10">SUM(D28:D35)</f>
        <v>0</v>
      </c>
      <c r="E36" s="224">
        <f t="shared" si="10"/>
        <v>13722708</v>
      </c>
      <c r="F36" s="224">
        <f t="shared" si="10"/>
        <v>6134877</v>
      </c>
      <c r="G36" s="224">
        <f t="shared" si="10"/>
        <v>12777880</v>
      </c>
      <c r="H36" s="224">
        <f t="shared" si="10"/>
        <v>11666810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44302275</v>
      </c>
      <c r="S36" s="228">
        <f>SUM(S28:S35)</f>
        <v>44302275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1599863</v>
      </c>
      <c r="C38" s="225">
        <v>1599863</v>
      </c>
      <c r="D38" s="225"/>
      <c r="E38" s="225">
        <f>C38</f>
        <v>1599863</v>
      </c>
      <c r="F38" s="225"/>
      <c r="G38" s="225"/>
      <c r="H38" s="225"/>
      <c r="I38" s="225"/>
      <c r="J38" s="225"/>
      <c r="K38" s="225"/>
      <c r="L38" s="225"/>
      <c r="M38" s="225"/>
      <c r="N38" s="225"/>
      <c r="O38" s="225"/>
      <c r="P38" s="225"/>
      <c r="Q38" s="225"/>
      <c r="R38" s="916">
        <f>SUM(E38:Q38)</f>
        <v>1599863</v>
      </c>
      <c r="S38" s="225">
        <f>C38</f>
        <v>1599863</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1599863</v>
      </c>
      <c r="C40" s="224">
        <f>SUM(C37:C39)</f>
        <v>1599863</v>
      </c>
      <c r="D40" s="224">
        <f>SUM(D37:D39)</f>
        <v>0</v>
      </c>
      <c r="E40" s="224">
        <f t="shared" ref="E40:T40" si="11">SUM(E38:E39)</f>
        <v>1599863</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1599863</v>
      </c>
      <c r="S40" s="228">
        <f t="shared" si="11"/>
        <v>1599863</v>
      </c>
      <c r="T40" s="228">
        <f t="shared" si="11"/>
        <v>0</v>
      </c>
      <c r="U40" s="221"/>
    </row>
    <row r="41" spans="1:21" s="222" customFormat="1">
      <c r="A41" s="227" t="s">
        <v>155</v>
      </c>
      <c r="B41" s="224">
        <f>SUM(C41:D41)</f>
        <v>648825</v>
      </c>
      <c r="C41" s="225">
        <v>648825</v>
      </c>
      <c r="D41" s="225"/>
      <c r="E41" s="225">
        <f>C41</f>
        <v>648825</v>
      </c>
      <c r="F41" s="225"/>
      <c r="G41" s="225"/>
      <c r="H41" s="225"/>
      <c r="I41" s="225"/>
      <c r="J41" s="225"/>
      <c r="K41" s="225"/>
      <c r="L41" s="225"/>
      <c r="M41" s="225"/>
      <c r="N41" s="225"/>
      <c r="O41" s="225"/>
      <c r="P41" s="225"/>
      <c r="Q41" s="225"/>
      <c r="R41" s="916">
        <f>SUM(E41:Q41)</f>
        <v>648825</v>
      </c>
      <c r="S41" s="225">
        <f>C41</f>
        <v>648825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2280562</v>
      </c>
      <c r="C43" s="225">
        <v>2280562</v>
      </c>
      <c r="D43" s="225"/>
      <c r="E43" s="225">
        <f>C43</f>
        <v>2280562</v>
      </c>
      <c r="F43" s="225"/>
      <c r="G43" s="225"/>
      <c r="H43" s="225"/>
      <c r="I43" s="225"/>
      <c r="J43" s="225"/>
      <c r="K43" s="225"/>
      <c r="L43" s="225"/>
      <c r="M43" s="225"/>
      <c r="N43" s="225"/>
      <c r="O43" s="225"/>
      <c r="P43" s="225"/>
      <c r="Q43" s="225"/>
      <c r="R43" s="916">
        <f t="shared" ref="R43:R52" si="13">SUM(E43:Q43)</f>
        <v>2280562</v>
      </c>
      <c r="S43" s="225">
        <v>1238019</v>
      </c>
      <c r="T43" s="225"/>
      <c r="U43" s="221"/>
    </row>
    <row r="44" spans="1:21" s="222" customFormat="1">
      <c r="A44" s="223" t="s">
        <v>158</v>
      </c>
      <c r="B44" s="224">
        <f t="shared" si="12"/>
        <v>345538</v>
      </c>
      <c r="C44" s="225">
        <v>345538</v>
      </c>
      <c r="D44" s="225"/>
      <c r="E44" s="225">
        <f t="shared" ref="E44:E52" si="14">C44</f>
        <v>345538</v>
      </c>
      <c r="F44" s="225"/>
      <c r="G44" s="225"/>
      <c r="H44" s="225"/>
      <c r="I44" s="225"/>
      <c r="J44" s="225"/>
      <c r="K44" s="225"/>
      <c r="L44" s="225"/>
      <c r="M44" s="225"/>
      <c r="N44" s="225"/>
      <c r="O44" s="225"/>
      <c r="P44" s="225"/>
      <c r="Q44" s="225"/>
      <c r="R44" s="916">
        <f t="shared" si="13"/>
        <v>345538</v>
      </c>
      <c r="S44" s="225">
        <f>C44</f>
        <v>345538</v>
      </c>
      <c r="T44" s="225"/>
      <c r="U44" s="221"/>
    </row>
    <row r="45" spans="1:21" s="222" customFormat="1">
      <c r="A45" s="307" t="s">
        <v>159</v>
      </c>
      <c r="B45" s="224">
        <f t="shared" si="12"/>
        <v>0</v>
      </c>
      <c r="C45" s="225"/>
      <c r="D45" s="225"/>
      <c r="E45" s="225">
        <f t="shared" si="14"/>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492898</v>
      </c>
      <c r="C47" s="225">
        <f>901785-C44-C55</f>
        <v>492898</v>
      </c>
      <c r="D47" s="225"/>
      <c r="E47" s="225">
        <f t="shared" si="14"/>
        <v>492898</v>
      </c>
      <c r="F47" s="225"/>
      <c r="G47" s="225"/>
      <c r="H47" s="225"/>
      <c r="I47" s="225"/>
      <c r="J47" s="225"/>
      <c r="K47" s="225"/>
      <c r="L47" s="225"/>
      <c r="M47" s="225"/>
      <c r="N47" s="225"/>
      <c r="O47" s="225"/>
      <c r="P47" s="225"/>
      <c r="Q47" s="225"/>
      <c r="R47" s="916">
        <f t="shared" si="13"/>
        <v>492898</v>
      </c>
      <c r="S47" s="225"/>
      <c r="T47" s="225"/>
      <c r="U47" s="221"/>
    </row>
    <row r="48" spans="1:21" s="222" customFormat="1">
      <c r="A48" s="223" t="s">
        <v>163</v>
      </c>
      <c r="B48" s="224">
        <f t="shared" si="12"/>
        <v>45000</v>
      </c>
      <c r="C48" s="225">
        <v>45000</v>
      </c>
      <c r="D48" s="225"/>
      <c r="E48" s="225">
        <f t="shared" si="14"/>
        <v>45000</v>
      </c>
      <c r="F48" s="225"/>
      <c r="G48" s="225"/>
      <c r="H48" s="225"/>
      <c r="I48" s="225"/>
      <c r="J48" s="225"/>
      <c r="K48" s="225"/>
      <c r="L48" s="225"/>
      <c r="M48" s="225"/>
      <c r="N48" s="225"/>
      <c r="O48" s="225"/>
      <c r="P48" s="225"/>
      <c r="Q48" s="225"/>
      <c r="R48" s="916">
        <f t="shared" si="13"/>
        <v>45000</v>
      </c>
      <c r="S48" s="225">
        <f>C48</f>
        <v>45000</v>
      </c>
      <c r="T48" s="225"/>
      <c r="U48" s="221"/>
    </row>
    <row r="49" spans="1:21" s="222" customFormat="1">
      <c r="A49" s="457" t="s">
        <v>161</v>
      </c>
      <c r="B49" s="224">
        <f t="shared" si="12"/>
        <v>412713</v>
      </c>
      <c r="C49" s="225">
        <v>412713</v>
      </c>
      <c r="D49" s="225"/>
      <c r="E49" s="225">
        <f t="shared" si="14"/>
        <v>412713</v>
      </c>
      <c r="F49" s="225"/>
      <c r="G49" s="225"/>
      <c r="H49" s="225"/>
      <c r="I49" s="225"/>
      <c r="J49" s="225"/>
      <c r="K49" s="225"/>
      <c r="L49" s="225"/>
      <c r="M49" s="225"/>
      <c r="N49" s="225"/>
      <c r="O49" s="225"/>
      <c r="P49" s="225"/>
      <c r="Q49" s="225"/>
      <c r="R49" s="916">
        <f t="shared" si="13"/>
        <v>412713</v>
      </c>
      <c r="S49" s="225">
        <f t="shared" ref="S49:S50" si="15">C49</f>
        <v>412713</v>
      </c>
      <c r="T49" s="225"/>
      <c r="U49" s="221"/>
    </row>
    <row r="50" spans="1:21" s="222" customFormat="1">
      <c r="A50" s="223" t="s">
        <v>162</v>
      </c>
      <c r="B50" s="224">
        <f t="shared" si="12"/>
        <v>100000</v>
      </c>
      <c r="C50" s="225">
        <v>100000</v>
      </c>
      <c r="D50" s="225"/>
      <c r="E50" s="225">
        <f t="shared" si="14"/>
        <v>100000</v>
      </c>
      <c r="F50" s="225"/>
      <c r="G50" s="225"/>
      <c r="H50" s="225"/>
      <c r="I50" s="225"/>
      <c r="J50" s="225"/>
      <c r="K50" s="225"/>
      <c r="L50" s="225"/>
      <c r="M50" s="225"/>
      <c r="N50" s="225"/>
      <c r="O50" s="225"/>
      <c r="P50" s="225"/>
      <c r="Q50" s="225"/>
      <c r="R50" s="916">
        <f t="shared" si="13"/>
        <v>100000</v>
      </c>
      <c r="S50" s="225">
        <f t="shared" si="15"/>
        <v>100000</v>
      </c>
      <c r="T50" s="225"/>
      <c r="U50" s="221"/>
    </row>
    <row r="51" spans="1:21" s="222" customFormat="1">
      <c r="A51" s="955" t="s">
        <v>1761</v>
      </c>
      <c r="B51" s="224">
        <f t="shared" si="12"/>
        <v>356510</v>
      </c>
      <c r="C51" s="225">
        <v>356510</v>
      </c>
      <c r="D51" s="225"/>
      <c r="E51" s="225"/>
      <c r="F51" s="225"/>
      <c r="G51" s="225"/>
      <c r="H51" s="225"/>
      <c r="I51" s="225">
        <f>C51</f>
        <v>356510</v>
      </c>
      <c r="J51" s="225"/>
      <c r="K51" s="225"/>
      <c r="L51" s="225"/>
      <c r="M51" s="225"/>
      <c r="N51" s="225"/>
      <c r="O51" s="225"/>
      <c r="P51" s="225"/>
      <c r="Q51" s="225"/>
      <c r="R51" s="916">
        <f t="shared" si="13"/>
        <v>356510</v>
      </c>
      <c r="S51" s="225">
        <v>193534</v>
      </c>
      <c r="T51" s="225"/>
      <c r="U51" s="221"/>
    </row>
    <row r="52" spans="1:21" s="222" customFormat="1">
      <c r="A52" s="955" t="s">
        <v>1762</v>
      </c>
      <c r="B52" s="224">
        <f t="shared" si="12"/>
        <v>220785</v>
      </c>
      <c r="C52" s="225">
        <v>220785</v>
      </c>
      <c r="D52" s="225"/>
      <c r="E52" s="225">
        <f t="shared" si="14"/>
        <v>220785</v>
      </c>
      <c r="F52" s="225"/>
      <c r="G52" s="225"/>
      <c r="H52" s="225"/>
      <c r="I52" s="225"/>
      <c r="J52" s="225"/>
      <c r="K52" s="225"/>
      <c r="L52" s="225"/>
      <c r="M52" s="225"/>
      <c r="N52" s="225"/>
      <c r="O52" s="225"/>
      <c r="P52" s="225"/>
      <c r="Q52" s="225"/>
      <c r="R52" s="916">
        <f t="shared" si="13"/>
        <v>220785</v>
      </c>
      <c r="S52" s="225"/>
      <c r="T52" s="225"/>
      <c r="U52" s="221"/>
    </row>
    <row r="53" spans="1:21" s="232" customFormat="1">
      <c r="A53" s="227" t="s">
        <v>164</v>
      </c>
      <c r="B53" s="228">
        <f>SUM(C53:D53)</f>
        <v>4254006</v>
      </c>
      <c r="C53" s="228">
        <f t="shared" ref="C53:T53" si="16">SUM(C43:C52)</f>
        <v>4254006</v>
      </c>
      <c r="D53" s="228">
        <f t="shared" si="16"/>
        <v>0</v>
      </c>
      <c r="E53" s="228">
        <f t="shared" si="16"/>
        <v>3897496</v>
      </c>
      <c r="F53" s="228">
        <f t="shared" si="16"/>
        <v>0</v>
      </c>
      <c r="G53" s="228">
        <f t="shared" si="16"/>
        <v>0</v>
      </c>
      <c r="H53" s="228">
        <f t="shared" si="16"/>
        <v>0</v>
      </c>
      <c r="I53" s="228">
        <f t="shared" si="16"/>
        <v>356510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4254006</v>
      </c>
      <c r="S53" s="228">
        <f t="shared" si="16"/>
        <v>2334804</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63349</v>
      </c>
      <c r="C55" s="225">
        <f>61349+2000</f>
        <v>63349</v>
      </c>
      <c r="D55" s="225"/>
      <c r="E55" s="225">
        <f>C55</f>
        <v>63349</v>
      </c>
      <c r="F55" s="225"/>
      <c r="G55" s="225"/>
      <c r="H55" s="225"/>
      <c r="I55" s="225"/>
      <c r="J55" s="225"/>
      <c r="K55" s="225"/>
      <c r="L55" s="225"/>
      <c r="M55" s="225"/>
      <c r="N55" s="225"/>
      <c r="O55" s="225"/>
      <c r="P55" s="225"/>
      <c r="Q55" s="225"/>
      <c r="R55" s="916">
        <f t="shared" ref="R55:R61" si="18">SUM(E55:Q55)</f>
        <v>63349</v>
      </c>
      <c r="S55" s="226"/>
      <c r="T55" s="226"/>
      <c r="U55" s="221"/>
    </row>
    <row r="56" spans="1:21" s="313" customFormat="1">
      <c r="A56" s="307" t="s">
        <v>159</v>
      </c>
      <c r="B56" s="314">
        <f t="shared" si="17"/>
        <v>0</v>
      </c>
      <c r="C56" s="311"/>
      <c r="D56" s="311"/>
      <c r="E56" s="311"/>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10000</v>
      </c>
      <c r="C57" s="225">
        <v>10000</v>
      </c>
      <c r="D57" s="225"/>
      <c r="E57" s="225">
        <f>C57</f>
        <v>10000</v>
      </c>
      <c r="F57" s="225"/>
      <c r="G57" s="225"/>
      <c r="H57" s="225"/>
      <c r="I57" s="225"/>
      <c r="J57" s="225"/>
      <c r="K57" s="225"/>
      <c r="L57" s="225"/>
      <c r="M57" s="225"/>
      <c r="N57" s="225"/>
      <c r="O57" s="225"/>
      <c r="P57" s="225"/>
      <c r="Q57" s="225"/>
      <c r="R57" s="916">
        <f t="shared" si="18"/>
        <v>10000</v>
      </c>
      <c r="S57" s="226"/>
      <c r="T57" s="226"/>
      <c r="U57" s="221"/>
    </row>
    <row r="58" spans="1:21" s="222" customFormat="1">
      <c r="A58" s="457" t="s">
        <v>161</v>
      </c>
      <c r="B58" s="224">
        <f t="shared" si="17"/>
        <v>0</v>
      </c>
      <c r="C58" s="225"/>
      <c r="D58" s="225"/>
      <c r="E58" s="225"/>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8"/>
        <v>0</v>
      </c>
      <c r="S59" s="226"/>
      <c r="T59" s="226"/>
      <c r="U59" s="221"/>
    </row>
    <row r="60" spans="1:21" s="222" customFormat="1">
      <c r="A60" s="230" t="s">
        <v>37</v>
      </c>
      <c r="B60" s="224">
        <f t="shared" si="17"/>
        <v>0</v>
      </c>
      <c r="C60" s="225"/>
      <c r="D60" s="225"/>
      <c r="E60" s="225"/>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7"/>
        <v>0</v>
      </c>
      <c r="C61" s="225"/>
      <c r="D61" s="225"/>
      <c r="E61" s="225"/>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73349</v>
      </c>
      <c r="C62" s="224">
        <f t="shared" ref="C62:Q62" si="19">SUM(C55:C61)</f>
        <v>73349</v>
      </c>
      <c r="D62" s="224">
        <f t="shared" si="19"/>
        <v>0</v>
      </c>
      <c r="E62" s="224">
        <f t="shared" si="19"/>
        <v>73349</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73349</v>
      </c>
      <c r="S62" s="226"/>
      <c r="T62" s="226"/>
      <c r="U62" s="221"/>
    </row>
    <row r="63" spans="1:21" s="222" customFormat="1">
      <c r="A63" s="233" t="s">
        <v>321</v>
      </c>
      <c r="B63" s="224">
        <f>SUM(B8+B11+B13+B14+B15+B25+B26+B36+B40+B41+B53+B62)</f>
        <v>55433318</v>
      </c>
      <c r="C63" s="224">
        <f t="shared" ref="C63:Q63" si="20">SUM(C8+C11+C13+C14+C15+C25+C26+C36+C40+C41+C53+C62)</f>
        <v>55433318</v>
      </c>
      <c r="D63" s="224">
        <f t="shared" si="20"/>
        <v>0</v>
      </c>
      <c r="E63" s="224">
        <f t="shared" si="20"/>
        <v>19947241</v>
      </c>
      <c r="F63" s="224">
        <f t="shared" si="20"/>
        <v>6134877</v>
      </c>
      <c r="G63" s="224">
        <f t="shared" si="20"/>
        <v>12777880</v>
      </c>
      <c r="H63" s="224">
        <f t="shared" si="20"/>
        <v>11666810</v>
      </c>
      <c r="I63" s="224">
        <f t="shared" si="20"/>
        <v>356510</v>
      </c>
      <c r="J63" s="224">
        <f t="shared" si="20"/>
        <v>4550000</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55433318</v>
      </c>
      <c r="S63" s="224">
        <f>SUM(S10+S13+S14+S15+S25+S26+S36+S40+S41+S53)</f>
        <v>48885767</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45000</v>
      </c>
      <c r="C65" s="225">
        <f>35000+10000</f>
        <v>45000</v>
      </c>
      <c r="D65" s="225"/>
      <c r="E65" s="225">
        <f>C65</f>
        <v>45000</v>
      </c>
      <c r="F65" s="225"/>
      <c r="G65" s="225"/>
      <c r="H65" s="225"/>
      <c r="I65" s="225"/>
      <c r="J65" s="225"/>
      <c r="K65" s="225"/>
      <c r="L65" s="225"/>
      <c r="M65" s="225"/>
      <c r="N65" s="225"/>
      <c r="O65" s="225"/>
      <c r="P65" s="225"/>
      <c r="Q65" s="225"/>
      <c r="R65" s="916">
        <f>SUM(E65:Q65)</f>
        <v>45000</v>
      </c>
      <c r="S65" s="225">
        <v>35000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45000</v>
      </c>
      <c r="C67" s="224">
        <f>SUM(C64:C66)</f>
        <v>45000</v>
      </c>
      <c r="D67" s="224">
        <f>SUM(D64:D66)</f>
        <v>0</v>
      </c>
      <c r="E67" s="224">
        <f t="shared" ref="E67:T67" si="21">SUM(E65:E66)</f>
        <v>45000</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45000</v>
      </c>
      <c r="S67" s="228">
        <f>SUM(S65:S66)</f>
        <v>35000</v>
      </c>
      <c r="T67" s="228">
        <f t="shared" si="21"/>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312510</v>
      </c>
      <c r="C72" s="225">
        <v>312510</v>
      </c>
      <c r="D72" s="225"/>
      <c r="E72" s="225">
        <f>C72</f>
        <v>312510</v>
      </c>
      <c r="F72" s="225"/>
      <c r="G72" s="225"/>
      <c r="H72" s="225"/>
      <c r="I72" s="225"/>
      <c r="J72" s="225"/>
      <c r="K72" s="225"/>
      <c r="L72" s="225"/>
      <c r="M72" s="225"/>
      <c r="N72" s="225"/>
      <c r="O72" s="225"/>
      <c r="P72" s="225"/>
      <c r="Q72" s="225"/>
      <c r="R72" s="916">
        <f>SUM(E72:Q72)</f>
        <v>312510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312510</v>
      </c>
      <c r="C74" s="224">
        <f>SUM(C69:C73)</f>
        <v>312510</v>
      </c>
      <c r="D74" s="224">
        <f>SUM(D69:D73)</f>
        <v>0</v>
      </c>
      <c r="E74" s="224">
        <f t="shared" ref="E74:Q74" si="22">SUM(E69:E73)</f>
        <v>312510</v>
      </c>
      <c r="F74" s="224">
        <f t="shared" si="22"/>
        <v>0</v>
      </c>
      <c r="G74" s="224">
        <f t="shared" si="22"/>
        <v>0</v>
      </c>
      <c r="H74" s="224">
        <f t="shared" si="22"/>
        <v>0</v>
      </c>
      <c r="I74" s="224">
        <f t="shared" si="22"/>
        <v>0</v>
      </c>
      <c r="J74" s="224">
        <f t="shared" si="22"/>
        <v>0</v>
      </c>
      <c r="K74" s="224">
        <f t="shared" si="22"/>
        <v>0</v>
      </c>
      <c r="L74" s="224">
        <f t="shared" si="22"/>
        <v>0</v>
      </c>
      <c r="M74" s="224">
        <f t="shared" si="22"/>
        <v>0</v>
      </c>
      <c r="N74" s="224">
        <f t="shared" si="22"/>
        <v>0</v>
      </c>
      <c r="O74" s="224">
        <f t="shared" si="22"/>
        <v>0</v>
      </c>
      <c r="P74" s="224">
        <f t="shared" si="22"/>
        <v>0</v>
      </c>
      <c r="Q74" s="224">
        <f t="shared" si="22"/>
        <v>0</v>
      </c>
      <c r="R74" s="558">
        <f>SUM(R69:R73)</f>
        <v>312510</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3075932</v>
      </c>
      <c r="C76" s="225">
        <v>3075932</v>
      </c>
      <c r="D76" s="225"/>
      <c r="E76" s="225">
        <f>C76</f>
        <v>3075932</v>
      </c>
      <c r="F76" s="225"/>
      <c r="G76" s="225"/>
      <c r="H76" s="225"/>
      <c r="I76" s="225"/>
      <c r="J76" s="225"/>
      <c r="K76" s="225"/>
      <c r="L76" s="225"/>
      <c r="M76" s="225"/>
      <c r="N76" s="225"/>
      <c r="O76" s="225"/>
      <c r="P76" s="225"/>
      <c r="Q76" s="225"/>
      <c r="R76" s="916">
        <f>SUM(E76:Q76)</f>
        <v>3075932</v>
      </c>
      <c r="S76" s="225">
        <f>C76</f>
        <v>3075932</v>
      </c>
      <c r="T76" s="225"/>
      <c r="U76" s="221"/>
    </row>
    <row r="77" spans="1:21" s="222" customFormat="1">
      <c r="A77" s="457" t="s">
        <v>63</v>
      </c>
      <c r="B77" s="224">
        <f>SUM(C77:D77)</f>
        <v>266765</v>
      </c>
      <c r="C77" s="225">
        <v>266765</v>
      </c>
      <c r="D77" s="225"/>
      <c r="E77" s="225">
        <f>C77</f>
        <v>266765</v>
      </c>
      <c r="F77" s="225"/>
      <c r="G77" s="225"/>
      <c r="H77" s="225"/>
      <c r="I77" s="225"/>
      <c r="J77" s="225"/>
      <c r="K77" s="225"/>
      <c r="L77" s="225"/>
      <c r="M77" s="225"/>
      <c r="N77" s="225"/>
      <c r="O77" s="225"/>
      <c r="P77" s="225"/>
      <c r="Q77" s="225"/>
      <c r="R77" s="916">
        <f>SUM(E77:Q77)</f>
        <v>266765</v>
      </c>
      <c r="S77" s="225">
        <f>C77</f>
        <v>266765</v>
      </c>
      <c r="T77" s="225"/>
      <c r="U77" s="221"/>
    </row>
    <row r="78" spans="1:21" s="222" customFormat="1">
      <c r="A78" s="227" t="s">
        <v>1467</v>
      </c>
      <c r="B78" s="224">
        <f>SUM(C78:D78)</f>
        <v>3342697</v>
      </c>
      <c r="C78" s="890">
        <f>SUM(C76:C77)</f>
        <v>3342697</v>
      </c>
      <c r="D78" s="890">
        <f t="shared" ref="D78:T78" si="23">SUM(D76:D77)</f>
        <v>0</v>
      </c>
      <c r="E78" s="890">
        <f t="shared" si="23"/>
        <v>3342697</v>
      </c>
      <c r="F78" s="890">
        <f t="shared" si="23"/>
        <v>0</v>
      </c>
      <c r="G78" s="890">
        <f t="shared" si="23"/>
        <v>0</v>
      </c>
      <c r="H78" s="890">
        <f t="shared" si="23"/>
        <v>0</v>
      </c>
      <c r="I78" s="890">
        <f t="shared" si="23"/>
        <v>0</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3342697</v>
      </c>
      <c r="S78" s="890">
        <f t="shared" si="23"/>
        <v>3342697</v>
      </c>
      <c r="T78" s="890">
        <f t="shared" si="23"/>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4">SUM(C80+D80)</f>
        <v>61798</v>
      </c>
      <c r="C80" s="225">
        <v>61798</v>
      </c>
      <c r="D80" s="225"/>
      <c r="E80" s="225">
        <f>C80</f>
        <v>61798</v>
      </c>
      <c r="F80" s="225"/>
      <c r="G80" s="225"/>
      <c r="H80" s="225"/>
      <c r="I80" s="225"/>
      <c r="J80" s="225"/>
      <c r="K80" s="225"/>
      <c r="L80" s="225"/>
      <c r="M80" s="225"/>
      <c r="N80" s="225"/>
      <c r="O80" s="225"/>
      <c r="P80" s="225"/>
      <c r="Q80" s="225"/>
      <c r="R80" s="916">
        <f t="shared" ref="R80:R94" si="25">SUM(E80:Q80)</f>
        <v>61798</v>
      </c>
      <c r="S80" s="226"/>
      <c r="T80" s="226"/>
      <c r="U80" s="221"/>
    </row>
    <row r="81" spans="1:21" s="222" customFormat="1">
      <c r="A81" s="223" t="s">
        <v>846</v>
      </c>
      <c r="B81" s="224">
        <f t="shared" si="24"/>
        <v>135538</v>
      </c>
      <c r="C81" s="225">
        <v>135538</v>
      </c>
      <c r="D81" s="225"/>
      <c r="E81" s="225">
        <f t="shared" ref="E81:E94" si="26">C81</f>
        <v>135538</v>
      </c>
      <c r="F81" s="225"/>
      <c r="G81" s="225"/>
      <c r="H81" s="225"/>
      <c r="I81" s="225"/>
      <c r="J81" s="225"/>
      <c r="K81" s="225"/>
      <c r="L81" s="225"/>
      <c r="M81" s="225"/>
      <c r="N81" s="225"/>
      <c r="O81" s="225"/>
      <c r="P81" s="225"/>
      <c r="Q81" s="225"/>
      <c r="R81" s="916">
        <f t="shared" si="25"/>
        <v>135538</v>
      </c>
      <c r="S81" s="225">
        <f>C81</f>
        <v>135538</v>
      </c>
      <c r="T81" s="225"/>
      <c r="U81" s="221"/>
    </row>
    <row r="82" spans="1:21" s="222" customFormat="1">
      <c r="A82" s="223" t="s">
        <v>847</v>
      </c>
      <c r="B82" s="224">
        <f t="shared" si="24"/>
        <v>1459621</v>
      </c>
      <c r="C82" s="225">
        <v>1459621</v>
      </c>
      <c r="D82" s="225"/>
      <c r="E82" s="225">
        <f t="shared" si="26"/>
        <v>1459621</v>
      </c>
      <c r="F82" s="225"/>
      <c r="G82" s="225"/>
      <c r="H82" s="225"/>
      <c r="I82" s="225"/>
      <c r="J82" s="225"/>
      <c r="K82" s="225"/>
      <c r="L82" s="225"/>
      <c r="M82" s="225"/>
      <c r="N82" s="225"/>
      <c r="O82" s="225"/>
      <c r="P82" s="225"/>
      <c r="Q82" s="225"/>
      <c r="R82" s="916">
        <f t="shared" si="25"/>
        <v>1459621</v>
      </c>
      <c r="S82" s="225">
        <f>C82</f>
        <v>1459621</v>
      </c>
      <c r="T82" s="225"/>
      <c r="U82" s="221"/>
    </row>
    <row r="83" spans="1:21" s="222" customFormat="1">
      <c r="A83" s="223" t="s">
        <v>848</v>
      </c>
      <c r="B83" s="224">
        <f t="shared" si="24"/>
        <v>243761</v>
      </c>
      <c r="C83" s="225">
        <f>243761</f>
        <v>243761</v>
      </c>
      <c r="D83" s="225"/>
      <c r="E83" s="225">
        <f t="shared" si="26"/>
        <v>243761</v>
      </c>
      <c r="F83" s="225"/>
      <c r="G83" s="225"/>
      <c r="H83" s="225"/>
      <c r="I83" s="225"/>
      <c r="J83" s="225"/>
      <c r="K83" s="225"/>
      <c r="L83" s="225"/>
      <c r="M83" s="225"/>
      <c r="N83" s="225"/>
      <c r="O83" s="225"/>
      <c r="P83" s="225"/>
      <c r="Q83" s="225"/>
      <c r="R83" s="916">
        <f t="shared" si="25"/>
        <v>243761</v>
      </c>
      <c r="S83" s="225">
        <f>C83</f>
        <v>243761</v>
      </c>
      <c r="T83" s="225"/>
      <c r="U83" s="221"/>
    </row>
    <row r="84" spans="1:21" s="222" customFormat="1">
      <c r="A84" s="223" t="s">
        <v>849</v>
      </c>
      <c r="B84" s="224">
        <f t="shared" si="24"/>
        <v>0</v>
      </c>
      <c r="C84" s="225"/>
      <c r="D84" s="225"/>
      <c r="E84" s="225">
        <f t="shared" si="26"/>
        <v>0</v>
      </c>
      <c r="F84" s="225"/>
      <c r="G84" s="225"/>
      <c r="H84" s="225"/>
      <c r="I84" s="225"/>
      <c r="J84" s="225"/>
      <c r="K84" s="225"/>
      <c r="L84" s="225"/>
      <c r="M84" s="225"/>
      <c r="N84" s="225"/>
      <c r="O84" s="225"/>
      <c r="P84" s="225"/>
      <c r="Q84" s="225"/>
      <c r="R84" s="916">
        <f t="shared" si="25"/>
        <v>0</v>
      </c>
      <c r="S84" s="225"/>
      <c r="T84" s="225"/>
      <c r="U84" s="221"/>
    </row>
    <row r="85" spans="1:21" s="222" customFormat="1">
      <c r="A85" s="223" t="s">
        <v>850</v>
      </c>
      <c r="B85" s="224">
        <f t="shared" si="24"/>
        <v>101307</v>
      </c>
      <c r="C85" s="225">
        <f>100000+1307</f>
        <v>101307</v>
      </c>
      <c r="D85" s="225"/>
      <c r="E85" s="225">
        <f t="shared" si="26"/>
        <v>101307</v>
      </c>
      <c r="F85" s="225"/>
      <c r="G85" s="225"/>
      <c r="H85" s="225"/>
      <c r="I85" s="225"/>
      <c r="J85" s="225"/>
      <c r="K85" s="225"/>
      <c r="L85" s="225"/>
      <c r="M85" s="225"/>
      <c r="N85" s="225"/>
      <c r="O85" s="225"/>
      <c r="P85" s="225"/>
      <c r="Q85" s="225"/>
      <c r="R85" s="916">
        <f t="shared" si="25"/>
        <v>101307</v>
      </c>
      <c r="S85" s="226"/>
      <c r="T85" s="226"/>
      <c r="U85" s="221"/>
    </row>
    <row r="86" spans="1:21" s="222" customFormat="1">
      <c r="A86" s="223" t="s">
        <v>851</v>
      </c>
      <c r="B86" s="224">
        <f t="shared" si="24"/>
        <v>100000</v>
      </c>
      <c r="C86" s="225">
        <v>100000</v>
      </c>
      <c r="D86" s="225"/>
      <c r="E86" s="225">
        <f t="shared" si="26"/>
        <v>100000</v>
      </c>
      <c r="F86" s="225"/>
      <c r="G86" s="225"/>
      <c r="H86" s="225"/>
      <c r="I86" s="225"/>
      <c r="J86" s="225"/>
      <c r="K86" s="225"/>
      <c r="L86" s="225"/>
      <c r="M86" s="225"/>
      <c r="N86" s="225"/>
      <c r="O86" s="225"/>
      <c r="P86" s="225"/>
      <c r="Q86" s="225"/>
      <c r="R86" s="916">
        <f t="shared" si="25"/>
        <v>100000</v>
      </c>
      <c r="S86" s="225">
        <f>C86</f>
        <v>100000</v>
      </c>
      <c r="T86" s="225"/>
      <c r="U86" s="221"/>
    </row>
    <row r="87" spans="1:21" s="222" customFormat="1">
      <c r="A87" s="223" t="s">
        <v>852</v>
      </c>
      <c r="B87" s="224">
        <f t="shared" si="24"/>
        <v>13000</v>
      </c>
      <c r="C87" s="225">
        <v>13000</v>
      </c>
      <c r="D87" s="225"/>
      <c r="E87" s="225">
        <f t="shared" si="26"/>
        <v>13000</v>
      </c>
      <c r="F87" s="225"/>
      <c r="G87" s="225"/>
      <c r="H87" s="225"/>
      <c r="I87" s="225"/>
      <c r="J87" s="225"/>
      <c r="K87" s="225"/>
      <c r="L87" s="225"/>
      <c r="M87" s="225"/>
      <c r="N87" s="225"/>
      <c r="O87" s="225"/>
      <c r="P87" s="225"/>
      <c r="Q87" s="225"/>
      <c r="R87" s="916">
        <f t="shared" si="25"/>
        <v>13000</v>
      </c>
      <c r="S87" s="225"/>
      <c r="T87" s="225"/>
      <c r="U87" s="221"/>
    </row>
    <row r="88" spans="1:21" s="222" customFormat="1">
      <c r="A88" s="234" t="s">
        <v>404</v>
      </c>
      <c r="B88" s="224">
        <f t="shared" si="24"/>
        <v>0</v>
      </c>
      <c r="C88" s="225"/>
      <c r="D88" s="225"/>
      <c r="E88" s="225">
        <f t="shared" si="26"/>
        <v>0</v>
      </c>
      <c r="F88" s="225"/>
      <c r="G88" s="225"/>
      <c r="H88" s="225"/>
      <c r="I88" s="225"/>
      <c r="J88" s="225"/>
      <c r="K88" s="225"/>
      <c r="L88" s="225"/>
      <c r="M88" s="225"/>
      <c r="N88" s="225"/>
      <c r="O88" s="225"/>
      <c r="P88" s="225"/>
      <c r="Q88" s="225"/>
      <c r="R88" s="916">
        <f t="shared" si="25"/>
        <v>0</v>
      </c>
      <c r="S88" s="225"/>
      <c r="T88" s="225"/>
      <c r="U88" s="221"/>
    </row>
    <row r="89" spans="1:21" s="222" customFormat="1">
      <c r="A89" s="889" t="s">
        <v>1469</v>
      </c>
      <c r="B89" s="224">
        <f t="shared" si="24"/>
        <v>11000</v>
      </c>
      <c r="C89" s="225">
        <v>11000</v>
      </c>
      <c r="D89" s="225"/>
      <c r="E89" s="225">
        <f t="shared" si="26"/>
        <v>11000</v>
      </c>
      <c r="F89" s="225"/>
      <c r="G89" s="225"/>
      <c r="H89" s="225"/>
      <c r="I89" s="225"/>
      <c r="J89" s="225"/>
      <c r="K89" s="225"/>
      <c r="L89" s="225"/>
      <c r="M89" s="225"/>
      <c r="N89" s="225"/>
      <c r="O89" s="225"/>
      <c r="P89" s="225"/>
      <c r="Q89" s="225"/>
      <c r="R89" s="916">
        <f t="shared" si="25"/>
        <v>11000</v>
      </c>
      <c r="S89" s="225">
        <f>C89</f>
        <v>11000</v>
      </c>
      <c r="T89" s="225"/>
      <c r="U89" s="221"/>
    </row>
    <row r="90" spans="1:21" s="222" customFormat="1" ht="24">
      <c r="A90" s="955" t="s">
        <v>1764</v>
      </c>
      <c r="B90" s="224">
        <f t="shared" si="24"/>
        <v>15000</v>
      </c>
      <c r="C90" s="225">
        <v>15000</v>
      </c>
      <c r="D90" s="225"/>
      <c r="E90" s="225">
        <f t="shared" si="26"/>
        <v>15000</v>
      </c>
      <c r="F90" s="225"/>
      <c r="G90" s="225"/>
      <c r="H90" s="225"/>
      <c r="I90" s="225"/>
      <c r="J90" s="225"/>
      <c r="K90" s="225"/>
      <c r="L90" s="225"/>
      <c r="M90" s="225"/>
      <c r="N90" s="225"/>
      <c r="O90" s="225"/>
      <c r="P90" s="225"/>
      <c r="Q90" s="225"/>
      <c r="R90" s="916">
        <f t="shared" si="25"/>
        <v>15000</v>
      </c>
      <c r="S90" s="225">
        <f t="shared" ref="S90:S94" si="27">C90</f>
        <v>15000</v>
      </c>
      <c r="T90" s="225"/>
      <c r="U90" s="221"/>
    </row>
    <row r="91" spans="1:21" s="222" customFormat="1" ht="24">
      <c r="A91" s="955" t="s">
        <v>1765</v>
      </c>
      <c r="B91" s="224">
        <f t="shared" si="24"/>
        <v>175200</v>
      </c>
      <c r="C91" s="225">
        <f>97000+78200</f>
        <v>175200</v>
      </c>
      <c r="D91" s="225"/>
      <c r="E91" s="225">
        <f t="shared" si="26"/>
        <v>175200</v>
      </c>
      <c r="F91" s="225"/>
      <c r="G91" s="225"/>
      <c r="H91" s="225"/>
      <c r="I91" s="225"/>
      <c r="J91" s="225"/>
      <c r="K91" s="225"/>
      <c r="L91" s="225"/>
      <c r="M91" s="225"/>
      <c r="N91" s="225"/>
      <c r="O91" s="225"/>
      <c r="P91" s="225"/>
      <c r="Q91" s="225"/>
      <c r="R91" s="916">
        <f t="shared" si="25"/>
        <v>175200</v>
      </c>
      <c r="S91" s="225">
        <f t="shared" si="27"/>
        <v>175200</v>
      </c>
      <c r="T91" s="225"/>
      <c r="U91" s="221"/>
    </row>
    <row r="92" spans="1:21" s="222" customFormat="1">
      <c r="A92" s="955" t="s">
        <v>1766</v>
      </c>
      <c r="B92" s="224">
        <f t="shared" si="24"/>
        <v>80000</v>
      </c>
      <c r="C92" s="956">
        <f>45000+35000</f>
        <v>80000</v>
      </c>
      <c r="D92" s="225"/>
      <c r="E92" s="225">
        <f t="shared" si="26"/>
        <v>80000</v>
      </c>
      <c r="F92" s="225"/>
      <c r="G92" s="225"/>
      <c r="H92" s="225"/>
      <c r="I92" s="225"/>
      <c r="J92" s="225"/>
      <c r="K92" s="225"/>
      <c r="L92" s="225"/>
      <c r="M92" s="225"/>
      <c r="N92" s="225"/>
      <c r="O92" s="225"/>
      <c r="P92" s="225"/>
      <c r="Q92" s="225"/>
      <c r="R92" s="916">
        <f t="shared" si="25"/>
        <v>80000</v>
      </c>
      <c r="S92" s="225">
        <f t="shared" si="27"/>
        <v>80000</v>
      </c>
      <c r="T92" s="225"/>
      <c r="U92" s="221"/>
    </row>
    <row r="93" spans="1:21" s="222" customFormat="1">
      <c r="A93" s="955" t="s">
        <v>1767</v>
      </c>
      <c r="B93" s="224">
        <f t="shared" si="24"/>
        <v>162000</v>
      </c>
      <c r="C93" s="225">
        <v>162000</v>
      </c>
      <c r="D93" s="225"/>
      <c r="E93" s="225">
        <f t="shared" si="26"/>
        <v>162000</v>
      </c>
      <c r="F93" s="225"/>
      <c r="G93" s="225"/>
      <c r="H93" s="225"/>
      <c r="I93" s="225"/>
      <c r="J93" s="225"/>
      <c r="K93" s="225"/>
      <c r="L93" s="225"/>
      <c r="M93" s="225"/>
      <c r="N93" s="225"/>
      <c r="O93" s="225"/>
      <c r="P93" s="225"/>
      <c r="Q93" s="225"/>
      <c r="R93" s="916">
        <f t="shared" si="25"/>
        <v>162000</v>
      </c>
      <c r="S93" s="225">
        <f t="shared" si="27"/>
        <v>162000</v>
      </c>
      <c r="T93" s="225"/>
      <c r="U93" s="221"/>
    </row>
    <row r="94" spans="1:21" s="222" customFormat="1">
      <c r="A94" s="955" t="s">
        <v>1763</v>
      </c>
      <c r="B94" s="224">
        <f t="shared" si="24"/>
        <v>110600</v>
      </c>
      <c r="C94" s="225">
        <f>37100+73500</f>
        <v>110600</v>
      </c>
      <c r="D94" s="225"/>
      <c r="E94" s="225">
        <f t="shared" si="26"/>
        <v>110600</v>
      </c>
      <c r="F94" s="225"/>
      <c r="G94" s="225"/>
      <c r="H94" s="225"/>
      <c r="I94" s="225"/>
      <c r="J94" s="225"/>
      <c r="K94" s="225"/>
      <c r="L94" s="225"/>
      <c r="M94" s="225"/>
      <c r="N94" s="225"/>
      <c r="O94" s="225"/>
      <c r="P94" s="225"/>
      <c r="Q94" s="225"/>
      <c r="R94" s="916">
        <f t="shared" si="25"/>
        <v>110600</v>
      </c>
      <c r="S94" s="225">
        <f t="shared" si="27"/>
        <v>110600</v>
      </c>
      <c r="T94" s="225"/>
      <c r="U94" s="221"/>
    </row>
    <row r="95" spans="1:21" s="222" customFormat="1">
      <c r="A95" s="227" t="s">
        <v>853</v>
      </c>
      <c r="B95" s="224">
        <f>SUM(C95:D95)</f>
        <v>2668825</v>
      </c>
      <c r="C95" s="224">
        <f t="shared" ref="C95:Q95" si="28">SUM(C80:C94)</f>
        <v>2668825</v>
      </c>
      <c r="D95" s="224">
        <f t="shared" si="28"/>
        <v>0</v>
      </c>
      <c r="E95" s="224">
        <f t="shared" si="28"/>
        <v>2668825</v>
      </c>
      <c r="F95" s="224">
        <f t="shared" si="28"/>
        <v>0</v>
      </c>
      <c r="G95" s="224">
        <f t="shared" si="28"/>
        <v>0</v>
      </c>
      <c r="H95" s="224">
        <f t="shared" si="28"/>
        <v>0</v>
      </c>
      <c r="I95" s="224">
        <f t="shared" si="28"/>
        <v>0</v>
      </c>
      <c r="J95" s="224">
        <f t="shared" si="28"/>
        <v>0</v>
      </c>
      <c r="K95" s="224">
        <f t="shared" si="28"/>
        <v>0</v>
      </c>
      <c r="L95" s="224">
        <f t="shared" si="28"/>
        <v>0</v>
      </c>
      <c r="M95" s="224">
        <f t="shared" si="28"/>
        <v>0</v>
      </c>
      <c r="N95" s="224">
        <f t="shared" si="28"/>
        <v>0</v>
      </c>
      <c r="O95" s="224">
        <f t="shared" si="28"/>
        <v>0</v>
      </c>
      <c r="P95" s="224">
        <f t="shared" si="28"/>
        <v>0</v>
      </c>
      <c r="Q95" s="224">
        <f t="shared" si="28"/>
        <v>0</v>
      </c>
      <c r="R95" s="558">
        <f>SUM(R80:R94)</f>
        <v>2668825</v>
      </c>
      <c r="S95" s="228">
        <f>SUM(S81:S84,S86:S94)</f>
        <v>2492720</v>
      </c>
      <c r="T95" s="224">
        <f>SUM(T81:T84,T86:T94)</f>
        <v>0</v>
      </c>
      <c r="U95" s="221"/>
    </row>
    <row r="96" spans="1:21" s="222" customFormat="1">
      <c r="A96" s="227" t="s">
        <v>854</v>
      </c>
      <c r="B96" s="224">
        <f>SUM(C96:D96)</f>
        <v>61802350</v>
      </c>
      <c r="C96" s="224">
        <f>SUM(C63+C67+C74+C78+C95)</f>
        <v>61802350</v>
      </c>
      <c r="D96" s="224">
        <f t="shared" ref="D96:R96" si="29">SUM(D63+D67+D74+D78+D95)</f>
        <v>0</v>
      </c>
      <c r="E96" s="224">
        <f t="shared" si="29"/>
        <v>26316273</v>
      </c>
      <c r="F96" s="224">
        <f t="shared" si="29"/>
        <v>6134877</v>
      </c>
      <c r="G96" s="224">
        <f t="shared" si="29"/>
        <v>12777880</v>
      </c>
      <c r="H96" s="224">
        <f t="shared" si="29"/>
        <v>11666810</v>
      </c>
      <c r="I96" s="224">
        <f t="shared" si="29"/>
        <v>356510</v>
      </c>
      <c r="J96" s="224">
        <f t="shared" si="29"/>
        <v>4550000</v>
      </c>
      <c r="K96" s="224">
        <f t="shared" si="29"/>
        <v>0</v>
      </c>
      <c r="L96" s="224">
        <f t="shared" si="29"/>
        <v>0</v>
      </c>
      <c r="M96" s="224">
        <f t="shared" si="29"/>
        <v>0</v>
      </c>
      <c r="N96" s="224">
        <f t="shared" si="29"/>
        <v>0</v>
      </c>
      <c r="O96" s="224">
        <f t="shared" si="29"/>
        <v>0</v>
      </c>
      <c r="P96" s="224">
        <f t="shared" si="29"/>
        <v>0</v>
      </c>
      <c r="Q96" s="224">
        <f t="shared" si="29"/>
        <v>0</v>
      </c>
      <c r="R96" s="224">
        <f t="shared" si="29"/>
        <v>61802350</v>
      </c>
      <c r="S96" s="224">
        <f>SUM(S63+S67+S78+S95)</f>
        <v>54756184</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0">SUM(C98+D98)</f>
        <v>3500000</v>
      </c>
      <c r="C98" s="225">
        <v>3500000</v>
      </c>
      <c r="D98" s="225"/>
      <c r="E98" s="225">
        <f>C98-K98-L98</f>
        <v>1690406</v>
      </c>
      <c r="F98" s="225"/>
      <c r="G98" s="225"/>
      <c r="H98" s="225"/>
      <c r="I98" s="225"/>
      <c r="J98" s="225"/>
      <c r="K98" s="225">
        <f>Application!AG623</f>
        <v>494940</v>
      </c>
      <c r="L98" s="225">
        <f>Application!AG624</f>
        <v>1314654</v>
      </c>
      <c r="M98" s="225"/>
      <c r="N98" s="225"/>
      <c r="O98" s="225"/>
      <c r="P98" s="225"/>
      <c r="Q98" s="225"/>
      <c r="R98" s="916">
        <f t="shared" ref="R98:R103" si="31">SUM(E98:Q98)</f>
        <v>3500000</v>
      </c>
      <c r="S98" s="225">
        <f>C98</f>
        <v>3500000</v>
      </c>
      <c r="T98" s="225"/>
      <c r="U98" s="221"/>
    </row>
    <row r="99" spans="1:21" s="222" customFormat="1">
      <c r="A99" s="223" t="s">
        <v>857</v>
      </c>
      <c r="B99" s="224">
        <f t="shared" si="30"/>
        <v>0</v>
      </c>
      <c r="C99" s="225"/>
      <c r="D99" s="225"/>
      <c r="E99" s="225"/>
      <c r="F99" s="225"/>
      <c r="G99" s="225"/>
      <c r="H99" s="225"/>
      <c r="I99" s="225"/>
      <c r="J99" s="225"/>
      <c r="K99" s="225"/>
      <c r="L99" s="225"/>
      <c r="M99" s="225"/>
      <c r="N99" s="225"/>
      <c r="O99" s="225"/>
      <c r="P99" s="225"/>
      <c r="Q99" s="225"/>
      <c r="R99" s="916">
        <f t="shared" si="31"/>
        <v>0</v>
      </c>
      <c r="S99" s="225"/>
      <c r="T99" s="225"/>
      <c r="U99" s="221"/>
    </row>
    <row r="100" spans="1:21" s="222" customFormat="1">
      <c r="A100" s="223" t="s">
        <v>858</v>
      </c>
      <c r="B100" s="224">
        <f t="shared" si="30"/>
        <v>0</v>
      </c>
      <c r="C100" s="225"/>
      <c r="D100" s="225"/>
      <c r="E100" s="225"/>
      <c r="F100" s="225"/>
      <c r="G100" s="225"/>
      <c r="H100" s="225"/>
      <c r="I100" s="225"/>
      <c r="J100" s="225"/>
      <c r="K100" s="225"/>
      <c r="L100" s="225"/>
      <c r="M100" s="225"/>
      <c r="N100" s="225"/>
      <c r="O100" s="225"/>
      <c r="P100" s="225"/>
      <c r="Q100" s="225"/>
      <c r="R100" s="916">
        <f t="shared" si="31"/>
        <v>0</v>
      </c>
      <c r="S100" s="225"/>
      <c r="T100" s="225"/>
      <c r="U100" s="221"/>
    </row>
    <row r="101" spans="1:21" s="222" customFormat="1" ht="12" customHeight="1">
      <c r="A101" s="223" t="s">
        <v>859</v>
      </c>
      <c r="B101" s="224">
        <f t="shared" si="30"/>
        <v>0</v>
      </c>
      <c r="C101" s="225"/>
      <c r="D101" s="225"/>
      <c r="E101" s="225"/>
      <c r="F101" s="225"/>
      <c r="G101" s="225"/>
      <c r="H101" s="225"/>
      <c r="I101" s="225"/>
      <c r="J101" s="225"/>
      <c r="K101" s="225"/>
      <c r="L101" s="225"/>
      <c r="M101" s="225"/>
      <c r="N101" s="225"/>
      <c r="O101" s="225"/>
      <c r="P101" s="225"/>
      <c r="Q101" s="225"/>
      <c r="R101" s="916">
        <f t="shared" si="31"/>
        <v>0</v>
      </c>
      <c r="S101" s="225"/>
      <c r="T101" s="225"/>
      <c r="U101" s="221"/>
    </row>
    <row r="102" spans="1:21" s="222" customFormat="1">
      <c r="A102" s="457" t="s">
        <v>1128</v>
      </c>
      <c r="B102" s="224">
        <f t="shared" si="30"/>
        <v>0</v>
      </c>
      <c r="C102" s="225"/>
      <c r="D102" s="225"/>
      <c r="E102" s="225"/>
      <c r="F102" s="225"/>
      <c r="G102" s="225"/>
      <c r="H102" s="225"/>
      <c r="I102" s="225"/>
      <c r="J102" s="225"/>
      <c r="K102" s="225"/>
      <c r="L102" s="225"/>
      <c r="M102" s="225"/>
      <c r="N102" s="225"/>
      <c r="O102" s="225"/>
      <c r="P102" s="225"/>
      <c r="Q102" s="225"/>
      <c r="R102" s="916">
        <f t="shared" si="31"/>
        <v>0</v>
      </c>
      <c r="S102" s="225"/>
      <c r="T102" s="225"/>
      <c r="U102" s="221"/>
    </row>
    <row r="103" spans="1:21" s="222" customFormat="1">
      <c r="A103" s="230" t="s">
        <v>37</v>
      </c>
      <c r="B103" s="224">
        <f t="shared" si="30"/>
        <v>0</v>
      </c>
      <c r="C103" s="225"/>
      <c r="D103" s="225"/>
      <c r="E103" s="225"/>
      <c r="F103" s="225"/>
      <c r="G103" s="225"/>
      <c r="H103" s="225"/>
      <c r="I103" s="225"/>
      <c r="J103" s="225"/>
      <c r="K103" s="225"/>
      <c r="L103" s="225"/>
      <c r="M103" s="225"/>
      <c r="N103" s="225"/>
      <c r="O103" s="225"/>
      <c r="P103" s="225"/>
      <c r="Q103" s="225"/>
      <c r="R103" s="916">
        <f t="shared" si="31"/>
        <v>0</v>
      </c>
      <c r="S103" s="225"/>
      <c r="T103" s="225"/>
      <c r="U103" s="221"/>
    </row>
    <row r="104" spans="1:21" s="222" customFormat="1">
      <c r="A104" s="227" t="s">
        <v>861</v>
      </c>
      <c r="B104" s="224">
        <f>SUM(C104:D104)</f>
        <v>3500000</v>
      </c>
      <c r="C104" s="224">
        <f t="shared" ref="C104:T104" si="32">SUM(C98:C103)</f>
        <v>3500000</v>
      </c>
      <c r="D104" s="224">
        <f t="shared" si="32"/>
        <v>0</v>
      </c>
      <c r="E104" s="224">
        <f t="shared" si="32"/>
        <v>1690406</v>
      </c>
      <c r="F104" s="224">
        <f t="shared" si="32"/>
        <v>0</v>
      </c>
      <c r="G104" s="224">
        <f t="shared" si="32"/>
        <v>0</v>
      </c>
      <c r="H104" s="224">
        <f t="shared" si="32"/>
        <v>0</v>
      </c>
      <c r="I104" s="224">
        <f t="shared" si="32"/>
        <v>0</v>
      </c>
      <c r="J104" s="224">
        <f t="shared" si="32"/>
        <v>0</v>
      </c>
      <c r="K104" s="224">
        <f t="shared" si="32"/>
        <v>494940</v>
      </c>
      <c r="L104" s="224">
        <f t="shared" si="32"/>
        <v>1314654</v>
      </c>
      <c r="M104" s="224">
        <f t="shared" si="32"/>
        <v>0</v>
      </c>
      <c r="N104" s="224">
        <f t="shared" si="32"/>
        <v>0</v>
      </c>
      <c r="O104" s="224">
        <f t="shared" si="32"/>
        <v>0</v>
      </c>
      <c r="P104" s="224">
        <f t="shared" si="32"/>
        <v>0</v>
      </c>
      <c r="Q104" s="224">
        <f t="shared" si="32"/>
        <v>0</v>
      </c>
      <c r="R104" s="558">
        <f>SUM(R98:R103)</f>
        <v>3500000</v>
      </c>
      <c r="S104" s="228">
        <f t="shared" si="32"/>
        <v>3500000</v>
      </c>
      <c r="T104" s="228">
        <f t="shared" si="32"/>
        <v>0</v>
      </c>
      <c r="U104" s="221"/>
    </row>
    <row r="105" spans="1:21" s="222" customFormat="1">
      <c r="A105" s="227" t="s">
        <v>862</v>
      </c>
      <c r="B105" s="228">
        <f>SUM(C105:D105)</f>
        <v>65302350</v>
      </c>
      <c r="C105" s="228">
        <f t="shared" ref="C105:R105" si="33">SUM(C96+C104)</f>
        <v>65302350</v>
      </c>
      <c r="D105" s="228">
        <f t="shared" si="33"/>
        <v>0</v>
      </c>
      <c r="E105" s="228">
        <f t="shared" si="33"/>
        <v>28006679</v>
      </c>
      <c r="F105" s="228">
        <f t="shared" si="33"/>
        <v>6134877</v>
      </c>
      <c r="G105" s="228">
        <f t="shared" si="33"/>
        <v>12777880</v>
      </c>
      <c r="H105" s="228">
        <f t="shared" si="33"/>
        <v>11666810</v>
      </c>
      <c r="I105" s="228">
        <f t="shared" si="33"/>
        <v>356510</v>
      </c>
      <c r="J105" s="228">
        <f t="shared" si="33"/>
        <v>4550000</v>
      </c>
      <c r="K105" s="228">
        <f t="shared" si="33"/>
        <v>494940</v>
      </c>
      <c r="L105" s="228">
        <f t="shared" si="33"/>
        <v>1314654</v>
      </c>
      <c r="M105" s="228">
        <f t="shared" si="33"/>
        <v>0</v>
      </c>
      <c r="N105" s="228">
        <f t="shared" si="33"/>
        <v>0</v>
      </c>
      <c r="O105" s="228">
        <f t="shared" si="33"/>
        <v>0</v>
      </c>
      <c r="P105" s="228">
        <f t="shared" si="33"/>
        <v>0</v>
      </c>
      <c r="Q105" s="228">
        <f t="shared" si="33"/>
        <v>0</v>
      </c>
      <c r="R105" s="558">
        <f t="shared" si="33"/>
        <v>65302350</v>
      </c>
      <c r="S105" s="228">
        <f>S96+S104</f>
        <v>58256184</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58256184</v>
      </c>
      <c r="T107" s="242">
        <f>T105+T106</f>
        <v>0</v>
      </c>
    </row>
    <row r="108" spans="1:21" s="310" customFormat="1">
      <c r="A108" s="241" t="s">
        <v>974</v>
      </c>
      <c r="B108" s="236"/>
      <c r="C108" s="236"/>
      <c r="D108" s="236"/>
      <c r="E108" s="481">
        <f>Application!AG631</f>
        <v>28006679</v>
      </c>
      <c r="F108" s="481">
        <f>Application!AG618</f>
        <v>6134877</v>
      </c>
      <c r="G108" s="481">
        <f>Application!AG619</f>
        <v>12777880</v>
      </c>
      <c r="H108" s="481">
        <f>Application!AG620</f>
        <v>11666810</v>
      </c>
      <c r="I108" s="481">
        <f>Application!AG621</f>
        <v>356510</v>
      </c>
      <c r="J108" s="481">
        <f>Application!AG622</f>
        <v>4550000</v>
      </c>
      <c r="K108" s="481">
        <f>Application!AG623</f>
        <v>494940</v>
      </c>
      <c r="L108" s="481">
        <f>Application!AG624</f>
        <v>1314654</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1489</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10" t="s">
        <v>1134</v>
      </c>
      <c r="E122" s="1610"/>
      <c r="F122" s="1610"/>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13" t="s">
        <v>1490</v>
      </c>
      <c r="E123" s="1614"/>
      <c r="F123" s="1614"/>
      <c r="G123" s="1614"/>
      <c r="H123" s="1614"/>
      <c r="I123" s="1614"/>
      <c r="J123" s="1614"/>
      <c r="K123" s="1614"/>
      <c r="L123" s="1614"/>
      <c r="M123" s="1614"/>
      <c r="N123" s="1614"/>
      <c r="O123" s="1614"/>
      <c r="P123" s="1614"/>
      <c r="Q123" s="1614"/>
      <c r="R123" s="1614"/>
      <c r="S123" s="1614"/>
      <c r="T123" s="535"/>
      <c r="U123" s="537"/>
    </row>
    <row r="124" spans="1:21" ht="12.75">
      <c r="A124" s="534" t="s">
        <v>1136</v>
      </c>
      <c r="B124" s="544"/>
      <c r="C124" s="534"/>
      <c r="D124" s="1614"/>
      <c r="E124" s="1614"/>
      <c r="F124" s="1614"/>
      <c r="G124" s="1614"/>
      <c r="H124" s="1614"/>
      <c r="I124" s="1614"/>
      <c r="J124" s="1614"/>
      <c r="K124" s="1614"/>
      <c r="L124" s="1614"/>
      <c r="M124" s="1614"/>
      <c r="N124" s="1614"/>
      <c r="O124" s="1614"/>
      <c r="P124" s="1614"/>
      <c r="Q124" s="1614"/>
      <c r="R124" s="1614"/>
      <c r="S124" s="1614"/>
      <c r="T124" s="535"/>
      <c r="U124" s="537"/>
    </row>
    <row r="125" spans="1:21" ht="12.75">
      <c r="A125" s="534" t="s">
        <v>1137</v>
      </c>
      <c r="B125" s="544">
        <v>35000</v>
      </c>
      <c r="C125" s="534"/>
      <c r="D125" s="1614"/>
      <c r="E125" s="1614"/>
      <c r="F125" s="1614"/>
      <c r="G125" s="1614"/>
      <c r="H125" s="1614"/>
      <c r="I125" s="1614"/>
      <c r="J125" s="1614"/>
      <c r="K125" s="1614"/>
      <c r="L125" s="1614"/>
      <c r="M125" s="1614"/>
      <c r="N125" s="1614"/>
      <c r="O125" s="1614"/>
      <c r="P125" s="1614"/>
      <c r="Q125" s="1614"/>
      <c r="R125" s="1614"/>
      <c r="S125" s="1614"/>
      <c r="T125" s="535"/>
      <c r="U125" s="537"/>
    </row>
    <row r="126" spans="1:21" ht="12.75">
      <c r="A126" s="534" t="s">
        <v>1138</v>
      </c>
      <c r="B126" s="544">
        <v>55000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v>17000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7"/>
      <c r="E128" s="1607"/>
      <c r="F128" s="1607"/>
      <c r="G128" s="1607"/>
      <c r="H128" s="1607"/>
      <c r="I128" s="534"/>
      <c r="J128" s="1608"/>
      <c r="K128" s="1608"/>
      <c r="L128" s="534"/>
      <c r="M128" s="534"/>
      <c r="N128" s="534"/>
      <c r="O128" s="534"/>
      <c r="P128" s="534"/>
      <c r="Q128" s="534"/>
      <c r="R128" s="534"/>
      <c r="S128" s="534"/>
      <c r="T128" s="535"/>
      <c r="U128" s="537"/>
    </row>
    <row r="129" spans="1:21" ht="12.75">
      <c r="A129" s="534" t="s">
        <v>319</v>
      </c>
      <c r="B129" s="544"/>
      <c r="C129" s="534"/>
      <c r="D129" s="1609" t="s">
        <v>1141</v>
      </c>
      <c r="E129" s="1609"/>
      <c r="F129" s="1609"/>
      <c r="G129" s="1609"/>
      <c r="H129" s="1609"/>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107000</v>
      </c>
      <c r="C131" s="534"/>
      <c r="D131" s="1602"/>
      <c r="E131" s="1602"/>
      <c r="F131" s="1602"/>
      <c r="G131" s="1602"/>
      <c r="H131" s="1602"/>
      <c r="I131" s="534"/>
      <c r="J131" s="1602"/>
      <c r="K131" s="1602"/>
      <c r="L131" s="1602"/>
      <c r="M131" s="1602"/>
      <c r="N131" s="534"/>
      <c r="O131" s="534"/>
      <c r="P131" s="534"/>
      <c r="Q131" s="534"/>
      <c r="R131" s="534"/>
      <c r="S131" s="534"/>
      <c r="T131" s="535"/>
      <c r="U131" s="537"/>
    </row>
    <row r="132" spans="1:21" ht="12" customHeight="1">
      <c r="A132" s="548"/>
      <c r="B132" s="534"/>
      <c r="C132" s="534"/>
      <c r="D132" s="1615" t="s">
        <v>1144</v>
      </c>
      <c r="E132" s="1615"/>
      <c r="F132" s="1615"/>
      <c r="G132" s="1615"/>
      <c r="H132" s="1615"/>
      <c r="I132" s="534"/>
      <c r="J132" s="1615" t="s">
        <v>1145</v>
      </c>
      <c r="K132" s="1615"/>
      <c r="L132" s="1615"/>
      <c r="M132" s="161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6"/>
      <c r="B138" s="1617"/>
      <c r="C138" s="1617"/>
      <c r="D138" s="539"/>
      <c r="E138" s="1608"/>
      <c r="F138" s="1608"/>
      <c r="G138" s="534"/>
      <c r="H138" s="534"/>
      <c r="I138" s="534"/>
      <c r="J138" s="534"/>
      <c r="K138" s="534"/>
      <c r="L138" s="534"/>
      <c r="M138" s="534"/>
      <c r="N138" s="534"/>
      <c r="O138" s="534"/>
      <c r="P138" s="534"/>
      <c r="Q138" s="534"/>
      <c r="R138" s="534"/>
      <c r="S138" s="534"/>
      <c r="T138" s="541"/>
      <c r="U138" s="542"/>
    </row>
    <row r="139" spans="1:21" ht="12.75">
      <c r="A139" s="1611" t="s">
        <v>1148</v>
      </c>
      <c r="B139" s="1612"/>
      <c r="C139" s="1612"/>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9" priority="246" stopIfTrue="1">
      <formula>T9&gt;C9</formula>
    </cfRule>
  </conditionalFormatting>
  <conditionalFormatting sqref="S10">
    <cfRule type="expression" dxfId="128" priority="245" stopIfTrue="1">
      <formula>(S10+T10)&gt;C10</formula>
    </cfRule>
  </conditionalFormatting>
  <conditionalFormatting sqref="R8">
    <cfRule type="cellIs" dxfId="127" priority="234" stopIfTrue="1" operator="notEqual">
      <formula>$B8</formula>
    </cfRule>
    <cfRule type="cellIs" priority="237" stopIfTrue="1" operator="notEqual">
      <formula>$B8</formula>
    </cfRule>
  </conditionalFormatting>
  <conditionalFormatting sqref="R4:R7">
    <cfRule type="cellIs" dxfId="126" priority="236" stopIfTrue="1" operator="notEqual">
      <formula>$B4</formula>
    </cfRule>
  </conditionalFormatting>
  <conditionalFormatting sqref="R9:R10">
    <cfRule type="cellIs" dxfId="125" priority="235" stopIfTrue="1" operator="notEqual">
      <formula>$B9</formula>
    </cfRule>
  </conditionalFormatting>
  <conditionalFormatting sqref="R11:R12">
    <cfRule type="cellIs" dxfId="124" priority="232" stopIfTrue="1" operator="notEqual">
      <formula>$B11</formula>
    </cfRule>
    <cfRule type="cellIs" priority="233" stopIfTrue="1" operator="notEqual">
      <formula>$B11</formula>
    </cfRule>
  </conditionalFormatting>
  <conditionalFormatting sqref="R13:R15">
    <cfRule type="cellIs" dxfId="123" priority="231" stopIfTrue="1" operator="notEqual">
      <formula>$B13</formula>
    </cfRule>
  </conditionalFormatting>
  <conditionalFormatting sqref="R25">
    <cfRule type="cellIs" dxfId="122" priority="229" stopIfTrue="1" operator="notEqual">
      <formula>$B25</formula>
    </cfRule>
    <cfRule type="cellIs" priority="230" stopIfTrue="1" operator="notEqual">
      <formula>$B25</formula>
    </cfRule>
  </conditionalFormatting>
  <conditionalFormatting sqref="R17:R24">
    <cfRule type="cellIs" dxfId="121" priority="228" stopIfTrue="1" operator="notEqual">
      <formula>$B17</formula>
    </cfRule>
  </conditionalFormatting>
  <conditionalFormatting sqref="R26">
    <cfRule type="cellIs" dxfId="120" priority="227" stopIfTrue="1" operator="notEqual">
      <formula>$B26</formula>
    </cfRule>
  </conditionalFormatting>
  <conditionalFormatting sqref="R36">
    <cfRule type="cellIs" dxfId="119" priority="225" stopIfTrue="1" operator="notEqual">
      <formula>$B36</formula>
    </cfRule>
    <cfRule type="cellIs" priority="226" stopIfTrue="1" operator="notEqual">
      <formula>$B36</formula>
    </cfRule>
  </conditionalFormatting>
  <conditionalFormatting sqref="R28:R35">
    <cfRule type="cellIs" dxfId="118" priority="224" stopIfTrue="1" operator="notEqual">
      <formula>$B28</formula>
    </cfRule>
  </conditionalFormatting>
  <conditionalFormatting sqref="R40">
    <cfRule type="cellIs" dxfId="117" priority="222" stopIfTrue="1" operator="notEqual">
      <formula>$B40</formula>
    </cfRule>
    <cfRule type="cellIs" priority="223" stopIfTrue="1" operator="notEqual">
      <formula>$B40</formula>
    </cfRule>
  </conditionalFormatting>
  <conditionalFormatting sqref="R38:R39">
    <cfRule type="cellIs" dxfId="116" priority="221" stopIfTrue="1" operator="notEqual">
      <formula>$B38</formula>
    </cfRule>
  </conditionalFormatting>
  <conditionalFormatting sqref="R41">
    <cfRule type="cellIs" dxfId="115" priority="220" stopIfTrue="1" operator="notEqual">
      <formula>$B41</formula>
    </cfRule>
  </conditionalFormatting>
  <conditionalFormatting sqref="R53">
    <cfRule type="cellIs" dxfId="114" priority="218" stopIfTrue="1" operator="notEqual">
      <formula>$B53</formula>
    </cfRule>
    <cfRule type="cellIs" priority="219" stopIfTrue="1" operator="notEqual">
      <formula>$B53</formula>
    </cfRule>
  </conditionalFormatting>
  <conditionalFormatting sqref="R43:R52">
    <cfRule type="cellIs" dxfId="113" priority="217" stopIfTrue="1" operator="notEqual">
      <formula>$B43</formula>
    </cfRule>
  </conditionalFormatting>
  <conditionalFormatting sqref="R62:R63">
    <cfRule type="cellIs" dxfId="112" priority="215" stopIfTrue="1" operator="notEqual">
      <formula>$B62</formula>
    </cfRule>
    <cfRule type="cellIs" priority="216" stopIfTrue="1" operator="notEqual">
      <formula>$B62</formula>
    </cfRule>
  </conditionalFormatting>
  <conditionalFormatting sqref="R55:R61">
    <cfRule type="cellIs" dxfId="111" priority="214" stopIfTrue="1" operator="notEqual">
      <formula>$B55</formula>
    </cfRule>
  </conditionalFormatting>
  <conditionalFormatting sqref="R67">
    <cfRule type="cellIs" dxfId="110" priority="212" stopIfTrue="1" operator="notEqual">
      <formula>$B67</formula>
    </cfRule>
    <cfRule type="cellIs" priority="213" stopIfTrue="1" operator="notEqual">
      <formula>$B67</formula>
    </cfRule>
  </conditionalFormatting>
  <conditionalFormatting sqref="R65:R66">
    <cfRule type="cellIs" dxfId="109" priority="211" stopIfTrue="1" operator="notEqual">
      <formula>$B65</formula>
    </cfRule>
  </conditionalFormatting>
  <conditionalFormatting sqref="R74">
    <cfRule type="cellIs" dxfId="108" priority="209" stopIfTrue="1" operator="notEqual">
      <formula>$B74</formula>
    </cfRule>
    <cfRule type="cellIs" priority="210" stopIfTrue="1" operator="notEqual">
      <formula>$B74</formula>
    </cfRule>
  </conditionalFormatting>
  <conditionalFormatting sqref="R95">
    <cfRule type="cellIs" dxfId="107" priority="207" stopIfTrue="1" operator="notEqual">
      <formula>$B95</formula>
    </cfRule>
    <cfRule type="cellIs" priority="208" stopIfTrue="1" operator="notEqual">
      <formula>$B95</formula>
    </cfRule>
  </conditionalFormatting>
  <conditionalFormatting sqref="R69:R73">
    <cfRule type="cellIs" dxfId="106" priority="206" stopIfTrue="1" operator="notEqual">
      <formula>$B69</formula>
    </cfRule>
  </conditionalFormatting>
  <conditionalFormatting sqref="R76:R77">
    <cfRule type="cellIs" dxfId="105" priority="205" stopIfTrue="1" operator="notEqual">
      <formula>$B76</formula>
    </cfRule>
  </conditionalFormatting>
  <conditionalFormatting sqref="R80:R94">
    <cfRule type="cellIs" dxfId="104" priority="204" stopIfTrue="1" operator="notEqual">
      <formula>$B80</formula>
    </cfRule>
  </conditionalFormatting>
  <conditionalFormatting sqref="R104:R105">
    <cfRule type="cellIs" dxfId="103" priority="202" stopIfTrue="1" operator="notEqual">
      <formula>$B104</formula>
    </cfRule>
    <cfRule type="cellIs" priority="203" stopIfTrue="1" operator="notEqual">
      <formula>$B104</formula>
    </cfRule>
  </conditionalFormatting>
  <conditionalFormatting sqref="R98:R103">
    <cfRule type="cellIs" dxfId="102" priority="201" stopIfTrue="1" operator="notEqual">
      <formula>$B98</formula>
    </cfRule>
  </conditionalFormatting>
  <conditionalFormatting sqref="E105:Q105">
    <cfRule type="cellIs" dxfId="101" priority="200" stopIfTrue="1" operator="notEqual">
      <formula>E$108</formula>
    </cfRule>
  </conditionalFormatting>
  <conditionalFormatting sqref="S13">
    <cfRule type="expression" dxfId="100" priority="197" stopIfTrue="1">
      <formula>(S13+T13)&gt;C13</formula>
    </cfRule>
  </conditionalFormatting>
  <conditionalFormatting sqref="S14">
    <cfRule type="expression" dxfId="99" priority="194" stopIfTrue="1">
      <formula>(S14+T14)&gt;C14</formula>
    </cfRule>
  </conditionalFormatting>
  <conditionalFormatting sqref="S17">
    <cfRule type="expression" dxfId="98" priority="193" stopIfTrue="1">
      <formula>(S17+T17)&gt;C17</formula>
    </cfRule>
  </conditionalFormatting>
  <conditionalFormatting sqref="S18">
    <cfRule type="expression" dxfId="97" priority="185" stopIfTrue="1">
      <formula>(S18+T18)&gt;C18</formula>
    </cfRule>
  </conditionalFormatting>
  <conditionalFormatting sqref="S19">
    <cfRule type="expression" dxfId="96" priority="183" stopIfTrue="1">
      <formula>(S19+T19)&gt;C19</formula>
    </cfRule>
  </conditionalFormatting>
  <conditionalFormatting sqref="S20">
    <cfRule type="expression" dxfId="95" priority="182" stopIfTrue="1">
      <formula>(S20+T20)&gt;C20</formula>
    </cfRule>
  </conditionalFormatting>
  <conditionalFormatting sqref="S21">
    <cfRule type="expression" dxfId="94" priority="181" stopIfTrue="1">
      <formula>(S21+T21)&gt;C21</formula>
    </cfRule>
  </conditionalFormatting>
  <conditionalFormatting sqref="S22">
    <cfRule type="expression" dxfId="93" priority="180" stopIfTrue="1">
      <formula>(S22+T22)&gt;C22</formula>
    </cfRule>
  </conditionalFormatting>
  <conditionalFormatting sqref="S23">
    <cfRule type="expression" dxfId="92" priority="179" stopIfTrue="1">
      <formula>(S23+T23)&gt;C23</formula>
    </cfRule>
  </conditionalFormatting>
  <conditionalFormatting sqref="S24">
    <cfRule type="expression" dxfId="91" priority="178" stopIfTrue="1">
      <formula>(S24+T24)&gt;C24</formula>
    </cfRule>
  </conditionalFormatting>
  <conditionalFormatting sqref="S26">
    <cfRule type="expression" dxfId="90" priority="171" stopIfTrue="1">
      <formula>(S26+T26)&gt;C26</formula>
    </cfRule>
  </conditionalFormatting>
  <conditionalFormatting sqref="S28:S35">
    <cfRule type="expression" dxfId="89" priority="169" stopIfTrue="1">
      <formula>(S28+T28)&gt;C28</formula>
    </cfRule>
  </conditionalFormatting>
  <conditionalFormatting sqref="S38">
    <cfRule type="expression" dxfId="88" priority="153" stopIfTrue="1">
      <formula>(S38+T38)&gt;C38</formula>
    </cfRule>
  </conditionalFormatting>
  <conditionalFormatting sqref="S39">
    <cfRule type="expression" dxfId="87" priority="152" stopIfTrue="1">
      <formula>(S39+T39)&gt;C39</formula>
    </cfRule>
  </conditionalFormatting>
  <conditionalFormatting sqref="S41">
    <cfRule type="expression" dxfId="86" priority="149" stopIfTrue="1">
      <formula>(S41+T41)&gt;C41</formula>
    </cfRule>
  </conditionalFormatting>
  <conditionalFormatting sqref="S43">
    <cfRule type="expression" dxfId="85" priority="147" stopIfTrue="1">
      <formula>(S43+T43)&gt;C43</formula>
    </cfRule>
  </conditionalFormatting>
  <conditionalFormatting sqref="S44">
    <cfRule type="expression" dxfId="84" priority="142" stopIfTrue="1">
      <formula>(S44+T44)&gt;C44</formula>
    </cfRule>
  </conditionalFormatting>
  <conditionalFormatting sqref="S45">
    <cfRule type="expression" dxfId="83" priority="141" stopIfTrue="1">
      <formula>(S45+T45)&gt;C45</formula>
    </cfRule>
  </conditionalFormatting>
  <conditionalFormatting sqref="S46">
    <cfRule type="expression" dxfId="82" priority="140" stopIfTrue="1">
      <formula>(S46+T46)&gt;C46</formula>
    </cfRule>
  </conditionalFormatting>
  <conditionalFormatting sqref="S47">
    <cfRule type="expression" dxfId="81" priority="139" stopIfTrue="1">
      <formula>(S47+T47)&gt;C47</formula>
    </cfRule>
  </conditionalFormatting>
  <conditionalFormatting sqref="S48:S52">
    <cfRule type="expression" dxfId="80" priority="138" stopIfTrue="1">
      <formula>(S48+T48)&gt;C48</formula>
    </cfRule>
  </conditionalFormatting>
  <conditionalFormatting sqref="S65">
    <cfRule type="expression" dxfId="79" priority="124" stopIfTrue="1">
      <formula>(S65+T65)&gt;C65</formula>
    </cfRule>
  </conditionalFormatting>
  <conditionalFormatting sqref="S66">
    <cfRule type="expression" dxfId="78" priority="123" stopIfTrue="1">
      <formula>(S66+T66)&gt;C66</formula>
    </cfRule>
  </conditionalFormatting>
  <conditionalFormatting sqref="S76">
    <cfRule type="expression" dxfId="77" priority="120" stopIfTrue="1">
      <formula>(S76+T76)&gt;C76</formula>
    </cfRule>
  </conditionalFormatting>
  <conditionalFormatting sqref="S77">
    <cfRule type="expression" dxfId="76" priority="119" stopIfTrue="1">
      <formula>(S77+T77)&gt;C77</formula>
    </cfRule>
  </conditionalFormatting>
  <conditionalFormatting sqref="S81">
    <cfRule type="expression" dxfId="75" priority="116" stopIfTrue="1">
      <formula>(S81+T81)&gt;C81</formula>
    </cfRule>
  </conditionalFormatting>
  <conditionalFormatting sqref="S82:S83">
    <cfRule type="expression" dxfId="74" priority="115" stopIfTrue="1">
      <formula>(S82+T82)&gt;C82</formula>
    </cfRule>
  </conditionalFormatting>
  <conditionalFormatting sqref="S84">
    <cfRule type="expression" dxfId="73" priority="113" stopIfTrue="1">
      <formula>(S84+T84)&gt;C84</formula>
    </cfRule>
  </conditionalFormatting>
  <conditionalFormatting sqref="S86">
    <cfRule type="expression" dxfId="72" priority="108" stopIfTrue="1">
      <formula>(S86+T86)&gt;C86</formula>
    </cfRule>
  </conditionalFormatting>
  <conditionalFormatting sqref="S87">
    <cfRule type="expression" dxfId="71" priority="107" stopIfTrue="1">
      <formula>(S87+T87)&gt;C87</formula>
    </cfRule>
  </conditionalFormatting>
  <conditionalFormatting sqref="S88">
    <cfRule type="expression" dxfId="70" priority="106" stopIfTrue="1">
      <formula>(S88+T88)&gt;C88</formula>
    </cfRule>
  </conditionalFormatting>
  <conditionalFormatting sqref="S89:S94">
    <cfRule type="expression" dxfId="69" priority="105" stopIfTrue="1">
      <formula>(S89+T89)&gt;C89</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90" zoomScaleNormal="9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4" t="s">
        <v>1493</v>
      </c>
      <c r="B1" s="1625"/>
      <c r="C1" s="1625"/>
      <c r="D1" s="1625"/>
      <c r="E1" s="1625"/>
      <c r="F1" s="1625"/>
      <c r="G1" s="1625"/>
      <c r="H1" s="1625"/>
      <c r="I1" s="1625"/>
      <c r="J1" s="1626"/>
      <c r="K1" s="583"/>
    </row>
    <row r="2" spans="1:11" s="639" customFormat="1" ht="72">
      <c r="A2" s="635"/>
      <c r="B2" s="636" t="s">
        <v>1178</v>
      </c>
      <c r="C2" s="636" t="s">
        <v>1495</v>
      </c>
      <c r="D2" s="637" t="s">
        <v>1496</v>
      </c>
      <c r="E2" s="636" t="s">
        <v>1392</v>
      </c>
      <c r="F2" s="636" t="s">
        <v>1497</v>
      </c>
      <c r="G2" s="636" t="s">
        <v>1498</v>
      </c>
      <c r="H2" s="636" t="s">
        <v>1179</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4550000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4555000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4555000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39099136</v>
      </c>
      <c r="C29" s="590"/>
      <c r="D29" s="590"/>
      <c r="E29" s="589">
        <f>'Sources and Uses Budget'!S29</f>
        <v>39099136</v>
      </c>
      <c r="F29" s="590"/>
      <c r="G29" s="590"/>
      <c r="H29" s="589">
        <f>'Sources and Uses Budget'!T29</f>
        <v>0</v>
      </c>
      <c r="I29" s="590"/>
      <c r="J29" s="590"/>
      <c r="K29" s="587"/>
    </row>
    <row r="30" spans="1:11" s="588" customFormat="1">
      <c r="A30" s="223" t="s">
        <v>651</v>
      </c>
      <c r="B30" s="589">
        <f>'Sources and Uses Budget'!C30</f>
        <v>1506787</v>
      </c>
      <c r="C30" s="590"/>
      <c r="D30" s="590"/>
      <c r="E30" s="589">
        <f>'Sources and Uses Budget'!S30</f>
        <v>1506787</v>
      </c>
      <c r="F30" s="590"/>
      <c r="G30" s="590"/>
      <c r="H30" s="589">
        <f>'Sources and Uses Budget'!T30</f>
        <v>0</v>
      </c>
      <c r="I30" s="590"/>
      <c r="J30" s="590"/>
      <c r="K30" s="587"/>
    </row>
    <row r="31" spans="1:11" s="588" customFormat="1">
      <c r="A31" s="223" t="s">
        <v>144</v>
      </c>
      <c r="B31" s="589">
        <f>'Sources and Uses Budget'!C31</f>
        <v>2811732</v>
      </c>
      <c r="C31" s="590"/>
      <c r="D31" s="590"/>
      <c r="E31" s="589">
        <f>'Sources and Uses Budget'!S31</f>
        <v>2811732</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524235</v>
      </c>
      <c r="C34" s="590"/>
      <c r="D34" s="590"/>
      <c r="E34" s="589">
        <f>'Sources and Uses Budget'!S34</f>
        <v>524235</v>
      </c>
      <c r="F34" s="590"/>
      <c r="G34" s="590"/>
      <c r="H34" s="589">
        <f>'Sources and Uses Budget'!T34</f>
        <v>0</v>
      </c>
      <c r="I34" s="590"/>
      <c r="J34" s="590"/>
      <c r="K34" s="587"/>
    </row>
    <row r="35" spans="1:11" s="588" customFormat="1">
      <c r="A35" s="595" t="str">
        <f>'Sources and Uses Budget'!$A35</f>
        <v>Other: PV System</v>
      </c>
      <c r="B35" s="589">
        <f>'Sources and Uses Budget'!C35</f>
        <v>360385</v>
      </c>
      <c r="C35" s="590"/>
      <c r="D35" s="590"/>
      <c r="E35" s="589">
        <f>'Sources and Uses Budget'!S35</f>
        <v>360385</v>
      </c>
      <c r="F35" s="590"/>
      <c r="G35" s="590"/>
      <c r="H35" s="589">
        <f>'Sources and Uses Budget'!T35</f>
        <v>0</v>
      </c>
      <c r="I35" s="590"/>
      <c r="J35" s="590"/>
      <c r="K35" s="587"/>
    </row>
    <row r="36" spans="1:11" s="588" customFormat="1">
      <c r="A36" s="597" t="s">
        <v>150</v>
      </c>
      <c r="B36" s="589">
        <f>'Sources and Uses Budget'!C36</f>
        <v>44302275</v>
      </c>
      <c r="C36" s="589">
        <f>SUM(C28:C35)</f>
        <v>0</v>
      </c>
      <c r="D36" s="589">
        <f>SUM(D28:D35)</f>
        <v>0</v>
      </c>
      <c r="E36" s="589">
        <f>'Sources and Uses Budget'!S36</f>
        <v>44302275</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1599863</v>
      </c>
      <c r="C38" s="590"/>
      <c r="D38" s="590"/>
      <c r="E38" s="589">
        <f>'Sources and Uses Budget'!S38</f>
        <v>1599863</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1599863</v>
      </c>
      <c r="C40" s="589">
        <f>SUM(C37:C39)</f>
        <v>0</v>
      </c>
      <c r="D40" s="589">
        <f>SUM(D37:D39)</f>
        <v>0</v>
      </c>
      <c r="E40" s="589">
        <f>'Sources and Uses Budget'!S40</f>
        <v>1599863</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648825</v>
      </c>
      <c r="C41" s="590"/>
      <c r="D41" s="590"/>
      <c r="E41" s="589">
        <f>'Sources and Uses Budget'!S41</f>
        <v>648825</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2280562</v>
      </c>
      <c r="C43" s="590"/>
      <c r="D43" s="590"/>
      <c r="E43" s="589">
        <f>'Sources and Uses Budget'!S43</f>
        <v>1238019</v>
      </c>
      <c r="F43" s="590"/>
      <c r="G43" s="590"/>
      <c r="H43" s="589">
        <f>'Sources and Uses Budget'!T43</f>
        <v>0</v>
      </c>
      <c r="I43" s="590"/>
      <c r="J43" s="590"/>
      <c r="K43" s="587"/>
    </row>
    <row r="44" spans="1:11" s="588" customFormat="1">
      <c r="A44" s="592" t="s">
        <v>158</v>
      </c>
      <c r="B44" s="589">
        <f>'Sources and Uses Budget'!C44</f>
        <v>345538</v>
      </c>
      <c r="C44" s="590"/>
      <c r="D44" s="590"/>
      <c r="E44" s="589">
        <f>'Sources and Uses Budget'!S44</f>
        <v>345538</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492898</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45000</v>
      </c>
      <c r="C48" s="590"/>
      <c r="D48" s="590"/>
      <c r="E48" s="589">
        <f>'Sources and Uses Budget'!S48</f>
        <v>45000</v>
      </c>
      <c r="F48" s="590"/>
      <c r="G48" s="590"/>
      <c r="H48" s="589">
        <f>'Sources and Uses Budget'!T48</f>
        <v>0</v>
      </c>
      <c r="I48" s="590"/>
      <c r="J48" s="590"/>
      <c r="K48" s="587"/>
    </row>
    <row r="49" spans="1:11" s="588" customFormat="1">
      <c r="A49" s="592" t="s">
        <v>161</v>
      </c>
      <c r="B49" s="589">
        <f>'Sources and Uses Budget'!C49</f>
        <v>412713</v>
      </c>
      <c r="C49" s="590"/>
      <c r="D49" s="590"/>
      <c r="E49" s="589">
        <f>'Sources and Uses Budget'!S49</f>
        <v>412713</v>
      </c>
      <c r="F49" s="590"/>
      <c r="G49" s="590"/>
      <c r="H49" s="589">
        <f>'Sources and Uses Budget'!T49</f>
        <v>0</v>
      </c>
      <c r="I49" s="590"/>
      <c r="J49" s="590"/>
      <c r="K49" s="587"/>
    </row>
    <row r="50" spans="1:11" s="588" customFormat="1">
      <c r="A50" s="592" t="s">
        <v>162</v>
      </c>
      <c r="B50" s="589">
        <f>'Sources and Uses Budget'!C50</f>
        <v>100000</v>
      </c>
      <c r="C50" s="590"/>
      <c r="D50" s="590"/>
      <c r="E50" s="589">
        <f>'Sources and Uses Budget'!S50</f>
        <v>100000</v>
      </c>
      <c r="F50" s="590"/>
      <c r="G50" s="590"/>
      <c r="H50" s="589">
        <f>'Sources and Uses Budget'!T50</f>
        <v>0</v>
      </c>
      <c r="I50" s="590"/>
      <c r="J50" s="590"/>
      <c r="K50" s="587"/>
    </row>
    <row r="51" spans="1:11" s="588" customFormat="1">
      <c r="A51" s="595" t="str">
        <f>'Sources and Uses Budget'!$A60</f>
        <v>Other: (Specify)</v>
      </c>
      <c r="B51" s="589">
        <f>'Sources and Uses Budget'!C51</f>
        <v>356510</v>
      </c>
      <c r="C51" s="590"/>
      <c r="D51" s="590"/>
      <c r="E51" s="589">
        <f>'Sources and Uses Budget'!S51</f>
        <v>193534</v>
      </c>
      <c r="F51" s="590"/>
      <c r="G51" s="590"/>
      <c r="H51" s="589">
        <f>'Sources and Uses Budget'!T51</f>
        <v>0</v>
      </c>
      <c r="I51" s="590"/>
      <c r="J51" s="590"/>
      <c r="K51" s="587"/>
    </row>
    <row r="52" spans="1:11" s="588" customFormat="1">
      <c r="A52" s="595" t="str">
        <f>'Sources and Uses Budget'!$A61</f>
        <v>Other: (Specify)</v>
      </c>
      <c r="B52" s="589">
        <f>'Sources and Uses Budget'!C52</f>
        <v>220785</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4254006</v>
      </c>
      <c r="C53" s="596">
        <f>SUM(C43:C52)</f>
        <v>0</v>
      </c>
      <c r="D53" s="596">
        <f>SUM(D43:D52)</f>
        <v>0</v>
      </c>
      <c r="E53" s="589">
        <f>'Sources and Uses Budget'!S53</f>
        <v>2334804</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63349</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73349</v>
      </c>
      <c r="C62" s="589">
        <f>SUM(C55:C61)</f>
        <v>0</v>
      </c>
      <c r="D62" s="589">
        <f>SUM(D55:D61)</f>
        <v>0</v>
      </c>
      <c r="E62" s="591"/>
      <c r="F62" s="591"/>
      <c r="G62" s="591"/>
      <c r="H62" s="591"/>
      <c r="I62" s="591"/>
      <c r="J62" s="591"/>
      <c r="K62" s="587"/>
    </row>
    <row r="63" spans="1:11" s="588" customFormat="1">
      <c r="A63" s="600" t="s">
        <v>321</v>
      </c>
      <c r="B63" s="589">
        <f>'Sources and Uses Budget'!C63</f>
        <v>55433318</v>
      </c>
      <c r="C63" s="589">
        <f>SUM(C8+C11+C13+C14+C15+C25+C26+C36+C40+C41+C53+C62)</f>
        <v>0</v>
      </c>
      <c r="D63" s="589">
        <f>SUM(D8+D11+D13+D14+D15+D25+D26+D36+D40+D41+D53+D62)</f>
        <v>0</v>
      </c>
      <c r="E63" s="589">
        <f>'Sources and Uses Budget'!S63</f>
        <v>48885767</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45000</v>
      </c>
      <c r="C65" s="590"/>
      <c r="D65" s="590"/>
      <c r="E65" s="589">
        <f>'Sources and Uses Budget'!S65</f>
        <v>35000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45000</v>
      </c>
      <c r="C67" s="589">
        <f>SUM(C64:C66)</f>
        <v>0</v>
      </c>
      <c r="D67" s="589">
        <f>SUM(D64:D66)</f>
        <v>0</v>
      </c>
      <c r="E67" s="589">
        <f>'Sources and Uses Budget'!S67</f>
        <v>35000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312510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312510</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3075932</v>
      </c>
      <c r="C76" s="590"/>
      <c r="D76" s="590"/>
      <c r="E76" s="589">
        <f>'Sources and Uses Budget'!S76</f>
        <v>3075932</v>
      </c>
      <c r="F76" s="590"/>
      <c r="G76" s="590"/>
      <c r="H76" s="589">
        <f>'Sources and Uses Budget'!T76</f>
        <v>0</v>
      </c>
      <c r="I76" s="590"/>
      <c r="J76" s="590"/>
      <c r="K76" s="587"/>
    </row>
    <row r="77" spans="1:11" s="588" customFormat="1">
      <c r="A77" s="592" t="s">
        <v>63</v>
      </c>
      <c r="B77" s="589">
        <f>'Sources and Uses Budget'!C77</f>
        <v>266765</v>
      </c>
      <c r="C77" s="590"/>
      <c r="D77" s="590"/>
      <c r="E77" s="589">
        <f>'Sources and Uses Budget'!S77</f>
        <v>266765</v>
      </c>
      <c r="F77" s="590"/>
      <c r="G77" s="590"/>
      <c r="H77" s="589">
        <f>'Sources and Uses Budget'!T77</f>
        <v>0</v>
      </c>
      <c r="I77" s="590"/>
      <c r="J77" s="590"/>
      <c r="K77" s="587"/>
    </row>
    <row r="78" spans="1:11" s="588" customFormat="1">
      <c r="A78" s="593" t="s">
        <v>1467</v>
      </c>
      <c r="B78" s="589">
        <f>'Sources and Uses Budget'!C78</f>
        <v>3342697</v>
      </c>
      <c r="C78" s="589">
        <f>SUM(C76:C77)</f>
        <v>0</v>
      </c>
      <c r="D78" s="589">
        <f>SUM(D76:D77)</f>
        <v>0</v>
      </c>
      <c r="E78" s="589">
        <f>'Sources and Uses Budget'!S78</f>
        <v>3342697</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61798</v>
      </c>
      <c r="C80" s="590"/>
      <c r="D80" s="590"/>
      <c r="E80" s="591"/>
      <c r="F80" s="591"/>
      <c r="G80" s="591"/>
      <c r="H80" s="591"/>
      <c r="I80" s="591"/>
      <c r="J80" s="591"/>
      <c r="K80" s="587"/>
    </row>
    <row r="81" spans="1:11" s="588" customFormat="1">
      <c r="A81" s="223" t="s">
        <v>846</v>
      </c>
      <c r="B81" s="589">
        <f>'Sources and Uses Budget'!C81</f>
        <v>135538</v>
      </c>
      <c r="C81" s="590"/>
      <c r="D81" s="590"/>
      <c r="E81" s="589">
        <f>'Sources and Uses Budget'!S81</f>
        <v>135538</v>
      </c>
      <c r="F81" s="590"/>
      <c r="G81" s="590"/>
      <c r="H81" s="589">
        <f>'Sources and Uses Budget'!T81</f>
        <v>0</v>
      </c>
      <c r="I81" s="590"/>
      <c r="J81" s="590"/>
      <c r="K81" s="587"/>
    </row>
    <row r="82" spans="1:11" s="588" customFormat="1">
      <c r="A82" s="223" t="s">
        <v>847</v>
      </c>
      <c r="B82" s="589">
        <f>'Sources and Uses Budget'!C82</f>
        <v>1459621</v>
      </c>
      <c r="C82" s="590"/>
      <c r="D82" s="590"/>
      <c r="E82" s="589">
        <f>'Sources and Uses Budget'!S82</f>
        <v>1459621</v>
      </c>
      <c r="F82" s="590"/>
      <c r="G82" s="590"/>
      <c r="H82" s="589">
        <f>'Sources and Uses Budget'!T82</f>
        <v>0</v>
      </c>
      <c r="I82" s="590"/>
      <c r="J82" s="590"/>
      <c r="K82" s="587"/>
    </row>
    <row r="83" spans="1:11" s="588" customFormat="1">
      <c r="A83" s="223" t="s">
        <v>848</v>
      </c>
      <c r="B83" s="589">
        <f>'Sources and Uses Budget'!C83</f>
        <v>243761</v>
      </c>
      <c r="C83" s="590"/>
      <c r="D83" s="590"/>
      <c r="E83" s="589">
        <f>'Sources and Uses Budget'!S83</f>
        <v>243761</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101307</v>
      </c>
      <c r="C85" s="590"/>
      <c r="D85" s="590"/>
      <c r="E85" s="591"/>
      <c r="F85" s="591"/>
      <c r="G85" s="591"/>
      <c r="H85" s="591"/>
      <c r="I85" s="591"/>
      <c r="J85" s="591"/>
      <c r="K85" s="587"/>
    </row>
    <row r="86" spans="1:11" s="588" customFormat="1">
      <c r="A86" s="223" t="s">
        <v>851</v>
      </c>
      <c r="B86" s="589">
        <f>'Sources and Uses Budget'!C86</f>
        <v>100000</v>
      </c>
      <c r="C86" s="590"/>
      <c r="D86" s="590"/>
      <c r="E86" s="589">
        <f>'Sources and Uses Budget'!S86</f>
        <v>100000</v>
      </c>
      <c r="F86" s="590"/>
      <c r="G86" s="590"/>
      <c r="H86" s="589">
        <f>'Sources and Uses Budget'!T86</f>
        <v>0</v>
      </c>
      <c r="I86" s="590"/>
      <c r="J86" s="590"/>
      <c r="K86" s="587"/>
    </row>
    <row r="87" spans="1:11" s="588" customFormat="1">
      <c r="A87" s="223" t="s">
        <v>852</v>
      </c>
      <c r="B87" s="589">
        <f>'Sources and Uses Budget'!C87</f>
        <v>13000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1469</v>
      </c>
      <c r="B89" s="589">
        <f>'Sources and Uses Budget'!C89</f>
        <v>11000</v>
      </c>
      <c r="C89" s="590"/>
      <c r="D89" s="590"/>
      <c r="E89" s="589">
        <f>'Sources and Uses Budget'!S89</f>
        <v>11000</v>
      </c>
      <c r="F89" s="590"/>
      <c r="G89" s="590"/>
      <c r="H89" s="589">
        <f>'Sources and Uses Budget'!T89</f>
        <v>0</v>
      </c>
      <c r="I89" s="590"/>
      <c r="J89" s="590"/>
      <c r="K89" s="587"/>
    </row>
    <row r="90" spans="1:11" s="588" customFormat="1" ht="24">
      <c r="A90" s="595" t="str">
        <f>'Sources and Uses Budget'!$A90</f>
        <v>Other: Predevelopment Loan Interest/Fees</v>
      </c>
      <c r="B90" s="589">
        <f>'Sources and Uses Budget'!C90</f>
        <v>15000</v>
      </c>
      <c r="C90" s="590"/>
      <c r="D90" s="590"/>
      <c r="E90" s="589">
        <f>'Sources and Uses Budget'!S90</f>
        <v>15000</v>
      </c>
      <c r="F90" s="590"/>
      <c r="G90" s="590"/>
      <c r="H90" s="589">
        <f>'Sources and Uses Budget'!T90</f>
        <v>0</v>
      </c>
      <c r="I90" s="590"/>
      <c r="J90" s="590"/>
      <c r="K90" s="587"/>
    </row>
    <row r="91" spans="1:11" s="588" customFormat="1" ht="24">
      <c r="A91" s="595" t="str">
        <f>'Sources and Uses Budget'!$A91</f>
        <v>Other: Construction Supervision &amp; Testing</v>
      </c>
      <c r="B91" s="589">
        <f>'Sources and Uses Budget'!C91</f>
        <v>175200</v>
      </c>
      <c r="C91" s="590"/>
      <c r="D91" s="590"/>
      <c r="E91" s="589">
        <f>'Sources and Uses Budget'!S91</f>
        <v>175200</v>
      </c>
      <c r="F91" s="590"/>
      <c r="G91" s="590"/>
      <c r="H91" s="589">
        <f>'Sources and Uses Budget'!T91</f>
        <v>0</v>
      </c>
      <c r="I91" s="590"/>
      <c r="J91" s="590"/>
      <c r="K91" s="587"/>
    </row>
    <row r="92" spans="1:11" s="588" customFormat="1">
      <c r="A92" s="595" t="str">
        <f>'Sources and Uses Budget'!$A92</f>
        <v>Other: Other Consultants &amp; Green Certs</v>
      </c>
      <c r="B92" s="589">
        <f>'Sources and Uses Budget'!C92</f>
        <v>80000</v>
      </c>
      <c r="C92" s="590"/>
      <c r="D92" s="590"/>
      <c r="E92" s="589">
        <f>'Sources and Uses Budget'!S92</f>
        <v>80000</v>
      </c>
      <c r="F92" s="590"/>
      <c r="G92" s="590"/>
      <c r="H92" s="589">
        <f>'Sources and Uses Budget'!T92</f>
        <v>0</v>
      </c>
      <c r="I92" s="590"/>
      <c r="J92" s="590"/>
      <c r="K92" s="587"/>
    </row>
    <row r="93" spans="1:11" s="588" customFormat="1">
      <c r="A93" s="595" t="str">
        <f>'Sources and Uses Budget'!$A93</f>
        <v>Other: Utility Connection Fees</v>
      </c>
      <c r="B93" s="589">
        <f>'Sources and Uses Budget'!C93</f>
        <v>162000</v>
      </c>
      <c r="C93" s="590"/>
      <c r="D93" s="590"/>
      <c r="E93" s="589">
        <f>'Sources and Uses Budget'!S93</f>
        <v>162000</v>
      </c>
      <c r="F93" s="590"/>
      <c r="G93" s="590"/>
      <c r="H93" s="589">
        <f>'Sources and Uses Budget'!T93</f>
        <v>0</v>
      </c>
      <c r="I93" s="590"/>
      <c r="J93" s="590"/>
      <c r="K93" s="587"/>
    </row>
    <row r="94" spans="1:11" s="588" customFormat="1">
      <c r="A94" s="595" t="str">
        <f>'Sources and Uses Budget'!$A94</f>
        <v>Other: Prevailing Wage &amp; Security</v>
      </c>
      <c r="B94" s="589">
        <f>'Sources and Uses Budget'!C94</f>
        <v>110600</v>
      </c>
      <c r="C94" s="590"/>
      <c r="D94" s="590"/>
      <c r="E94" s="589">
        <f>'Sources and Uses Budget'!S94</f>
        <v>110600</v>
      </c>
      <c r="F94" s="590"/>
      <c r="G94" s="590"/>
      <c r="H94" s="589">
        <f>'Sources and Uses Budget'!T94</f>
        <v>0</v>
      </c>
      <c r="I94" s="590"/>
      <c r="J94" s="590"/>
      <c r="K94" s="587"/>
    </row>
    <row r="95" spans="1:11" s="588" customFormat="1">
      <c r="A95" s="593" t="s">
        <v>853</v>
      </c>
      <c r="B95" s="589">
        <f>'Sources and Uses Budget'!C95</f>
        <v>2668825</v>
      </c>
      <c r="C95" s="589">
        <f>SUM(C80:C94)</f>
        <v>0</v>
      </c>
      <c r="D95" s="589">
        <f>SUM(D80:D94)</f>
        <v>0</v>
      </c>
      <c r="E95" s="589">
        <f>'Sources and Uses Budget'!S95</f>
        <v>2492720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61802350</v>
      </c>
      <c r="C96" s="589">
        <f>SUM(C63+C67+C74+C78+C95)</f>
        <v>0</v>
      </c>
      <c r="D96" s="589">
        <f>SUM(D63+D67+D74+D78+D95)</f>
        <v>0</v>
      </c>
      <c r="E96" s="589">
        <f>'Sources and Uses Budget'!S96</f>
        <v>54756184</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3500000</v>
      </c>
      <c r="C98" s="590"/>
      <c r="D98" s="590"/>
      <c r="E98" s="589">
        <f>'Sources and Uses Budget'!S98</f>
        <v>3500000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3500000</v>
      </c>
      <c r="C104" s="589">
        <f>SUM(C98:C103)</f>
        <v>0</v>
      </c>
      <c r="D104" s="589">
        <f>SUM(D98:D103)</f>
        <v>0</v>
      </c>
      <c r="E104" s="589">
        <f>'Sources and Uses Budget'!S104</f>
        <v>3500000</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65302350</v>
      </c>
      <c r="C105" s="596">
        <f>SUM(C96+C104)</f>
        <v>0</v>
      </c>
      <c r="D105" s="596">
        <f>SUM(D96+D104)</f>
        <v>0</v>
      </c>
      <c r="E105" s="589">
        <f>'Sources and Uses Budget'!S105</f>
        <v>58256184</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58256184</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8"/>
      <c r="E124" s="1619"/>
      <c r="F124" s="1619"/>
      <c r="G124" s="1619"/>
      <c r="H124" s="1619"/>
      <c r="I124" s="1619"/>
      <c r="J124" s="607"/>
      <c r="K124" s="587"/>
    </row>
    <row r="125" spans="1:11" s="588" customFormat="1" ht="12.75">
      <c r="A125" s="618"/>
      <c r="B125" s="617"/>
      <c r="C125" s="618"/>
      <c r="D125" s="1619"/>
      <c r="E125" s="1619"/>
      <c r="F125" s="1619"/>
      <c r="G125" s="1619"/>
      <c r="H125" s="1619"/>
      <c r="I125" s="1619"/>
      <c r="J125" s="607"/>
      <c r="K125" s="587"/>
    </row>
    <row r="126" spans="1:11" s="588" customFormat="1" ht="12.75">
      <c r="A126" s="618"/>
      <c r="B126" s="617"/>
      <c r="C126" s="618"/>
      <c r="D126" s="1619"/>
      <c r="E126" s="1619"/>
      <c r="F126" s="1619"/>
      <c r="G126" s="1619"/>
      <c r="H126" s="1619"/>
      <c r="I126" s="161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0"/>
      <c r="B139" s="1621"/>
      <c r="C139" s="1621"/>
      <c r="D139" s="630"/>
      <c r="E139" s="618"/>
      <c r="F139" s="618"/>
      <c r="G139" s="618"/>
    </row>
    <row r="140" spans="1:11" ht="12" customHeight="1">
      <c r="A140" s="1622"/>
      <c r="B140" s="1623"/>
      <c r="C140" s="162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6" zoomScale="90" zoomScaleNormal="90" zoomScaleSheetLayoutView="100" workbookViewId="0">
      <selection activeCell="AB57" sqref="AB57:AF57"/>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84" t="s">
        <v>1598</v>
      </c>
      <c r="B1" s="1684"/>
      <c r="C1" s="1684"/>
      <c r="D1" s="1684"/>
      <c r="E1" s="1684"/>
      <c r="F1" s="1684"/>
      <c r="G1" s="1684"/>
      <c r="H1" s="1684"/>
      <c r="I1" s="1684"/>
      <c r="J1" s="1684"/>
      <c r="K1" s="1684"/>
      <c r="L1" s="1684"/>
      <c r="M1" s="1684"/>
      <c r="N1" s="1684"/>
      <c r="O1" s="1684"/>
      <c r="P1" s="1684"/>
      <c r="Q1" s="1684"/>
      <c r="R1" s="1684"/>
      <c r="S1" s="1684"/>
      <c r="T1" s="1684"/>
      <c r="U1" s="1684"/>
      <c r="V1" s="1684"/>
      <c r="W1" s="1684"/>
      <c r="X1" s="1684"/>
      <c r="Y1" s="1684"/>
      <c r="Z1" s="1684"/>
      <c r="AA1" s="1684"/>
      <c r="AB1" s="1684"/>
      <c r="AC1" s="1684"/>
      <c r="AD1" s="1684"/>
      <c r="AE1" s="1684"/>
      <c r="AF1" s="1684"/>
      <c r="AG1" s="1684"/>
      <c r="AH1" s="1684"/>
      <c r="AI1" s="1684"/>
      <c r="AJ1" s="1684"/>
      <c r="AK1" s="1684"/>
      <c r="AL1" s="1684"/>
      <c r="AM1" s="1684"/>
      <c r="AN1" s="168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5"/>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1" t="str">
        <f xml:space="preserve"> IF(T25=100%,'Sources and Basis Breakdown'!G2,'Sources and Basis Breakdown'!F2)</f>
        <v>30% PVC for New Const/
Rehabilitation
DDA/QCT
Building(s)</v>
      </c>
      <c r="U7" s="1661"/>
      <c r="V7" s="1661"/>
      <c r="W7" s="1661"/>
      <c r="X7" s="1661"/>
      <c r="Y7" s="1661" t="str">
        <f>IF(T25=100%," ",'Sources and Basis Breakdown'!G2)</f>
        <v>30% PVC for New Const/
Rehabilitation
NON-DDA/
NON-QCT Building(s)</v>
      </c>
      <c r="Z7" s="1661"/>
      <c r="AA7" s="1661"/>
      <c r="AB7" s="1661"/>
      <c r="AC7" s="1661"/>
      <c r="AD7" s="1661" t="str">
        <f xml:space="preserve"> IF(T25=100%, 'Sources and Basis Breakdown'!J2,'Sources and Basis Breakdown'!I2)</f>
        <v>30% PVC for Acquisition
DDA/QCT Building(s)</v>
      </c>
      <c r="AE7" s="1661"/>
      <c r="AF7" s="1661"/>
      <c r="AG7" s="1661"/>
      <c r="AH7" s="1661"/>
      <c r="AI7" s="1661" t="str">
        <f>IF(T25=100%," ",'Sources and Basis Breakdown'!J2)</f>
        <v>30% PVC for Acquisition
NON-DDA/
NON-QCT Building(s)</v>
      </c>
      <c r="AJ7" s="1661"/>
      <c r="AK7" s="1661"/>
      <c r="AL7" s="1661"/>
      <c r="AM7" s="166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1"/>
      <c r="U8" s="1661"/>
      <c r="V8" s="1661"/>
      <c r="W8" s="1661"/>
      <c r="X8" s="1661"/>
      <c r="Y8" s="1661"/>
      <c r="Z8" s="1661"/>
      <c r="AA8" s="1661"/>
      <c r="AB8" s="1661"/>
      <c r="AC8" s="1661"/>
      <c r="AD8" s="1661"/>
      <c r="AE8" s="1661"/>
      <c r="AF8" s="1661"/>
      <c r="AG8" s="1661"/>
      <c r="AH8" s="1661"/>
      <c r="AI8" s="1661"/>
      <c r="AJ8" s="1661"/>
      <c r="AK8" s="1661"/>
      <c r="AL8" s="1661"/>
      <c r="AM8" s="166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1"/>
      <c r="U9" s="1661"/>
      <c r="V9" s="1661"/>
      <c r="W9" s="1661"/>
      <c r="X9" s="1661"/>
      <c r="Y9" s="1661"/>
      <c r="Z9" s="1661"/>
      <c r="AA9" s="1661"/>
      <c r="AB9" s="1661"/>
      <c r="AC9" s="1661"/>
      <c r="AD9" s="1661"/>
      <c r="AE9" s="1661"/>
      <c r="AF9" s="1661"/>
      <c r="AG9" s="1661"/>
      <c r="AH9" s="1661"/>
      <c r="AI9" s="1661"/>
      <c r="AJ9" s="1661"/>
      <c r="AK9" s="1661"/>
      <c r="AL9" s="1661"/>
      <c r="AM9" s="166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1"/>
      <c r="U10" s="1661"/>
      <c r="V10" s="1661"/>
      <c r="W10" s="1661"/>
      <c r="X10" s="1661"/>
      <c r="Y10" s="1661"/>
      <c r="Z10" s="1661"/>
      <c r="AA10" s="1661"/>
      <c r="AB10" s="1661"/>
      <c r="AC10" s="1661"/>
      <c r="AD10" s="1661"/>
      <c r="AE10" s="1661"/>
      <c r="AF10" s="1661"/>
      <c r="AG10" s="1661"/>
      <c r="AH10" s="1661"/>
      <c r="AI10" s="1661"/>
      <c r="AJ10" s="1661"/>
      <c r="AK10" s="1661"/>
      <c r="AL10" s="1661"/>
      <c r="AM10" s="166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2" t="s">
        <v>407</v>
      </c>
      <c r="C11" s="1643"/>
      <c r="D11" s="1643"/>
      <c r="E11" s="1643"/>
      <c r="F11" s="1643"/>
      <c r="G11" s="1643"/>
      <c r="H11" s="1643"/>
      <c r="I11" s="1643"/>
      <c r="J11" s="1643"/>
      <c r="K11" s="1643"/>
      <c r="L11" s="1643"/>
      <c r="M11" s="1643"/>
      <c r="N11" s="1643"/>
      <c r="O11" s="1643"/>
      <c r="P11" s="1643"/>
      <c r="Q11" s="1643"/>
      <c r="R11" s="1643"/>
      <c r="S11" s="1644"/>
      <c r="T11" s="1686">
        <f>IF('Sources and Basis Breakdown'!F107=0,'Sources and Basis Breakdown'!E107,'Sources and Basis Breakdown'!F107)</f>
        <v>58256184</v>
      </c>
      <c r="U11" s="1687"/>
      <c r="V11" s="1687"/>
      <c r="W11" s="1687"/>
      <c r="X11" s="1687"/>
      <c r="Y11" s="1686">
        <f>IF(Y7=" ",0,IF('Sources and Basis Breakdown'!G107+'Sources and Basis Breakdown'!F107='Sources and Basis Breakdown'!E107,'Sources and Basis Breakdown'!G107,0))</f>
        <v>0</v>
      </c>
      <c r="Z11" s="1687"/>
      <c r="AA11" s="1687"/>
      <c r="AB11" s="1687"/>
      <c r="AC11" s="1687"/>
      <c r="AD11" s="1687">
        <f>IF('Sources and Basis Breakdown'!I107=0,'Sources and Basis Breakdown'!H107,'Sources and Basis Breakdown'!I107)</f>
        <v>0</v>
      </c>
      <c r="AE11" s="1687"/>
      <c r="AF11" s="1687"/>
      <c r="AG11" s="1687"/>
      <c r="AH11" s="1687"/>
      <c r="AI11" s="1687">
        <f>IF(Y7=" ",0,IF('Sources and Basis Breakdown'!I107+'Sources and Basis Breakdown'!J107='Sources and Basis Breakdown'!H107,'Sources and Basis Breakdown'!J107,0))</f>
        <v>0</v>
      </c>
      <c r="AJ11" s="1687"/>
      <c r="AK11" s="1687"/>
      <c r="AL11" s="1687"/>
      <c r="AM11" s="168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0" t="s">
        <v>544</v>
      </c>
      <c r="C12" s="1691"/>
      <c r="D12" s="1691"/>
      <c r="E12" s="1691"/>
      <c r="F12" s="1691"/>
      <c r="G12" s="1691"/>
      <c r="H12" s="1691"/>
      <c r="I12" s="1691"/>
      <c r="J12" s="1691"/>
      <c r="K12" s="1691"/>
      <c r="L12" s="1691"/>
      <c r="M12" s="1691"/>
      <c r="N12" s="1691"/>
      <c r="O12" s="1691"/>
      <c r="P12" s="1691"/>
      <c r="Q12" s="1691"/>
      <c r="R12" s="1691"/>
      <c r="S12" s="1692"/>
      <c r="T12" s="1666"/>
      <c r="U12" s="1667"/>
      <c r="V12" s="1667"/>
      <c r="W12" s="1667"/>
      <c r="X12" s="1668"/>
      <c r="Y12" s="1666"/>
      <c r="Z12" s="1667"/>
      <c r="AA12" s="1667"/>
      <c r="AB12" s="1667"/>
      <c r="AC12" s="1668"/>
      <c r="AD12" s="1666"/>
      <c r="AE12" s="1667"/>
      <c r="AF12" s="1667"/>
      <c r="AG12" s="1667"/>
      <c r="AH12" s="1668"/>
      <c r="AI12" s="1666"/>
      <c r="AJ12" s="1667"/>
      <c r="AK12" s="1667"/>
      <c r="AL12" s="1667"/>
      <c r="AM12" s="166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3" t="s">
        <v>545</v>
      </c>
      <c r="D13" s="1693"/>
      <c r="E13" s="1693"/>
      <c r="F13" s="1693"/>
      <c r="G13" s="1693"/>
      <c r="H13" s="1693"/>
      <c r="I13" s="1693"/>
      <c r="J13" s="1693"/>
      <c r="K13" s="1693"/>
      <c r="L13" s="1693"/>
      <c r="M13" s="1693"/>
      <c r="N13" s="1693"/>
      <c r="O13" s="1693"/>
      <c r="P13" s="1693"/>
      <c r="Q13" s="1693"/>
      <c r="R13" s="1693"/>
      <c r="S13" s="1694"/>
      <c r="T13" s="1682"/>
      <c r="U13" s="1683"/>
      <c r="V13" s="1683"/>
      <c r="W13" s="1683"/>
      <c r="X13" s="1683"/>
      <c r="Y13" s="1682"/>
      <c r="Z13" s="1683"/>
      <c r="AA13" s="1683"/>
      <c r="AB13" s="1683"/>
      <c r="AC13" s="1683"/>
      <c r="AD13" s="1683"/>
      <c r="AE13" s="1683"/>
      <c r="AF13" s="1683"/>
      <c r="AG13" s="1683"/>
      <c r="AH13" s="1683"/>
      <c r="AI13" s="1683"/>
      <c r="AJ13" s="1683"/>
      <c r="AK13" s="1683"/>
      <c r="AL13" s="1683"/>
      <c r="AM13" s="168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3" t="s">
        <v>546</v>
      </c>
      <c r="D14" s="1693"/>
      <c r="E14" s="1693"/>
      <c r="F14" s="1693"/>
      <c r="G14" s="1693"/>
      <c r="H14" s="1693"/>
      <c r="I14" s="1693"/>
      <c r="J14" s="1693"/>
      <c r="K14" s="1693"/>
      <c r="L14" s="1693"/>
      <c r="M14" s="1693"/>
      <c r="N14" s="1693"/>
      <c r="O14" s="1693"/>
      <c r="P14" s="1693"/>
      <c r="Q14" s="1693"/>
      <c r="R14" s="1693"/>
      <c r="S14" s="1694"/>
      <c r="T14" s="1680"/>
      <c r="U14" s="1681"/>
      <c r="V14" s="1681"/>
      <c r="W14" s="1681"/>
      <c r="X14" s="1681"/>
      <c r="Y14" s="1680"/>
      <c r="Z14" s="1681"/>
      <c r="AA14" s="1681"/>
      <c r="AB14" s="1681"/>
      <c r="AC14" s="1681"/>
      <c r="AD14" s="1681"/>
      <c r="AE14" s="1681"/>
      <c r="AF14" s="1681"/>
      <c r="AG14" s="1681"/>
      <c r="AH14" s="1681"/>
      <c r="AI14" s="1681"/>
      <c r="AJ14" s="1681"/>
      <c r="AK14" s="1681"/>
      <c r="AL14" s="1681"/>
      <c r="AM14" s="168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3" t="s">
        <v>547</v>
      </c>
      <c r="D15" s="1693"/>
      <c r="E15" s="1693"/>
      <c r="F15" s="1693"/>
      <c r="G15" s="1693"/>
      <c r="H15" s="1693"/>
      <c r="I15" s="1693"/>
      <c r="J15" s="1693"/>
      <c r="K15" s="1693"/>
      <c r="L15" s="1693"/>
      <c r="M15" s="1693"/>
      <c r="N15" s="1693"/>
      <c r="O15" s="1693"/>
      <c r="P15" s="1693"/>
      <c r="Q15" s="1693"/>
      <c r="R15" s="1693"/>
      <c r="S15" s="1694"/>
      <c r="T15" s="1680"/>
      <c r="U15" s="1681"/>
      <c r="V15" s="1681"/>
      <c r="W15" s="1681"/>
      <c r="X15" s="1681"/>
      <c r="Y15" s="1680"/>
      <c r="Z15" s="1681"/>
      <c r="AA15" s="1681"/>
      <c r="AB15" s="1681"/>
      <c r="AC15" s="1681"/>
      <c r="AD15" s="1681"/>
      <c r="AE15" s="1681"/>
      <c r="AF15" s="1681"/>
      <c r="AG15" s="1681"/>
      <c r="AH15" s="1681"/>
      <c r="AI15" s="1681"/>
      <c r="AJ15" s="1681"/>
      <c r="AK15" s="1681"/>
      <c r="AL15" s="1681"/>
      <c r="AM15" s="168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3" t="s">
        <v>888</v>
      </c>
      <c r="D16" s="1693"/>
      <c r="E16" s="1693"/>
      <c r="F16" s="1693"/>
      <c r="G16" s="1693"/>
      <c r="H16" s="1693"/>
      <c r="I16" s="1693"/>
      <c r="J16" s="1693"/>
      <c r="K16" s="1693"/>
      <c r="L16" s="1693"/>
      <c r="M16" s="1693"/>
      <c r="N16" s="1693"/>
      <c r="O16" s="1693"/>
      <c r="P16" s="1693"/>
      <c r="Q16" s="1693"/>
      <c r="R16" s="1693"/>
      <c r="S16" s="1694"/>
      <c r="T16" s="1680"/>
      <c r="U16" s="1681"/>
      <c r="V16" s="1681"/>
      <c r="W16" s="1681"/>
      <c r="X16" s="1681"/>
      <c r="Y16" s="1680"/>
      <c r="Z16" s="1681"/>
      <c r="AA16" s="1681"/>
      <c r="AB16" s="1681"/>
      <c r="AC16" s="1681"/>
      <c r="AD16" s="1681"/>
      <c r="AE16" s="1681"/>
      <c r="AF16" s="1681"/>
      <c r="AG16" s="1681"/>
      <c r="AH16" s="1681"/>
      <c r="AI16" s="1681"/>
      <c r="AJ16" s="1681"/>
      <c r="AK16" s="1681"/>
      <c r="AL16" s="1681"/>
      <c r="AM16" s="168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3" t="s">
        <v>548</v>
      </c>
      <c r="D17" s="1693"/>
      <c r="E17" s="1693"/>
      <c r="F17" s="1693"/>
      <c r="G17" s="1693"/>
      <c r="H17" s="1693"/>
      <c r="I17" s="1693"/>
      <c r="J17" s="1693"/>
      <c r="K17" s="1693"/>
      <c r="L17" s="1693"/>
      <c r="M17" s="1693"/>
      <c r="N17" s="1693"/>
      <c r="O17" s="1693"/>
      <c r="P17" s="1693"/>
      <c r="Q17" s="1693"/>
      <c r="R17" s="1693"/>
      <c r="S17" s="1694"/>
      <c r="T17" s="1680"/>
      <c r="U17" s="1681"/>
      <c r="V17" s="1681"/>
      <c r="W17" s="1681"/>
      <c r="X17" s="1681"/>
      <c r="Y17" s="1680"/>
      <c r="Z17" s="1681"/>
      <c r="AA17" s="1681"/>
      <c r="AB17" s="1681"/>
      <c r="AC17" s="1681"/>
      <c r="AD17" s="1681"/>
      <c r="AE17" s="1681"/>
      <c r="AF17" s="1681"/>
      <c r="AG17" s="1681"/>
      <c r="AH17" s="1681"/>
      <c r="AI17" s="1681"/>
      <c r="AJ17" s="1681"/>
      <c r="AK17" s="1681"/>
      <c r="AL17" s="1681"/>
      <c r="AM17" s="168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8" t="s">
        <v>1069</v>
      </c>
      <c r="D18" s="1688"/>
      <c r="E18" s="1688"/>
      <c r="F18" s="1688"/>
      <c r="G18" s="1688"/>
      <c r="H18" s="1688"/>
      <c r="I18" s="1688"/>
      <c r="J18" s="1688"/>
      <c r="K18" s="1688"/>
      <c r="L18" s="1688"/>
      <c r="M18" s="1688"/>
      <c r="N18" s="1688"/>
      <c r="O18" s="1688"/>
      <c r="P18" s="1688"/>
      <c r="Q18" s="1688"/>
      <c r="R18" s="1688"/>
      <c r="S18" s="1689"/>
      <c r="T18" s="1680"/>
      <c r="U18" s="1681"/>
      <c r="V18" s="1681"/>
      <c r="W18" s="1681"/>
      <c r="X18" s="1681"/>
      <c r="Y18" s="1680"/>
      <c r="Z18" s="1681"/>
      <c r="AA18" s="1681"/>
      <c r="AB18" s="1681"/>
      <c r="AC18" s="1681"/>
      <c r="AD18" s="1681"/>
      <c r="AE18" s="1681"/>
      <c r="AF18" s="1681"/>
      <c r="AG18" s="1681"/>
      <c r="AH18" s="1681"/>
      <c r="AI18" s="1681"/>
      <c r="AJ18" s="1681"/>
      <c r="AK18" s="1681"/>
      <c r="AL18" s="1681"/>
      <c r="AM18" s="168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8" t="s">
        <v>1069</v>
      </c>
      <c r="D19" s="1688"/>
      <c r="E19" s="1688"/>
      <c r="F19" s="1688"/>
      <c r="G19" s="1688"/>
      <c r="H19" s="1688"/>
      <c r="I19" s="1688"/>
      <c r="J19" s="1688"/>
      <c r="K19" s="1688"/>
      <c r="L19" s="1688"/>
      <c r="M19" s="1688"/>
      <c r="N19" s="1688"/>
      <c r="O19" s="1688"/>
      <c r="P19" s="1688"/>
      <c r="Q19" s="1688"/>
      <c r="R19" s="1688"/>
      <c r="S19" s="1689"/>
      <c r="T19" s="1680"/>
      <c r="U19" s="1681"/>
      <c r="V19" s="1681"/>
      <c r="W19" s="1681"/>
      <c r="X19" s="1681"/>
      <c r="Y19" s="1680"/>
      <c r="Z19" s="1681"/>
      <c r="AA19" s="1681"/>
      <c r="AB19" s="1681"/>
      <c r="AC19" s="1681"/>
      <c r="AD19" s="1681"/>
      <c r="AE19" s="1681"/>
      <c r="AF19" s="1681"/>
      <c r="AG19" s="1681"/>
      <c r="AH19" s="1681"/>
      <c r="AI19" s="1681"/>
      <c r="AJ19" s="1681"/>
      <c r="AK19" s="1681"/>
      <c r="AL19" s="1681"/>
      <c r="AM19" s="168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2" t="s">
        <v>549</v>
      </c>
      <c r="C20" s="1643"/>
      <c r="D20" s="1643"/>
      <c r="E20" s="1643"/>
      <c r="F20" s="1643"/>
      <c r="G20" s="1643"/>
      <c r="H20" s="1643"/>
      <c r="I20" s="1643"/>
      <c r="J20" s="1643"/>
      <c r="K20" s="1643"/>
      <c r="L20" s="1643"/>
      <c r="M20" s="1643"/>
      <c r="N20" s="1643"/>
      <c r="O20" s="1643"/>
      <c r="P20" s="1643"/>
      <c r="Q20" s="1643"/>
      <c r="R20" s="1643"/>
      <c r="S20" s="1644"/>
      <c r="T20" s="1660">
        <f>SUM(T13:X19)</f>
        <v>0</v>
      </c>
      <c r="U20" s="1663"/>
      <c r="V20" s="1663"/>
      <c r="W20" s="1663"/>
      <c r="X20" s="1663"/>
      <c r="Y20" s="1660">
        <f>SUM(Y13:AC19)</f>
        <v>0</v>
      </c>
      <c r="Z20" s="1663"/>
      <c r="AA20" s="1663"/>
      <c r="AB20" s="1663"/>
      <c r="AC20" s="1663"/>
      <c r="AD20" s="1658">
        <f>SUM(AD13:AH19)</f>
        <v>0</v>
      </c>
      <c r="AE20" s="1659"/>
      <c r="AF20" s="1659"/>
      <c r="AG20" s="1659"/>
      <c r="AH20" s="1660"/>
      <c r="AI20" s="1658">
        <f>SUM(AI13:AM19)</f>
        <v>0</v>
      </c>
      <c r="AJ20" s="1659"/>
      <c r="AK20" s="1659"/>
      <c r="AL20" s="1659"/>
      <c r="AM20" s="166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2" t="s">
        <v>1550</v>
      </c>
      <c r="C21" s="1643"/>
      <c r="D21" s="1643"/>
      <c r="E21" s="1643"/>
      <c r="F21" s="1643"/>
      <c r="G21" s="1643"/>
      <c r="H21" s="1643"/>
      <c r="I21" s="1643"/>
      <c r="J21" s="1643"/>
      <c r="K21" s="1643"/>
      <c r="L21" s="1643"/>
      <c r="M21" s="1643"/>
      <c r="N21" s="1643"/>
      <c r="O21" s="1643"/>
      <c r="P21" s="1643"/>
      <c r="Q21" s="1643"/>
      <c r="R21" s="1643"/>
      <c r="S21" s="1644"/>
      <c r="T21" s="1680"/>
      <c r="U21" s="1681"/>
      <c r="V21" s="1681"/>
      <c r="W21" s="1681"/>
      <c r="X21" s="1681"/>
      <c r="Y21" s="1680"/>
      <c r="Z21" s="1681"/>
      <c r="AA21" s="1681"/>
      <c r="AB21" s="1681"/>
      <c r="AC21" s="1681"/>
      <c r="AD21" s="1666"/>
      <c r="AE21" s="1667"/>
      <c r="AF21" s="1667"/>
      <c r="AG21" s="1667"/>
      <c r="AH21" s="1668"/>
      <c r="AI21" s="1666"/>
      <c r="AJ21" s="1667"/>
      <c r="AK21" s="1667"/>
      <c r="AL21" s="1667"/>
      <c r="AM21" s="166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2" t="s">
        <v>550</v>
      </c>
      <c r="C22" s="1643"/>
      <c r="D22" s="1643"/>
      <c r="E22" s="1643"/>
      <c r="F22" s="1643"/>
      <c r="G22" s="1643"/>
      <c r="H22" s="1643"/>
      <c r="I22" s="1643"/>
      <c r="J22" s="1643"/>
      <c r="K22" s="1643"/>
      <c r="L22" s="1643"/>
      <c r="M22" s="1643"/>
      <c r="N22" s="1643"/>
      <c r="O22" s="1643"/>
      <c r="P22" s="1643"/>
      <c r="Q22" s="1643"/>
      <c r="R22" s="1643"/>
      <c r="S22" s="1644"/>
      <c r="T22" s="1676">
        <f>(T20+T21)*-1</f>
        <v>0</v>
      </c>
      <c r="U22" s="1677"/>
      <c r="V22" s="1677"/>
      <c r="W22" s="1677"/>
      <c r="X22" s="1677"/>
      <c r="Y22" s="1676">
        <f>(Y20+Y21)*-1</f>
        <v>0</v>
      </c>
      <c r="Z22" s="1677"/>
      <c r="AA22" s="1677"/>
      <c r="AB22" s="1677"/>
      <c r="AC22" s="1677"/>
      <c r="AD22" s="1678">
        <f>(AD20)*-1</f>
        <v>0</v>
      </c>
      <c r="AE22" s="1679"/>
      <c r="AF22" s="1679"/>
      <c r="AG22" s="1679"/>
      <c r="AH22" s="1676"/>
      <c r="AI22" s="1678">
        <f>(AI20)*-1</f>
        <v>0</v>
      </c>
      <c r="AJ22" s="1679"/>
      <c r="AK22" s="1679"/>
      <c r="AL22" s="1679"/>
      <c r="AM22" s="167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7" t="s">
        <v>551</v>
      </c>
      <c r="C23" s="1698"/>
      <c r="D23" s="1698"/>
      <c r="E23" s="1698"/>
      <c r="F23" s="1698"/>
      <c r="G23" s="1698"/>
      <c r="H23" s="1698"/>
      <c r="I23" s="1698"/>
      <c r="J23" s="1698"/>
      <c r="K23" s="1698"/>
      <c r="L23" s="1698"/>
      <c r="M23" s="1698"/>
      <c r="N23" s="1698"/>
      <c r="O23" s="1698"/>
      <c r="P23" s="1698"/>
      <c r="Q23" s="1698"/>
      <c r="R23" s="1698"/>
      <c r="S23" s="1699"/>
      <c r="T23" s="1660">
        <f>T11+T22</f>
        <v>58256184</v>
      </c>
      <c r="U23" s="1663"/>
      <c r="V23" s="1663"/>
      <c r="W23" s="1663"/>
      <c r="X23" s="1663"/>
      <c r="Y23" s="1660">
        <f>Y11+Y22</f>
        <v>0</v>
      </c>
      <c r="Z23" s="1663"/>
      <c r="AA23" s="1663"/>
      <c r="AB23" s="1663"/>
      <c r="AC23" s="1663"/>
      <c r="AD23" s="1660">
        <f>AD11+AD22</f>
        <v>0</v>
      </c>
      <c r="AE23" s="1663"/>
      <c r="AF23" s="1663"/>
      <c r="AG23" s="1663"/>
      <c r="AH23" s="1663"/>
      <c r="AI23" s="1660">
        <f>AI11+AI22</f>
        <v>0</v>
      </c>
      <c r="AJ23" s="1663"/>
      <c r="AK23" s="1663"/>
      <c r="AL23" s="1663"/>
      <c r="AM23" s="166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2" t="s">
        <v>1070</v>
      </c>
      <c r="C24" s="1643"/>
      <c r="D24" s="1643"/>
      <c r="E24" s="1643"/>
      <c r="F24" s="1643"/>
      <c r="G24" s="1643"/>
      <c r="H24" s="1643"/>
      <c r="I24" s="1643"/>
      <c r="J24" s="1643"/>
      <c r="K24" s="1643"/>
      <c r="L24" s="1643"/>
      <c r="M24" s="1643"/>
      <c r="N24" s="1643"/>
      <c r="O24" s="1643"/>
      <c r="P24" s="1643"/>
      <c r="Q24" s="1643"/>
      <c r="R24" s="1643"/>
      <c r="S24" s="1644"/>
      <c r="T24" s="1658">
        <f>Application!AD1004</f>
        <v>72655909.599999994</v>
      </c>
      <c r="U24" s="1659"/>
      <c r="V24" s="1659"/>
      <c r="W24" s="1659"/>
      <c r="X24" s="1659"/>
      <c r="Y24" s="1659"/>
      <c r="Z24" s="1659"/>
      <c r="AA24" s="1659"/>
      <c r="AB24" s="1659"/>
      <c r="AC24" s="1659"/>
      <c r="AD24" s="1659"/>
      <c r="AE24" s="1659"/>
      <c r="AF24" s="1659"/>
      <c r="AG24" s="1659"/>
      <c r="AH24" s="1659"/>
      <c r="AI24" s="1659"/>
      <c r="AJ24" s="1659"/>
      <c r="AK24" s="1659"/>
      <c r="AL24" s="1659"/>
      <c r="AM24" s="166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1" t="s">
        <v>1551</v>
      </c>
      <c r="C25" s="1702"/>
      <c r="D25" s="1702"/>
      <c r="E25" s="1702"/>
      <c r="F25" s="1702"/>
      <c r="G25" s="1702"/>
      <c r="H25" s="1702"/>
      <c r="I25" s="1702"/>
      <c r="J25" s="1702"/>
      <c r="K25" s="1702"/>
      <c r="L25" s="1702"/>
      <c r="M25" s="1702"/>
      <c r="N25" s="1702"/>
      <c r="O25" s="1702"/>
      <c r="P25" s="1702"/>
      <c r="Q25" s="1702"/>
      <c r="R25" s="1702"/>
      <c r="S25" s="1703"/>
      <c r="T25" s="1671">
        <f>IF(OR(Application!T196="yes",Application!T195="yes"),1.3,1)</f>
        <v>1.3</v>
      </c>
      <c r="U25" s="1672"/>
      <c r="V25" s="1672"/>
      <c r="W25" s="1672"/>
      <c r="X25" s="1672"/>
      <c r="Y25" s="1671">
        <v>1</v>
      </c>
      <c r="Z25" s="1672"/>
      <c r="AA25" s="1672"/>
      <c r="AB25" s="1672"/>
      <c r="AC25" s="1672"/>
      <c r="AD25" s="1671">
        <v>1</v>
      </c>
      <c r="AE25" s="1672"/>
      <c r="AF25" s="1672"/>
      <c r="AG25" s="1672"/>
      <c r="AH25" s="1673"/>
      <c r="AI25" s="1671">
        <v>1</v>
      </c>
      <c r="AJ25" s="1672"/>
      <c r="AK25" s="1672"/>
      <c r="AL25" s="1672"/>
      <c r="AM25" s="167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2" t="s">
        <v>552</v>
      </c>
      <c r="C26" s="1643"/>
      <c r="D26" s="1643"/>
      <c r="E26" s="1643"/>
      <c r="F26" s="1643"/>
      <c r="G26" s="1643"/>
      <c r="H26" s="1643"/>
      <c r="I26" s="1643"/>
      <c r="J26" s="1643"/>
      <c r="K26" s="1643"/>
      <c r="L26" s="1643"/>
      <c r="M26" s="1643"/>
      <c r="N26" s="1643"/>
      <c r="O26" s="1643"/>
      <c r="P26" s="1643"/>
      <c r="Q26" s="1643"/>
      <c r="R26" s="1643"/>
      <c r="S26" s="1644"/>
      <c r="T26" s="1674">
        <f>T23*T25</f>
        <v>75733039.200000003</v>
      </c>
      <c r="U26" s="1675"/>
      <c r="V26" s="1675"/>
      <c r="W26" s="1675"/>
      <c r="X26" s="1675"/>
      <c r="Y26" s="1674">
        <f>Y23*Y25</f>
        <v>0</v>
      </c>
      <c r="Z26" s="1675"/>
      <c r="AA26" s="1675"/>
      <c r="AB26" s="1675"/>
      <c r="AC26" s="1675"/>
      <c r="AD26" s="1674">
        <f>AD23*AD25</f>
        <v>0</v>
      </c>
      <c r="AE26" s="1675"/>
      <c r="AF26" s="1675"/>
      <c r="AG26" s="1675"/>
      <c r="AH26" s="1675"/>
      <c r="AI26" s="1674">
        <f>AI23*AI25</f>
        <v>0</v>
      </c>
      <c r="AJ26" s="1675"/>
      <c r="AK26" s="1675"/>
      <c r="AL26" s="1675"/>
      <c r="AM26" s="167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4" t="s">
        <v>461</v>
      </c>
      <c r="C27" s="1705"/>
      <c r="D27" s="1705"/>
      <c r="E27" s="1705"/>
      <c r="F27" s="1705"/>
      <c r="G27" s="1705"/>
      <c r="H27" s="1705"/>
      <c r="I27" s="1705"/>
      <c r="J27" s="1705"/>
      <c r="K27" s="1705"/>
      <c r="L27" s="1705"/>
      <c r="M27" s="1705"/>
      <c r="N27" s="1705"/>
      <c r="O27" s="1705"/>
      <c r="P27" s="1705"/>
      <c r="Q27" s="1705"/>
      <c r="R27" s="1705"/>
      <c r="S27" s="1706"/>
      <c r="T27" s="1669">
        <f>Application!$AG$432</f>
        <v>1</v>
      </c>
      <c r="U27" s="1670"/>
      <c r="V27" s="1670"/>
      <c r="W27" s="1670"/>
      <c r="X27" s="1670"/>
      <c r="Y27" s="1669">
        <f>Application!$AG$432</f>
        <v>1</v>
      </c>
      <c r="Z27" s="1670"/>
      <c r="AA27" s="1670"/>
      <c r="AB27" s="1670"/>
      <c r="AC27" s="1670"/>
      <c r="AD27" s="1669">
        <f>Application!$AG$432</f>
        <v>1</v>
      </c>
      <c r="AE27" s="1670"/>
      <c r="AF27" s="1670"/>
      <c r="AG27" s="1670"/>
      <c r="AH27" s="1670"/>
      <c r="AI27" s="1669">
        <f>Application!$AG$432</f>
        <v>1</v>
      </c>
      <c r="AJ27" s="1670"/>
      <c r="AK27" s="1670"/>
      <c r="AL27" s="1670"/>
      <c r="AM27" s="167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2" t="s">
        <v>553</v>
      </c>
      <c r="C28" s="1643"/>
      <c r="D28" s="1643"/>
      <c r="E28" s="1643"/>
      <c r="F28" s="1643"/>
      <c r="G28" s="1643"/>
      <c r="H28" s="1643"/>
      <c r="I28" s="1643"/>
      <c r="J28" s="1643"/>
      <c r="K28" s="1643"/>
      <c r="L28" s="1643"/>
      <c r="M28" s="1643"/>
      <c r="N28" s="1643"/>
      <c r="O28" s="1643"/>
      <c r="P28" s="1643"/>
      <c r="Q28" s="1643"/>
      <c r="R28" s="1643"/>
      <c r="S28" s="1644"/>
      <c r="T28" s="1640">
        <f>IF(ISERROR((T26*T27)),0,(T26*T27))</f>
        <v>75733039.200000003</v>
      </c>
      <c r="U28" s="1641"/>
      <c r="V28" s="1641"/>
      <c r="W28" s="1641"/>
      <c r="X28" s="1641"/>
      <c r="Y28" s="1640">
        <f>IF(ISERROR((Y26*Y27)),0,(Y26*Y27))</f>
        <v>0</v>
      </c>
      <c r="Z28" s="1641"/>
      <c r="AA28" s="1641"/>
      <c r="AB28" s="1641"/>
      <c r="AC28" s="1641"/>
      <c r="AD28" s="1640">
        <f>IF(ISERROR((AD26*AD27)),0,(AD26*AD27))</f>
        <v>0</v>
      </c>
      <c r="AE28" s="1641"/>
      <c r="AF28" s="1641"/>
      <c r="AG28" s="1641"/>
      <c r="AH28" s="1641"/>
      <c r="AI28" s="1640">
        <f>IF(ISERROR((AI26*AI27)),0,(AI26*AI27))</f>
        <v>0</v>
      </c>
      <c r="AJ28" s="1641"/>
      <c r="AK28" s="1641"/>
      <c r="AL28" s="1641"/>
      <c r="AM28" s="164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2" t="s">
        <v>570</v>
      </c>
      <c r="C29" s="1643"/>
      <c r="D29" s="1643"/>
      <c r="E29" s="1643"/>
      <c r="F29" s="1643"/>
      <c r="G29" s="1643"/>
      <c r="H29" s="1643"/>
      <c r="I29" s="1643"/>
      <c r="J29" s="1643"/>
      <c r="K29" s="1643"/>
      <c r="L29" s="1643"/>
      <c r="M29" s="1643"/>
      <c r="N29" s="1643"/>
      <c r="O29" s="1643"/>
      <c r="P29" s="1643"/>
      <c r="Q29" s="1643"/>
      <c r="R29" s="1643"/>
      <c r="S29" s="1644"/>
      <c r="T29" s="1658">
        <f>T28+Y28+AD28+AI28</f>
        <v>75733039.200000003</v>
      </c>
      <c r="U29" s="1659"/>
      <c r="V29" s="1659"/>
      <c r="W29" s="1659"/>
      <c r="X29" s="1659"/>
      <c r="Y29" s="1659"/>
      <c r="Z29" s="1659"/>
      <c r="AA29" s="1659"/>
      <c r="AB29" s="1659"/>
      <c r="AC29" s="1659"/>
      <c r="AD29" s="1659"/>
      <c r="AE29" s="1659"/>
      <c r="AF29" s="1659"/>
      <c r="AG29" s="1659"/>
      <c r="AH29" s="1659"/>
      <c r="AI29" s="1659"/>
      <c r="AJ29" s="1659"/>
      <c r="AK29" s="1659"/>
      <c r="AL29" s="1659"/>
      <c r="AM29" s="166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5" t="s">
        <v>1555</v>
      </c>
      <c r="C30" s="1665"/>
      <c r="D30" s="1665"/>
      <c r="E30" s="1665"/>
      <c r="F30" s="1665"/>
      <c r="G30" s="1665"/>
      <c r="H30" s="1665"/>
      <c r="I30" s="1665"/>
      <c r="J30" s="1665"/>
      <c r="K30" s="1665"/>
      <c r="L30" s="1665"/>
      <c r="M30" s="1665"/>
      <c r="N30" s="1665"/>
      <c r="O30" s="1665"/>
      <c r="P30" s="1665"/>
      <c r="Q30" s="1665"/>
      <c r="R30" s="1665"/>
      <c r="S30" s="1665"/>
      <c r="T30" s="1665"/>
      <c r="U30" s="1665"/>
      <c r="V30" s="1665"/>
      <c r="W30" s="1665"/>
      <c r="X30" s="1665"/>
      <c r="Y30" s="1665"/>
      <c r="Z30" s="1665"/>
      <c r="AA30" s="1665"/>
      <c r="AB30" s="1665"/>
      <c r="AC30" s="1665"/>
      <c r="AD30" s="1665"/>
      <c r="AE30" s="1665"/>
      <c r="AF30" s="1665"/>
      <c r="AG30" s="1665"/>
      <c r="AH30" s="1665"/>
      <c r="AI30" s="1665"/>
      <c r="AJ30" s="1665"/>
      <c r="AK30" s="1665"/>
      <c r="AL30" s="1665"/>
      <c r="AM30" s="166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5" t="s">
        <v>1552</v>
      </c>
      <c r="C31" s="1665"/>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1" t="s">
        <v>1386</v>
      </c>
      <c r="Z35" s="1661"/>
      <c r="AA35" s="1661"/>
      <c r="AB35" s="1661"/>
      <c r="AC35" s="1661"/>
      <c r="AD35" s="1662" t="s">
        <v>394</v>
      </c>
      <c r="AE35" s="1662"/>
      <c r="AF35" s="1662"/>
      <c r="AG35" s="1662"/>
      <c r="AH35" s="166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1"/>
      <c r="Z36" s="1661"/>
      <c r="AA36" s="1661"/>
      <c r="AB36" s="1661"/>
      <c r="AC36" s="1661"/>
      <c r="AD36" s="1662"/>
      <c r="AE36" s="1662"/>
      <c r="AF36" s="1662"/>
      <c r="AG36" s="1662"/>
      <c r="AH36" s="166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1"/>
      <c r="Z37" s="1661"/>
      <c r="AA37" s="1661"/>
      <c r="AB37" s="1661"/>
      <c r="AC37" s="1661"/>
      <c r="AD37" s="1662"/>
      <c r="AE37" s="1662"/>
      <c r="AF37" s="1662"/>
      <c r="AG37" s="1662"/>
      <c r="AH37" s="166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2" t="s">
        <v>553</v>
      </c>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4"/>
      <c r="Y38" s="1663">
        <f>IF(T24&gt;=(T23+Y23+AD23+AI23),T28+Y28,0)</f>
        <v>75733039.200000003</v>
      </c>
      <c r="Z38" s="1663"/>
      <c r="AA38" s="1663"/>
      <c r="AB38" s="1663"/>
      <c r="AC38" s="1663"/>
      <c r="AD38" s="1663">
        <f>IF(T24&gt;=(T23+Y23+AD23+AI23),AD28+AI28,0)</f>
        <v>0</v>
      </c>
      <c r="AE38" s="1663"/>
      <c r="AF38" s="1663"/>
      <c r="AG38" s="1663"/>
      <c r="AH38" s="166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2" t="s">
        <v>1553</v>
      </c>
      <c r="C39" s="1643"/>
      <c r="D39" s="1643"/>
      <c r="E39" s="1643"/>
      <c r="F39" s="1643"/>
      <c r="G39" s="1643"/>
      <c r="H39" s="1643"/>
      <c r="I39" s="1643"/>
      <c r="J39" s="1643"/>
      <c r="K39" s="1643"/>
      <c r="L39" s="1643"/>
      <c r="M39" s="1643"/>
      <c r="N39" s="1643"/>
      <c r="O39" s="1643"/>
      <c r="P39" s="1643"/>
      <c r="Q39" s="1643"/>
      <c r="R39" s="1643"/>
      <c r="S39" s="1643"/>
      <c r="T39" s="1643"/>
      <c r="U39" s="1643"/>
      <c r="V39" s="1643"/>
      <c r="W39" s="1643"/>
      <c r="X39" s="1644"/>
      <c r="Y39" s="1664">
        <v>3.2399999999999998E-2</v>
      </c>
      <c r="Z39" s="1664"/>
      <c r="AA39" s="1664"/>
      <c r="AB39" s="1664"/>
      <c r="AC39" s="1664"/>
      <c r="AD39" s="1664">
        <v>3.2399999999999998E-2</v>
      </c>
      <c r="AE39" s="1664"/>
      <c r="AF39" s="1664"/>
      <c r="AG39" s="1664"/>
      <c r="AH39" s="166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2" t="s">
        <v>693</v>
      </c>
      <c r="C40" s="1643"/>
      <c r="D40" s="1643"/>
      <c r="E40" s="1643"/>
      <c r="F40" s="1643"/>
      <c r="G40" s="1643"/>
      <c r="H40" s="1643"/>
      <c r="I40" s="1643"/>
      <c r="J40" s="1643"/>
      <c r="K40" s="1643"/>
      <c r="L40" s="1643"/>
      <c r="M40" s="1643"/>
      <c r="N40" s="1643"/>
      <c r="O40" s="1643"/>
      <c r="P40" s="1643"/>
      <c r="Q40" s="1643"/>
      <c r="R40" s="1643"/>
      <c r="S40" s="1643"/>
      <c r="T40" s="1643"/>
      <c r="U40" s="1643"/>
      <c r="V40" s="1643"/>
      <c r="W40" s="1643"/>
      <c r="X40" s="1644"/>
      <c r="Y40" s="1663">
        <f>ROUND(Y38*Y39,0)</f>
        <v>2453750</v>
      </c>
      <c r="Z40" s="1663"/>
      <c r="AA40" s="1663"/>
      <c r="AB40" s="1663"/>
      <c r="AC40" s="1663"/>
      <c r="AD40" s="1660">
        <f>ROUND(AD38*AD39,0)</f>
        <v>0</v>
      </c>
      <c r="AE40" s="1663"/>
      <c r="AF40" s="1663"/>
      <c r="AG40" s="1663"/>
      <c r="AH40" s="166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2" t="s">
        <v>694</v>
      </c>
      <c r="C41" s="1643"/>
      <c r="D41" s="1643"/>
      <c r="E41" s="1643"/>
      <c r="F41" s="1643"/>
      <c r="G41" s="1643"/>
      <c r="H41" s="1643"/>
      <c r="I41" s="1643"/>
      <c r="J41" s="1643"/>
      <c r="K41" s="1643"/>
      <c r="L41" s="1643"/>
      <c r="M41" s="1643"/>
      <c r="N41" s="1643"/>
      <c r="O41" s="1643"/>
      <c r="P41" s="1643"/>
      <c r="Q41" s="1643"/>
      <c r="R41" s="1643"/>
      <c r="S41" s="1643"/>
      <c r="T41" s="1643"/>
      <c r="U41" s="1643"/>
      <c r="V41" s="1643"/>
      <c r="W41" s="1643"/>
      <c r="X41" s="1644"/>
      <c r="Y41" s="1707">
        <f>Y40+AD40</f>
        <v>2453750</v>
      </c>
      <c r="Z41" s="1708"/>
      <c r="AA41" s="1708"/>
      <c r="AB41" s="1708"/>
      <c r="AC41" s="1708"/>
      <c r="AD41" s="1708"/>
      <c r="AE41" s="1708"/>
      <c r="AF41" s="1708"/>
      <c r="AG41" s="1708"/>
      <c r="AH41" s="170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0" t="s">
        <v>1554</v>
      </c>
      <c r="C42" s="1700"/>
      <c r="D42" s="1700"/>
      <c r="E42" s="1700"/>
      <c r="F42" s="1700"/>
      <c r="G42" s="1700"/>
      <c r="H42" s="1700"/>
      <c r="I42" s="1700"/>
      <c r="J42" s="1700"/>
      <c r="K42" s="1700"/>
      <c r="L42" s="1700"/>
      <c r="M42" s="1700"/>
      <c r="N42" s="1700"/>
      <c r="O42" s="1700"/>
      <c r="P42" s="1700"/>
      <c r="Q42" s="1700"/>
      <c r="R42" s="1700"/>
      <c r="S42" s="1700"/>
      <c r="T42" s="1700"/>
      <c r="U42" s="1700"/>
      <c r="V42" s="1700"/>
      <c r="W42" s="1700"/>
      <c r="X42" s="1700"/>
      <c r="Y42" s="1700"/>
      <c r="Z42" s="1700"/>
      <c r="AA42" s="1700"/>
      <c r="AB42" s="1700"/>
      <c r="AC42" s="1700"/>
      <c r="AD42" s="1700"/>
      <c r="AE42" s="1700"/>
      <c r="AF42" s="1700"/>
      <c r="AG42" s="1700"/>
      <c r="AH42" s="170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7" t="s">
        <v>1585</v>
      </c>
      <c r="B44" s="1657"/>
      <c r="C44" s="1657"/>
      <c r="D44" s="1657"/>
      <c r="E44" s="1657"/>
      <c r="F44" s="1657"/>
      <c r="G44" s="1657"/>
      <c r="H44" s="1657"/>
      <c r="I44" s="1657"/>
      <c r="J44" s="1657"/>
      <c r="K44" s="1657"/>
      <c r="L44" s="1657"/>
      <c r="M44" s="1657"/>
      <c r="N44" s="1657"/>
      <c r="O44" s="1657"/>
      <c r="P44" s="1657"/>
      <c r="Q44" s="1657"/>
      <c r="R44" s="1657"/>
      <c r="S44" s="1657"/>
      <c r="T44" s="1657"/>
      <c r="U44" s="1657"/>
      <c r="V44" s="1657"/>
      <c r="W44" s="1657"/>
      <c r="X44" s="1657"/>
      <c r="Y44" s="1657"/>
      <c r="Z44" s="1657"/>
      <c r="AA44" s="1657"/>
      <c r="AB44" s="1657"/>
      <c r="AC44" s="1657"/>
      <c r="AD44" s="1657"/>
      <c r="AE44" s="1657"/>
      <c r="AF44" s="1657"/>
      <c r="AG44" s="1657"/>
      <c r="AH44" s="1657"/>
      <c r="AI44" s="1657"/>
      <c r="AJ44" s="1657"/>
      <c r="AK44" s="1657"/>
      <c r="AL44" s="1657"/>
      <c r="AM44" s="1657"/>
      <c r="AN44" s="1657"/>
      <c r="AO44" s="1657"/>
      <c r="AP44" s="1657"/>
      <c r="AQ44" s="1657"/>
      <c r="AR44" s="1657"/>
      <c r="AS44" s="1657"/>
      <c r="AT44" s="1657"/>
      <c r="AU44" s="1657"/>
      <c r="AV44" s="1657"/>
      <c r="AW44" s="1657"/>
      <c r="AX44" s="1657"/>
      <c r="AY44" s="1657"/>
      <c r="AZ44" s="1657"/>
      <c r="BA44" s="1657"/>
      <c r="BB44" s="1657"/>
      <c r="BC44" s="1657"/>
      <c r="BD44" s="1657"/>
      <c r="BE44" s="1657"/>
      <c r="BF44" s="1657"/>
      <c r="BG44" s="1657"/>
      <c r="BH44" s="1657"/>
      <c r="BI44" s="1657"/>
      <c r="BJ44" s="1657"/>
      <c r="BK44" s="1657"/>
      <c r="BL44" s="1657"/>
      <c r="BM44" s="1657"/>
      <c r="BN44" s="1657"/>
      <c r="BO44" s="1657"/>
      <c r="BP44" s="1657"/>
      <c r="BQ44" s="1657"/>
      <c r="BR44" s="1657"/>
      <c r="BS44" s="1657"/>
      <c r="BT44" s="1657"/>
      <c r="BU44" s="1657"/>
      <c r="BV44" s="1657"/>
      <c r="BW44" s="1657"/>
      <c r="BX44" s="165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1">
        <f>'Sources and Uses Budget'!B105-'Sources and Uses Budget'!B15</f>
        <v>65302350</v>
      </c>
      <c r="AC47" s="1652"/>
      <c r="AD47" s="1652"/>
      <c r="AE47" s="1652"/>
      <c r="AF47" s="165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1">
        <f>Application!AG630-MIN('Sources and Uses Budget'!B15,Application!AG390)</f>
        <v>37295671</v>
      </c>
      <c r="AC48" s="1652"/>
      <c r="AD48" s="1652"/>
      <c r="AE48" s="1652"/>
      <c r="AF48" s="165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1">
        <f>AB47-AB48</f>
        <v>28006679</v>
      </c>
      <c r="AC49" s="1652"/>
      <c r="AD49" s="1652"/>
      <c r="AE49" s="1652"/>
      <c r="AF49" s="165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6">
        <v>0.96563949100000002</v>
      </c>
      <c r="AC50" s="1637"/>
      <c r="AD50" s="1637"/>
      <c r="AE50" s="1637"/>
      <c r="AF50" s="163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0" t="s">
        <v>1182</v>
      </c>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1">
        <f>ROUND(IF(ISERROR((AB49/AB50)),0,(AB49/AB50)),0)</f>
        <v>29003245</v>
      </c>
      <c r="AC54" s="1652"/>
      <c r="AD54" s="1652"/>
      <c r="AE54" s="1652"/>
      <c r="AF54" s="165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1">
        <f>(AB54/10)</f>
        <v>2900324.5</v>
      </c>
      <c r="AC55" s="1652"/>
      <c r="AD55" s="1652"/>
      <c r="AE55" s="1652"/>
      <c r="AF55" s="165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4">
        <f>(IF((Y41&lt;AB55),Y41,AB55))</f>
        <v>2453750</v>
      </c>
      <c r="AC56" s="1655"/>
      <c r="AD56" s="1655"/>
      <c r="AE56" s="1655"/>
      <c r="AF56" s="165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1">
        <f>ROUND((10*AB56*AB50),0)</f>
        <v>23694379</v>
      </c>
      <c r="AC57" s="1652"/>
      <c r="AD57" s="1652"/>
      <c r="AE57" s="1652"/>
      <c r="AF57" s="165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2">
        <f>AB49-AB57</f>
        <v>4312300</v>
      </c>
      <c r="AC59" s="1632"/>
      <c r="AD59" s="1632"/>
      <c r="AE59" s="1632"/>
      <c r="AF59" s="163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7" t="str">
        <f>IF(Application!AF204="yes","Farmworker State Credit", "$500M State Credit" )</f>
        <v>$500M State Credit</v>
      </c>
      <c r="B61" s="1657"/>
      <c r="C61" s="1657"/>
      <c r="D61" s="1657"/>
      <c r="E61" s="1657"/>
      <c r="F61" s="1657"/>
      <c r="G61" s="1657"/>
      <c r="H61" s="1657"/>
      <c r="I61" s="1657"/>
      <c r="J61" s="1657"/>
      <c r="K61" s="1657"/>
      <c r="L61" s="1657"/>
      <c r="M61" s="1657"/>
      <c r="N61" s="1657"/>
      <c r="O61" s="1657"/>
      <c r="P61" s="1657"/>
      <c r="Q61" s="1657"/>
      <c r="R61" s="1657"/>
      <c r="S61" s="1657"/>
      <c r="T61" s="1657"/>
      <c r="U61" s="1657"/>
      <c r="V61" s="1657"/>
      <c r="W61" s="1657"/>
      <c r="X61" s="1657"/>
      <c r="Y61" s="1657"/>
      <c r="Z61" s="1657"/>
      <c r="AA61" s="1657"/>
      <c r="AB61" s="1657"/>
      <c r="AC61" s="1657"/>
      <c r="AD61" s="1657"/>
      <c r="AE61" s="1657"/>
      <c r="AF61" s="1657"/>
      <c r="AG61" s="1657"/>
      <c r="AH61" s="1657"/>
      <c r="AI61" s="1657"/>
      <c r="AJ61" s="1657"/>
      <c r="AK61" s="1657"/>
      <c r="AL61" s="1657"/>
      <c r="AM61" s="1657"/>
      <c r="AN61" s="1657"/>
      <c r="AO61" s="1657"/>
      <c r="AP61" s="1657"/>
      <c r="AQ61" s="1657"/>
      <c r="AR61" s="1657"/>
      <c r="AS61" s="1657"/>
      <c r="AT61" s="1657"/>
      <c r="AU61" s="1657"/>
      <c r="AV61" s="1657"/>
      <c r="AW61" s="1657"/>
      <c r="AX61" s="1657"/>
      <c r="AY61" s="1657"/>
      <c r="AZ61" s="1657"/>
      <c r="BA61" s="1657"/>
      <c r="BB61" s="1657"/>
      <c r="BC61" s="1657"/>
      <c r="BD61" s="1657"/>
      <c r="BE61" s="1657"/>
      <c r="BF61" s="1657"/>
      <c r="BG61" s="1657"/>
      <c r="BH61" s="1657"/>
      <c r="BI61" s="1657"/>
      <c r="BJ61" s="1657"/>
      <c r="BK61" s="1657"/>
      <c r="BL61" s="1657"/>
      <c r="BM61" s="1657"/>
      <c r="BN61" s="1657"/>
      <c r="BO61" s="1657"/>
      <c r="BP61" s="1657"/>
      <c r="BQ61" s="1657"/>
      <c r="BR61" s="1657"/>
      <c r="BS61" s="1657"/>
      <c r="BT61" s="1657"/>
      <c r="BU61" s="1657"/>
      <c r="BV61" s="1657"/>
      <c r="BW61" s="1657"/>
      <c r="BX61" s="165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45" t="s">
        <v>1101</v>
      </c>
      <c r="Z63" s="1645"/>
      <c r="AA63" s="1645"/>
      <c r="AB63" s="1645"/>
      <c r="AC63" s="1645"/>
      <c r="AD63" s="1645" t="s">
        <v>394</v>
      </c>
      <c r="AE63" s="1645"/>
      <c r="AF63" s="1645"/>
      <c r="AG63" s="1645"/>
      <c r="AH63" s="164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46">
        <f>IF(OR(Application!M350="yes",Application!AF204="yes"),(T23*T27)+Y28,0)</f>
        <v>58256184</v>
      </c>
      <c r="Z64" s="1647"/>
      <c r="AA64" s="1647"/>
      <c r="AB64" s="1647"/>
      <c r="AC64" s="1648"/>
      <c r="AD64" s="1646">
        <f>IF(AND(Application!AF204="yes",Application!M353="yes"),AD28+AI28,0)</f>
        <v>0</v>
      </c>
      <c r="AE64" s="1647"/>
      <c r="AF64" s="1647"/>
      <c r="AG64" s="1647"/>
      <c r="AH64" s="164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9" t="s">
        <v>1535</v>
      </c>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9"/>
      <c r="F66" s="1649"/>
      <c r="G66" s="1649"/>
      <c r="H66" s="1649"/>
      <c r="I66" s="164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4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3">
        <f>IF(Application!AF204="yes",0.75,0.3)</f>
        <v>0.3</v>
      </c>
      <c r="Z67" s="1633"/>
      <c r="AA67" s="1633"/>
      <c r="AB67" s="1633"/>
      <c r="AC67" s="1633"/>
      <c r="AD67" s="1633">
        <f>IF(Application!AF204="yes",0.75,0.3)</f>
        <v>0.3</v>
      </c>
      <c r="AE67" s="1633"/>
      <c r="AF67" s="1633"/>
      <c r="AG67" s="1633"/>
      <c r="AH67" s="163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34">
        <f>ROUND(Y64*Y67,0)</f>
        <v>17476855</v>
      </c>
      <c r="Z68" s="1635"/>
      <c r="AA68" s="1635"/>
      <c r="AB68" s="1635"/>
      <c r="AC68" s="1635"/>
      <c r="AD68" s="1634" t="str">
        <f>IF(Application!D210="At-Risk",AD64*AD67,"$0")</f>
        <v>$0</v>
      </c>
      <c r="AE68" s="1635"/>
      <c r="AF68" s="1635"/>
      <c r="AG68" s="1635"/>
      <c r="AH68" s="163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6">
        <v>0.81</v>
      </c>
      <c r="AC71" s="1637"/>
      <c r="AD71" s="1637"/>
      <c r="AE71" s="1637"/>
      <c r="AF71" s="163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9" t="s">
        <v>1538</v>
      </c>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163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163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9"/>
      <c r="F74" s="1639"/>
      <c r="G74" s="1639"/>
      <c r="H74" s="1639"/>
      <c r="I74" s="1639"/>
      <c r="J74" s="1639"/>
      <c r="K74" s="1639"/>
      <c r="L74" s="1639"/>
      <c r="M74" s="1639"/>
      <c r="N74" s="1639"/>
      <c r="O74" s="1639"/>
      <c r="P74" s="1639"/>
      <c r="Q74" s="1639"/>
      <c r="R74" s="1639"/>
      <c r="S74" s="1639"/>
      <c r="T74" s="1639"/>
      <c r="U74" s="1639"/>
      <c r="V74" s="1639"/>
      <c r="W74" s="1639"/>
      <c r="X74" s="1639"/>
      <c r="Y74" s="1639"/>
      <c r="Z74" s="1639"/>
      <c r="AA74" s="163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7">
        <f>ROUND(IF(ISERROR((AB59/AB71)),0,(AB59/AB71)),0)</f>
        <v>5323827</v>
      </c>
      <c r="AC76" s="1627"/>
      <c r="AD76" s="1627"/>
      <c r="AE76" s="1627"/>
      <c r="AF76" s="162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8">
        <f>IF((Y68+AD68&lt;AB76),Y68+AD68,AB76)</f>
        <v>5323827</v>
      </c>
      <c r="AC77" s="1629"/>
      <c r="AD77" s="1629"/>
      <c r="AE77" s="1629"/>
      <c r="AF77" s="163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1">
        <f>AB77*AB71</f>
        <v>4312299.87</v>
      </c>
      <c r="AC78" s="1631"/>
      <c r="AD78" s="1631"/>
      <c r="AE78" s="1631"/>
      <c r="AF78" s="163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2">
        <f>AB49-(AB57+AB78)</f>
        <v>0.12999999895691872</v>
      </c>
      <c r="AC80" s="1632"/>
      <c r="AD80" s="1632"/>
      <c r="AE80" s="1632"/>
      <c r="AF80" s="163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7" t="s">
        <v>1586</v>
      </c>
      <c r="B83" s="1657"/>
      <c r="C83" s="1657"/>
      <c r="D83" s="1657"/>
      <c r="E83" s="1657"/>
      <c r="F83" s="1657"/>
      <c r="G83" s="1657"/>
      <c r="H83" s="1657"/>
      <c r="I83" s="1657"/>
      <c r="J83" s="1657"/>
      <c r="K83" s="1657"/>
      <c r="L83" s="1657"/>
      <c r="M83" s="1657"/>
      <c r="N83" s="1657"/>
      <c r="O83" s="1657"/>
      <c r="P83" s="1657"/>
      <c r="Q83" s="1657"/>
      <c r="R83" s="1657"/>
      <c r="S83" s="1657"/>
      <c r="T83" s="1657"/>
      <c r="U83" s="1657"/>
      <c r="V83" s="1657"/>
      <c r="W83" s="1657"/>
      <c r="X83" s="1657"/>
      <c r="Y83" s="1657"/>
      <c r="Z83" s="1657"/>
      <c r="AA83" s="1657"/>
      <c r="AB83" s="1657"/>
      <c r="AC83" s="1657"/>
      <c r="AD83" s="1657"/>
      <c r="AE83" s="1657"/>
      <c r="AF83" s="1657"/>
      <c r="AG83" s="1657"/>
      <c r="AH83" s="1657"/>
      <c r="AI83" s="1657"/>
      <c r="AJ83" s="1657"/>
      <c r="AK83" s="1657"/>
      <c r="AL83" s="1657"/>
      <c r="AM83" s="1657"/>
      <c r="AN83" s="1657"/>
      <c r="AO83" s="1657"/>
      <c r="AP83" s="1657"/>
      <c r="AQ83" s="1657"/>
      <c r="AR83" s="1657"/>
      <c r="AS83" s="1657"/>
      <c r="AT83" s="1657"/>
      <c r="AU83" s="1657"/>
      <c r="AV83" s="1657"/>
      <c r="AW83" s="1657"/>
      <c r="AX83" s="1657"/>
      <c r="AY83" s="1657"/>
      <c r="AZ83" s="1657"/>
      <c r="BA83" s="1657"/>
      <c r="BB83" s="1657"/>
      <c r="BC83" s="1657"/>
      <c r="BD83" s="1657"/>
      <c r="BE83" s="1657"/>
      <c r="BF83" s="1657"/>
      <c r="BG83" s="1657"/>
      <c r="BH83" s="1657"/>
      <c r="BI83" s="1657"/>
      <c r="BJ83" s="1657"/>
      <c r="BK83" s="1657"/>
      <c r="BL83" s="1657"/>
      <c r="BM83" s="1657"/>
      <c r="BN83" s="1657"/>
      <c r="BO83" s="1657"/>
      <c r="BP83" s="1657"/>
      <c r="BQ83" s="1657"/>
      <c r="BR83" s="1657"/>
      <c r="BS83" s="1657"/>
      <c r="BT83" s="1657"/>
      <c r="BU83" s="1657"/>
      <c r="BV83" s="1657"/>
      <c r="BW83" s="1657"/>
      <c r="BX83" s="1657"/>
    </row>
    <row r="84" spans="1:98" ht="13.5" thickTop="1"/>
    <row r="85" spans="1:98" ht="12.75">
      <c r="A85" s="819" t="s">
        <v>643</v>
      </c>
      <c r="C85" s="344" t="s">
        <v>1584</v>
      </c>
    </row>
    <row r="86" spans="1:98" ht="12.75">
      <c r="D86" s="344" t="s">
        <v>1641</v>
      </c>
      <c r="AB86" s="1696">
        <f>IF(A61="$500M State Credit",AB77/(Application!AG424-Application!AG425),"N/A")</f>
        <v>61193.413793103449</v>
      </c>
      <c r="AC86" s="1696"/>
      <c r="AD86" s="1696"/>
      <c r="AE86" s="1696"/>
      <c r="AF86" s="1696"/>
    </row>
    <row r="87" spans="1:98" ht="13.5" thickBot="1">
      <c r="D87" s="344" t="s">
        <v>1642</v>
      </c>
      <c r="AB87" s="1695">
        <f>IF(A61="$500M State Credit",(Application!AG424-Application!AG425)/AB77,"N/A")</f>
        <v>1.6341627930434254E-5</v>
      </c>
      <c r="AC87" s="1695"/>
      <c r="AD87" s="1695"/>
      <c r="AE87" s="1695"/>
      <c r="AF87" s="169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5"/>
  <sheetViews>
    <sheetView zoomScale="90" zoomScaleNormal="90" zoomScaleSheetLayoutView="100" workbookViewId="0">
      <selection activeCell="AG56" sqref="AG5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1368024</v>
      </c>
      <c r="G4" s="366">
        <f>E4*$C$4</f>
        <v>1402224.5999999999</v>
      </c>
      <c r="I4" s="366">
        <f>G4*$C$4</f>
        <v>1437280.2149999996</v>
      </c>
      <c r="K4" s="366">
        <f>I4*$C$4</f>
        <v>1473212.2203749996</v>
      </c>
      <c r="M4" s="366">
        <f>K4*$C$4</f>
        <v>1510042.5258843745</v>
      </c>
      <c r="O4" s="366">
        <f>M4*$C$4</f>
        <v>1547793.5890314837</v>
      </c>
      <c r="Q4" s="366">
        <f>O4*$C$4</f>
        <v>1586488.4287572708</v>
      </c>
      <c r="S4" s="366">
        <f>Q4*$C$4</f>
        <v>1626150.6394762024</v>
      </c>
      <c r="U4" s="366">
        <f>S4*$C$4</f>
        <v>1666804.4054631074</v>
      </c>
      <c r="W4" s="366">
        <f>U4*$C$4</f>
        <v>1708474.515599685</v>
      </c>
      <c r="Y4" s="366">
        <f>W4*$C$4</f>
        <v>1751186.3784896771</v>
      </c>
      <c r="AA4" s="366">
        <f>Y4*$C$4</f>
        <v>1794966.0379519188</v>
      </c>
      <c r="AC4" s="366">
        <f>AA4*$C$4</f>
        <v>1839840.1889007166</v>
      </c>
      <c r="AE4" s="366">
        <f>AC4*$C$4</f>
        <v>1885836.1936232343</v>
      </c>
      <c r="AG4" s="366">
        <f>AE4*$C$4</f>
        <v>1932982.0984638149</v>
      </c>
    </row>
    <row r="5" spans="1:34" s="350" customFormat="1" ht="14.25">
      <c r="B5" s="350" t="s">
        <v>925</v>
      </c>
      <c r="C5" s="391">
        <f>IF(Application!$D$210="Special Needs",0.1,0.05)</f>
        <v>0.05</v>
      </c>
      <c r="E5" s="368">
        <f>-E4*$C$5</f>
        <v>-68401.2</v>
      </c>
      <c r="F5" s="368"/>
      <c r="G5" s="368">
        <f>-G4*$C$5</f>
        <v>-70111.23</v>
      </c>
      <c r="H5" s="368"/>
      <c r="I5" s="368">
        <f>-I4*$C$5</f>
        <v>-71864.010749999987</v>
      </c>
      <c r="J5" s="368"/>
      <c r="K5" s="368">
        <f>-K4*$C$5</f>
        <v>-73660.611018749987</v>
      </c>
      <c r="L5" s="368"/>
      <c r="M5" s="368">
        <f>-M4*$C$5</f>
        <v>-75502.126294218731</v>
      </c>
      <c r="N5" s="368"/>
      <c r="O5" s="368">
        <f>-O4*$C$5</f>
        <v>-77389.679451574193</v>
      </c>
      <c r="P5" s="368"/>
      <c r="Q5" s="368">
        <f>-Q4*$C$5</f>
        <v>-79324.421437863552</v>
      </c>
      <c r="R5" s="368"/>
      <c r="S5" s="368">
        <f>-S4*$C$5</f>
        <v>-81307.531973810124</v>
      </c>
      <c r="T5" s="368"/>
      <c r="U5" s="368">
        <f>-U4*$C$5</f>
        <v>-83340.22027315537</v>
      </c>
      <c r="V5" s="368"/>
      <c r="W5" s="368">
        <f>-W4*$C$5</f>
        <v>-85423.725779984263</v>
      </c>
      <c r="X5" s="368"/>
      <c r="Y5" s="368">
        <f>-Y4*$C$5</f>
        <v>-87559.318924483858</v>
      </c>
      <c r="Z5" s="368"/>
      <c r="AA5" s="368">
        <f>-AA4*$C$5</f>
        <v>-89748.301897595942</v>
      </c>
      <c r="AB5" s="368"/>
      <c r="AC5" s="368">
        <f>-AC4*$C$5</f>
        <v>-91992.00944503583</v>
      </c>
      <c r="AD5" s="368"/>
      <c r="AE5" s="368">
        <f>-AE4*$C$5</f>
        <v>-94291.809681161714</v>
      </c>
      <c r="AF5" s="368"/>
      <c r="AG5" s="368">
        <f>-AG4*$C$5</f>
        <v>-96649.104923190753</v>
      </c>
    </row>
    <row r="6" spans="1:34" s="350" customFormat="1" ht="14.25" hidden="1">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hidden="1">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15660</v>
      </c>
      <c r="F8" s="369"/>
      <c r="G8" s="369">
        <f>E8*$C$8</f>
        <v>16051.499999999998</v>
      </c>
      <c r="H8" s="369"/>
      <c r="I8" s="369">
        <f>G8*$C$8</f>
        <v>16452.787499999995</v>
      </c>
      <c r="J8" s="369"/>
      <c r="K8" s="369">
        <f>I8*$C$8</f>
        <v>16864.107187499994</v>
      </c>
      <c r="L8" s="369"/>
      <c r="M8" s="369">
        <f>K8*$C$8</f>
        <v>17285.709867187492</v>
      </c>
      <c r="N8" s="369"/>
      <c r="O8" s="369">
        <f>M8*$C$8</f>
        <v>17717.852613867177</v>
      </c>
      <c r="P8" s="369"/>
      <c r="Q8" s="369">
        <f>O8*$C$8</f>
        <v>18160.798929213855</v>
      </c>
      <c r="R8" s="369"/>
      <c r="S8" s="369">
        <f>Q8*$C$8</f>
        <v>18614.8189024442</v>
      </c>
      <c r="T8" s="369"/>
      <c r="U8" s="369">
        <f>S8*$C$8</f>
        <v>19080.189375005302</v>
      </c>
      <c r="V8" s="369"/>
      <c r="W8" s="369">
        <f>U8*$C$8</f>
        <v>19557.194109380434</v>
      </c>
      <c r="X8" s="369"/>
      <c r="Y8" s="369">
        <f>W8*$C$8</f>
        <v>20046.123962114943</v>
      </c>
      <c r="Z8" s="369"/>
      <c r="AA8" s="369">
        <f>Y8*$C$8</f>
        <v>20547.277061167817</v>
      </c>
      <c r="AB8" s="369"/>
      <c r="AC8" s="369">
        <f>AA8*$C$8</f>
        <v>21060.958987697009</v>
      </c>
      <c r="AD8" s="369"/>
      <c r="AE8" s="369">
        <f>AC8*$C$8</f>
        <v>21587.482962389433</v>
      </c>
      <c r="AF8" s="369"/>
      <c r="AG8" s="369">
        <f>AE8*$C$8</f>
        <v>22127.170036449166</v>
      </c>
    </row>
    <row r="9" spans="1:34" s="350" customFormat="1" ht="14.25">
      <c r="B9" s="350" t="s">
        <v>925</v>
      </c>
      <c r="C9" s="391">
        <f>IF(Application!$D$210="Special Needs",0.1,0.05)</f>
        <v>0.05</v>
      </c>
      <c r="E9" s="388">
        <f>-E8*$C$9</f>
        <v>-783</v>
      </c>
      <c r="F9" s="368"/>
      <c r="G9" s="388">
        <f>-G8*$C$9</f>
        <v>-802.57499999999993</v>
      </c>
      <c r="H9" s="368"/>
      <c r="I9" s="388">
        <f>-I8*$C$9</f>
        <v>-822.63937499999975</v>
      </c>
      <c r="J9" s="368"/>
      <c r="K9" s="388">
        <f>-K8*$C$9</f>
        <v>-843.20535937499972</v>
      </c>
      <c r="L9" s="368"/>
      <c r="M9" s="388">
        <f>-M8*$C$9</f>
        <v>-864.28549335937464</v>
      </c>
      <c r="N9" s="368"/>
      <c r="O9" s="388">
        <f>-O8*$C$9</f>
        <v>-885.89263069335891</v>
      </c>
      <c r="P9" s="368"/>
      <c r="Q9" s="388">
        <f>-Q8*$C$9</f>
        <v>-908.03994646069282</v>
      </c>
      <c r="R9" s="368"/>
      <c r="S9" s="388">
        <f>-S8*$C$9</f>
        <v>-930.74094512221006</v>
      </c>
      <c r="T9" s="368"/>
      <c r="U9" s="388">
        <f>-U8*$C$9</f>
        <v>-954.00946875026511</v>
      </c>
      <c r="V9" s="368"/>
      <c r="W9" s="388">
        <f>-W8*$C$9</f>
        <v>-977.85970546902172</v>
      </c>
      <c r="X9" s="368"/>
      <c r="Y9" s="388">
        <f>-Y8*$C$9</f>
        <v>-1002.3061981057472</v>
      </c>
      <c r="Z9" s="368"/>
      <c r="AA9" s="388">
        <f>-AA8*$C$9</f>
        <v>-1027.363853058391</v>
      </c>
      <c r="AB9" s="368"/>
      <c r="AC9" s="388">
        <f>-AC8*$C$9</f>
        <v>-1053.0479493848504</v>
      </c>
      <c r="AD9" s="368"/>
      <c r="AE9" s="388">
        <f>-AE8*$C$9</f>
        <v>-1079.3741481194718</v>
      </c>
      <c r="AF9" s="368"/>
      <c r="AG9" s="388">
        <f>-AG8*$C$9</f>
        <v>-1106.3585018224583</v>
      </c>
    </row>
    <row r="10" spans="1:34" s="370" customFormat="1" ht="15">
      <c r="A10" s="370" t="s">
        <v>947</v>
      </c>
      <c r="C10" s="361"/>
      <c r="E10" s="370">
        <f>SUM(E4:E9)</f>
        <v>1314499.8</v>
      </c>
      <c r="G10" s="370">
        <f>SUM(G4:G9)</f>
        <v>1347362.2949999999</v>
      </c>
      <c r="I10" s="370">
        <f>SUM(I4:I9)</f>
        <v>1381046.3523749998</v>
      </c>
      <c r="K10" s="370">
        <f>SUM(K4:K9)</f>
        <v>1415572.5111843746</v>
      </c>
      <c r="M10" s="370">
        <f>SUM(M4:M9)</f>
        <v>1450961.8239639839</v>
      </c>
      <c r="O10" s="370">
        <f>SUM(O4:O9)</f>
        <v>1487235.8695630836</v>
      </c>
      <c r="Q10" s="370">
        <f>SUM(Q4:Q9)</f>
        <v>1524416.7663021605</v>
      </c>
      <c r="S10" s="370">
        <f>SUM(S4:S9)</f>
        <v>1562527.1854597142</v>
      </c>
      <c r="U10" s="370">
        <f>SUM(U4:U9)</f>
        <v>1601590.365096207</v>
      </c>
      <c r="W10" s="370">
        <f>SUM(W4:W9)</f>
        <v>1641630.124223612</v>
      </c>
      <c r="Y10" s="370">
        <f>SUM(Y4:Y9)</f>
        <v>1682670.8773292026</v>
      </c>
      <c r="AA10" s="370">
        <f>SUM(AA4:AA9)</f>
        <v>1724737.6492624325</v>
      </c>
      <c r="AC10" s="370">
        <f>SUM(AC4:AC9)</f>
        <v>1767856.0904939929</v>
      </c>
      <c r="AE10" s="370">
        <f>SUM(AE4:AE9)</f>
        <v>1812052.4927563425</v>
      </c>
      <c r="AG10" s="370">
        <f>SUM(AG4:AG9)</f>
        <v>1857353.8050752508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106662</v>
      </c>
      <c r="G14" s="366">
        <f>E14*$C$13</f>
        <v>110395.17</v>
      </c>
      <c r="I14" s="366">
        <f>G14*$C$13</f>
        <v>114259.00094999999</v>
      </c>
      <c r="K14" s="366">
        <f>I14*$C$13</f>
        <v>118258.06598324998</v>
      </c>
      <c r="M14" s="366">
        <f>K14*$C$13</f>
        <v>122397.09829266372</v>
      </c>
      <c r="O14" s="366">
        <f>M14*$C$13</f>
        <v>126680.99673290695</v>
      </c>
      <c r="Q14" s="366">
        <f>O14*$C$13</f>
        <v>131114.83161855867</v>
      </c>
      <c r="S14" s="366">
        <f>Q14*$C$13</f>
        <v>135703.85072520821</v>
      </c>
      <c r="U14" s="366">
        <f>S14*$C$13</f>
        <v>140453.48550059047</v>
      </c>
      <c r="W14" s="366">
        <f>U14*$C$13</f>
        <v>145369.35749311114</v>
      </c>
      <c r="Y14" s="366">
        <f>W14*$C$13</f>
        <v>150457.28500537001</v>
      </c>
      <c r="AA14" s="366">
        <f>Y14*$C$13</f>
        <v>155723.28998055795</v>
      </c>
      <c r="AC14" s="366">
        <f>AA14*$C$13</f>
        <v>161173.60512987745</v>
      </c>
      <c r="AE14" s="366">
        <f>AC14*$C$13</f>
        <v>166814.68130942315</v>
      </c>
      <c r="AG14" s="366">
        <f>AE14*$C$13</f>
        <v>172653.19515525294</v>
      </c>
    </row>
    <row r="15" spans="1:34" s="350" customFormat="1" ht="14.25">
      <c r="A15" s="350" t="s">
        <v>368</v>
      </c>
      <c r="C15" s="380"/>
      <c r="E15" s="369">
        <f>Application!W829</f>
        <v>66966</v>
      </c>
      <c r="F15" s="369"/>
      <c r="G15" s="369">
        <f t="shared" ref="G15:AG20" si="0">E15*$C$13</f>
        <v>69309.81</v>
      </c>
      <c r="H15" s="369"/>
      <c r="I15" s="369">
        <f t="shared" si="0"/>
        <v>71735.653349999993</v>
      </c>
      <c r="J15" s="369"/>
      <c r="K15" s="369">
        <f t="shared" si="0"/>
        <v>74246.401217249993</v>
      </c>
      <c r="L15" s="369"/>
      <c r="M15" s="369">
        <f t="shared" si="0"/>
        <v>76845.025259853734</v>
      </c>
      <c r="N15" s="369"/>
      <c r="O15" s="369">
        <f t="shared" si="0"/>
        <v>79534.601143948603</v>
      </c>
      <c r="P15" s="369"/>
      <c r="Q15" s="369">
        <f t="shared" si="0"/>
        <v>82318.312183986796</v>
      </c>
      <c r="R15" s="369"/>
      <c r="S15" s="369">
        <f t="shared" si="0"/>
        <v>85199.45311042633</v>
      </c>
      <c r="T15" s="369"/>
      <c r="U15" s="369">
        <f t="shared" si="0"/>
        <v>88181.433969291247</v>
      </c>
      <c r="V15" s="369"/>
      <c r="W15" s="369">
        <f t="shared" si="0"/>
        <v>91267.78415821644</v>
      </c>
      <c r="X15" s="369"/>
      <c r="Y15" s="369">
        <f t="shared" si="0"/>
        <v>94462.156603754003</v>
      </c>
      <c r="Z15" s="369"/>
      <c r="AA15" s="369">
        <f t="shared" si="0"/>
        <v>97768.332084885391</v>
      </c>
      <c r="AB15" s="369"/>
      <c r="AC15" s="369">
        <f t="shared" si="0"/>
        <v>101190.22370785638</v>
      </c>
      <c r="AD15" s="369"/>
      <c r="AE15" s="369">
        <f t="shared" si="0"/>
        <v>104731.88153763134</v>
      </c>
      <c r="AF15" s="369"/>
      <c r="AG15" s="369">
        <f t="shared" si="0"/>
        <v>108397.49739144843</v>
      </c>
    </row>
    <row r="16" spans="1:34" s="350" customFormat="1" ht="14.25">
      <c r="A16" s="350" t="s">
        <v>610</v>
      </c>
      <c r="C16" s="380"/>
      <c r="E16" s="369">
        <f>Application!W835</f>
        <v>116956</v>
      </c>
      <c r="F16" s="369"/>
      <c r="G16" s="369">
        <f t="shared" si="0"/>
        <v>121049.45999999999</v>
      </c>
      <c r="H16" s="369"/>
      <c r="I16" s="369">
        <f t="shared" si="0"/>
        <v>125286.19109999998</v>
      </c>
      <c r="J16" s="369"/>
      <c r="K16" s="369">
        <f t="shared" si="0"/>
        <v>129671.20778849997</v>
      </c>
      <c r="L16" s="369"/>
      <c r="M16" s="369">
        <f t="shared" si="0"/>
        <v>134209.70006109745</v>
      </c>
      <c r="N16" s="369"/>
      <c r="O16" s="369">
        <f t="shared" si="0"/>
        <v>138907.03956323586</v>
      </c>
      <c r="P16" s="369"/>
      <c r="Q16" s="369">
        <f t="shared" si="0"/>
        <v>143768.7859479491</v>
      </c>
      <c r="R16" s="369"/>
      <c r="S16" s="369">
        <f t="shared" si="0"/>
        <v>148800.69345612731</v>
      </c>
      <c r="T16" s="369"/>
      <c r="U16" s="369">
        <f t="shared" si="0"/>
        <v>154008.71772709175</v>
      </c>
      <c r="V16" s="369"/>
      <c r="W16" s="369">
        <f t="shared" si="0"/>
        <v>159399.02284753995</v>
      </c>
      <c r="X16" s="369"/>
      <c r="Y16" s="369">
        <f t="shared" si="0"/>
        <v>164977.98864720383</v>
      </c>
      <c r="Z16" s="369"/>
      <c r="AA16" s="369">
        <f t="shared" si="0"/>
        <v>170752.21824985594</v>
      </c>
      <c r="AB16" s="369"/>
      <c r="AC16" s="369">
        <f t="shared" si="0"/>
        <v>176728.5458886009</v>
      </c>
      <c r="AD16" s="369"/>
      <c r="AE16" s="369">
        <f t="shared" si="0"/>
        <v>182914.04499470192</v>
      </c>
      <c r="AF16" s="369"/>
      <c r="AG16" s="369">
        <f t="shared" si="0"/>
        <v>189316.03656951647</v>
      </c>
    </row>
    <row r="17" spans="1:33" s="350" customFormat="1" ht="14.25">
      <c r="A17" s="350" t="s">
        <v>929</v>
      </c>
      <c r="C17" s="380"/>
      <c r="E17" s="369">
        <f>Application!W840</f>
        <v>273345</v>
      </c>
      <c r="F17" s="369"/>
      <c r="G17" s="369">
        <f t="shared" si="0"/>
        <v>282912.07499999995</v>
      </c>
      <c r="H17" s="369"/>
      <c r="I17" s="369">
        <f t="shared" si="0"/>
        <v>292813.9976249999</v>
      </c>
      <c r="J17" s="369"/>
      <c r="K17" s="369">
        <f t="shared" si="0"/>
        <v>303062.48754187487</v>
      </c>
      <c r="L17" s="369"/>
      <c r="M17" s="369">
        <f t="shared" si="0"/>
        <v>313669.67460584047</v>
      </c>
      <c r="N17" s="369"/>
      <c r="O17" s="369">
        <f t="shared" si="0"/>
        <v>324648.11321704485</v>
      </c>
      <c r="P17" s="369"/>
      <c r="Q17" s="369">
        <f t="shared" si="0"/>
        <v>336010.79717964138</v>
      </c>
      <c r="R17" s="369"/>
      <c r="S17" s="369">
        <f t="shared" si="0"/>
        <v>347771.17508092878</v>
      </c>
      <c r="T17" s="369"/>
      <c r="U17" s="369">
        <f t="shared" si="0"/>
        <v>359943.16620876128</v>
      </c>
      <c r="V17" s="369"/>
      <c r="W17" s="369">
        <f t="shared" si="0"/>
        <v>372541.17702606792</v>
      </c>
      <c r="X17" s="369"/>
      <c r="Y17" s="369">
        <f t="shared" si="0"/>
        <v>385580.11822198029</v>
      </c>
      <c r="Z17" s="369"/>
      <c r="AA17" s="369">
        <f t="shared" si="0"/>
        <v>399075.42235974956</v>
      </c>
      <c r="AB17" s="369"/>
      <c r="AC17" s="369">
        <f t="shared" si="0"/>
        <v>413043.06214234076</v>
      </c>
      <c r="AD17" s="369"/>
      <c r="AE17" s="369">
        <f t="shared" si="0"/>
        <v>427499.56931732263</v>
      </c>
      <c r="AF17" s="369"/>
      <c r="AG17" s="369">
        <f t="shared" si="0"/>
        <v>442462.05424342887</v>
      </c>
    </row>
    <row r="18" spans="1:33" s="350" customFormat="1" ht="14.25">
      <c r="A18" s="350" t="s">
        <v>162</v>
      </c>
      <c r="C18" s="380"/>
      <c r="E18" s="369">
        <f>Application!W841</f>
        <v>68389</v>
      </c>
      <c r="F18" s="369"/>
      <c r="G18" s="369">
        <f t="shared" si="0"/>
        <v>70782.614999999991</v>
      </c>
      <c r="H18" s="369"/>
      <c r="I18" s="369">
        <f t="shared" si="0"/>
        <v>73260.00652499999</v>
      </c>
      <c r="J18" s="369"/>
      <c r="K18" s="369">
        <f t="shared" si="0"/>
        <v>75824.106753374988</v>
      </c>
      <c r="L18" s="369"/>
      <c r="M18" s="369">
        <f t="shared" si="0"/>
        <v>78477.950489743103</v>
      </c>
      <c r="N18" s="369"/>
      <c r="O18" s="369">
        <f t="shared" si="0"/>
        <v>81224.67875688411</v>
      </c>
      <c r="P18" s="369"/>
      <c r="Q18" s="369">
        <f t="shared" si="0"/>
        <v>84067.542513375054</v>
      </c>
      <c r="R18" s="369"/>
      <c r="S18" s="369">
        <f t="shared" si="0"/>
        <v>87009.906501343168</v>
      </c>
      <c r="T18" s="369"/>
      <c r="U18" s="369">
        <f t="shared" si="0"/>
        <v>90055.253228890171</v>
      </c>
      <c r="V18" s="369"/>
      <c r="W18" s="369">
        <f t="shared" si="0"/>
        <v>93207.187091901316</v>
      </c>
      <c r="X18" s="369"/>
      <c r="Y18" s="369">
        <f t="shared" si="0"/>
        <v>96469.438640117849</v>
      </c>
      <c r="Z18" s="369"/>
      <c r="AA18" s="369">
        <f t="shared" si="0"/>
        <v>99845.868992521966</v>
      </c>
      <c r="AB18" s="369"/>
      <c r="AC18" s="369">
        <f t="shared" si="0"/>
        <v>103340.47440726023</v>
      </c>
      <c r="AD18" s="369"/>
      <c r="AE18" s="369">
        <f t="shared" si="0"/>
        <v>106957.39101151434</v>
      </c>
      <c r="AF18" s="369"/>
      <c r="AG18" s="369">
        <f t="shared" si="0"/>
        <v>110700.89969691733</v>
      </c>
    </row>
    <row r="19" spans="1:33" s="350" customFormat="1" ht="14.25">
      <c r="A19" s="350" t="s">
        <v>423</v>
      </c>
      <c r="C19" s="380"/>
      <c r="E19" s="369">
        <f>Application!W850</f>
        <v>108749</v>
      </c>
      <c r="F19" s="369"/>
      <c r="G19" s="369">
        <f t="shared" si="0"/>
        <v>112555.215</v>
      </c>
      <c r="H19" s="369"/>
      <c r="I19" s="369">
        <f t="shared" si="0"/>
        <v>116494.64752499999</v>
      </c>
      <c r="J19" s="369"/>
      <c r="K19" s="369">
        <f t="shared" si="0"/>
        <v>120571.96018837499</v>
      </c>
      <c r="L19" s="369"/>
      <c r="M19" s="369">
        <f t="shared" si="0"/>
        <v>124791.9787949681</v>
      </c>
      <c r="N19" s="369"/>
      <c r="O19" s="369">
        <f t="shared" si="0"/>
        <v>129159.69805279198</v>
      </c>
      <c r="P19" s="369"/>
      <c r="Q19" s="369">
        <f t="shared" si="0"/>
        <v>133680.2874846397</v>
      </c>
      <c r="R19" s="369"/>
      <c r="S19" s="369">
        <f t="shared" si="0"/>
        <v>138359.09754660208</v>
      </c>
      <c r="T19" s="369"/>
      <c r="U19" s="369">
        <f t="shared" si="0"/>
        <v>143201.66596073314</v>
      </c>
      <c r="V19" s="369"/>
      <c r="W19" s="369">
        <f t="shared" si="0"/>
        <v>148213.72426935879</v>
      </c>
      <c r="X19" s="369"/>
      <c r="Y19" s="369">
        <f t="shared" si="0"/>
        <v>153401.20461878635</v>
      </c>
      <c r="Z19" s="369"/>
      <c r="AA19" s="369">
        <f t="shared" si="0"/>
        <v>158770.24678044385</v>
      </c>
      <c r="AB19" s="369"/>
      <c r="AC19" s="369">
        <f t="shared" si="0"/>
        <v>164327.20541775937</v>
      </c>
      <c r="AD19" s="369"/>
      <c r="AE19" s="369">
        <f t="shared" si="0"/>
        <v>170078.65760738094</v>
      </c>
      <c r="AF19" s="369"/>
      <c r="AG19" s="369">
        <f t="shared" si="0"/>
        <v>176031.41062363927</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741067</v>
      </c>
      <c r="G21" s="370">
        <f>SUM(G14:G20)</f>
        <v>767004.34499999986</v>
      </c>
      <c r="I21" s="370">
        <f>SUM(I14:I20)</f>
        <v>793849.49707499985</v>
      </c>
      <c r="K21" s="370">
        <f>SUM(K14:K20)</f>
        <v>821634.22947262484</v>
      </c>
      <c r="M21" s="370">
        <f>SUM(M14:M20)</f>
        <v>850391.42750416661</v>
      </c>
      <c r="O21" s="370">
        <f>SUM(O14:O20)</f>
        <v>880155.12746681238</v>
      </c>
      <c r="Q21" s="370">
        <f>SUM(Q14:Q20)</f>
        <v>910960.55692815059</v>
      </c>
      <c r="S21" s="370">
        <f>SUM(S14:S20)</f>
        <v>942844.17642063578</v>
      </c>
      <c r="U21" s="370">
        <f>SUM(U14:U20)</f>
        <v>975843.72259535803</v>
      </c>
      <c r="W21" s="370">
        <f>SUM(W14:W20)</f>
        <v>1009998.2528861956</v>
      </c>
      <c r="Y21" s="370">
        <f>SUM(Y14:Y20)</f>
        <v>1045348.1917372124</v>
      </c>
      <c r="AA21" s="370">
        <f>SUM(AA14:AA20)</f>
        <v>1081935.3784480146</v>
      </c>
      <c r="AC21" s="370">
        <f>SUM(AC14:AC20)</f>
        <v>1119803.1166936951</v>
      </c>
      <c r="AE21" s="370">
        <f>SUM(AE14:AE20)</f>
        <v>1158996.2257779744</v>
      </c>
      <c r="AG21" s="370">
        <f>SUM(AG14:AG20)</f>
        <v>1199561.0936802034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6000</v>
      </c>
      <c r="F23" s="369"/>
      <c r="G23" s="369">
        <f>E23*$C$23</f>
        <v>6209.9999999999991</v>
      </c>
      <c r="H23" s="369"/>
      <c r="I23" s="369">
        <f>G23*$C$23</f>
        <v>6427.3499999999985</v>
      </c>
      <c r="J23" s="369"/>
      <c r="K23" s="369">
        <f>I23*$C$23</f>
        <v>6652.307249999998</v>
      </c>
      <c r="L23" s="369"/>
      <c r="M23" s="369">
        <f>K23*$C$23</f>
        <v>6885.1380037499976</v>
      </c>
      <c r="N23" s="369"/>
      <c r="O23" s="369">
        <f>M23*$C$23</f>
        <v>7126.117833881247</v>
      </c>
      <c r="P23" s="369"/>
      <c r="Q23" s="369">
        <f>O23*$C$23</f>
        <v>7375.5319580670903</v>
      </c>
      <c r="R23" s="369"/>
      <c r="S23" s="369">
        <f>Q23*$C$23</f>
        <v>7633.6755765994376</v>
      </c>
      <c r="T23" s="369"/>
      <c r="U23" s="369">
        <f>S23*$C$23</f>
        <v>7900.854221780417</v>
      </c>
      <c r="V23" s="369"/>
      <c r="W23" s="369">
        <f>U23*$C$23</f>
        <v>8177.3841195427312</v>
      </c>
      <c r="X23" s="369"/>
      <c r="Y23" s="369">
        <f>W23*$C$23</f>
        <v>8463.5925637267264</v>
      </c>
      <c r="Z23" s="369"/>
      <c r="AA23" s="369">
        <f>Y23*$C$23</f>
        <v>8759.8183034571612</v>
      </c>
      <c r="AB23" s="369"/>
      <c r="AC23" s="369">
        <f>AA23*$C$23</f>
        <v>9066.4119440781615</v>
      </c>
      <c r="AD23" s="369"/>
      <c r="AE23" s="369">
        <f>AC23*$C$23</f>
        <v>9383.736362120897</v>
      </c>
      <c r="AF23" s="369"/>
      <c r="AG23" s="369">
        <f>AE23*$C$23</f>
        <v>9712.1671347951269</v>
      </c>
    </row>
    <row r="24" spans="1:33" s="350" customFormat="1" ht="14.25">
      <c r="A24" s="350" t="s">
        <v>932</v>
      </c>
      <c r="C24" s="392">
        <v>1.0349999999999999</v>
      </c>
      <c r="E24" s="369">
        <f>Application!AC866</f>
        <v>32450</v>
      </c>
      <c r="F24" s="369"/>
      <c r="G24" s="369">
        <f>E24*$C$24</f>
        <v>33585.75</v>
      </c>
      <c r="H24" s="369"/>
      <c r="I24" s="369">
        <f>G24*$C$24</f>
        <v>34761.251249999994</v>
      </c>
      <c r="J24" s="369"/>
      <c r="K24" s="369">
        <f>I24*$C$24</f>
        <v>35977.895043749988</v>
      </c>
      <c r="L24" s="369"/>
      <c r="M24" s="369">
        <f>K24*$C$24</f>
        <v>37237.121370281231</v>
      </c>
      <c r="N24" s="369"/>
      <c r="O24" s="369">
        <f>M24*$C$24</f>
        <v>38540.420618241071</v>
      </c>
      <c r="P24" s="369"/>
      <c r="Q24" s="369">
        <f>O24*$C$24</f>
        <v>39889.335339879508</v>
      </c>
      <c r="R24" s="369"/>
      <c r="S24" s="369">
        <f>Q24*$C$24</f>
        <v>41285.462076775286</v>
      </c>
      <c r="T24" s="369"/>
      <c r="U24" s="369">
        <f>S24*$C$24</f>
        <v>42730.453249462415</v>
      </c>
      <c r="V24" s="369"/>
      <c r="W24" s="369">
        <f>U24*$C$24</f>
        <v>44226.019113193594</v>
      </c>
      <c r="X24" s="369"/>
      <c r="Y24" s="369">
        <f>W24*$C$24</f>
        <v>45773.929782155363</v>
      </c>
      <c r="Z24" s="369"/>
      <c r="AA24" s="369">
        <f>Y24*$C$24</f>
        <v>47376.017324530796</v>
      </c>
      <c r="AB24" s="369"/>
      <c r="AC24" s="369">
        <f>AA24*$C$24</f>
        <v>49034.177930889367</v>
      </c>
      <c r="AD24" s="369"/>
      <c r="AE24" s="369">
        <f>AC24*$C$24</f>
        <v>50750.374158470491</v>
      </c>
      <c r="AF24" s="369"/>
      <c r="AG24" s="369">
        <f>AE24*$C$24</f>
        <v>52526.637254016954</v>
      </c>
    </row>
    <row r="25" spans="1:33" s="350" customFormat="1" ht="14.25">
      <c r="A25" s="350" t="s">
        <v>933</v>
      </c>
      <c r="C25" s="392"/>
      <c r="E25" s="369">
        <f>Application!AC867</f>
        <v>43500</v>
      </c>
      <c r="F25" s="369"/>
      <c r="G25" s="369">
        <f>$E$25</f>
        <v>43500</v>
      </c>
      <c r="H25" s="369"/>
      <c r="I25" s="369">
        <f>$E$25</f>
        <v>43500</v>
      </c>
      <c r="J25" s="369"/>
      <c r="K25" s="369">
        <f>$E$25</f>
        <v>43500</v>
      </c>
      <c r="L25" s="369"/>
      <c r="M25" s="369">
        <f>$E$25</f>
        <v>43500</v>
      </c>
      <c r="N25" s="369"/>
      <c r="O25" s="369">
        <f>$E$25</f>
        <v>43500</v>
      </c>
      <c r="P25" s="369"/>
      <c r="Q25" s="369">
        <f>$E$25</f>
        <v>43500</v>
      </c>
      <c r="R25" s="369"/>
      <c r="S25" s="369">
        <f>$E$25</f>
        <v>43500</v>
      </c>
      <c r="T25" s="369"/>
      <c r="U25" s="369">
        <f>$E$25</f>
        <v>43500</v>
      </c>
      <c r="V25" s="369"/>
      <c r="W25" s="369">
        <f>$E$25</f>
        <v>43500</v>
      </c>
      <c r="X25" s="369"/>
      <c r="Y25" s="369">
        <f>$E$25</f>
        <v>43500</v>
      </c>
      <c r="Z25" s="369"/>
      <c r="AA25" s="369">
        <f>$E$25</f>
        <v>43500</v>
      </c>
      <c r="AB25" s="369"/>
      <c r="AC25" s="369">
        <f>$E$25</f>
        <v>43500</v>
      </c>
      <c r="AD25" s="369"/>
      <c r="AE25" s="369">
        <f>$E$25</f>
        <v>43500</v>
      </c>
      <c r="AF25" s="369"/>
      <c r="AG25" s="369">
        <f>$E$25</f>
        <v>43500</v>
      </c>
    </row>
    <row r="26" spans="1:33" s="350" customFormat="1" ht="14.25">
      <c r="A26" s="350" t="s">
        <v>931</v>
      </c>
      <c r="C26" s="390">
        <v>1.02</v>
      </c>
      <c r="E26" s="369">
        <f>Application!AC868</f>
        <v>824</v>
      </c>
      <c r="F26" s="369"/>
      <c r="G26" s="369">
        <f>E26*$C$26</f>
        <v>840.48</v>
      </c>
      <c r="H26" s="369"/>
      <c r="I26" s="369">
        <f>G26*$C$26</f>
        <v>857.28960000000006</v>
      </c>
      <c r="J26" s="369"/>
      <c r="K26" s="369">
        <f>I26*$C$26</f>
        <v>874.43539200000009</v>
      </c>
      <c r="L26" s="369"/>
      <c r="M26" s="369">
        <f>K26*$C$26</f>
        <v>891.92409984000005</v>
      </c>
      <c r="N26" s="369"/>
      <c r="O26" s="369">
        <f>M26*$C$26</f>
        <v>909.76258183680011</v>
      </c>
      <c r="P26" s="369"/>
      <c r="Q26" s="369">
        <f>O26*$C$26</f>
        <v>927.95783347353608</v>
      </c>
      <c r="R26" s="369"/>
      <c r="S26" s="369">
        <f>Q26*$C$26</f>
        <v>946.51699014300686</v>
      </c>
      <c r="T26" s="369"/>
      <c r="U26" s="369">
        <f>S26*$C$26</f>
        <v>965.44732994586707</v>
      </c>
      <c r="V26" s="369"/>
      <c r="W26" s="369">
        <f>U26*$C$26</f>
        <v>984.75627654478444</v>
      </c>
      <c r="X26" s="369"/>
      <c r="Y26" s="369">
        <f>W26*$C$26</f>
        <v>1004.4514020756801</v>
      </c>
      <c r="Z26" s="369"/>
      <c r="AA26" s="369">
        <f>Y26*$C$26</f>
        <v>1024.5404301171936</v>
      </c>
      <c r="AB26" s="369"/>
      <c r="AC26" s="369">
        <f>AA26*$C$26</f>
        <v>1045.0312387195374</v>
      </c>
      <c r="AD26" s="369"/>
      <c r="AE26" s="369">
        <f>AC26*$C$26</f>
        <v>1065.9318634939282</v>
      </c>
      <c r="AF26" s="369"/>
      <c r="AG26" s="369">
        <f>AE26*$C$26</f>
        <v>1087.2505007638067</v>
      </c>
    </row>
    <row r="27" spans="1:33" s="350" customFormat="1" ht="14.25">
      <c r="A27" s="373" t="str">
        <f>Application!E869</f>
        <v>Annual Bond Monitoring Fee:</v>
      </c>
      <c r="B27" s="373"/>
      <c r="C27" s="509">
        <v>0</v>
      </c>
      <c r="E27" s="369">
        <f>Application!AC869</f>
        <v>7669</v>
      </c>
      <c r="F27" s="369"/>
      <c r="G27" s="369">
        <f>E27</f>
        <v>7669</v>
      </c>
      <c r="H27" s="369"/>
      <c r="I27" s="369">
        <f t="shared" ref="I27:AG27" si="1">G27</f>
        <v>7669</v>
      </c>
      <c r="J27" s="369"/>
      <c r="K27" s="369">
        <f t="shared" si="1"/>
        <v>7669</v>
      </c>
      <c r="L27" s="369"/>
      <c r="M27" s="369">
        <f t="shared" si="1"/>
        <v>7669</v>
      </c>
      <c r="N27" s="369"/>
      <c r="O27" s="369">
        <f t="shared" si="1"/>
        <v>7669</v>
      </c>
      <c r="P27" s="369"/>
      <c r="Q27" s="369">
        <f t="shared" si="1"/>
        <v>7669</v>
      </c>
      <c r="R27" s="369"/>
      <c r="S27" s="369">
        <f t="shared" si="1"/>
        <v>7669</v>
      </c>
      <c r="T27" s="369"/>
      <c r="U27" s="369">
        <f t="shared" si="1"/>
        <v>7669</v>
      </c>
      <c r="V27" s="369"/>
      <c r="W27" s="369">
        <f t="shared" si="1"/>
        <v>7669</v>
      </c>
      <c r="X27" s="369"/>
      <c r="Y27" s="369">
        <f t="shared" si="1"/>
        <v>7669</v>
      </c>
      <c r="Z27" s="369"/>
      <c r="AA27" s="369">
        <f t="shared" si="1"/>
        <v>7669</v>
      </c>
      <c r="AB27" s="369"/>
      <c r="AC27" s="369">
        <f t="shared" si="1"/>
        <v>7669</v>
      </c>
      <c r="AD27" s="369"/>
      <c r="AE27" s="369">
        <f t="shared" si="1"/>
        <v>7669</v>
      </c>
      <c r="AF27" s="369"/>
      <c r="AG27" s="369">
        <f t="shared" si="1"/>
        <v>7669</v>
      </c>
    </row>
    <row r="28" spans="1:33" s="350" customFormat="1" ht="14.25">
      <c r="A28" s="373" t="str">
        <f>Application!E870</f>
        <v>City Loan Monitoring Fee:</v>
      </c>
      <c r="B28" s="373"/>
      <c r="C28" s="509">
        <v>1.0349999999999999</v>
      </c>
      <c r="E28" s="369">
        <f>Application!AC870</f>
        <v>6743</v>
      </c>
      <c r="F28" s="369"/>
      <c r="G28" s="369">
        <f>E28*$C$28</f>
        <v>6979.0049999999992</v>
      </c>
      <c r="H28" s="369"/>
      <c r="I28" s="369">
        <f>G28*$C$28</f>
        <v>7223.2701749999987</v>
      </c>
      <c r="J28" s="369"/>
      <c r="K28" s="369">
        <f>I28*$C$28</f>
        <v>7476.0846311249979</v>
      </c>
      <c r="L28" s="369"/>
      <c r="M28" s="369">
        <f>K28*$C$28</f>
        <v>7737.7475932143725</v>
      </c>
      <c r="N28" s="369"/>
      <c r="O28" s="369">
        <f>M28*$C$28</f>
        <v>8008.568758976875</v>
      </c>
      <c r="P28" s="369"/>
      <c r="Q28" s="369">
        <f>O28*$C$28</f>
        <v>8288.8686655410656</v>
      </c>
      <c r="R28" s="369"/>
      <c r="S28" s="369">
        <f>Q28*$C$28</f>
        <v>8578.9790688350022</v>
      </c>
      <c r="T28" s="369"/>
      <c r="U28" s="369">
        <f>S28*$C$28</f>
        <v>8879.2433362442262</v>
      </c>
      <c r="V28" s="369"/>
      <c r="W28" s="369">
        <f>U28*$C$28</f>
        <v>9190.0168530127739</v>
      </c>
      <c r="X28" s="369"/>
      <c r="Y28" s="369">
        <f>W28*$C$28</f>
        <v>9511.66744286822</v>
      </c>
      <c r="Z28" s="369"/>
      <c r="AA28" s="369">
        <f>Y28*$C$28</f>
        <v>9844.575803368607</v>
      </c>
      <c r="AB28" s="369"/>
      <c r="AC28" s="369">
        <f>AA28*$C$28</f>
        <v>10189.135956486507</v>
      </c>
      <c r="AD28" s="369"/>
      <c r="AE28" s="369">
        <f>AC28*$C$28</f>
        <v>10545.755714963534</v>
      </c>
      <c r="AF28" s="369"/>
      <c r="AG28" s="369">
        <f>AE28*$C$28</f>
        <v>10914.857164987257</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838253</v>
      </c>
      <c r="G30" s="370">
        <f>SUM(G21:G28)</f>
        <v>865788.57999999984</v>
      </c>
      <c r="I30" s="370">
        <f>SUM(I21:I28)</f>
        <v>894287.65809999977</v>
      </c>
      <c r="K30" s="370">
        <f>SUM(K21:K28)</f>
        <v>923783.95178949973</v>
      </c>
      <c r="M30" s="370">
        <f>SUM(M21:M28)</f>
        <v>954312.3585712522</v>
      </c>
      <c r="O30" s="370">
        <f>SUM(O21:O28)</f>
        <v>985908.9972597484</v>
      </c>
      <c r="Q30" s="370">
        <f>SUM(Q21:Q28)</f>
        <v>1018611.2507251118</v>
      </c>
      <c r="S30" s="370">
        <f>SUM(S21:S28)</f>
        <v>1052457.8101329885</v>
      </c>
      <c r="U30" s="370">
        <f>SUM(U21:U28)</f>
        <v>1087488.7207327911</v>
      </c>
      <c r="W30" s="370">
        <f>SUM(W21:W28)</f>
        <v>1123745.4292484897</v>
      </c>
      <c r="Y30" s="370">
        <f>SUM(Y21:Y28)</f>
        <v>1161270.8329280384</v>
      </c>
      <c r="AA30" s="370">
        <f>SUM(AA21:AA28)</f>
        <v>1200109.3303094883</v>
      </c>
      <c r="AC30" s="370">
        <f>SUM(AC21:AC28)</f>
        <v>1240306.8737638686</v>
      </c>
      <c r="AE30" s="370">
        <f>SUM(AE21:AE28)</f>
        <v>1281911.023877023</v>
      </c>
      <c r="AG30" s="370">
        <f>SUM(AG21:AG28)</f>
        <v>1324971.0057347666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476246.80000000005</v>
      </c>
      <c r="G32" s="370">
        <f>G10-G30</f>
        <v>481573.71500000008</v>
      </c>
      <c r="I32" s="370">
        <f>I10-I30</f>
        <v>486758.69427500002</v>
      </c>
      <c r="K32" s="370">
        <f>K10-K30</f>
        <v>491788.55939487484</v>
      </c>
      <c r="M32" s="370">
        <f>M10-M30</f>
        <v>496649.46539273171</v>
      </c>
      <c r="O32" s="370">
        <f>O10-O30</f>
        <v>501326.87230333523</v>
      </c>
      <c r="Q32" s="370">
        <f>Q10-Q30</f>
        <v>505805.51557704865</v>
      </c>
      <c r="S32" s="370">
        <f>S10-S30</f>
        <v>510069.37532672565</v>
      </c>
      <c r="U32" s="370">
        <f>U10-U30</f>
        <v>514101.64436341589</v>
      </c>
      <c r="W32" s="370">
        <f>W10-W30</f>
        <v>517884.69497512234</v>
      </c>
      <c r="Y32" s="370">
        <f>Y10-Y30</f>
        <v>521400.04440116417</v>
      </c>
      <c r="AA32" s="370">
        <f>AA10-AA30</f>
        <v>524628.31895294413</v>
      </c>
      <c r="AC32" s="370">
        <f>AC10-AC30</f>
        <v>527549.21673012432</v>
      </c>
      <c r="AE32" s="370">
        <f>AE10-AE30</f>
        <v>530141.46887931949</v>
      </c>
      <c r="AG32" s="370">
        <f>AG10-AG30</f>
        <v>532382.7993404842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Tax-Exempt Permanent Bond - CCRC</v>
      </c>
      <c r="B35" s="373"/>
      <c r="C35" s="367"/>
      <c r="E35" s="369">
        <f>Application!AB618</f>
        <v>358119</v>
      </c>
      <c r="F35" s="369"/>
      <c r="G35" s="369">
        <f>$E$35</f>
        <v>358119</v>
      </c>
      <c r="H35" s="369"/>
      <c r="I35" s="369">
        <f>$E$35</f>
        <v>358119</v>
      </c>
      <c r="J35" s="369"/>
      <c r="K35" s="369">
        <f>$E$35</f>
        <v>358119</v>
      </c>
      <c r="L35" s="369"/>
      <c r="M35" s="369">
        <f>$E$35</f>
        <v>358119</v>
      </c>
      <c r="N35" s="369"/>
      <c r="O35" s="369">
        <f>$E$35</f>
        <v>358119</v>
      </c>
      <c r="P35" s="369"/>
      <c r="Q35" s="369">
        <f>$E$35</f>
        <v>358119</v>
      </c>
      <c r="R35" s="369"/>
      <c r="S35" s="369">
        <f>$E$35</f>
        <v>358119</v>
      </c>
      <c r="T35" s="369"/>
      <c r="U35" s="369">
        <f>$E$35</f>
        <v>358119</v>
      </c>
      <c r="V35" s="369"/>
      <c r="W35" s="369">
        <f>$E$35</f>
        <v>358119</v>
      </c>
      <c r="X35" s="369"/>
      <c r="Y35" s="369">
        <f>$E$35</f>
        <v>358119</v>
      </c>
      <c r="Z35" s="369"/>
      <c r="AA35" s="369">
        <f>$E$35</f>
        <v>358119</v>
      </c>
      <c r="AB35" s="369"/>
      <c r="AC35" s="369">
        <f>$E$35</f>
        <v>358119</v>
      </c>
      <c r="AD35" s="369"/>
      <c r="AE35" s="369">
        <f>$E$35</f>
        <v>358119</v>
      </c>
      <c r="AF35" s="369"/>
      <c r="AG35" s="369">
        <f>$E$35</f>
        <v>358119</v>
      </c>
    </row>
    <row r="36" spans="1:35" s="350" customFormat="1" ht="14.25">
      <c r="A36" s="372" t="str">
        <f>Application!C619</f>
        <v>HCD AHSC Funds</v>
      </c>
      <c r="B36" s="373"/>
      <c r="C36" s="367"/>
      <c r="E36" s="369">
        <f>Application!AB619</f>
        <v>53667</v>
      </c>
      <c r="F36" s="369"/>
      <c r="G36" s="369">
        <f>$E$36</f>
        <v>53667</v>
      </c>
      <c r="H36" s="369"/>
      <c r="I36" s="369">
        <f>$E$36</f>
        <v>53667</v>
      </c>
      <c r="J36" s="369"/>
      <c r="K36" s="369">
        <f>$E$36</f>
        <v>53667</v>
      </c>
      <c r="L36" s="369"/>
      <c r="M36" s="369">
        <f>$E$36</f>
        <v>53667</v>
      </c>
      <c r="N36" s="369"/>
      <c r="O36" s="369">
        <f>$E$36</f>
        <v>53667</v>
      </c>
      <c r="P36" s="369"/>
      <c r="Q36" s="369">
        <f>$E$36</f>
        <v>53667</v>
      </c>
      <c r="R36" s="369"/>
      <c r="S36" s="369">
        <f>$E$36</f>
        <v>53667</v>
      </c>
      <c r="T36" s="369"/>
      <c r="U36" s="369">
        <f>$E$36</f>
        <v>53667</v>
      </c>
      <c r="V36" s="369"/>
      <c r="W36" s="369">
        <f>$E$36</f>
        <v>53667</v>
      </c>
      <c r="X36" s="369"/>
      <c r="Y36" s="369">
        <f>$E$36</f>
        <v>53667</v>
      </c>
      <c r="Z36" s="369"/>
      <c r="AA36" s="369">
        <f>$E$36</f>
        <v>53667</v>
      </c>
      <c r="AB36" s="369"/>
      <c r="AC36" s="369">
        <f>$E$36</f>
        <v>53667</v>
      </c>
      <c r="AD36" s="369"/>
      <c r="AE36" s="369">
        <f>$E$36</f>
        <v>53667</v>
      </c>
      <c r="AF36" s="369"/>
      <c r="AG36" s="369">
        <f>$E$36</f>
        <v>53667</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411786</v>
      </c>
      <c r="G38" s="370">
        <f>SUM(G35:G37)</f>
        <v>411786</v>
      </c>
      <c r="I38" s="370">
        <f>SUM(I35:I37)</f>
        <v>411786</v>
      </c>
      <c r="K38" s="370">
        <f>SUM(K35:K37)</f>
        <v>411786</v>
      </c>
      <c r="M38" s="370">
        <f>SUM(M35:M37)</f>
        <v>411786</v>
      </c>
      <c r="O38" s="370">
        <f>SUM(O35:O37)</f>
        <v>411786</v>
      </c>
      <c r="Q38" s="370">
        <f>SUM(Q35:Q37)</f>
        <v>411786</v>
      </c>
      <c r="S38" s="370">
        <f>SUM(S35:S37)</f>
        <v>411786</v>
      </c>
      <c r="U38" s="370">
        <f>SUM(U35:U37)</f>
        <v>411786</v>
      </c>
      <c r="W38" s="370">
        <f>SUM(W35:W37)</f>
        <v>411786</v>
      </c>
      <c r="Y38" s="370">
        <f>SUM(Y35:Y37)</f>
        <v>411786</v>
      </c>
      <c r="AA38" s="370">
        <f>SUM(AA35:AA37)</f>
        <v>411786</v>
      </c>
      <c r="AC38" s="370">
        <f>SUM(AC35:AC37)</f>
        <v>411786</v>
      </c>
      <c r="AE38" s="370">
        <f>SUM(AE35:AE37)</f>
        <v>411786</v>
      </c>
      <c r="AG38" s="370">
        <f>SUM(AG35:AG37)</f>
        <v>411786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64460.800000000047</v>
      </c>
      <c r="G40" s="370">
        <f>G32-G38</f>
        <v>69787.715000000084</v>
      </c>
      <c r="I40" s="370">
        <f>I32-I38</f>
        <v>74972.694275000016</v>
      </c>
      <c r="K40" s="370">
        <f>K32-K38</f>
        <v>80002.559394874843</v>
      </c>
      <c r="M40" s="370">
        <f>M32-M38</f>
        <v>84863.465392731712</v>
      </c>
      <c r="O40" s="370">
        <f>O32-O38</f>
        <v>89540.872303335229</v>
      </c>
      <c r="Q40" s="370">
        <f>Q32-Q38</f>
        <v>94019.515577048645</v>
      </c>
      <c r="S40" s="370">
        <f>S32-S38</f>
        <v>98283.375326725654</v>
      </c>
      <c r="U40" s="370">
        <f>U32-U38</f>
        <v>102315.64436341589</v>
      </c>
      <c r="W40" s="370">
        <f>W32-W38</f>
        <v>106098.69497512234</v>
      </c>
      <c r="Y40" s="370">
        <f>Y32-Y38</f>
        <v>109614.04440116417</v>
      </c>
      <c r="AA40" s="370">
        <f>AA32-AA38</f>
        <v>112842.31895294413</v>
      </c>
      <c r="AC40" s="370">
        <f>AC32-AC38</f>
        <v>115763.21673012432</v>
      </c>
      <c r="AE40" s="370">
        <f>AE32-AE38</f>
        <v>118355.46887931949</v>
      </c>
      <c r="AG40" s="370">
        <f>AG32-AG38</f>
        <v>120596.7993404842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4.6586359313253639E-2</v>
      </c>
      <c r="G42" s="374">
        <f>G40/(G4+G6+G8)</f>
        <v>4.920601496422318E-2</v>
      </c>
      <c r="I42" s="374">
        <f>I40/(I4+I6+I8)</f>
        <v>5.157253370878194E-2</v>
      </c>
      <c r="K42" s="374">
        <f>K40/(K4+K6+K8)</f>
        <v>5.3690242516465474E-2</v>
      </c>
      <c r="M42" s="374">
        <f>M40/(M4+M6+M8)</f>
        <v>5.5563344804512443E-2</v>
      </c>
      <c r="O42" s="374">
        <f>O40/(O4+O6+O8)</f>
        <v>5.719592327554493E-2</v>
      </c>
      <c r="Q42" s="374">
        <f>Q40/(Q4+Q6+Q8)</f>
        <v>5.8591942684322364E-2</v>
      </c>
      <c r="S42" s="374">
        <f>S40/(S4+S6+S8)</f>
        <v>5.9755252535282473E-2</v>
      </c>
      <c r="U42" s="374">
        <f>U40/(U4+U6+U8)</f>
        <v>6.0689589712539474E-2</v>
      </c>
      <c r="W42" s="374">
        <f>W40/(W4+W6+W8)</f>
        <v>6.1398581043970141E-2</v>
      </c>
      <c r="Y42" s="374">
        <f>Y40/(Y4+Y6+Y8)</f>
        <v>6.1885745800979365E-2</v>
      </c>
      <c r="AA42" s="374">
        <f>AA40/(AA4+AA6+AA8)</f>
        <v>6.2154498135493286E-2</v>
      </c>
      <c r="AC42" s="374">
        <f>AC40/(AC4+AC6+AC8)</f>
        <v>6.2208149455699031E-2</v>
      </c>
      <c r="AE42" s="374">
        <f>AE40/(AE4+AE6+AE8)</f>
        <v>6.2049910742002133E-2</v>
      </c>
      <c r="AG42" s="374">
        <f>AG40/(AG4+AG6+AG8)</f>
        <v>6.1682894804642945E-2</v>
      </c>
    </row>
    <row r="43" spans="1:35" s="374" customFormat="1" ht="14.25">
      <c r="A43" s="374" t="s">
        <v>939</v>
      </c>
      <c r="C43" s="367"/>
      <c r="E43" s="374">
        <f>E40/E38</f>
        <v>0.15653956181123216</v>
      </c>
      <c r="G43" s="374">
        <f>G40/G38</f>
        <v>0.16947568640021779</v>
      </c>
      <c r="I43" s="374">
        <f>I40/I38</f>
        <v>0.18206712776782119</v>
      </c>
      <c r="K43" s="374">
        <f>K40/K38</f>
        <v>0.19428188281018502</v>
      </c>
      <c r="M43" s="374">
        <f>M40/M38</f>
        <v>0.20608632977500865</v>
      </c>
      <c r="O43" s="374">
        <f>O40/O38</f>
        <v>0.21744515914415552</v>
      </c>
      <c r="Q43" s="374">
        <f>Q40/Q38</f>
        <v>0.22832130178551152</v>
      </c>
      <c r="S43" s="374">
        <f>S40/S38</f>
        <v>0.23867585427072716</v>
      </c>
      <c r="U43" s="374">
        <f>U40/U38</f>
        <v>0.24846800125165958</v>
      </c>
      <c r="W43" s="374">
        <f>W40/W38</f>
        <v>0.257654934784384</v>
      </c>
      <c r="Y43" s="374">
        <f>Y40/Y38</f>
        <v>0.26619177048555359</v>
      </c>
      <c r="AA43" s="374">
        <f>AA40/AA38</f>
        <v>0.2740314604016264</v>
      </c>
      <c r="AC43" s="374">
        <f>AC40/AC38</f>
        <v>0.28112470246711718</v>
      </c>
      <c r="AE43" s="374">
        <f>AE40/AE38</f>
        <v>0.28741984642343232</v>
      </c>
      <c r="AG43" s="374">
        <f>AG40/AG38</f>
        <v>0.29286279606515081</v>
      </c>
    </row>
    <row r="44" spans="1:35" s="375" customFormat="1" ht="14.25">
      <c r="A44" s="375" t="s">
        <v>937</v>
      </c>
      <c r="C44" s="376"/>
      <c r="E44" s="375">
        <f>E32/E38</f>
        <v>1.1565395618112322</v>
      </c>
      <c r="G44" s="375">
        <f>G32/G38</f>
        <v>1.1694756864002178</v>
      </c>
      <c r="I44" s="375">
        <f>I32/I38</f>
        <v>1.1820671277678212</v>
      </c>
      <c r="K44" s="375">
        <f>K32/K38</f>
        <v>1.1942818828101851</v>
      </c>
      <c r="M44" s="375">
        <f>M32/M38</f>
        <v>1.2060863297750086</v>
      </c>
      <c r="O44" s="375">
        <f>O32/O38</f>
        <v>1.2174451591441555</v>
      </c>
      <c r="Q44" s="375">
        <f>Q32/Q38</f>
        <v>1.2283213017855115</v>
      </c>
      <c r="S44" s="375">
        <f>S32/S38</f>
        <v>1.2386758542707272</v>
      </c>
      <c r="U44" s="375">
        <f>U32/U38</f>
        <v>1.2484680012516596</v>
      </c>
      <c r="W44" s="375">
        <f>W32/W38</f>
        <v>1.2576549347843839</v>
      </c>
      <c r="Y44" s="375">
        <f>Y32/Y38</f>
        <v>1.2661917704855536</v>
      </c>
      <c r="AA44" s="375">
        <f>AA32/AA38</f>
        <v>1.2740314604016263</v>
      </c>
      <c r="AC44" s="375">
        <f>AC32/AC38</f>
        <v>1.2811247024671173</v>
      </c>
      <c r="AE44" s="375">
        <f>AE32/AE38</f>
        <v>1.2874198464234323</v>
      </c>
      <c r="AG44" s="375">
        <f>AG32/AG38</f>
        <v>1.2928627960651509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25000</v>
      </c>
      <c r="G47" s="255">
        <f>E47</f>
        <v>25000</v>
      </c>
      <c r="I47" s="255">
        <f t="shared" ref="I47:AG48" si="2">G47</f>
        <v>25000</v>
      </c>
      <c r="K47" s="255">
        <f t="shared" si="2"/>
        <v>25000</v>
      </c>
      <c r="M47" s="255">
        <f t="shared" si="2"/>
        <v>25000</v>
      </c>
      <c r="O47" s="255">
        <f t="shared" si="2"/>
        <v>25000</v>
      </c>
      <c r="Q47" s="255">
        <f t="shared" si="2"/>
        <v>25000</v>
      </c>
      <c r="S47" s="255">
        <f t="shared" si="2"/>
        <v>25000</v>
      </c>
      <c r="U47" s="255">
        <f t="shared" si="2"/>
        <v>25000</v>
      </c>
      <c r="W47" s="255">
        <f t="shared" si="2"/>
        <v>25000</v>
      </c>
      <c r="Y47" s="255">
        <f t="shared" si="2"/>
        <v>25000</v>
      </c>
      <c r="AA47" s="255">
        <f t="shared" si="2"/>
        <v>25000</v>
      </c>
      <c r="AC47" s="255">
        <f t="shared" si="2"/>
        <v>25000</v>
      </c>
      <c r="AE47" s="255">
        <f t="shared" si="2"/>
        <v>25000</v>
      </c>
      <c r="AG47" s="255">
        <f t="shared" si="2"/>
        <v>25000</v>
      </c>
    </row>
    <row r="48" spans="1:35" s="152" customFormat="1" ht="14.25">
      <c r="A48" s="152" t="s">
        <v>942</v>
      </c>
      <c r="C48" s="394"/>
      <c r="E48" s="384">
        <v>5000</v>
      </c>
      <c r="F48" s="363"/>
      <c r="G48" s="369">
        <f>E48</f>
        <v>5000</v>
      </c>
      <c r="H48" s="369"/>
      <c r="I48" s="369">
        <f t="shared" si="2"/>
        <v>5000</v>
      </c>
      <c r="J48" s="369"/>
      <c r="K48" s="369">
        <f t="shared" si="2"/>
        <v>5000</v>
      </c>
      <c r="L48" s="369"/>
      <c r="M48" s="369">
        <f t="shared" si="2"/>
        <v>5000</v>
      </c>
      <c r="N48" s="369"/>
      <c r="O48" s="369">
        <f t="shared" si="2"/>
        <v>5000</v>
      </c>
      <c r="P48" s="369"/>
      <c r="Q48" s="369">
        <f t="shared" si="2"/>
        <v>5000</v>
      </c>
      <c r="R48" s="369"/>
      <c r="S48" s="369">
        <f t="shared" si="2"/>
        <v>5000</v>
      </c>
      <c r="T48" s="369"/>
      <c r="U48" s="369">
        <f t="shared" si="2"/>
        <v>5000</v>
      </c>
      <c r="V48" s="369"/>
      <c r="W48" s="369">
        <f t="shared" si="2"/>
        <v>5000</v>
      </c>
      <c r="X48" s="369"/>
      <c r="Y48" s="369">
        <f t="shared" si="2"/>
        <v>5000</v>
      </c>
      <c r="Z48" s="369"/>
      <c r="AA48" s="369">
        <f t="shared" si="2"/>
        <v>5000</v>
      </c>
      <c r="AB48" s="369"/>
      <c r="AC48" s="369">
        <f t="shared" si="2"/>
        <v>5000</v>
      </c>
      <c r="AD48" s="369"/>
      <c r="AE48" s="369">
        <f t="shared" si="2"/>
        <v>5000</v>
      </c>
      <c r="AF48" s="369"/>
      <c r="AG48" s="369">
        <f t="shared" si="2"/>
        <v>5000</v>
      </c>
      <c r="AH48" s="363"/>
      <c r="AI48" s="363"/>
    </row>
    <row r="49" spans="1:16384" s="152" customFormat="1" ht="14.25">
      <c r="A49" s="152" t="s">
        <v>943</v>
      </c>
      <c r="C49" s="957"/>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16384"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16384" s="152" customFormat="1">
      <c r="A52" s="255" t="s">
        <v>940</v>
      </c>
      <c r="C52" s="380"/>
      <c r="E52" s="363">
        <f>SUM(E47:E51)</f>
        <v>30000</v>
      </c>
      <c r="F52" s="363"/>
      <c r="G52" s="363">
        <f>SUM(G47:G51)</f>
        <v>30000</v>
      </c>
      <c r="H52" s="363"/>
      <c r="I52" s="363">
        <f>SUM(I47:I51)</f>
        <v>30000</v>
      </c>
      <c r="J52" s="363"/>
      <c r="K52" s="363">
        <f>SUM(K47:K51)</f>
        <v>30000</v>
      </c>
      <c r="L52" s="363"/>
      <c r="M52" s="363">
        <f>SUM(M47:M51)</f>
        <v>30000</v>
      </c>
      <c r="N52" s="363"/>
      <c r="O52" s="363">
        <f>SUM(O47:O51)</f>
        <v>30000</v>
      </c>
      <c r="P52" s="363"/>
      <c r="Q52" s="363">
        <f>SUM(Q47:Q51)</f>
        <v>30000</v>
      </c>
      <c r="R52" s="363"/>
      <c r="S52" s="363">
        <f>SUM(S47:S51)</f>
        <v>30000</v>
      </c>
      <c r="T52" s="363"/>
      <c r="U52" s="363">
        <f>SUM(U47:U51)</f>
        <v>30000</v>
      </c>
      <c r="V52" s="363"/>
      <c r="W52" s="363">
        <f>SUM(W47:W51)</f>
        <v>30000</v>
      </c>
      <c r="X52" s="363"/>
      <c r="Y52" s="363">
        <f>SUM(Y47:Y51)</f>
        <v>30000</v>
      </c>
      <c r="Z52" s="363"/>
      <c r="AA52" s="363">
        <f>SUM(AA47:AA51)</f>
        <v>30000</v>
      </c>
      <c r="AB52" s="363"/>
      <c r="AC52" s="363">
        <f>SUM(AC47:AC51)</f>
        <v>30000</v>
      </c>
      <c r="AD52" s="363"/>
      <c r="AE52" s="363">
        <f>SUM(AE47:AE51)</f>
        <v>30000</v>
      </c>
      <c r="AF52" s="363"/>
      <c r="AG52" s="363">
        <f>SUM(AG47:AG51)</f>
        <v>30000</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945</v>
      </c>
      <c r="C54" s="958"/>
      <c r="E54" s="255">
        <f>E40-E52</f>
        <v>34460.800000000047</v>
      </c>
      <c r="G54" s="255">
        <f>G40-G52</f>
        <v>39787.715000000084</v>
      </c>
      <c r="I54" s="255">
        <f>I40-I52</f>
        <v>44972.694275000016</v>
      </c>
      <c r="K54" s="255">
        <f>K40-K52</f>
        <v>50002.559394874843</v>
      </c>
      <c r="M54" s="255">
        <f>M40-M52</f>
        <v>54863.465392731712</v>
      </c>
      <c r="O54" s="255">
        <f>O40-O52</f>
        <v>59540.872303335229</v>
      </c>
      <c r="Q54" s="255">
        <f>Q40-Q52</f>
        <v>64019.515577048645</v>
      </c>
      <c r="S54" s="255">
        <f>S40-S52</f>
        <v>68283.375326725654</v>
      </c>
      <c r="U54" s="255">
        <f>U40-U52</f>
        <v>72315.644363415893</v>
      </c>
      <c r="W54" s="255">
        <f>W40-W52</f>
        <v>76098.694975122344</v>
      </c>
      <c r="Y54" s="255">
        <f>Y40-Y52</f>
        <v>79614.044401164167</v>
      </c>
      <c r="AA54" s="255">
        <f>AA40-AA52</f>
        <v>82842.31895294413</v>
      </c>
      <c r="AC54" s="255">
        <f>AC40-AC52</f>
        <v>85763.216730124317</v>
      </c>
      <c r="AE54" s="255">
        <f>AE40-AE52</f>
        <v>88355.468879319495</v>
      </c>
      <c r="AG54" s="255">
        <f>AG40-AG52</f>
        <v>90596.799340484198</v>
      </c>
    </row>
    <row r="55" spans="1:16384"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16384" s="255" customFormat="1">
      <c r="A56" s="255" t="s">
        <v>944</v>
      </c>
      <c r="C56" s="958">
        <v>0.5</v>
      </c>
      <c r="E56" s="383">
        <f>$C$56*E54</f>
        <v>17230.400000000023</v>
      </c>
      <c r="F56" s="383"/>
      <c r="G56" s="383">
        <f t="shared" ref="G56:BQ56" si="3">$C$56*G54</f>
        <v>19893.857500000042</v>
      </c>
      <c r="H56" s="383"/>
      <c r="I56" s="383">
        <f t="shared" si="3"/>
        <v>22486.347137500008</v>
      </c>
      <c r="J56" s="383"/>
      <c r="K56" s="383">
        <f t="shared" si="3"/>
        <v>25001.279697437421</v>
      </c>
      <c r="L56" s="383"/>
      <c r="M56" s="383">
        <f t="shared" si="3"/>
        <v>27431.732696365856</v>
      </c>
      <c r="N56" s="383"/>
      <c r="O56" s="383">
        <f t="shared" si="3"/>
        <v>29770.436151667614</v>
      </c>
      <c r="P56" s="383"/>
      <c r="Q56" s="383">
        <f t="shared" si="3"/>
        <v>32009.757788524323</v>
      </c>
      <c r="R56" s="383"/>
      <c r="S56" s="383">
        <f t="shared" si="3"/>
        <v>34141.687663362827</v>
      </c>
      <c r="T56" s="383"/>
      <c r="U56" s="383">
        <f t="shared" si="3"/>
        <v>36157.822181707947</v>
      </c>
      <c r="V56" s="383"/>
      <c r="W56" s="383">
        <f t="shared" si="3"/>
        <v>38049.347487561172</v>
      </c>
      <c r="X56" s="383"/>
      <c r="Y56" s="383">
        <f t="shared" si="3"/>
        <v>39807.022200582083</v>
      </c>
      <c r="Z56" s="383"/>
      <c r="AA56" s="383">
        <f t="shared" si="3"/>
        <v>41421.159476472065</v>
      </c>
      <c r="AB56" s="383"/>
      <c r="AC56" s="383">
        <f t="shared" si="3"/>
        <v>42881.608365062159</v>
      </c>
      <c r="AD56" s="383"/>
      <c r="AE56" s="383">
        <f t="shared" si="3"/>
        <v>44177.734439659747</v>
      </c>
      <c r="AF56" s="383"/>
      <c r="AG56" s="383">
        <f t="shared" si="3"/>
        <v>45298.399670242099</v>
      </c>
      <c r="AH56" s="383"/>
      <c r="AI56" s="383">
        <f t="shared" si="3"/>
        <v>0</v>
      </c>
      <c r="AJ56" s="383">
        <f t="shared" si="3"/>
        <v>0</v>
      </c>
      <c r="AK56" s="383">
        <f t="shared" si="3"/>
        <v>0</v>
      </c>
      <c r="AL56" s="383">
        <f t="shared" si="3"/>
        <v>0</v>
      </c>
      <c r="AM56" s="383">
        <f t="shared" si="3"/>
        <v>0</v>
      </c>
      <c r="AN56" s="383">
        <f t="shared" si="3"/>
        <v>0</v>
      </c>
      <c r="AO56" s="383">
        <f t="shared" si="3"/>
        <v>0</v>
      </c>
      <c r="AP56" s="383">
        <f t="shared" si="3"/>
        <v>0</v>
      </c>
      <c r="AQ56" s="383">
        <f t="shared" si="3"/>
        <v>0</v>
      </c>
      <c r="AR56" s="383">
        <f t="shared" si="3"/>
        <v>0</v>
      </c>
      <c r="AS56" s="383">
        <f t="shared" si="3"/>
        <v>0</v>
      </c>
      <c r="AT56" s="383">
        <f t="shared" si="3"/>
        <v>0</v>
      </c>
      <c r="AU56" s="383">
        <f t="shared" si="3"/>
        <v>0</v>
      </c>
      <c r="AV56" s="383">
        <f t="shared" si="3"/>
        <v>0</v>
      </c>
      <c r="AW56" s="383">
        <f t="shared" si="3"/>
        <v>0</v>
      </c>
      <c r="AX56" s="383">
        <f t="shared" si="3"/>
        <v>0</v>
      </c>
      <c r="AY56" s="383">
        <f t="shared" si="3"/>
        <v>0</v>
      </c>
      <c r="AZ56" s="383">
        <f t="shared" si="3"/>
        <v>0</v>
      </c>
      <c r="BA56" s="383">
        <f t="shared" si="3"/>
        <v>0</v>
      </c>
      <c r="BB56" s="383">
        <f t="shared" si="3"/>
        <v>0</v>
      </c>
      <c r="BC56" s="383">
        <f t="shared" si="3"/>
        <v>0</v>
      </c>
      <c r="BD56" s="383">
        <f t="shared" si="3"/>
        <v>0</v>
      </c>
      <c r="BE56" s="383">
        <f t="shared" si="3"/>
        <v>0</v>
      </c>
      <c r="BF56" s="383">
        <f t="shared" si="3"/>
        <v>0</v>
      </c>
      <c r="BG56" s="383">
        <f t="shared" si="3"/>
        <v>0</v>
      </c>
      <c r="BH56" s="383">
        <f t="shared" si="3"/>
        <v>0</v>
      </c>
      <c r="BI56" s="383">
        <f t="shared" si="3"/>
        <v>0</v>
      </c>
      <c r="BJ56" s="383">
        <f t="shared" si="3"/>
        <v>0</v>
      </c>
      <c r="BK56" s="383">
        <f t="shared" si="3"/>
        <v>0</v>
      </c>
      <c r="BL56" s="383">
        <f t="shared" si="3"/>
        <v>0</v>
      </c>
      <c r="BM56" s="383">
        <f t="shared" si="3"/>
        <v>0</v>
      </c>
      <c r="BN56" s="383">
        <f t="shared" si="3"/>
        <v>0</v>
      </c>
      <c r="BO56" s="383">
        <f t="shared" si="3"/>
        <v>0</v>
      </c>
      <c r="BP56" s="383">
        <f t="shared" si="3"/>
        <v>0</v>
      </c>
      <c r="BQ56" s="383">
        <f t="shared" si="3"/>
        <v>0</v>
      </c>
      <c r="BR56" s="383">
        <f t="shared" ref="BR56:EC56" si="4">$C$56*BR54</f>
        <v>0</v>
      </c>
      <c r="BS56" s="383">
        <f t="shared" si="4"/>
        <v>0</v>
      </c>
      <c r="BT56" s="383">
        <f t="shared" si="4"/>
        <v>0</v>
      </c>
      <c r="BU56" s="383">
        <f t="shared" si="4"/>
        <v>0</v>
      </c>
      <c r="BV56" s="383">
        <f t="shared" si="4"/>
        <v>0</v>
      </c>
      <c r="BW56" s="383">
        <f t="shared" si="4"/>
        <v>0</v>
      </c>
      <c r="BX56" s="383">
        <f t="shared" si="4"/>
        <v>0</v>
      </c>
      <c r="BY56" s="383">
        <f t="shared" si="4"/>
        <v>0</v>
      </c>
      <c r="BZ56" s="383">
        <f t="shared" si="4"/>
        <v>0</v>
      </c>
      <c r="CA56" s="383">
        <f t="shared" si="4"/>
        <v>0</v>
      </c>
      <c r="CB56" s="383">
        <f t="shared" si="4"/>
        <v>0</v>
      </c>
      <c r="CC56" s="383">
        <f t="shared" si="4"/>
        <v>0</v>
      </c>
      <c r="CD56" s="383">
        <f t="shared" si="4"/>
        <v>0</v>
      </c>
      <c r="CE56" s="383">
        <f t="shared" si="4"/>
        <v>0</v>
      </c>
      <c r="CF56" s="383">
        <f t="shared" si="4"/>
        <v>0</v>
      </c>
      <c r="CG56" s="383">
        <f t="shared" si="4"/>
        <v>0</v>
      </c>
      <c r="CH56" s="383">
        <f t="shared" si="4"/>
        <v>0</v>
      </c>
      <c r="CI56" s="383">
        <f t="shared" si="4"/>
        <v>0</v>
      </c>
      <c r="CJ56" s="383">
        <f t="shared" si="4"/>
        <v>0</v>
      </c>
      <c r="CK56" s="383">
        <f t="shared" si="4"/>
        <v>0</v>
      </c>
      <c r="CL56" s="383">
        <f t="shared" si="4"/>
        <v>0</v>
      </c>
      <c r="CM56" s="383">
        <f t="shared" si="4"/>
        <v>0</v>
      </c>
      <c r="CN56" s="383">
        <f t="shared" si="4"/>
        <v>0</v>
      </c>
      <c r="CO56" s="383">
        <f t="shared" si="4"/>
        <v>0</v>
      </c>
      <c r="CP56" s="383">
        <f t="shared" si="4"/>
        <v>0</v>
      </c>
      <c r="CQ56" s="383">
        <f t="shared" si="4"/>
        <v>0</v>
      </c>
      <c r="CR56" s="383">
        <f t="shared" si="4"/>
        <v>0</v>
      </c>
      <c r="CS56" s="383">
        <f t="shared" si="4"/>
        <v>0</v>
      </c>
      <c r="CT56" s="383">
        <f t="shared" si="4"/>
        <v>0</v>
      </c>
      <c r="CU56" s="383">
        <f t="shared" si="4"/>
        <v>0</v>
      </c>
      <c r="CV56" s="383">
        <f t="shared" si="4"/>
        <v>0</v>
      </c>
      <c r="CW56" s="383">
        <f t="shared" si="4"/>
        <v>0</v>
      </c>
      <c r="CX56" s="383">
        <f t="shared" si="4"/>
        <v>0</v>
      </c>
      <c r="CY56" s="383">
        <f t="shared" si="4"/>
        <v>0</v>
      </c>
      <c r="CZ56" s="383">
        <f t="shared" si="4"/>
        <v>0</v>
      </c>
      <c r="DA56" s="383">
        <f t="shared" si="4"/>
        <v>0</v>
      </c>
      <c r="DB56" s="383">
        <f t="shared" si="4"/>
        <v>0</v>
      </c>
      <c r="DC56" s="383">
        <f t="shared" si="4"/>
        <v>0</v>
      </c>
      <c r="DD56" s="383">
        <f t="shared" si="4"/>
        <v>0</v>
      </c>
      <c r="DE56" s="383">
        <f t="shared" si="4"/>
        <v>0</v>
      </c>
      <c r="DF56" s="383">
        <f t="shared" si="4"/>
        <v>0</v>
      </c>
      <c r="DG56" s="383">
        <f t="shared" si="4"/>
        <v>0</v>
      </c>
      <c r="DH56" s="383">
        <f t="shared" si="4"/>
        <v>0</v>
      </c>
      <c r="DI56" s="383">
        <f t="shared" si="4"/>
        <v>0</v>
      </c>
      <c r="DJ56" s="383">
        <f t="shared" si="4"/>
        <v>0</v>
      </c>
      <c r="DK56" s="383">
        <f t="shared" si="4"/>
        <v>0</v>
      </c>
      <c r="DL56" s="383">
        <f t="shared" si="4"/>
        <v>0</v>
      </c>
      <c r="DM56" s="383">
        <f t="shared" si="4"/>
        <v>0</v>
      </c>
      <c r="DN56" s="383">
        <f t="shared" si="4"/>
        <v>0</v>
      </c>
      <c r="DO56" s="383">
        <f t="shared" si="4"/>
        <v>0</v>
      </c>
      <c r="DP56" s="383">
        <f t="shared" si="4"/>
        <v>0</v>
      </c>
      <c r="DQ56" s="383">
        <f t="shared" si="4"/>
        <v>0</v>
      </c>
      <c r="DR56" s="383">
        <f t="shared" si="4"/>
        <v>0</v>
      </c>
      <c r="DS56" s="383">
        <f t="shared" si="4"/>
        <v>0</v>
      </c>
      <c r="DT56" s="383">
        <f t="shared" si="4"/>
        <v>0</v>
      </c>
      <c r="DU56" s="383">
        <f t="shared" si="4"/>
        <v>0</v>
      </c>
      <c r="DV56" s="383">
        <f t="shared" si="4"/>
        <v>0</v>
      </c>
      <c r="DW56" s="383">
        <f t="shared" si="4"/>
        <v>0</v>
      </c>
      <c r="DX56" s="383">
        <f t="shared" si="4"/>
        <v>0</v>
      </c>
      <c r="DY56" s="383">
        <f t="shared" si="4"/>
        <v>0</v>
      </c>
      <c r="DZ56" s="383">
        <f t="shared" si="4"/>
        <v>0</v>
      </c>
      <c r="EA56" s="383">
        <f t="shared" si="4"/>
        <v>0</v>
      </c>
      <c r="EB56" s="383">
        <f t="shared" si="4"/>
        <v>0</v>
      </c>
      <c r="EC56" s="383">
        <f t="shared" si="4"/>
        <v>0</v>
      </c>
      <c r="ED56" s="383">
        <f t="shared" ref="ED56:GO56" si="5">$C$56*ED54</f>
        <v>0</v>
      </c>
      <c r="EE56" s="383">
        <f t="shared" si="5"/>
        <v>0</v>
      </c>
      <c r="EF56" s="383">
        <f t="shared" si="5"/>
        <v>0</v>
      </c>
      <c r="EG56" s="383">
        <f t="shared" si="5"/>
        <v>0</v>
      </c>
      <c r="EH56" s="383">
        <f t="shared" si="5"/>
        <v>0</v>
      </c>
      <c r="EI56" s="383">
        <f t="shared" si="5"/>
        <v>0</v>
      </c>
      <c r="EJ56" s="383">
        <f t="shared" si="5"/>
        <v>0</v>
      </c>
      <c r="EK56" s="383">
        <f t="shared" si="5"/>
        <v>0</v>
      </c>
      <c r="EL56" s="383">
        <f t="shared" si="5"/>
        <v>0</v>
      </c>
      <c r="EM56" s="383">
        <f t="shared" si="5"/>
        <v>0</v>
      </c>
      <c r="EN56" s="383">
        <f t="shared" si="5"/>
        <v>0</v>
      </c>
      <c r="EO56" s="383">
        <f t="shared" si="5"/>
        <v>0</v>
      </c>
      <c r="EP56" s="383">
        <f t="shared" si="5"/>
        <v>0</v>
      </c>
      <c r="EQ56" s="383">
        <f t="shared" si="5"/>
        <v>0</v>
      </c>
      <c r="ER56" s="383">
        <f t="shared" si="5"/>
        <v>0</v>
      </c>
      <c r="ES56" s="383">
        <f t="shared" si="5"/>
        <v>0</v>
      </c>
      <c r="ET56" s="383">
        <f t="shared" si="5"/>
        <v>0</v>
      </c>
      <c r="EU56" s="383">
        <f t="shared" si="5"/>
        <v>0</v>
      </c>
      <c r="EV56" s="383">
        <f t="shared" si="5"/>
        <v>0</v>
      </c>
      <c r="EW56" s="383">
        <f t="shared" si="5"/>
        <v>0</v>
      </c>
      <c r="EX56" s="383">
        <f t="shared" si="5"/>
        <v>0</v>
      </c>
      <c r="EY56" s="383">
        <f t="shared" si="5"/>
        <v>0</v>
      </c>
      <c r="EZ56" s="383">
        <f t="shared" si="5"/>
        <v>0</v>
      </c>
      <c r="FA56" s="383">
        <f t="shared" si="5"/>
        <v>0</v>
      </c>
      <c r="FB56" s="383">
        <f t="shared" si="5"/>
        <v>0</v>
      </c>
      <c r="FC56" s="383">
        <f t="shared" si="5"/>
        <v>0</v>
      </c>
      <c r="FD56" s="383">
        <f t="shared" si="5"/>
        <v>0</v>
      </c>
      <c r="FE56" s="383">
        <f t="shared" si="5"/>
        <v>0</v>
      </c>
      <c r="FF56" s="383">
        <f t="shared" si="5"/>
        <v>0</v>
      </c>
      <c r="FG56" s="383">
        <f t="shared" si="5"/>
        <v>0</v>
      </c>
      <c r="FH56" s="383">
        <f t="shared" si="5"/>
        <v>0</v>
      </c>
      <c r="FI56" s="383">
        <f t="shared" si="5"/>
        <v>0</v>
      </c>
      <c r="FJ56" s="383">
        <f t="shared" si="5"/>
        <v>0</v>
      </c>
      <c r="FK56" s="383">
        <f t="shared" si="5"/>
        <v>0</v>
      </c>
      <c r="FL56" s="383">
        <f t="shared" si="5"/>
        <v>0</v>
      </c>
      <c r="FM56" s="383">
        <f t="shared" si="5"/>
        <v>0</v>
      </c>
      <c r="FN56" s="383">
        <f t="shared" si="5"/>
        <v>0</v>
      </c>
      <c r="FO56" s="383">
        <f t="shared" si="5"/>
        <v>0</v>
      </c>
      <c r="FP56" s="383">
        <f t="shared" si="5"/>
        <v>0</v>
      </c>
      <c r="FQ56" s="383">
        <f t="shared" si="5"/>
        <v>0</v>
      </c>
      <c r="FR56" s="383">
        <f t="shared" si="5"/>
        <v>0</v>
      </c>
      <c r="FS56" s="383">
        <f t="shared" si="5"/>
        <v>0</v>
      </c>
      <c r="FT56" s="383">
        <f t="shared" si="5"/>
        <v>0</v>
      </c>
      <c r="FU56" s="383">
        <f t="shared" si="5"/>
        <v>0</v>
      </c>
      <c r="FV56" s="383">
        <f t="shared" si="5"/>
        <v>0</v>
      </c>
      <c r="FW56" s="383">
        <f t="shared" si="5"/>
        <v>0</v>
      </c>
      <c r="FX56" s="383">
        <f t="shared" si="5"/>
        <v>0</v>
      </c>
      <c r="FY56" s="383">
        <f t="shared" si="5"/>
        <v>0</v>
      </c>
      <c r="FZ56" s="383">
        <f t="shared" si="5"/>
        <v>0</v>
      </c>
      <c r="GA56" s="383">
        <f t="shared" si="5"/>
        <v>0</v>
      </c>
      <c r="GB56" s="383">
        <f t="shared" si="5"/>
        <v>0</v>
      </c>
      <c r="GC56" s="383">
        <f t="shared" si="5"/>
        <v>0</v>
      </c>
      <c r="GD56" s="383">
        <f t="shared" si="5"/>
        <v>0</v>
      </c>
      <c r="GE56" s="383">
        <f t="shared" si="5"/>
        <v>0</v>
      </c>
      <c r="GF56" s="383">
        <f t="shared" si="5"/>
        <v>0</v>
      </c>
      <c r="GG56" s="383">
        <f t="shared" si="5"/>
        <v>0</v>
      </c>
      <c r="GH56" s="383">
        <f t="shared" si="5"/>
        <v>0</v>
      </c>
      <c r="GI56" s="383">
        <f t="shared" si="5"/>
        <v>0</v>
      </c>
      <c r="GJ56" s="383">
        <f t="shared" si="5"/>
        <v>0</v>
      </c>
      <c r="GK56" s="383">
        <f t="shared" si="5"/>
        <v>0</v>
      </c>
      <c r="GL56" s="383">
        <f t="shared" si="5"/>
        <v>0</v>
      </c>
      <c r="GM56" s="383">
        <f t="shared" si="5"/>
        <v>0</v>
      </c>
      <c r="GN56" s="383">
        <f t="shared" si="5"/>
        <v>0</v>
      </c>
      <c r="GO56" s="383">
        <f t="shared" si="5"/>
        <v>0</v>
      </c>
      <c r="GP56" s="383">
        <f t="shared" ref="GP56:JA56" si="6">$C$56*GP54</f>
        <v>0</v>
      </c>
      <c r="GQ56" s="383">
        <f t="shared" si="6"/>
        <v>0</v>
      </c>
      <c r="GR56" s="383">
        <f t="shared" si="6"/>
        <v>0</v>
      </c>
      <c r="GS56" s="383">
        <f t="shared" si="6"/>
        <v>0</v>
      </c>
      <c r="GT56" s="383">
        <f t="shared" si="6"/>
        <v>0</v>
      </c>
      <c r="GU56" s="383">
        <f t="shared" si="6"/>
        <v>0</v>
      </c>
      <c r="GV56" s="383">
        <f t="shared" si="6"/>
        <v>0</v>
      </c>
      <c r="GW56" s="383">
        <f t="shared" si="6"/>
        <v>0</v>
      </c>
      <c r="GX56" s="383">
        <f t="shared" si="6"/>
        <v>0</v>
      </c>
      <c r="GY56" s="383">
        <f t="shared" si="6"/>
        <v>0</v>
      </c>
      <c r="GZ56" s="383">
        <f t="shared" si="6"/>
        <v>0</v>
      </c>
      <c r="HA56" s="383">
        <f t="shared" si="6"/>
        <v>0</v>
      </c>
      <c r="HB56" s="383">
        <f t="shared" si="6"/>
        <v>0</v>
      </c>
      <c r="HC56" s="383">
        <f t="shared" si="6"/>
        <v>0</v>
      </c>
      <c r="HD56" s="383">
        <f t="shared" si="6"/>
        <v>0</v>
      </c>
      <c r="HE56" s="383">
        <f t="shared" si="6"/>
        <v>0</v>
      </c>
      <c r="HF56" s="383">
        <f t="shared" si="6"/>
        <v>0</v>
      </c>
      <c r="HG56" s="383">
        <f t="shared" si="6"/>
        <v>0</v>
      </c>
      <c r="HH56" s="383">
        <f t="shared" si="6"/>
        <v>0</v>
      </c>
      <c r="HI56" s="383">
        <f t="shared" si="6"/>
        <v>0</v>
      </c>
      <c r="HJ56" s="383">
        <f t="shared" si="6"/>
        <v>0</v>
      </c>
      <c r="HK56" s="383">
        <f t="shared" si="6"/>
        <v>0</v>
      </c>
      <c r="HL56" s="383">
        <f t="shared" si="6"/>
        <v>0</v>
      </c>
      <c r="HM56" s="383">
        <f t="shared" si="6"/>
        <v>0</v>
      </c>
      <c r="HN56" s="383">
        <f t="shared" si="6"/>
        <v>0</v>
      </c>
      <c r="HO56" s="383">
        <f t="shared" si="6"/>
        <v>0</v>
      </c>
      <c r="HP56" s="383">
        <f t="shared" si="6"/>
        <v>0</v>
      </c>
      <c r="HQ56" s="383">
        <f t="shared" si="6"/>
        <v>0</v>
      </c>
      <c r="HR56" s="383">
        <f t="shared" si="6"/>
        <v>0</v>
      </c>
      <c r="HS56" s="383">
        <f t="shared" si="6"/>
        <v>0</v>
      </c>
      <c r="HT56" s="383">
        <f t="shared" si="6"/>
        <v>0</v>
      </c>
      <c r="HU56" s="383">
        <f t="shared" si="6"/>
        <v>0</v>
      </c>
      <c r="HV56" s="383">
        <f t="shared" si="6"/>
        <v>0</v>
      </c>
      <c r="HW56" s="383">
        <f t="shared" si="6"/>
        <v>0</v>
      </c>
      <c r="HX56" s="383">
        <f t="shared" si="6"/>
        <v>0</v>
      </c>
      <c r="HY56" s="383">
        <f t="shared" si="6"/>
        <v>0</v>
      </c>
      <c r="HZ56" s="383">
        <f t="shared" si="6"/>
        <v>0</v>
      </c>
      <c r="IA56" s="383">
        <f t="shared" si="6"/>
        <v>0</v>
      </c>
      <c r="IB56" s="383">
        <f t="shared" si="6"/>
        <v>0</v>
      </c>
      <c r="IC56" s="383">
        <f t="shared" si="6"/>
        <v>0</v>
      </c>
      <c r="ID56" s="383">
        <f t="shared" si="6"/>
        <v>0</v>
      </c>
      <c r="IE56" s="383">
        <f t="shared" si="6"/>
        <v>0</v>
      </c>
      <c r="IF56" s="383">
        <f t="shared" si="6"/>
        <v>0</v>
      </c>
      <c r="IG56" s="383">
        <f t="shared" si="6"/>
        <v>0</v>
      </c>
      <c r="IH56" s="383">
        <f t="shared" si="6"/>
        <v>0</v>
      </c>
      <c r="II56" s="383">
        <f t="shared" si="6"/>
        <v>0</v>
      </c>
      <c r="IJ56" s="383">
        <f t="shared" si="6"/>
        <v>0</v>
      </c>
      <c r="IK56" s="383">
        <f t="shared" si="6"/>
        <v>0</v>
      </c>
      <c r="IL56" s="383">
        <f t="shared" si="6"/>
        <v>0</v>
      </c>
      <c r="IM56" s="383">
        <f t="shared" si="6"/>
        <v>0</v>
      </c>
      <c r="IN56" s="383">
        <f t="shared" si="6"/>
        <v>0</v>
      </c>
      <c r="IO56" s="383">
        <f t="shared" si="6"/>
        <v>0</v>
      </c>
      <c r="IP56" s="383">
        <f t="shared" si="6"/>
        <v>0</v>
      </c>
      <c r="IQ56" s="383">
        <f t="shared" si="6"/>
        <v>0</v>
      </c>
      <c r="IR56" s="383">
        <f t="shared" si="6"/>
        <v>0</v>
      </c>
      <c r="IS56" s="383">
        <f t="shared" si="6"/>
        <v>0</v>
      </c>
      <c r="IT56" s="383">
        <f t="shared" si="6"/>
        <v>0</v>
      </c>
      <c r="IU56" s="383">
        <f t="shared" si="6"/>
        <v>0</v>
      </c>
      <c r="IV56" s="383">
        <f t="shared" si="6"/>
        <v>0</v>
      </c>
      <c r="IW56" s="383">
        <f t="shared" si="6"/>
        <v>0</v>
      </c>
      <c r="IX56" s="383">
        <f t="shared" si="6"/>
        <v>0</v>
      </c>
      <c r="IY56" s="383">
        <f t="shared" si="6"/>
        <v>0</v>
      </c>
      <c r="IZ56" s="383">
        <f t="shared" si="6"/>
        <v>0</v>
      </c>
      <c r="JA56" s="383">
        <f t="shared" si="6"/>
        <v>0</v>
      </c>
      <c r="JB56" s="383">
        <f t="shared" ref="JB56:LM56" si="7">$C$56*JB54</f>
        <v>0</v>
      </c>
      <c r="JC56" s="383">
        <f t="shared" si="7"/>
        <v>0</v>
      </c>
      <c r="JD56" s="383">
        <f t="shared" si="7"/>
        <v>0</v>
      </c>
      <c r="JE56" s="383">
        <f t="shared" si="7"/>
        <v>0</v>
      </c>
      <c r="JF56" s="383">
        <f t="shared" si="7"/>
        <v>0</v>
      </c>
      <c r="JG56" s="383">
        <f t="shared" si="7"/>
        <v>0</v>
      </c>
      <c r="JH56" s="383">
        <f t="shared" si="7"/>
        <v>0</v>
      </c>
      <c r="JI56" s="383">
        <f t="shared" si="7"/>
        <v>0</v>
      </c>
      <c r="JJ56" s="383">
        <f t="shared" si="7"/>
        <v>0</v>
      </c>
      <c r="JK56" s="383">
        <f t="shared" si="7"/>
        <v>0</v>
      </c>
      <c r="JL56" s="383">
        <f t="shared" si="7"/>
        <v>0</v>
      </c>
      <c r="JM56" s="383">
        <f t="shared" si="7"/>
        <v>0</v>
      </c>
      <c r="JN56" s="383">
        <f t="shared" si="7"/>
        <v>0</v>
      </c>
      <c r="JO56" s="383">
        <f t="shared" si="7"/>
        <v>0</v>
      </c>
      <c r="JP56" s="383">
        <f t="shared" si="7"/>
        <v>0</v>
      </c>
      <c r="JQ56" s="383">
        <f t="shared" si="7"/>
        <v>0</v>
      </c>
      <c r="JR56" s="383">
        <f t="shared" si="7"/>
        <v>0</v>
      </c>
      <c r="JS56" s="383">
        <f t="shared" si="7"/>
        <v>0</v>
      </c>
      <c r="JT56" s="383">
        <f t="shared" si="7"/>
        <v>0</v>
      </c>
      <c r="JU56" s="383">
        <f t="shared" si="7"/>
        <v>0</v>
      </c>
      <c r="JV56" s="383">
        <f t="shared" si="7"/>
        <v>0</v>
      </c>
      <c r="JW56" s="383">
        <f t="shared" si="7"/>
        <v>0</v>
      </c>
      <c r="JX56" s="383">
        <f t="shared" si="7"/>
        <v>0</v>
      </c>
      <c r="JY56" s="383">
        <f t="shared" si="7"/>
        <v>0</v>
      </c>
      <c r="JZ56" s="383">
        <f t="shared" si="7"/>
        <v>0</v>
      </c>
      <c r="KA56" s="383">
        <f t="shared" si="7"/>
        <v>0</v>
      </c>
      <c r="KB56" s="383">
        <f t="shared" si="7"/>
        <v>0</v>
      </c>
      <c r="KC56" s="383">
        <f t="shared" si="7"/>
        <v>0</v>
      </c>
      <c r="KD56" s="383">
        <f t="shared" si="7"/>
        <v>0</v>
      </c>
      <c r="KE56" s="383">
        <f t="shared" si="7"/>
        <v>0</v>
      </c>
      <c r="KF56" s="383">
        <f t="shared" si="7"/>
        <v>0</v>
      </c>
      <c r="KG56" s="383">
        <f t="shared" si="7"/>
        <v>0</v>
      </c>
      <c r="KH56" s="383">
        <f t="shared" si="7"/>
        <v>0</v>
      </c>
      <c r="KI56" s="383">
        <f t="shared" si="7"/>
        <v>0</v>
      </c>
      <c r="KJ56" s="383">
        <f t="shared" si="7"/>
        <v>0</v>
      </c>
      <c r="KK56" s="383">
        <f t="shared" si="7"/>
        <v>0</v>
      </c>
      <c r="KL56" s="383">
        <f t="shared" si="7"/>
        <v>0</v>
      </c>
      <c r="KM56" s="383">
        <f t="shared" si="7"/>
        <v>0</v>
      </c>
      <c r="KN56" s="383">
        <f t="shared" si="7"/>
        <v>0</v>
      </c>
      <c r="KO56" s="383">
        <f t="shared" si="7"/>
        <v>0</v>
      </c>
      <c r="KP56" s="383">
        <f t="shared" si="7"/>
        <v>0</v>
      </c>
      <c r="KQ56" s="383">
        <f t="shared" si="7"/>
        <v>0</v>
      </c>
      <c r="KR56" s="383">
        <f t="shared" si="7"/>
        <v>0</v>
      </c>
      <c r="KS56" s="383">
        <f t="shared" si="7"/>
        <v>0</v>
      </c>
      <c r="KT56" s="383">
        <f t="shared" si="7"/>
        <v>0</v>
      </c>
      <c r="KU56" s="383">
        <f t="shared" si="7"/>
        <v>0</v>
      </c>
      <c r="KV56" s="383">
        <f t="shared" si="7"/>
        <v>0</v>
      </c>
      <c r="KW56" s="383">
        <f t="shared" si="7"/>
        <v>0</v>
      </c>
      <c r="KX56" s="383">
        <f t="shared" si="7"/>
        <v>0</v>
      </c>
      <c r="KY56" s="383">
        <f t="shared" si="7"/>
        <v>0</v>
      </c>
      <c r="KZ56" s="383">
        <f t="shared" si="7"/>
        <v>0</v>
      </c>
      <c r="LA56" s="383">
        <f t="shared" si="7"/>
        <v>0</v>
      </c>
      <c r="LB56" s="383">
        <f t="shared" si="7"/>
        <v>0</v>
      </c>
      <c r="LC56" s="383">
        <f t="shared" si="7"/>
        <v>0</v>
      </c>
      <c r="LD56" s="383">
        <f t="shared" si="7"/>
        <v>0</v>
      </c>
      <c r="LE56" s="383">
        <f t="shared" si="7"/>
        <v>0</v>
      </c>
      <c r="LF56" s="383">
        <f t="shared" si="7"/>
        <v>0</v>
      </c>
      <c r="LG56" s="383">
        <f t="shared" si="7"/>
        <v>0</v>
      </c>
      <c r="LH56" s="383">
        <f t="shared" si="7"/>
        <v>0</v>
      </c>
      <c r="LI56" s="383">
        <f t="shared" si="7"/>
        <v>0</v>
      </c>
      <c r="LJ56" s="383">
        <f t="shared" si="7"/>
        <v>0</v>
      </c>
      <c r="LK56" s="383">
        <f t="shared" si="7"/>
        <v>0</v>
      </c>
      <c r="LL56" s="383">
        <f t="shared" si="7"/>
        <v>0</v>
      </c>
      <c r="LM56" s="383">
        <f t="shared" si="7"/>
        <v>0</v>
      </c>
      <c r="LN56" s="383">
        <f t="shared" ref="LN56:NY56" si="8">$C$56*LN54</f>
        <v>0</v>
      </c>
      <c r="LO56" s="383">
        <f t="shared" si="8"/>
        <v>0</v>
      </c>
      <c r="LP56" s="383">
        <f t="shared" si="8"/>
        <v>0</v>
      </c>
      <c r="LQ56" s="383">
        <f t="shared" si="8"/>
        <v>0</v>
      </c>
      <c r="LR56" s="383">
        <f t="shared" si="8"/>
        <v>0</v>
      </c>
      <c r="LS56" s="383">
        <f t="shared" si="8"/>
        <v>0</v>
      </c>
      <c r="LT56" s="383">
        <f t="shared" si="8"/>
        <v>0</v>
      </c>
      <c r="LU56" s="383">
        <f t="shared" si="8"/>
        <v>0</v>
      </c>
      <c r="LV56" s="383">
        <f t="shared" si="8"/>
        <v>0</v>
      </c>
      <c r="LW56" s="383">
        <f t="shared" si="8"/>
        <v>0</v>
      </c>
      <c r="LX56" s="383">
        <f t="shared" si="8"/>
        <v>0</v>
      </c>
      <c r="LY56" s="383">
        <f t="shared" si="8"/>
        <v>0</v>
      </c>
      <c r="LZ56" s="383">
        <f t="shared" si="8"/>
        <v>0</v>
      </c>
      <c r="MA56" s="383">
        <f t="shared" si="8"/>
        <v>0</v>
      </c>
      <c r="MB56" s="383">
        <f t="shared" si="8"/>
        <v>0</v>
      </c>
      <c r="MC56" s="383">
        <f t="shared" si="8"/>
        <v>0</v>
      </c>
      <c r="MD56" s="383">
        <f t="shared" si="8"/>
        <v>0</v>
      </c>
      <c r="ME56" s="383">
        <f t="shared" si="8"/>
        <v>0</v>
      </c>
      <c r="MF56" s="383">
        <f t="shared" si="8"/>
        <v>0</v>
      </c>
      <c r="MG56" s="383">
        <f t="shared" si="8"/>
        <v>0</v>
      </c>
      <c r="MH56" s="383">
        <f t="shared" si="8"/>
        <v>0</v>
      </c>
      <c r="MI56" s="383">
        <f t="shared" si="8"/>
        <v>0</v>
      </c>
      <c r="MJ56" s="383">
        <f t="shared" si="8"/>
        <v>0</v>
      </c>
      <c r="MK56" s="383">
        <f t="shared" si="8"/>
        <v>0</v>
      </c>
      <c r="ML56" s="383">
        <f t="shared" si="8"/>
        <v>0</v>
      </c>
      <c r="MM56" s="383">
        <f t="shared" si="8"/>
        <v>0</v>
      </c>
      <c r="MN56" s="383">
        <f t="shared" si="8"/>
        <v>0</v>
      </c>
      <c r="MO56" s="383">
        <f t="shared" si="8"/>
        <v>0</v>
      </c>
      <c r="MP56" s="383">
        <f t="shared" si="8"/>
        <v>0</v>
      </c>
      <c r="MQ56" s="383">
        <f t="shared" si="8"/>
        <v>0</v>
      </c>
      <c r="MR56" s="383">
        <f t="shared" si="8"/>
        <v>0</v>
      </c>
      <c r="MS56" s="383">
        <f t="shared" si="8"/>
        <v>0</v>
      </c>
      <c r="MT56" s="383">
        <f t="shared" si="8"/>
        <v>0</v>
      </c>
      <c r="MU56" s="383">
        <f t="shared" si="8"/>
        <v>0</v>
      </c>
      <c r="MV56" s="383">
        <f t="shared" si="8"/>
        <v>0</v>
      </c>
      <c r="MW56" s="383">
        <f t="shared" si="8"/>
        <v>0</v>
      </c>
      <c r="MX56" s="383">
        <f t="shared" si="8"/>
        <v>0</v>
      </c>
      <c r="MY56" s="383">
        <f t="shared" si="8"/>
        <v>0</v>
      </c>
      <c r="MZ56" s="383">
        <f t="shared" si="8"/>
        <v>0</v>
      </c>
      <c r="NA56" s="383">
        <f t="shared" si="8"/>
        <v>0</v>
      </c>
      <c r="NB56" s="383">
        <f t="shared" si="8"/>
        <v>0</v>
      </c>
      <c r="NC56" s="383">
        <f t="shared" si="8"/>
        <v>0</v>
      </c>
      <c r="ND56" s="383">
        <f t="shared" si="8"/>
        <v>0</v>
      </c>
      <c r="NE56" s="383">
        <f t="shared" si="8"/>
        <v>0</v>
      </c>
      <c r="NF56" s="383">
        <f t="shared" si="8"/>
        <v>0</v>
      </c>
      <c r="NG56" s="383">
        <f t="shared" si="8"/>
        <v>0</v>
      </c>
      <c r="NH56" s="383">
        <f t="shared" si="8"/>
        <v>0</v>
      </c>
      <c r="NI56" s="383">
        <f t="shared" si="8"/>
        <v>0</v>
      </c>
      <c r="NJ56" s="383">
        <f t="shared" si="8"/>
        <v>0</v>
      </c>
      <c r="NK56" s="383">
        <f t="shared" si="8"/>
        <v>0</v>
      </c>
      <c r="NL56" s="383">
        <f t="shared" si="8"/>
        <v>0</v>
      </c>
      <c r="NM56" s="383">
        <f t="shared" si="8"/>
        <v>0</v>
      </c>
      <c r="NN56" s="383">
        <f t="shared" si="8"/>
        <v>0</v>
      </c>
      <c r="NO56" s="383">
        <f t="shared" si="8"/>
        <v>0</v>
      </c>
      <c r="NP56" s="383">
        <f t="shared" si="8"/>
        <v>0</v>
      </c>
      <c r="NQ56" s="383">
        <f t="shared" si="8"/>
        <v>0</v>
      </c>
      <c r="NR56" s="383">
        <f t="shared" si="8"/>
        <v>0</v>
      </c>
      <c r="NS56" s="383">
        <f t="shared" si="8"/>
        <v>0</v>
      </c>
      <c r="NT56" s="383">
        <f t="shared" si="8"/>
        <v>0</v>
      </c>
      <c r="NU56" s="383">
        <f t="shared" si="8"/>
        <v>0</v>
      </c>
      <c r="NV56" s="383">
        <f t="shared" si="8"/>
        <v>0</v>
      </c>
      <c r="NW56" s="383">
        <f t="shared" si="8"/>
        <v>0</v>
      </c>
      <c r="NX56" s="383">
        <f t="shared" si="8"/>
        <v>0</v>
      </c>
      <c r="NY56" s="383">
        <f t="shared" si="8"/>
        <v>0</v>
      </c>
      <c r="NZ56" s="383">
        <f t="shared" ref="NZ56:QK56" si="9">$C$56*NZ54</f>
        <v>0</v>
      </c>
      <c r="OA56" s="383">
        <f t="shared" si="9"/>
        <v>0</v>
      </c>
      <c r="OB56" s="383">
        <f t="shared" si="9"/>
        <v>0</v>
      </c>
      <c r="OC56" s="383">
        <f t="shared" si="9"/>
        <v>0</v>
      </c>
      <c r="OD56" s="383">
        <f t="shared" si="9"/>
        <v>0</v>
      </c>
      <c r="OE56" s="383">
        <f t="shared" si="9"/>
        <v>0</v>
      </c>
      <c r="OF56" s="383">
        <f t="shared" si="9"/>
        <v>0</v>
      </c>
      <c r="OG56" s="383">
        <f t="shared" si="9"/>
        <v>0</v>
      </c>
      <c r="OH56" s="383">
        <f t="shared" si="9"/>
        <v>0</v>
      </c>
      <c r="OI56" s="383">
        <f t="shared" si="9"/>
        <v>0</v>
      </c>
      <c r="OJ56" s="383">
        <f t="shared" si="9"/>
        <v>0</v>
      </c>
      <c r="OK56" s="383">
        <f t="shared" si="9"/>
        <v>0</v>
      </c>
      <c r="OL56" s="383">
        <f t="shared" si="9"/>
        <v>0</v>
      </c>
      <c r="OM56" s="383">
        <f t="shared" si="9"/>
        <v>0</v>
      </c>
      <c r="ON56" s="383">
        <f t="shared" si="9"/>
        <v>0</v>
      </c>
      <c r="OO56" s="383">
        <f t="shared" si="9"/>
        <v>0</v>
      </c>
      <c r="OP56" s="383">
        <f t="shared" si="9"/>
        <v>0</v>
      </c>
      <c r="OQ56" s="383">
        <f t="shared" si="9"/>
        <v>0</v>
      </c>
      <c r="OR56" s="383">
        <f t="shared" si="9"/>
        <v>0</v>
      </c>
      <c r="OS56" s="383">
        <f t="shared" si="9"/>
        <v>0</v>
      </c>
      <c r="OT56" s="383">
        <f t="shared" si="9"/>
        <v>0</v>
      </c>
      <c r="OU56" s="383">
        <f t="shared" si="9"/>
        <v>0</v>
      </c>
      <c r="OV56" s="383">
        <f t="shared" si="9"/>
        <v>0</v>
      </c>
      <c r="OW56" s="383">
        <f t="shared" si="9"/>
        <v>0</v>
      </c>
      <c r="OX56" s="383">
        <f t="shared" si="9"/>
        <v>0</v>
      </c>
      <c r="OY56" s="383">
        <f t="shared" si="9"/>
        <v>0</v>
      </c>
      <c r="OZ56" s="383">
        <f t="shared" si="9"/>
        <v>0</v>
      </c>
      <c r="PA56" s="383">
        <f t="shared" si="9"/>
        <v>0</v>
      </c>
      <c r="PB56" s="383">
        <f t="shared" si="9"/>
        <v>0</v>
      </c>
      <c r="PC56" s="383">
        <f t="shared" si="9"/>
        <v>0</v>
      </c>
      <c r="PD56" s="383">
        <f t="shared" si="9"/>
        <v>0</v>
      </c>
      <c r="PE56" s="383">
        <f t="shared" si="9"/>
        <v>0</v>
      </c>
      <c r="PF56" s="383">
        <f t="shared" si="9"/>
        <v>0</v>
      </c>
      <c r="PG56" s="383">
        <f t="shared" si="9"/>
        <v>0</v>
      </c>
      <c r="PH56" s="383">
        <f t="shared" si="9"/>
        <v>0</v>
      </c>
      <c r="PI56" s="383">
        <f t="shared" si="9"/>
        <v>0</v>
      </c>
      <c r="PJ56" s="383">
        <f t="shared" si="9"/>
        <v>0</v>
      </c>
      <c r="PK56" s="383">
        <f t="shared" si="9"/>
        <v>0</v>
      </c>
      <c r="PL56" s="383">
        <f t="shared" si="9"/>
        <v>0</v>
      </c>
      <c r="PM56" s="383">
        <f t="shared" si="9"/>
        <v>0</v>
      </c>
      <c r="PN56" s="383">
        <f t="shared" si="9"/>
        <v>0</v>
      </c>
      <c r="PO56" s="383">
        <f t="shared" si="9"/>
        <v>0</v>
      </c>
      <c r="PP56" s="383">
        <f t="shared" si="9"/>
        <v>0</v>
      </c>
      <c r="PQ56" s="383">
        <f t="shared" si="9"/>
        <v>0</v>
      </c>
      <c r="PR56" s="383">
        <f t="shared" si="9"/>
        <v>0</v>
      </c>
      <c r="PS56" s="383">
        <f t="shared" si="9"/>
        <v>0</v>
      </c>
      <c r="PT56" s="383">
        <f t="shared" si="9"/>
        <v>0</v>
      </c>
      <c r="PU56" s="383">
        <f t="shared" si="9"/>
        <v>0</v>
      </c>
      <c r="PV56" s="383">
        <f t="shared" si="9"/>
        <v>0</v>
      </c>
      <c r="PW56" s="383">
        <f t="shared" si="9"/>
        <v>0</v>
      </c>
      <c r="PX56" s="383">
        <f t="shared" si="9"/>
        <v>0</v>
      </c>
      <c r="PY56" s="383">
        <f t="shared" si="9"/>
        <v>0</v>
      </c>
      <c r="PZ56" s="383">
        <f t="shared" si="9"/>
        <v>0</v>
      </c>
      <c r="QA56" s="383">
        <f t="shared" si="9"/>
        <v>0</v>
      </c>
      <c r="QB56" s="383">
        <f t="shared" si="9"/>
        <v>0</v>
      </c>
      <c r="QC56" s="383">
        <f t="shared" si="9"/>
        <v>0</v>
      </c>
      <c r="QD56" s="383">
        <f t="shared" si="9"/>
        <v>0</v>
      </c>
      <c r="QE56" s="383">
        <f t="shared" si="9"/>
        <v>0</v>
      </c>
      <c r="QF56" s="383">
        <f t="shared" si="9"/>
        <v>0</v>
      </c>
      <c r="QG56" s="383">
        <f t="shared" si="9"/>
        <v>0</v>
      </c>
      <c r="QH56" s="383">
        <f t="shared" si="9"/>
        <v>0</v>
      </c>
      <c r="QI56" s="383">
        <f t="shared" si="9"/>
        <v>0</v>
      </c>
      <c r="QJ56" s="383">
        <f t="shared" si="9"/>
        <v>0</v>
      </c>
      <c r="QK56" s="383">
        <f t="shared" si="9"/>
        <v>0</v>
      </c>
      <c r="QL56" s="383">
        <f t="shared" ref="QL56:SW56" si="10">$C$56*QL54</f>
        <v>0</v>
      </c>
      <c r="QM56" s="383">
        <f t="shared" si="10"/>
        <v>0</v>
      </c>
      <c r="QN56" s="383">
        <f t="shared" si="10"/>
        <v>0</v>
      </c>
      <c r="QO56" s="383">
        <f t="shared" si="10"/>
        <v>0</v>
      </c>
      <c r="QP56" s="383">
        <f t="shared" si="10"/>
        <v>0</v>
      </c>
      <c r="QQ56" s="383">
        <f t="shared" si="10"/>
        <v>0</v>
      </c>
      <c r="QR56" s="383">
        <f t="shared" si="10"/>
        <v>0</v>
      </c>
      <c r="QS56" s="383">
        <f t="shared" si="10"/>
        <v>0</v>
      </c>
      <c r="QT56" s="383">
        <f t="shared" si="10"/>
        <v>0</v>
      </c>
      <c r="QU56" s="383">
        <f t="shared" si="10"/>
        <v>0</v>
      </c>
      <c r="QV56" s="383">
        <f t="shared" si="10"/>
        <v>0</v>
      </c>
      <c r="QW56" s="383">
        <f t="shared" si="10"/>
        <v>0</v>
      </c>
      <c r="QX56" s="383">
        <f t="shared" si="10"/>
        <v>0</v>
      </c>
      <c r="QY56" s="383">
        <f t="shared" si="10"/>
        <v>0</v>
      </c>
      <c r="QZ56" s="383">
        <f t="shared" si="10"/>
        <v>0</v>
      </c>
      <c r="RA56" s="383">
        <f t="shared" si="10"/>
        <v>0</v>
      </c>
      <c r="RB56" s="383">
        <f t="shared" si="10"/>
        <v>0</v>
      </c>
      <c r="RC56" s="383">
        <f t="shared" si="10"/>
        <v>0</v>
      </c>
      <c r="RD56" s="383">
        <f t="shared" si="10"/>
        <v>0</v>
      </c>
      <c r="RE56" s="383">
        <f t="shared" si="10"/>
        <v>0</v>
      </c>
      <c r="RF56" s="383">
        <f t="shared" si="10"/>
        <v>0</v>
      </c>
      <c r="RG56" s="383">
        <f t="shared" si="10"/>
        <v>0</v>
      </c>
      <c r="RH56" s="383">
        <f t="shared" si="10"/>
        <v>0</v>
      </c>
      <c r="RI56" s="383">
        <f t="shared" si="10"/>
        <v>0</v>
      </c>
      <c r="RJ56" s="383">
        <f t="shared" si="10"/>
        <v>0</v>
      </c>
      <c r="RK56" s="383">
        <f t="shared" si="10"/>
        <v>0</v>
      </c>
      <c r="RL56" s="383">
        <f t="shared" si="10"/>
        <v>0</v>
      </c>
      <c r="RM56" s="383">
        <f t="shared" si="10"/>
        <v>0</v>
      </c>
      <c r="RN56" s="383">
        <f t="shared" si="10"/>
        <v>0</v>
      </c>
      <c r="RO56" s="383">
        <f t="shared" si="10"/>
        <v>0</v>
      </c>
      <c r="RP56" s="383">
        <f t="shared" si="10"/>
        <v>0</v>
      </c>
      <c r="RQ56" s="383">
        <f t="shared" si="10"/>
        <v>0</v>
      </c>
      <c r="RR56" s="383">
        <f t="shared" si="10"/>
        <v>0</v>
      </c>
      <c r="RS56" s="383">
        <f t="shared" si="10"/>
        <v>0</v>
      </c>
      <c r="RT56" s="383">
        <f t="shared" si="10"/>
        <v>0</v>
      </c>
      <c r="RU56" s="383">
        <f t="shared" si="10"/>
        <v>0</v>
      </c>
      <c r="RV56" s="383">
        <f t="shared" si="10"/>
        <v>0</v>
      </c>
      <c r="RW56" s="383">
        <f t="shared" si="10"/>
        <v>0</v>
      </c>
      <c r="RX56" s="383">
        <f t="shared" si="10"/>
        <v>0</v>
      </c>
      <c r="RY56" s="383">
        <f t="shared" si="10"/>
        <v>0</v>
      </c>
      <c r="RZ56" s="383">
        <f t="shared" si="10"/>
        <v>0</v>
      </c>
      <c r="SA56" s="383">
        <f t="shared" si="10"/>
        <v>0</v>
      </c>
      <c r="SB56" s="383">
        <f t="shared" si="10"/>
        <v>0</v>
      </c>
      <c r="SC56" s="383">
        <f t="shared" si="10"/>
        <v>0</v>
      </c>
      <c r="SD56" s="383">
        <f t="shared" si="10"/>
        <v>0</v>
      </c>
      <c r="SE56" s="383">
        <f t="shared" si="10"/>
        <v>0</v>
      </c>
      <c r="SF56" s="383">
        <f t="shared" si="10"/>
        <v>0</v>
      </c>
      <c r="SG56" s="383">
        <f t="shared" si="10"/>
        <v>0</v>
      </c>
      <c r="SH56" s="383">
        <f t="shared" si="10"/>
        <v>0</v>
      </c>
      <c r="SI56" s="383">
        <f t="shared" si="10"/>
        <v>0</v>
      </c>
      <c r="SJ56" s="383">
        <f t="shared" si="10"/>
        <v>0</v>
      </c>
      <c r="SK56" s="383">
        <f t="shared" si="10"/>
        <v>0</v>
      </c>
      <c r="SL56" s="383">
        <f t="shared" si="10"/>
        <v>0</v>
      </c>
      <c r="SM56" s="383">
        <f t="shared" si="10"/>
        <v>0</v>
      </c>
      <c r="SN56" s="383">
        <f t="shared" si="10"/>
        <v>0</v>
      </c>
      <c r="SO56" s="383">
        <f t="shared" si="10"/>
        <v>0</v>
      </c>
      <c r="SP56" s="383">
        <f t="shared" si="10"/>
        <v>0</v>
      </c>
      <c r="SQ56" s="383">
        <f t="shared" si="10"/>
        <v>0</v>
      </c>
      <c r="SR56" s="383">
        <f t="shared" si="10"/>
        <v>0</v>
      </c>
      <c r="SS56" s="383">
        <f t="shared" si="10"/>
        <v>0</v>
      </c>
      <c r="ST56" s="383">
        <f t="shared" si="10"/>
        <v>0</v>
      </c>
      <c r="SU56" s="383">
        <f t="shared" si="10"/>
        <v>0</v>
      </c>
      <c r="SV56" s="383">
        <f t="shared" si="10"/>
        <v>0</v>
      </c>
      <c r="SW56" s="383">
        <f t="shared" si="10"/>
        <v>0</v>
      </c>
      <c r="SX56" s="383">
        <f t="shared" ref="SX56:VI56" si="11">$C$56*SX54</f>
        <v>0</v>
      </c>
      <c r="SY56" s="383">
        <f t="shared" si="11"/>
        <v>0</v>
      </c>
      <c r="SZ56" s="383">
        <f t="shared" si="11"/>
        <v>0</v>
      </c>
      <c r="TA56" s="383">
        <f t="shared" si="11"/>
        <v>0</v>
      </c>
      <c r="TB56" s="383">
        <f t="shared" si="11"/>
        <v>0</v>
      </c>
      <c r="TC56" s="383">
        <f t="shared" si="11"/>
        <v>0</v>
      </c>
      <c r="TD56" s="383">
        <f t="shared" si="11"/>
        <v>0</v>
      </c>
      <c r="TE56" s="383">
        <f t="shared" si="11"/>
        <v>0</v>
      </c>
      <c r="TF56" s="383">
        <f t="shared" si="11"/>
        <v>0</v>
      </c>
      <c r="TG56" s="383">
        <f t="shared" si="11"/>
        <v>0</v>
      </c>
      <c r="TH56" s="383">
        <f t="shared" si="11"/>
        <v>0</v>
      </c>
      <c r="TI56" s="383">
        <f t="shared" si="11"/>
        <v>0</v>
      </c>
      <c r="TJ56" s="383">
        <f t="shared" si="11"/>
        <v>0</v>
      </c>
      <c r="TK56" s="383">
        <f t="shared" si="11"/>
        <v>0</v>
      </c>
      <c r="TL56" s="383">
        <f t="shared" si="11"/>
        <v>0</v>
      </c>
      <c r="TM56" s="383">
        <f t="shared" si="11"/>
        <v>0</v>
      </c>
      <c r="TN56" s="383">
        <f t="shared" si="11"/>
        <v>0</v>
      </c>
      <c r="TO56" s="383">
        <f t="shared" si="11"/>
        <v>0</v>
      </c>
      <c r="TP56" s="383">
        <f t="shared" si="11"/>
        <v>0</v>
      </c>
      <c r="TQ56" s="383">
        <f t="shared" si="11"/>
        <v>0</v>
      </c>
      <c r="TR56" s="383">
        <f t="shared" si="11"/>
        <v>0</v>
      </c>
      <c r="TS56" s="383">
        <f t="shared" si="11"/>
        <v>0</v>
      </c>
      <c r="TT56" s="383">
        <f t="shared" si="11"/>
        <v>0</v>
      </c>
      <c r="TU56" s="383">
        <f t="shared" si="11"/>
        <v>0</v>
      </c>
      <c r="TV56" s="383">
        <f t="shared" si="11"/>
        <v>0</v>
      </c>
      <c r="TW56" s="383">
        <f t="shared" si="11"/>
        <v>0</v>
      </c>
      <c r="TX56" s="383">
        <f t="shared" si="11"/>
        <v>0</v>
      </c>
      <c r="TY56" s="383">
        <f t="shared" si="11"/>
        <v>0</v>
      </c>
      <c r="TZ56" s="383">
        <f t="shared" si="11"/>
        <v>0</v>
      </c>
      <c r="UA56" s="383">
        <f t="shared" si="11"/>
        <v>0</v>
      </c>
      <c r="UB56" s="383">
        <f t="shared" si="11"/>
        <v>0</v>
      </c>
      <c r="UC56" s="383">
        <f t="shared" si="11"/>
        <v>0</v>
      </c>
      <c r="UD56" s="383">
        <f t="shared" si="11"/>
        <v>0</v>
      </c>
      <c r="UE56" s="383">
        <f t="shared" si="11"/>
        <v>0</v>
      </c>
      <c r="UF56" s="383">
        <f t="shared" si="11"/>
        <v>0</v>
      </c>
      <c r="UG56" s="383">
        <f t="shared" si="11"/>
        <v>0</v>
      </c>
      <c r="UH56" s="383">
        <f t="shared" si="11"/>
        <v>0</v>
      </c>
      <c r="UI56" s="383">
        <f t="shared" si="11"/>
        <v>0</v>
      </c>
      <c r="UJ56" s="383">
        <f t="shared" si="11"/>
        <v>0</v>
      </c>
      <c r="UK56" s="383">
        <f t="shared" si="11"/>
        <v>0</v>
      </c>
      <c r="UL56" s="383">
        <f t="shared" si="11"/>
        <v>0</v>
      </c>
      <c r="UM56" s="383">
        <f t="shared" si="11"/>
        <v>0</v>
      </c>
      <c r="UN56" s="383">
        <f t="shared" si="11"/>
        <v>0</v>
      </c>
      <c r="UO56" s="383">
        <f t="shared" si="11"/>
        <v>0</v>
      </c>
      <c r="UP56" s="383">
        <f t="shared" si="11"/>
        <v>0</v>
      </c>
      <c r="UQ56" s="383">
        <f t="shared" si="11"/>
        <v>0</v>
      </c>
      <c r="UR56" s="383">
        <f t="shared" si="11"/>
        <v>0</v>
      </c>
      <c r="US56" s="383">
        <f t="shared" si="11"/>
        <v>0</v>
      </c>
      <c r="UT56" s="383">
        <f t="shared" si="11"/>
        <v>0</v>
      </c>
      <c r="UU56" s="383">
        <f t="shared" si="11"/>
        <v>0</v>
      </c>
      <c r="UV56" s="383">
        <f t="shared" si="11"/>
        <v>0</v>
      </c>
      <c r="UW56" s="383">
        <f t="shared" si="11"/>
        <v>0</v>
      </c>
      <c r="UX56" s="383">
        <f t="shared" si="11"/>
        <v>0</v>
      </c>
      <c r="UY56" s="383">
        <f t="shared" si="11"/>
        <v>0</v>
      </c>
      <c r="UZ56" s="383">
        <f t="shared" si="11"/>
        <v>0</v>
      </c>
      <c r="VA56" s="383">
        <f t="shared" si="11"/>
        <v>0</v>
      </c>
      <c r="VB56" s="383">
        <f t="shared" si="11"/>
        <v>0</v>
      </c>
      <c r="VC56" s="383">
        <f t="shared" si="11"/>
        <v>0</v>
      </c>
      <c r="VD56" s="383">
        <f t="shared" si="11"/>
        <v>0</v>
      </c>
      <c r="VE56" s="383">
        <f t="shared" si="11"/>
        <v>0</v>
      </c>
      <c r="VF56" s="383">
        <f t="shared" si="11"/>
        <v>0</v>
      </c>
      <c r="VG56" s="383">
        <f t="shared" si="11"/>
        <v>0</v>
      </c>
      <c r="VH56" s="383">
        <f t="shared" si="11"/>
        <v>0</v>
      </c>
      <c r="VI56" s="383">
        <f t="shared" si="11"/>
        <v>0</v>
      </c>
      <c r="VJ56" s="383">
        <f t="shared" ref="VJ56:XU56" si="12">$C$56*VJ54</f>
        <v>0</v>
      </c>
      <c r="VK56" s="383">
        <f t="shared" si="12"/>
        <v>0</v>
      </c>
      <c r="VL56" s="383">
        <f t="shared" si="12"/>
        <v>0</v>
      </c>
      <c r="VM56" s="383">
        <f t="shared" si="12"/>
        <v>0</v>
      </c>
      <c r="VN56" s="383">
        <f t="shared" si="12"/>
        <v>0</v>
      </c>
      <c r="VO56" s="383">
        <f t="shared" si="12"/>
        <v>0</v>
      </c>
      <c r="VP56" s="383">
        <f t="shared" si="12"/>
        <v>0</v>
      </c>
      <c r="VQ56" s="383">
        <f t="shared" si="12"/>
        <v>0</v>
      </c>
      <c r="VR56" s="383">
        <f t="shared" si="12"/>
        <v>0</v>
      </c>
      <c r="VS56" s="383">
        <f t="shared" si="12"/>
        <v>0</v>
      </c>
      <c r="VT56" s="383">
        <f t="shared" si="12"/>
        <v>0</v>
      </c>
      <c r="VU56" s="383">
        <f t="shared" si="12"/>
        <v>0</v>
      </c>
      <c r="VV56" s="383">
        <f t="shared" si="12"/>
        <v>0</v>
      </c>
      <c r="VW56" s="383">
        <f t="shared" si="12"/>
        <v>0</v>
      </c>
      <c r="VX56" s="383">
        <f t="shared" si="12"/>
        <v>0</v>
      </c>
      <c r="VY56" s="383">
        <f t="shared" si="12"/>
        <v>0</v>
      </c>
      <c r="VZ56" s="383">
        <f t="shared" si="12"/>
        <v>0</v>
      </c>
      <c r="WA56" s="383">
        <f t="shared" si="12"/>
        <v>0</v>
      </c>
      <c r="WB56" s="383">
        <f t="shared" si="12"/>
        <v>0</v>
      </c>
      <c r="WC56" s="383">
        <f t="shared" si="12"/>
        <v>0</v>
      </c>
      <c r="WD56" s="383">
        <f t="shared" si="12"/>
        <v>0</v>
      </c>
      <c r="WE56" s="383">
        <f t="shared" si="12"/>
        <v>0</v>
      </c>
      <c r="WF56" s="383">
        <f t="shared" si="12"/>
        <v>0</v>
      </c>
      <c r="WG56" s="383">
        <f t="shared" si="12"/>
        <v>0</v>
      </c>
      <c r="WH56" s="383">
        <f t="shared" si="12"/>
        <v>0</v>
      </c>
      <c r="WI56" s="383">
        <f t="shared" si="12"/>
        <v>0</v>
      </c>
      <c r="WJ56" s="383">
        <f t="shared" si="12"/>
        <v>0</v>
      </c>
      <c r="WK56" s="383">
        <f t="shared" si="12"/>
        <v>0</v>
      </c>
      <c r="WL56" s="383">
        <f t="shared" si="12"/>
        <v>0</v>
      </c>
      <c r="WM56" s="383">
        <f t="shared" si="12"/>
        <v>0</v>
      </c>
      <c r="WN56" s="383">
        <f t="shared" si="12"/>
        <v>0</v>
      </c>
      <c r="WO56" s="383">
        <f t="shared" si="12"/>
        <v>0</v>
      </c>
      <c r="WP56" s="383">
        <f t="shared" si="12"/>
        <v>0</v>
      </c>
      <c r="WQ56" s="383">
        <f t="shared" si="12"/>
        <v>0</v>
      </c>
      <c r="WR56" s="383">
        <f t="shared" si="12"/>
        <v>0</v>
      </c>
      <c r="WS56" s="383">
        <f t="shared" si="12"/>
        <v>0</v>
      </c>
      <c r="WT56" s="383">
        <f t="shared" si="12"/>
        <v>0</v>
      </c>
      <c r="WU56" s="383">
        <f t="shared" si="12"/>
        <v>0</v>
      </c>
      <c r="WV56" s="383">
        <f t="shared" si="12"/>
        <v>0</v>
      </c>
      <c r="WW56" s="383">
        <f t="shared" si="12"/>
        <v>0</v>
      </c>
      <c r="WX56" s="383">
        <f t="shared" si="12"/>
        <v>0</v>
      </c>
      <c r="WY56" s="383">
        <f t="shared" si="12"/>
        <v>0</v>
      </c>
      <c r="WZ56" s="383">
        <f t="shared" si="12"/>
        <v>0</v>
      </c>
      <c r="XA56" s="383">
        <f t="shared" si="12"/>
        <v>0</v>
      </c>
      <c r="XB56" s="383">
        <f t="shared" si="12"/>
        <v>0</v>
      </c>
      <c r="XC56" s="383">
        <f t="shared" si="12"/>
        <v>0</v>
      </c>
      <c r="XD56" s="383">
        <f t="shared" si="12"/>
        <v>0</v>
      </c>
      <c r="XE56" s="383">
        <f t="shared" si="12"/>
        <v>0</v>
      </c>
      <c r="XF56" s="383">
        <f t="shared" si="12"/>
        <v>0</v>
      </c>
      <c r="XG56" s="383">
        <f t="shared" si="12"/>
        <v>0</v>
      </c>
      <c r="XH56" s="383">
        <f t="shared" si="12"/>
        <v>0</v>
      </c>
      <c r="XI56" s="383">
        <f t="shared" si="12"/>
        <v>0</v>
      </c>
      <c r="XJ56" s="383">
        <f t="shared" si="12"/>
        <v>0</v>
      </c>
      <c r="XK56" s="383">
        <f t="shared" si="12"/>
        <v>0</v>
      </c>
      <c r="XL56" s="383">
        <f t="shared" si="12"/>
        <v>0</v>
      </c>
      <c r="XM56" s="383">
        <f t="shared" si="12"/>
        <v>0</v>
      </c>
      <c r="XN56" s="383">
        <f t="shared" si="12"/>
        <v>0</v>
      </c>
      <c r="XO56" s="383">
        <f t="shared" si="12"/>
        <v>0</v>
      </c>
      <c r="XP56" s="383">
        <f t="shared" si="12"/>
        <v>0</v>
      </c>
      <c r="XQ56" s="383">
        <f t="shared" si="12"/>
        <v>0</v>
      </c>
      <c r="XR56" s="383">
        <f t="shared" si="12"/>
        <v>0</v>
      </c>
      <c r="XS56" s="383">
        <f t="shared" si="12"/>
        <v>0</v>
      </c>
      <c r="XT56" s="383">
        <f t="shared" si="12"/>
        <v>0</v>
      </c>
      <c r="XU56" s="383">
        <f t="shared" si="12"/>
        <v>0</v>
      </c>
      <c r="XV56" s="383">
        <f t="shared" ref="XV56:AAG56" si="13">$C$56*XV54</f>
        <v>0</v>
      </c>
      <c r="XW56" s="383">
        <f t="shared" si="13"/>
        <v>0</v>
      </c>
      <c r="XX56" s="383">
        <f t="shared" si="13"/>
        <v>0</v>
      </c>
      <c r="XY56" s="383">
        <f t="shared" si="13"/>
        <v>0</v>
      </c>
      <c r="XZ56" s="383">
        <f t="shared" si="13"/>
        <v>0</v>
      </c>
      <c r="YA56" s="383">
        <f t="shared" si="13"/>
        <v>0</v>
      </c>
      <c r="YB56" s="383">
        <f t="shared" si="13"/>
        <v>0</v>
      </c>
      <c r="YC56" s="383">
        <f t="shared" si="13"/>
        <v>0</v>
      </c>
      <c r="YD56" s="383">
        <f t="shared" si="13"/>
        <v>0</v>
      </c>
      <c r="YE56" s="383">
        <f t="shared" si="13"/>
        <v>0</v>
      </c>
      <c r="YF56" s="383">
        <f t="shared" si="13"/>
        <v>0</v>
      </c>
      <c r="YG56" s="383">
        <f t="shared" si="13"/>
        <v>0</v>
      </c>
      <c r="YH56" s="383">
        <f t="shared" si="13"/>
        <v>0</v>
      </c>
      <c r="YI56" s="383">
        <f t="shared" si="13"/>
        <v>0</v>
      </c>
      <c r="YJ56" s="383">
        <f t="shared" si="13"/>
        <v>0</v>
      </c>
      <c r="YK56" s="383">
        <f t="shared" si="13"/>
        <v>0</v>
      </c>
      <c r="YL56" s="383">
        <f t="shared" si="13"/>
        <v>0</v>
      </c>
      <c r="YM56" s="383">
        <f t="shared" si="13"/>
        <v>0</v>
      </c>
      <c r="YN56" s="383">
        <f t="shared" si="13"/>
        <v>0</v>
      </c>
      <c r="YO56" s="383">
        <f t="shared" si="13"/>
        <v>0</v>
      </c>
      <c r="YP56" s="383">
        <f t="shared" si="13"/>
        <v>0</v>
      </c>
      <c r="YQ56" s="383">
        <f t="shared" si="13"/>
        <v>0</v>
      </c>
      <c r="YR56" s="383">
        <f t="shared" si="13"/>
        <v>0</v>
      </c>
      <c r="YS56" s="383">
        <f t="shared" si="13"/>
        <v>0</v>
      </c>
      <c r="YT56" s="383">
        <f t="shared" si="13"/>
        <v>0</v>
      </c>
      <c r="YU56" s="383">
        <f t="shared" si="13"/>
        <v>0</v>
      </c>
      <c r="YV56" s="383">
        <f t="shared" si="13"/>
        <v>0</v>
      </c>
      <c r="YW56" s="383">
        <f t="shared" si="13"/>
        <v>0</v>
      </c>
      <c r="YX56" s="383">
        <f t="shared" si="13"/>
        <v>0</v>
      </c>
      <c r="YY56" s="383">
        <f t="shared" si="13"/>
        <v>0</v>
      </c>
      <c r="YZ56" s="383">
        <f t="shared" si="13"/>
        <v>0</v>
      </c>
      <c r="ZA56" s="383">
        <f t="shared" si="13"/>
        <v>0</v>
      </c>
      <c r="ZB56" s="383">
        <f t="shared" si="13"/>
        <v>0</v>
      </c>
      <c r="ZC56" s="383">
        <f t="shared" si="13"/>
        <v>0</v>
      </c>
      <c r="ZD56" s="383">
        <f t="shared" si="13"/>
        <v>0</v>
      </c>
      <c r="ZE56" s="383">
        <f t="shared" si="13"/>
        <v>0</v>
      </c>
      <c r="ZF56" s="383">
        <f t="shared" si="13"/>
        <v>0</v>
      </c>
      <c r="ZG56" s="383">
        <f t="shared" si="13"/>
        <v>0</v>
      </c>
      <c r="ZH56" s="383">
        <f t="shared" si="13"/>
        <v>0</v>
      </c>
      <c r="ZI56" s="383">
        <f t="shared" si="13"/>
        <v>0</v>
      </c>
      <c r="ZJ56" s="383">
        <f t="shared" si="13"/>
        <v>0</v>
      </c>
      <c r="ZK56" s="383">
        <f t="shared" si="13"/>
        <v>0</v>
      </c>
      <c r="ZL56" s="383">
        <f t="shared" si="13"/>
        <v>0</v>
      </c>
      <c r="ZM56" s="383">
        <f t="shared" si="13"/>
        <v>0</v>
      </c>
      <c r="ZN56" s="383">
        <f t="shared" si="13"/>
        <v>0</v>
      </c>
      <c r="ZO56" s="383">
        <f t="shared" si="13"/>
        <v>0</v>
      </c>
      <c r="ZP56" s="383">
        <f t="shared" si="13"/>
        <v>0</v>
      </c>
      <c r="ZQ56" s="383">
        <f t="shared" si="13"/>
        <v>0</v>
      </c>
      <c r="ZR56" s="383">
        <f t="shared" si="13"/>
        <v>0</v>
      </c>
      <c r="ZS56" s="383">
        <f t="shared" si="13"/>
        <v>0</v>
      </c>
      <c r="ZT56" s="383">
        <f t="shared" si="13"/>
        <v>0</v>
      </c>
      <c r="ZU56" s="383">
        <f t="shared" si="13"/>
        <v>0</v>
      </c>
      <c r="ZV56" s="383">
        <f t="shared" si="13"/>
        <v>0</v>
      </c>
      <c r="ZW56" s="383">
        <f t="shared" si="13"/>
        <v>0</v>
      </c>
      <c r="ZX56" s="383">
        <f t="shared" si="13"/>
        <v>0</v>
      </c>
      <c r="ZY56" s="383">
        <f t="shared" si="13"/>
        <v>0</v>
      </c>
      <c r="ZZ56" s="383">
        <f t="shared" si="13"/>
        <v>0</v>
      </c>
      <c r="AAA56" s="383">
        <f t="shared" si="13"/>
        <v>0</v>
      </c>
      <c r="AAB56" s="383">
        <f t="shared" si="13"/>
        <v>0</v>
      </c>
      <c r="AAC56" s="383">
        <f t="shared" si="13"/>
        <v>0</v>
      </c>
      <c r="AAD56" s="383">
        <f t="shared" si="13"/>
        <v>0</v>
      </c>
      <c r="AAE56" s="383">
        <f t="shared" si="13"/>
        <v>0</v>
      </c>
      <c r="AAF56" s="383">
        <f t="shared" si="13"/>
        <v>0</v>
      </c>
      <c r="AAG56" s="383">
        <f t="shared" si="13"/>
        <v>0</v>
      </c>
      <c r="AAH56" s="383">
        <f t="shared" ref="AAH56:ACS56" si="14">$C$56*AAH54</f>
        <v>0</v>
      </c>
      <c r="AAI56" s="383">
        <f t="shared" si="14"/>
        <v>0</v>
      </c>
      <c r="AAJ56" s="383">
        <f t="shared" si="14"/>
        <v>0</v>
      </c>
      <c r="AAK56" s="383">
        <f t="shared" si="14"/>
        <v>0</v>
      </c>
      <c r="AAL56" s="383">
        <f t="shared" si="14"/>
        <v>0</v>
      </c>
      <c r="AAM56" s="383">
        <f t="shared" si="14"/>
        <v>0</v>
      </c>
      <c r="AAN56" s="383">
        <f t="shared" si="14"/>
        <v>0</v>
      </c>
      <c r="AAO56" s="383">
        <f t="shared" si="14"/>
        <v>0</v>
      </c>
      <c r="AAP56" s="383">
        <f t="shared" si="14"/>
        <v>0</v>
      </c>
      <c r="AAQ56" s="383">
        <f t="shared" si="14"/>
        <v>0</v>
      </c>
      <c r="AAR56" s="383">
        <f t="shared" si="14"/>
        <v>0</v>
      </c>
      <c r="AAS56" s="383">
        <f t="shared" si="14"/>
        <v>0</v>
      </c>
      <c r="AAT56" s="383">
        <f t="shared" si="14"/>
        <v>0</v>
      </c>
      <c r="AAU56" s="383">
        <f t="shared" si="14"/>
        <v>0</v>
      </c>
      <c r="AAV56" s="383">
        <f t="shared" si="14"/>
        <v>0</v>
      </c>
      <c r="AAW56" s="383">
        <f t="shared" si="14"/>
        <v>0</v>
      </c>
      <c r="AAX56" s="383">
        <f t="shared" si="14"/>
        <v>0</v>
      </c>
      <c r="AAY56" s="383">
        <f t="shared" si="14"/>
        <v>0</v>
      </c>
      <c r="AAZ56" s="383">
        <f t="shared" si="14"/>
        <v>0</v>
      </c>
      <c r="ABA56" s="383">
        <f t="shared" si="14"/>
        <v>0</v>
      </c>
      <c r="ABB56" s="383">
        <f t="shared" si="14"/>
        <v>0</v>
      </c>
      <c r="ABC56" s="383">
        <f t="shared" si="14"/>
        <v>0</v>
      </c>
      <c r="ABD56" s="383">
        <f t="shared" si="14"/>
        <v>0</v>
      </c>
      <c r="ABE56" s="383">
        <f t="shared" si="14"/>
        <v>0</v>
      </c>
      <c r="ABF56" s="383">
        <f t="shared" si="14"/>
        <v>0</v>
      </c>
      <c r="ABG56" s="383">
        <f t="shared" si="14"/>
        <v>0</v>
      </c>
      <c r="ABH56" s="383">
        <f t="shared" si="14"/>
        <v>0</v>
      </c>
      <c r="ABI56" s="383">
        <f t="shared" si="14"/>
        <v>0</v>
      </c>
      <c r="ABJ56" s="383">
        <f t="shared" si="14"/>
        <v>0</v>
      </c>
      <c r="ABK56" s="383">
        <f t="shared" si="14"/>
        <v>0</v>
      </c>
      <c r="ABL56" s="383">
        <f t="shared" si="14"/>
        <v>0</v>
      </c>
      <c r="ABM56" s="383">
        <f t="shared" si="14"/>
        <v>0</v>
      </c>
      <c r="ABN56" s="383">
        <f t="shared" si="14"/>
        <v>0</v>
      </c>
      <c r="ABO56" s="383">
        <f t="shared" si="14"/>
        <v>0</v>
      </c>
      <c r="ABP56" s="383">
        <f t="shared" si="14"/>
        <v>0</v>
      </c>
      <c r="ABQ56" s="383">
        <f t="shared" si="14"/>
        <v>0</v>
      </c>
      <c r="ABR56" s="383">
        <f t="shared" si="14"/>
        <v>0</v>
      </c>
      <c r="ABS56" s="383">
        <f t="shared" si="14"/>
        <v>0</v>
      </c>
      <c r="ABT56" s="383">
        <f t="shared" si="14"/>
        <v>0</v>
      </c>
      <c r="ABU56" s="383">
        <f t="shared" si="14"/>
        <v>0</v>
      </c>
      <c r="ABV56" s="383">
        <f t="shared" si="14"/>
        <v>0</v>
      </c>
      <c r="ABW56" s="383">
        <f t="shared" si="14"/>
        <v>0</v>
      </c>
      <c r="ABX56" s="383">
        <f t="shared" si="14"/>
        <v>0</v>
      </c>
      <c r="ABY56" s="383">
        <f t="shared" si="14"/>
        <v>0</v>
      </c>
      <c r="ABZ56" s="383">
        <f t="shared" si="14"/>
        <v>0</v>
      </c>
      <c r="ACA56" s="383">
        <f t="shared" si="14"/>
        <v>0</v>
      </c>
      <c r="ACB56" s="383">
        <f t="shared" si="14"/>
        <v>0</v>
      </c>
      <c r="ACC56" s="383">
        <f t="shared" si="14"/>
        <v>0</v>
      </c>
      <c r="ACD56" s="383">
        <f t="shared" si="14"/>
        <v>0</v>
      </c>
      <c r="ACE56" s="383">
        <f t="shared" si="14"/>
        <v>0</v>
      </c>
      <c r="ACF56" s="383">
        <f t="shared" si="14"/>
        <v>0</v>
      </c>
      <c r="ACG56" s="383">
        <f t="shared" si="14"/>
        <v>0</v>
      </c>
      <c r="ACH56" s="383">
        <f t="shared" si="14"/>
        <v>0</v>
      </c>
      <c r="ACI56" s="383">
        <f t="shared" si="14"/>
        <v>0</v>
      </c>
      <c r="ACJ56" s="383">
        <f t="shared" si="14"/>
        <v>0</v>
      </c>
      <c r="ACK56" s="383">
        <f t="shared" si="14"/>
        <v>0</v>
      </c>
      <c r="ACL56" s="383">
        <f t="shared" si="14"/>
        <v>0</v>
      </c>
      <c r="ACM56" s="383">
        <f t="shared" si="14"/>
        <v>0</v>
      </c>
      <c r="ACN56" s="383">
        <f t="shared" si="14"/>
        <v>0</v>
      </c>
      <c r="ACO56" s="383">
        <f t="shared" si="14"/>
        <v>0</v>
      </c>
      <c r="ACP56" s="383">
        <f t="shared" si="14"/>
        <v>0</v>
      </c>
      <c r="ACQ56" s="383">
        <f t="shared" si="14"/>
        <v>0</v>
      </c>
      <c r="ACR56" s="383">
        <f t="shared" si="14"/>
        <v>0</v>
      </c>
      <c r="ACS56" s="383">
        <f t="shared" si="14"/>
        <v>0</v>
      </c>
      <c r="ACT56" s="383">
        <f t="shared" ref="ACT56:AFE56" si="15">$C$56*ACT54</f>
        <v>0</v>
      </c>
      <c r="ACU56" s="383">
        <f t="shared" si="15"/>
        <v>0</v>
      </c>
      <c r="ACV56" s="383">
        <f t="shared" si="15"/>
        <v>0</v>
      </c>
      <c r="ACW56" s="383">
        <f t="shared" si="15"/>
        <v>0</v>
      </c>
      <c r="ACX56" s="383">
        <f t="shared" si="15"/>
        <v>0</v>
      </c>
      <c r="ACY56" s="383">
        <f t="shared" si="15"/>
        <v>0</v>
      </c>
      <c r="ACZ56" s="383">
        <f t="shared" si="15"/>
        <v>0</v>
      </c>
      <c r="ADA56" s="383">
        <f t="shared" si="15"/>
        <v>0</v>
      </c>
      <c r="ADB56" s="383">
        <f t="shared" si="15"/>
        <v>0</v>
      </c>
      <c r="ADC56" s="383">
        <f t="shared" si="15"/>
        <v>0</v>
      </c>
      <c r="ADD56" s="383">
        <f t="shared" si="15"/>
        <v>0</v>
      </c>
      <c r="ADE56" s="383">
        <f t="shared" si="15"/>
        <v>0</v>
      </c>
      <c r="ADF56" s="383">
        <f t="shared" si="15"/>
        <v>0</v>
      </c>
      <c r="ADG56" s="383">
        <f t="shared" si="15"/>
        <v>0</v>
      </c>
      <c r="ADH56" s="383">
        <f t="shared" si="15"/>
        <v>0</v>
      </c>
      <c r="ADI56" s="383">
        <f t="shared" si="15"/>
        <v>0</v>
      </c>
      <c r="ADJ56" s="383">
        <f t="shared" si="15"/>
        <v>0</v>
      </c>
      <c r="ADK56" s="383">
        <f t="shared" si="15"/>
        <v>0</v>
      </c>
      <c r="ADL56" s="383">
        <f t="shared" si="15"/>
        <v>0</v>
      </c>
      <c r="ADM56" s="383">
        <f t="shared" si="15"/>
        <v>0</v>
      </c>
      <c r="ADN56" s="383">
        <f t="shared" si="15"/>
        <v>0</v>
      </c>
      <c r="ADO56" s="383">
        <f t="shared" si="15"/>
        <v>0</v>
      </c>
      <c r="ADP56" s="383">
        <f t="shared" si="15"/>
        <v>0</v>
      </c>
      <c r="ADQ56" s="383">
        <f t="shared" si="15"/>
        <v>0</v>
      </c>
      <c r="ADR56" s="383">
        <f t="shared" si="15"/>
        <v>0</v>
      </c>
      <c r="ADS56" s="383">
        <f t="shared" si="15"/>
        <v>0</v>
      </c>
      <c r="ADT56" s="383">
        <f t="shared" si="15"/>
        <v>0</v>
      </c>
      <c r="ADU56" s="383">
        <f t="shared" si="15"/>
        <v>0</v>
      </c>
      <c r="ADV56" s="383">
        <f t="shared" si="15"/>
        <v>0</v>
      </c>
      <c r="ADW56" s="383">
        <f t="shared" si="15"/>
        <v>0</v>
      </c>
      <c r="ADX56" s="383">
        <f t="shared" si="15"/>
        <v>0</v>
      </c>
      <c r="ADY56" s="383">
        <f t="shared" si="15"/>
        <v>0</v>
      </c>
      <c r="ADZ56" s="383">
        <f t="shared" si="15"/>
        <v>0</v>
      </c>
      <c r="AEA56" s="383">
        <f t="shared" si="15"/>
        <v>0</v>
      </c>
      <c r="AEB56" s="383">
        <f t="shared" si="15"/>
        <v>0</v>
      </c>
      <c r="AEC56" s="383">
        <f t="shared" si="15"/>
        <v>0</v>
      </c>
      <c r="AED56" s="383">
        <f t="shared" si="15"/>
        <v>0</v>
      </c>
      <c r="AEE56" s="383">
        <f t="shared" si="15"/>
        <v>0</v>
      </c>
      <c r="AEF56" s="383">
        <f t="shared" si="15"/>
        <v>0</v>
      </c>
      <c r="AEG56" s="383">
        <f t="shared" si="15"/>
        <v>0</v>
      </c>
      <c r="AEH56" s="383">
        <f t="shared" si="15"/>
        <v>0</v>
      </c>
      <c r="AEI56" s="383">
        <f t="shared" si="15"/>
        <v>0</v>
      </c>
      <c r="AEJ56" s="383">
        <f t="shared" si="15"/>
        <v>0</v>
      </c>
      <c r="AEK56" s="383">
        <f t="shared" si="15"/>
        <v>0</v>
      </c>
      <c r="AEL56" s="383">
        <f t="shared" si="15"/>
        <v>0</v>
      </c>
      <c r="AEM56" s="383">
        <f t="shared" si="15"/>
        <v>0</v>
      </c>
      <c r="AEN56" s="383">
        <f t="shared" si="15"/>
        <v>0</v>
      </c>
      <c r="AEO56" s="383">
        <f t="shared" si="15"/>
        <v>0</v>
      </c>
      <c r="AEP56" s="383">
        <f t="shared" si="15"/>
        <v>0</v>
      </c>
      <c r="AEQ56" s="383">
        <f t="shared" si="15"/>
        <v>0</v>
      </c>
      <c r="AER56" s="383">
        <f t="shared" si="15"/>
        <v>0</v>
      </c>
      <c r="AES56" s="383">
        <f t="shared" si="15"/>
        <v>0</v>
      </c>
      <c r="AET56" s="383">
        <f t="shared" si="15"/>
        <v>0</v>
      </c>
      <c r="AEU56" s="383">
        <f t="shared" si="15"/>
        <v>0</v>
      </c>
      <c r="AEV56" s="383">
        <f t="shared" si="15"/>
        <v>0</v>
      </c>
      <c r="AEW56" s="383">
        <f t="shared" si="15"/>
        <v>0</v>
      </c>
      <c r="AEX56" s="383">
        <f t="shared" si="15"/>
        <v>0</v>
      </c>
      <c r="AEY56" s="383">
        <f t="shared" si="15"/>
        <v>0</v>
      </c>
      <c r="AEZ56" s="383">
        <f t="shared" si="15"/>
        <v>0</v>
      </c>
      <c r="AFA56" s="383">
        <f t="shared" si="15"/>
        <v>0</v>
      </c>
      <c r="AFB56" s="383">
        <f t="shared" si="15"/>
        <v>0</v>
      </c>
      <c r="AFC56" s="383">
        <f t="shared" si="15"/>
        <v>0</v>
      </c>
      <c r="AFD56" s="383">
        <f t="shared" si="15"/>
        <v>0</v>
      </c>
      <c r="AFE56" s="383">
        <f t="shared" si="15"/>
        <v>0</v>
      </c>
      <c r="AFF56" s="383">
        <f t="shared" ref="AFF56:AHQ56" si="16">$C$56*AFF54</f>
        <v>0</v>
      </c>
      <c r="AFG56" s="383">
        <f t="shared" si="16"/>
        <v>0</v>
      </c>
      <c r="AFH56" s="383">
        <f t="shared" si="16"/>
        <v>0</v>
      </c>
      <c r="AFI56" s="383">
        <f t="shared" si="16"/>
        <v>0</v>
      </c>
      <c r="AFJ56" s="383">
        <f t="shared" si="16"/>
        <v>0</v>
      </c>
      <c r="AFK56" s="383">
        <f t="shared" si="16"/>
        <v>0</v>
      </c>
      <c r="AFL56" s="383">
        <f t="shared" si="16"/>
        <v>0</v>
      </c>
      <c r="AFM56" s="383">
        <f t="shared" si="16"/>
        <v>0</v>
      </c>
      <c r="AFN56" s="383">
        <f t="shared" si="16"/>
        <v>0</v>
      </c>
      <c r="AFO56" s="383">
        <f t="shared" si="16"/>
        <v>0</v>
      </c>
      <c r="AFP56" s="383">
        <f t="shared" si="16"/>
        <v>0</v>
      </c>
      <c r="AFQ56" s="383">
        <f t="shared" si="16"/>
        <v>0</v>
      </c>
      <c r="AFR56" s="383">
        <f t="shared" si="16"/>
        <v>0</v>
      </c>
      <c r="AFS56" s="383">
        <f t="shared" si="16"/>
        <v>0</v>
      </c>
      <c r="AFT56" s="383">
        <f t="shared" si="16"/>
        <v>0</v>
      </c>
      <c r="AFU56" s="383">
        <f t="shared" si="16"/>
        <v>0</v>
      </c>
      <c r="AFV56" s="383">
        <f t="shared" si="16"/>
        <v>0</v>
      </c>
      <c r="AFW56" s="383">
        <f t="shared" si="16"/>
        <v>0</v>
      </c>
      <c r="AFX56" s="383">
        <f t="shared" si="16"/>
        <v>0</v>
      </c>
      <c r="AFY56" s="383">
        <f t="shared" si="16"/>
        <v>0</v>
      </c>
      <c r="AFZ56" s="383">
        <f t="shared" si="16"/>
        <v>0</v>
      </c>
      <c r="AGA56" s="383">
        <f t="shared" si="16"/>
        <v>0</v>
      </c>
      <c r="AGB56" s="383">
        <f t="shared" si="16"/>
        <v>0</v>
      </c>
      <c r="AGC56" s="383">
        <f t="shared" si="16"/>
        <v>0</v>
      </c>
      <c r="AGD56" s="383">
        <f t="shared" si="16"/>
        <v>0</v>
      </c>
      <c r="AGE56" s="383">
        <f t="shared" si="16"/>
        <v>0</v>
      </c>
      <c r="AGF56" s="383">
        <f t="shared" si="16"/>
        <v>0</v>
      </c>
      <c r="AGG56" s="383">
        <f t="shared" si="16"/>
        <v>0</v>
      </c>
      <c r="AGH56" s="383">
        <f t="shared" si="16"/>
        <v>0</v>
      </c>
      <c r="AGI56" s="383">
        <f t="shared" si="16"/>
        <v>0</v>
      </c>
      <c r="AGJ56" s="383">
        <f t="shared" si="16"/>
        <v>0</v>
      </c>
      <c r="AGK56" s="383">
        <f t="shared" si="16"/>
        <v>0</v>
      </c>
      <c r="AGL56" s="383">
        <f t="shared" si="16"/>
        <v>0</v>
      </c>
      <c r="AGM56" s="383">
        <f t="shared" si="16"/>
        <v>0</v>
      </c>
      <c r="AGN56" s="383">
        <f t="shared" si="16"/>
        <v>0</v>
      </c>
      <c r="AGO56" s="383">
        <f t="shared" si="16"/>
        <v>0</v>
      </c>
      <c r="AGP56" s="383">
        <f t="shared" si="16"/>
        <v>0</v>
      </c>
      <c r="AGQ56" s="383">
        <f t="shared" si="16"/>
        <v>0</v>
      </c>
      <c r="AGR56" s="383">
        <f t="shared" si="16"/>
        <v>0</v>
      </c>
      <c r="AGS56" s="383">
        <f t="shared" si="16"/>
        <v>0</v>
      </c>
      <c r="AGT56" s="383">
        <f t="shared" si="16"/>
        <v>0</v>
      </c>
      <c r="AGU56" s="383">
        <f t="shared" si="16"/>
        <v>0</v>
      </c>
      <c r="AGV56" s="383">
        <f t="shared" si="16"/>
        <v>0</v>
      </c>
      <c r="AGW56" s="383">
        <f t="shared" si="16"/>
        <v>0</v>
      </c>
      <c r="AGX56" s="383">
        <f t="shared" si="16"/>
        <v>0</v>
      </c>
      <c r="AGY56" s="383">
        <f t="shared" si="16"/>
        <v>0</v>
      </c>
      <c r="AGZ56" s="383">
        <f t="shared" si="16"/>
        <v>0</v>
      </c>
      <c r="AHA56" s="383">
        <f t="shared" si="16"/>
        <v>0</v>
      </c>
      <c r="AHB56" s="383">
        <f t="shared" si="16"/>
        <v>0</v>
      </c>
      <c r="AHC56" s="383">
        <f t="shared" si="16"/>
        <v>0</v>
      </c>
      <c r="AHD56" s="383">
        <f t="shared" si="16"/>
        <v>0</v>
      </c>
      <c r="AHE56" s="383">
        <f t="shared" si="16"/>
        <v>0</v>
      </c>
      <c r="AHF56" s="383">
        <f t="shared" si="16"/>
        <v>0</v>
      </c>
      <c r="AHG56" s="383">
        <f t="shared" si="16"/>
        <v>0</v>
      </c>
      <c r="AHH56" s="383">
        <f t="shared" si="16"/>
        <v>0</v>
      </c>
      <c r="AHI56" s="383">
        <f t="shared" si="16"/>
        <v>0</v>
      </c>
      <c r="AHJ56" s="383">
        <f t="shared" si="16"/>
        <v>0</v>
      </c>
      <c r="AHK56" s="383">
        <f t="shared" si="16"/>
        <v>0</v>
      </c>
      <c r="AHL56" s="383">
        <f t="shared" si="16"/>
        <v>0</v>
      </c>
      <c r="AHM56" s="383">
        <f t="shared" si="16"/>
        <v>0</v>
      </c>
      <c r="AHN56" s="383">
        <f t="shared" si="16"/>
        <v>0</v>
      </c>
      <c r="AHO56" s="383">
        <f t="shared" si="16"/>
        <v>0</v>
      </c>
      <c r="AHP56" s="383">
        <f t="shared" si="16"/>
        <v>0</v>
      </c>
      <c r="AHQ56" s="383">
        <f t="shared" si="16"/>
        <v>0</v>
      </c>
      <c r="AHR56" s="383">
        <f t="shared" ref="AHR56:AKC56" si="17">$C$56*AHR54</f>
        <v>0</v>
      </c>
      <c r="AHS56" s="383">
        <f t="shared" si="17"/>
        <v>0</v>
      </c>
      <c r="AHT56" s="383">
        <f t="shared" si="17"/>
        <v>0</v>
      </c>
      <c r="AHU56" s="383">
        <f t="shared" si="17"/>
        <v>0</v>
      </c>
      <c r="AHV56" s="383">
        <f t="shared" si="17"/>
        <v>0</v>
      </c>
      <c r="AHW56" s="383">
        <f t="shared" si="17"/>
        <v>0</v>
      </c>
      <c r="AHX56" s="383">
        <f t="shared" si="17"/>
        <v>0</v>
      </c>
      <c r="AHY56" s="383">
        <f t="shared" si="17"/>
        <v>0</v>
      </c>
      <c r="AHZ56" s="383">
        <f t="shared" si="17"/>
        <v>0</v>
      </c>
      <c r="AIA56" s="383">
        <f t="shared" si="17"/>
        <v>0</v>
      </c>
      <c r="AIB56" s="383">
        <f t="shared" si="17"/>
        <v>0</v>
      </c>
      <c r="AIC56" s="383">
        <f t="shared" si="17"/>
        <v>0</v>
      </c>
      <c r="AID56" s="383">
        <f t="shared" si="17"/>
        <v>0</v>
      </c>
      <c r="AIE56" s="383">
        <f t="shared" si="17"/>
        <v>0</v>
      </c>
      <c r="AIF56" s="383">
        <f t="shared" si="17"/>
        <v>0</v>
      </c>
      <c r="AIG56" s="383">
        <f t="shared" si="17"/>
        <v>0</v>
      </c>
      <c r="AIH56" s="383">
        <f t="shared" si="17"/>
        <v>0</v>
      </c>
      <c r="AII56" s="383">
        <f t="shared" si="17"/>
        <v>0</v>
      </c>
      <c r="AIJ56" s="383">
        <f t="shared" si="17"/>
        <v>0</v>
      </c>
      <c r="AIK56" s="383">
        <f t="shared" si="17"/>
        <v>0</v>
      </c>
      <c r="AIL56" s="383">
        <f t="shared" si="17"/>
        <v>0</v>
      </c>
      <c r="AIM56" s="383">
        <f t="shared" si="17"/>
        <v>0</v>
      </c>
      <c r="AIN56" s="383">
        <f t="shared" si="17"/>
        <v>0</v>
      </c>
      <c r="AIO56" s="383">
        <f t="shared" si="17"/>
        <v>0</v>
      </c>
      <c r="AIP56" s="383">
        <f t="shared" si="17"/>
        <v>0</v>
      </c>
      <c r="AIQ56" s="383">
        <f t="shared" si="17"/>
        <v>0</v>
      </c>
      <c r="AIR56" s="383">
        <f t="shared" si="17"/>
        <v>0</v>
      </c>
      <c r="AIS56" s="383">
        <f t="shared" si="17"/>
        <v>0</v>
      </c>
      <c r="AIT56" s="383">
        <f t="shared" si="17"/>
        <v>0</v>
      </c>
      <c r="AIU56" s="383">
        <f t="shared" si="17"/>
        <v>0</v>
      </c>
      <c r="AIV56" s="383">
        <f t="shared" si="17"/>
        <v>0</v>
      </c>
      <c r="AIW56" s="383">
        <f t="shared" si="17"/>
        <v>0</v>
      </c>
      <c r="AIX56" s="383">
        <f t="shared" si="17"/>
        <v>0</v>
      </c>
      <c r="AIY56" s="383">
        <f t="shared" si="17"/>
        <v>0</v>
      </c>
      <c r="AIZ56" s="383">
        <f t="shared" si="17"/>
        <v>0</v>
      </c>
      <c r="AJA56" s="383">
        <f t="shared" si="17"/>
        <v>0</v>
      </c>
      <c r="AJB56" s="383">
        <f t="shared" si="17"/>
        <v>0</v>
      </c>
      <c r="AJC56" s="383">
        <f t="shared" si="17"/>
        <v>0</v>
      </c>
      <c r="AJD56" s="383">
        <f t="shared" si="17"/>
        <v>0</v>
      </c>
      <c r="AJE56" s="383">
        <f t="shared" si="17"/>
        <v>0</v>
      </c>
      <c r="AJF56" s="383">
        <f t="shared" si="17"/>
        <v>0</v>
      </c>
      <c r="AJG56" s="383">
        <f t="shared" si="17"/>
        <v>0</v>
      </c>
      <c r="AJH56" s="383">
        <f t="shared" si="17"/>
        <v>0</v>
      </c>
      <c r="AJI56" s="383">
        <f t="shared" si="17"/>
        <v>0</v>
      </c>
      <c r="AJJ56" s="383">
        <f t="shared" si="17"/>
        <v>0</v>
      </c>
      <c r="AJK56" s="383">
        <f t="shared" si="17"/>
        <v>0</v>
      </c>
      <c r="AJL56" s="383">
        <f t="shared" si="17"/>
        <v>0</v>
      </c>
      <c r="AJM56" s="383">
        <f t="shared" si="17"/>
        <v>0</v>
      </c>
      <c r="AJN56" s="383">
        <f t="shared" si="17"/>
        <v>0</v>
      </c>
      <c r="AJO56" s="383">
        <f t="shared" si="17"/>
        <v>0</v>
      </c>
      <c r="AJP56" s="383">
        <f t="shared" si="17"/>
        <v>0</v>
      </c>
      <c r="AJQ56" s="383">
        <f t="shared" si="17"/>
        <v>0</v>
      </c>
      <c r="AJR56" s="383">
        <f t="shared" si="17"/>
        <v>0</v>
      </c>
      <c r="AJS56" s="383">
        <f t="shared" si="17"/>
        <v>0</v>
      </c>
      <c r="AJT56" s="383">
        <f t="shared" si="17"/>
        <v>0</v>
      </c>
      <c r="AJU56" s="383">
        <f t="shared" si="17"/>
        <v>0</v>
      </c>
      <c r="AJV56" s="383">
        <f t="shared" si="17"/>
        <v>0</v>
      </c>
      <c r="AJW56" s="383">
        <f t="shared" si="17"/>
        <v>0</v>
      </c>
      <c r="AJX56" s="383">
        <f t="shared" si="17"/>
        <v>0</v>
      </c>
      <c r="AJY56" s="383">
        <f t="shared" si="17"/>
        <v>0</v>
      </c>
      <c r="AJZ56" s="383">
        <f t="shared" si="17"/>
        <v>0</v>
      </c>
      <c r="AKA56" s="383">
        <f t="shared" si="17"/>
        <v>0</v>
      </c>
      <c r="AKB56" s="383">
        <f t="shared" si="17"/>
        <v>0</v>
      </c>
      <c r="AKC56" s="383">
        <f t="shared" si="17"/>
        <v>0</v>
      </c>
      <c r="AKD56" s="383">
        <f t="shared" ref="AKD56:AMO56" si="18">$C$56*AKD54</f>
        <v>0</v>
      </c>
      <c r="AKE56" s="383">
        <f t="shared" si="18"/>
        <v>0</v>
      </c>
      <c r="AKF56" s="383">
        <f t="shared" si="18"/>
        <v>0</v>
      </c>
      <c r="AKG56" s="383">
        <f t="shared" si="18"/>
        <v>0</v>
      </c>
      <c r="AKH56" s="383">
        <f t="shared" si="18"/>
        <v>0</v>
      </c>
      <c r="AKI56" s="383">
        <f t="shared" si="18"/>
        <v>0</v>
      </c>
      <c r="AKJ56" s="383">
        <f t="shared" si="18"/>
        <v>0</v>
      </c>
      <c r="AKK56" s="383">
        <f t="shared" si="18"/>
        <v>0</v>
      </c>
      <c r="AKL56" s="383">
        <f t="shared" si="18"/>
        <v>0</v>
      </c>
      <c r="AKM56" s="383">
        <f t="shared" si="18"/>
        <v>0</v>
      </c>
      <c r="AKN56" s="383">
        <f t="shared" si="18"/>
        <v>0</v>
      </c>
      <c r="AKO56" s="383">
        <f t="shared" si="18"/>
        <v>0</v>
      </c>
      <c r="AKP56" s="383">
        <f t="shared" si="18"/>
        <v>0</v>
      </c>
      <c r="AKQ56" s="383">
        <f t="shared" si="18"/>
        <v>0</v>
      </c>
      <c r="AKR56" s="383">
        <f t="shared" si="18"/>
        <v>0</v>
      </c>
      <c r="AKS56" s="383">
        <f t="shared" si="18"/>
        <v>0</v>
      </c>
      <c r="AKT56" s="383">
        <f t="shared" si="18"/>
        <v>0</v>
      </c>
      <c r="AKU56" s="383">
        <f t="shared" si="18"/>
        <v>0</v>
      </c>
      <c r="AKV56" s="383">
        <f t="shared" si="18"/>
        <v>0</v>
      </c>
      <c r="AKW56" s="383">
        <f t="shared" si="18"/>
        <v>0</v>
      </c>
      <c r="AKX56" s="383">
        <f t="shared" si="18"/>
        <v>0</v>
      </c>
      <c r="AKY56" s="383">
        <f t="shared" si="18"/>
        <v>0</v>
      </c>
      <c r="AKZ56" s="383">
        <f t="shared" si="18"/>
        <v>0</v>
      </c>
      <c r="ALA56" s="383">
        <f t="shared" si="18"/>
        <v>0</v>
      </c>
      <c r="ALB56" s="383">
        <f t="shared" si="18"/>
        <v>0</v>
      </c>
      <c r="ALC56" s="383">
        <f t="shared" si="18"/>
        <v>0</v>
      </c>
      <c r="ALD56" s="383">
        <f t="shared" si="18"/>
        <v>0</v>
      </c>
      <c r="ALE56" s="383">
        <f t="shared" si="18"/>
        <v>0</v>
      </c>
      <c r="ALF56" s="383">
        <f t="shared" si="18"/>
        <v>0</v>
      </c>
      <c r="ALG56" s="383">
        <f t="shared" si="18"/>
        <v>0</v>
      </c>
      <c r="ALH56" s="383">
        <f t="shared" si="18"/>
        <v>0</v>
      </c>
      <c r="ALI56" s="383">
        <f t="shared" si="18"/>
        <v>0</v>
      </c>
      <c r="ALJ56" s="383">
        <f t="shared" si="18"/>
        <v>0</v>
      </c>
      <c r="ALK56" s="383">
        <f t="shared" si="18"/>
        <v>0</v>
      </c>
      <c r="ALL56" s="383">
        <f t="shared" si="18"/>
        <v>0</v>
      </c>
      <c r="ALM56" s="383">
        <f t="shared" si="18"/>
        <v>0</v>
      </c>
      <c r="ALN56" s="383">
        <f t="shared" si="18"/>
        <v>0</v>
      </c>
      <c r="ALO56" s="383">
        <f t="shared" si="18"/>
        <v>0</v>
      </c>
      <c r="ALP56" s="383">
        <f t="shared" si="18"/>
        <v>0</v>
      </c>
      <c r="ALQ56" s="383">
        <f t="shared" si="18"/>
        <v>0</v>
      </c>
      <c r="ALR56" s="383">
        <f t="shared" si="18"/>
        <v>0</v>
      </c>
      <c r="ALS56" s="383">
        <f t="shared" si="18"/>
        <v>0</v>
      </c>
      <c r="ALT56" s="383">
        <f t="shared" si="18"/>
        <v>0</v>
      </c>
      <c r="ALU56" s="383">
        <f t="shared" si="18"/>
        <v>0</v>
      </c>
      <c r="ALV56" s="383">
        <f t="shared" si="18"/>
        <v>0</v>
      </c>
      <c r="ALW56" s="383">
        <f t="shared" si="18"/>
        <v>0</v>
      </c>
      <c r="ALX56" s="383">
        <f t="shared" si="18"/>
        <v>0</v>
      </c>
      <c r="ALY56" s="383">
        <f t="shared" si="18"/>
        <v>0</v>
      </c>
      <c r="ALZ56" s="383">
        <f t="shared" si="18"/>
        <v>0</v>
      </c>
      <c r="AMA56" s="383">
        <f t="shared" si="18"/>
        <v>0</v>
      </c>
      <c r="AMB56" s="383">
        <f t="shared" si="18"/>
        <v>0</v>
      </c>
      <c r="AMC56" s="383">
        <f t="shared" si="18"/>
        <v>0</v>
      </c>
      <c r="AMD56" s="383">
        <f t="shared" si="18"/>
        <v>0</v>
      </c>
      <c r="AME56" s="383">
        <f t="shared" si="18"/>
        <v>0</v>
      </c>
      <c r="AMF56" s="383">
        <f t="shared" si="18"/>
        <v>0</v>
      </c>
      <c r="AMG56" s="383">
        <f t="shared" si="18"/>
        <v>0</v>
      </c>
      <c r="AMH56" s="383">
        <f t="shared" si="18"/>
        <v>0</v>
      </c>
      <c r="AMI56" s="383">
        <f t="shared" si="18"/>
        <v>0</v>
      </c>
      <c r="AMJ56" s="383">
        <f t="shared" si="18"/>
        <v>0</v>
      </c>
      <c r="AMK56" s="383">
        <f t="shared" si="18"/>
        <v>0</v>
      </c>
      <c r="AML56" s="383">
        <f t="shared" si="18"/>
        <v>0</v>
      </c>
      <c r="AMM56" s="383">
        <f t="shared" si="18"/>
        <v>0</v>
      </c>
      <c r="AMN56" s="383">
        <f t="shared" si="18"/>
        <v>0</v>
      </c>
      <c r="AMO56" s="383">
        <f t="shared" si="18"/>
        <v>0</v>
      </c>
      <c r="AMP56" s="383">
        <f t="shared" ref="AMP56:APA56" si="19">$C$56*AMP54</f>
        <v>0</v>
      </c>
      <c r="AMQ56" s="383">
        <f t="shared" si="19"/>
        <v>0</v>
      </c>
      <c r="AMR56" s="383">
        <f t="shared" si="19"/>
        <v>0</v>
      </c>
      <c r="AMS56" s="383">
        <f t="shared" si="19"/>
        <v>0</v>
      </c>
      <c r="AMT56" s="383">
        <f t="shared" si="19"/>
        <v>0</v>
      </c>
      <c r="AMU56" s="383">
        <f t="shared" si="19"/>
        <v>0</v>
      </c>
      <c r="AMV56" s="383">
        <f t="shared" si="19"/>
        <v>0</v>
      </c>
      <c r="AMW56" s="383">
        <f t="shared" si="19"/>
        <v>0</v>
      </c>
      <c r="AMX56" s="383">
        <f t="shared" si="19"/>
        <v>0</v>
      </c>
      <c r="AMY56" s="383">
        <f t="shared" si="19"/>
        <v>0</v>
      </c>
      <c r="AMZ56" s="383">
        <f t="shared" si="19"/>
        <v>0</v>
      </c>
      <c r="ANA56" s="383">
        <f t="shared" si="19"/>
        <v>0</v>
      </c>
      <c r="ANB56" s="383">
        <f t="shared" si="19"/>
        <v>0</v>
      </c>
      <c r="ANC56" s="383">
        <f t="shared" si="19"/>
        <v>0</v>
      </c>
      <c r="AND56" s="383">
        <f t="shared" si="19"/>
        <v>0</v>
      </c>
      <c r="ANE56" s="383">
        <f t="shared" si="19"/>
        <v>0</v>
      </c>
      <c r="ANF56" s="383">
        <f t="shared" si="19"/>
        <v>0</v>
      </c>
      <c r="ANG56" s="383">
        <f t="shared" si="19"/>
        <v>0</v>
      </c>
      <c r="ANH56" s="383">
        <f t="shared" si="19"/>
        <v>0</v>
      </c>
      <c r="ANI56" s="383">
        <f t="shared" si="19"/>
        <v>0</v>
      </c>
      <c r="ANJ56" s="383">
        <f t="shared" si="19"/>
        <v>0</v>
      </c>
      <c r="ANK56" s="383">
        <f t="shared" si="19"/>
        <v>0</v>
      </c>
      <c r="ANL56" s="383">
        <f t="shared" si="19"/>
        <v>0</v>
      </c>
      <c r="ANM56" s="383">
        <f t="shared" si="19"/>
        <v>0</v>
      </c>
      <c r="ANN56" s="383">
        <f t="shared" si="19"/>
        <v>0</v>
      </c>
      <c r="ANO56" s="383">
        <f t="shared" si="19"/>
        <v>0</v>
      </c>
      <c r="ANP56" s="383">
        <f t="shared" si="19"/>
        <v>0</v>
      </c>
      <c r="ANQ56" s="383">
        <f t="shared" si="19"/>
        <v>0</v>
      </c>
      <c r="ANR56" s="383">
        <f t="shared" si="19"/>
        <v>0</v>
      </c>
      <c r="ANS56" s="383">
        <f t="shared" si="19"/>
        <v>0</v>
      </c>
      <c r="ANT56" s="383">
        <f t="shared" si="19"/>
        <v>0</v>
      </c>
      <c r="ANU56" s="383">
        <f t="shared" si="19"/>
        <v>0</v>
      </c>
      <c r="ANV56" s="383">
        <f t="shared" si="19"/>
        <v>0</v>
      </c>
      <c r="ANW56" s="383">
        <f t="shared" si="19"/>
        <v>0</v>
      </c>
      <c r="ANX56" s="383">
        <f t="shared" si="19"/>
        <v>0</v>
      </c>
      <c r="ANY56" s="383">
        <f t="shared" si="19"/>
        <v>0</v>
      </c>
      <c r="ANZ56" s="383">
        <f t="shared" si="19"/>
        <v>0</v>
      </c>
      <c r="AOA56" s="383">
        <f t="shared" si="19"/>
        <v>0</v>
      </c>
      <c r="AOB56" s="383">
        <f t="shared" si="19"/>
        <v>0</v>
      </c>
      <c r="AOC56" s="383">
        <f t="shared" si="19"/>
        <v>0</v>
      </c>
      <c r="AOD56" s="383">
        <f t="shared" si="19"/>
        <v>0</v>
      </c>
      <c r="AOE56" s="383">
        <f t="shared" si="19"/>
        <v>0</v>
      </c>
      <c r="AOF56" s="383">
        <f t="shared" si="19"/>
        <v>0</v>
      </c>
      <c r="AOG56" s="383">
        <f t="shared" si="19"/>
        <v>0</v>
      </c>
      <c r="AOH56" s="383">
        <f t="shared" si="19"/>
        <v>0</v>
      </c>
      <c r="AOI56" s="383">
        <f t="shared" si="19"/>
        <v>0</v>
      </c>
      <c r="AOJ56" s="383">
        <f t="shared" si="19"/>
        <v>0</v>
      </c>
      <c r="AOK56" s="383">
        <f t="shared" si="19"/>
        <v>0</v>
      </c>
      <c r="AOL56" s="383">
        <f t="shared" si="19"/>
        <v>0</v>
      </c>
      <c r="AOM56" s="383">
        <f t="shared" si="19"/>
        <v>0</v>
      </c>
      <c r="AON56" s="383">
        <f t="shared" si="19"/>
        <v>0</v>
      </c>
      <c r="AOO56" s="383">
        <f t="shared" si="19"/>
        <v>0</v>
      </c>
      <c r="AOP56" s="383">
        <f t="shared" si="19"/>
        <v>0</v>
      </c>
      <c r="AOQ56" s="383">
        <f t="shared" si="19"/>
        <v>0</v>
      </c>
      <c r="AOR56" s="383">
        <f t="shared" si="19"/>
        <v>0</v>
      </c>
      <c r="AOS56" s="383">
        <f t="shared" si="19"/>
        <v>0</v>
      </c>
      <c r="AOT56" s="383">
        <f t="shared" si="19"/>
        <v>0</v>
      </c>
      <c r="AOU56" s="383">
        <f t="shared" si="19"/>
        <v>0</v>
      </c>
      <c r="AOV56" s="383">
        <f t="shared" si="19"/>
        <v>0</v>
      </c>
      <c r="AOW56" s="383">
        <f t="shared" si="19"/>
        <v>0</v>
      </c>
      <c r="AOX56" s="383">
        <f t="shared" si="19"/>
        <v>0</v>
      </c>
      <c r="AOY56" s="383">
        <f t="shared" si="19"/>
        <v>0</v>
      </c>
      <c r="AOZ56" s="383">
        <f t="shared" si="19"/>
        <v>0</v>
      </c>
      <c r="APA56" s="383">
        <f t="shared" si="19"/>
        <v>0</v>
      </c>
      <c r="APB56" s="383">
        <f t="shared" ref="APB56:ARM56" si="20">$C$56*APB54</f>
        <v>0</v>
      </c>
      <c r="APC56" s="383">
        <f t="shared" si="20"/>
        <v>0</v>
      </c>
      <c r="APD56" s="383">
        <f t="shared" si="20"/>
        <v>0</v>
      </c>
      <c r="APE56" s="383">
        <f t="shared" si="20"/>
        <v>0</v>
      </c>
      <c r="APF56" s="383">
        <f t="shared" si="20"/>
        <v>0</v>
      </c>
      <c r="APG56" s="383">
        <f t="shared" si="20"/>
        <v>0</v>
      </c>
      <c r="APH56" s="383">
        <f t="shared" si="20"/>
        <v>0</v>
      </c>
      <c r="API56" s="383">
        <f t="shared" si="20"/>
        <v>0</v>
      </c>
      <c r="APJ56" s="383">
        <f t="shared" si="20"/>
        <v>0</v>
      </c>
      <c r="APK56" s="383">
        <f t="shared" si="20"/>
        <v>0</v>
      </c>
      <c r="APL56" s="383">
        <f t="shared" si="20"/>
        <v>0</v>
      </c>
      <c r="APM56" s="383">
        <f t="shared" si="20"/>
        <v>0</v>
      </c>
      <c r="APN56" s="383">
        <f t="shared" si="20"/>
        <v>0</v>
      </c>
      <c r="APO56" s="383">
        <f t="shared" si="20"/>
        <v>0</v>
      </c>
      <c r="APP56" s="383">
        <f t="shared" si="20"/>
        <v>0</v>
      </c>
      <c r="APQ56" s="383">
        <f t="shared" si="20"/>
        <v>0</v>
      </c>
      <c r="APR56" s="383">
        <f t="shared" si="20"/>
        <v>0</v>
      </c>
      <c r="APS56" s="383">
        <f t="shared" si="20"/>
        <v>0</v>
      </c>
      <c r="APT56" s="383">
        <f t="shared" si="20"/>
        <v>0</v>
      </c>
      <c r="APU56" s="383">
        <f t="shared" si="20"/>
        <v>0</v>
      </c>
      <c r="APV56" s="383">
        <f t="shared" si="20"/>
        <v>0</v>
      </c>
      <c r="APW56" s="383">
        <f t="shared" si="20"/>
        <v>0</v>
      </c>
      <c r="APX56" s="383">
        <f t="shared" si="20"/>
        <v>0</v>
      </c>
      <c r="APY56" s="383">
        <f t="shared" si="20"/>
        <v>0</v>
      </c>
      <c r="APZ56" s="383">
        <f t="shared" si="20"/>
        <v>0</v>
      </c>
      <c r="AQA56" s="383">
        <f t="shared" si="20"/>
        <v>0</v>
      </c>
      <c r="AQB56" s="383">
        <f t="shared" si="20"/>
        <v>0</v>
      </c>
      <c r="AQC56" s="383">
        <f t="shared" si="20"/>
        <v>0</v>
      </c>
      <c r="AQD56" s="383">
        <f t="shared" si="20"/>
        <v>0</v>
      </c>
      <c r="AQE56" s="383">
        <f t="shared" si="20"/>
        <v>0</v>
      </c>
      <c r="AQF56" s="383">
        <f t="shared" si="20"/>
        <v>0</v>
      </c>
      <c r="AQG56" s="383">
        <f t="shared" si="20"/>
        <v>0</v>
      </c>
      <c r="AQH56" s="383">
        <f t="shared" si="20"/>
        <v>0</v>
      </c>
      <c r="AQI56" s="383">
        <f t="shared" si="20"/>
        <v>0</v>
      </c>
      <c r="AQJ56" s="383">
        <f t="shared" si="20"/>
        <v>0</v>
      </c>
      <c r="AQK56" s="383">
        <f t="shared" si="20"/>
        <v>0</v>
      </c>
      <c r="AQL56" s="383">
        <f t="shared" si="20"/>
        <v>0</v>
      </c>
      <c r="AQM56" s="383">
        <f t="shared" si="20"/>
        <v>0</v>
      </c>
      <c r="AQN56" s="383">
        <f t="shared" si="20"/>
        <v>0</v>
      </c>
      <c r="AQO56" s="383">
        <f t="shared" si="20"/>
        <v>0</v>
      </c>
      <c r="AQP56" s="383">
        <f t="shared" si="20"/>
        <v>0</v>
      </c>
      <c r="AQQ56" s="383">
        <f t="shared" si="20"/>
        <v>0</v>
      </c>
      <c r="AQR56" s="383">
        <f t="shared" si="20"/>
        <v>0</v>
      </c>
      <c r="AQS56" s="383">
        <f t="shared" si="20"/>
        <v>0</v>
      </c>
      <c r="AQT56" s="383">
        <f t="shared" si="20"/>
        <v>0</v>
      </c>
      <c r="AQU56" s="383">
        <f t="shared" si="20"/>
        <v>0</v>
      </c>
      <c r="AQV56" s="383">
        <f t="shared" si="20"/>
        <v>0</v>
      </c>
      <c r="AQW56" s="383">
        <f t="shared" si="20"/>
        <v>0</v>
      </c>
      <c r="AQX56" s="383">
        <f t="shared" si="20"/>
        <v>0</v>
      </c>
      <c r="AQY56" s="383">
        <f t="shared" si="20"/>
        <v>0</v>
      </c>
      <c r="AQZ56" s="383">
        <f t="shared" si="20"/>
        <v>0</v>
      </c>
      <c r="ARA56" s="383">
        <f t="shared" si="20"/>
        <v>0</v>
      </c>
      <c r="ARB56" s="383">
        <f t="shared" si="20"/>
        <v>0</v>
      </c>
      <c r="ARC56" s="383">
        <f t="shared" si="20"/>
        <v>0</v>
      </c>
      <c r="ARD56" s="383">
        <f t="shared" si="20"/>
        <v>0</v>
      </c>
      <c r="ARE56" s="383">
        <f t="shared" si="20"/>
        <v>0</v>
      </c>
      <c r="ARF56" s="383">
        <f t="shared" si="20"/>
        <v>0</v>
      </c>
      <c r="ARG56" s="383">
        <f t="shared" si="20"/>
        <v>0</v>
      </c>
      <c r="ARH56" s="383">
        <f t="shared" si="20"/>
        <v>0</v>
      </c>
      <c r="ARI56" s="383">
        <f t="shared" si="20"/>
        <v>0</v>
      </c>
      <c r="ARJ56" s="383">
        <f t="shared" si="20"/>
        <v>0</v>
      </c>
      <c r="ARK56" s="383">
        <f t="shared" si="20"/>
        <v>0</v>
      </c>
      <c r="ARL56" s="383">
        <f t="shared" si="20"/>
        <v>0</v>
      </c>
      <c r="ARM56" s="383">
        <f t="shared" si="20"/>
        <v>0</v>
      </c>
      <c r="ARN56" s="383">
        <f t="shared" ref="ARN56:ATY56" si="21">$C$56*ARN54</f>
        <v>0</v>
      </c>
      <c r="ARO56" s="383">
        <f t="shared" si="21"/>
        <v>0</v>
      </c>
      <c r="ARP56" s="383">
        <f t="shared" si="21"/>
        <v>0</v>
      </c>
      <c r="ARQ56" s="383">
        <f t="shared" si="21"/>
        <v>0</v>
      </c>
      <c r="ARR56" s="383">
        <f t="shared" si="21"/>
        <v>0</v>
      </c>
      <c r="ARS56" s="383">
        <f t="shared" si="21"/>
        <v>0</v>
      </c>
      <c r="ART56" s="383">
        <f t="shared" si="21"/>
        <v>0</v>
      </c>
      <c r="ARU56" s="383">
        <f t="shared" si="21"/>
        <v>0</v>
      </c>
      <c r="ARV56" s="383">
        <f t="shared" si="21"/>
        <v>0</v>
      </c>
      <c r="ARW56" s="383">
        <f t="shared" si="21"/>
        <v>0</v>
      </c>
      <c r="ARX56" s="383">
        <f t="shared" si="21"/>
        <v>0</v>
      </c>
      <c r="ARY56" s="383">
        <f t="shared" si="21"/>
        <v>0</v>
      </c>
      <c r="ARZ56" s="383">
        <f t="shared" si="21"/>
        <v>0</v>
      </c>
      <c r="ASA56" s="383">
        <f t="shared" si="21"/>
        <v>0</v>
      </c>
      <c r="ASB56" s="383">
        <f t="shared" si="21"/>
        <v>0</v>
      </c>
      <c r="ASC56" s="383">
        <f t="shared" si="21"/>
        <v>0</v>
      </c>
      <c r="ASD56" s="383">
        <f t="shared" si="21"/>
        <v>0</v>
      </c>
      <c r="ASE56" s="383">
        <f t="shared" si="21"/>
        <v>0</v>
      </c>
      <c r="ASF56" s="383">
        <f t="shared" si="21"/>
        <v>0</v>
      </c>
      <c r="ASG56" s="383">
        <f t="shared" si="21"/>
        <v>0</v>
      </c>
      <c r="ASH56" s="383">
        <f t="shared" si="21"/>
        <v>0</v>
      </c>
      <c r="ASI56" s="383">
        <f t="shared" si="21"/>
        <v>0</v>
      </c>
      <c r="ASJ56" s="383">
        <f t="shared" si="21"/>
        <v>0</v>
      </c>
      <c r="ASK56" s="383">
        <f t="shared" si="21"/>
        <v>0</v>
      </c>
      <c r="ASL56" s="383">
        <f t="shared" si="21"/>
        <v>0</v>
      </c>
      <c r="ASM56" s="383">
        <f t="shared" si="21"/>
        <v>0</v>
      </c>
      <c r="ASN56" s="383">
        <f t="shared" si="21"/>
        <v>0</v>
      </c>
      <c r="ASO56" s="383">
        <f t="shared" si="21"/>
        <v>0</v>
      </c>
      <c r="ASP56" s="383">
        <f t="shared" si="21"/>
        <v>0</v>
      </c>
      <c r="ASQ56" s="383">
        <f t="shared" si="21"/>
        <v>0</v>
      </c>
      <c r="ASR56" s="383">
        <f t="shared" si="21"/>
        <v>0</v>
      </c>
      <c r="ASS56" s="383">
        <f t="shared" si="21"/>
        <v>0</v>
      </c>
      <c r="AST56" s="383">
        <f t="shared" si="21"/>
        <v>0</v>
      </c>
      <c r="ASU56" s="383">
        <f t="shared" si="21"/>
        <v>0</v>
      </c>
      <c r="ASV56" s="383">
        <f t="shared" si="21"/>
        <v>0</v>
      </c>
      <c r="ASW56" s="383">
        <f t="shared" si="21"/>
        <v>0</v>
      </c>
      <c r="ASX56" s="383">
        <f t="shared" si="21"/>
        <v>0</v>
      </c>
      <c r="ASY56" s="383">
        <f t="shared" si="21"/>
        <v>0</v>
      </c>
      <c r="ASZ56" s="383">
        <f t="shared" si="21"/>
        <v>0</v>
      </c>
      <c r="ATA56" s="383">
        <f t="shared" si="21"/>
        <v>0</v>
      </c>
      <c r="ATB56" s="383">
        <f t="shared" si="21"/>
        <v>0</v>
      </c>
      <c r="ATC56" s="383">
        <f t="shared" si="21"/>
        <v>0</v>
      </c>
      <c r="ATD56" s="383">
        <f t="shared" si="21"/>
        <v>0</v>
      </c>
      <c r="ATE56" s="383">
        <f t="shared" si="21"/>
        <v>0</v>
      </c>
      <c r="ATF56" s="383">
        <f t="shared" si="21"/>
        <v>0</v>
      </c>
      <c r="ATG56" s="383">
        <f t="shared" si="21"/>
        <v>0</v>
      </c>
      <c r="ATH56" s="383">
        <f t="shared" si="21"/>
        <v>0</v>
      </c>
      <c r="ATI56" s="383">
        <f t="shared" si="21"/>
        <v>0</v>
      </c>
      <c r="ATJ56" s="383">
        <f t="shared" si="21"/>
        <v>0</v>
      </c>
      <c r="ATK56" s="383">
        <f t="shared" si="21"/>
        <v>0</v>
      </c>
      <c r="ATL56" s="383">
        <f t="shared" si="21"/>
        <v>0</v>
      </c>
      <c r="ATM56" s="383">
        <f t="shared" si="21"/>
        <v>0</v>
      </c>
      <c r="ATN56" s="383">
        <f t="shared" si="21"/>
        <v>0</v>
      </c>
      <c r="ATO56" s="383">
        <f t="shared" si="21"/>
        <v>0</v>
      </c>
      <c r="ATP56" s="383">
        <f t="shared" si="21"/>
        <v>0</v>
      </c>
      <c r="ATQ56" s="383">
        <f t="shared" si="21"/>
        <v>0</v>
      </c>
      <c r="ATR56" s="383">
        <f t="shared" si="21"/>
        <v>0</v>
      </c>
      <c r="ATS56" s="383">
        <f t="shared" si="21"/>
        <v>0</v>
      </c>
      <c r="ATT56" s="383">
        <f t="shared" si="21"/>
        <v>0</v>
      </c>
      <c r="ATU56" s="383">
        <f t="shared" si="21"/>
        <v>0</v>
      </c>
      <c r="ATV56" s="383">
        <f t="shared" si="21"/>
        <v>0</v>
      </c>
      <c r="ATW56" s="383">
        <f t="shared" si="21"/>
        <v>0</v>
      </c>
      <c r="ATX56" s="383">
        <f t="shared" si="21"/>
        <v>0</v>
      </c>
      <c r="ATY56" s="383">
        <f t="shared" si="21"/>
        <v>0</v>
      </c>
      <c r="ATZ56" s="383">
        <f t="shared" ref="ATZ56:AWK56" si="22">$C$56*ATZ54</f>
        <v>0</v>
      </c>
      <c r="AUA56" s="383">
        <f t="shared" si="22"/>
        <v>0</v>
      </c>
      <c r="AUB56" s="383">
        <f t="shared" si="22"/>
        <v>0</v>
      </c>
      <c r="AUC56" s="383">
        <f t="shared" si="22"/>
        <v>0</v>
      </c>
      <c r="AUD56" s="383">
        <f t="shared" si="22"/>
        <v>0</v>
      </c>
      <c r="AUE56" s="383">
        <f t="shared" si="22"/>
        <v>0</v>
      </c>
      <c r="AUF56" s="383">
        <f t="shared" si="22"/>
        <v>0</v>
      </c>
      <c r="AUG56" s="383">
        <f t="shared" si="22"/>
        <v>0</v>
      </c>
      <c r="AUH56" s="383">
        <f t="shared" si="22"/>
        <v>0</v>
      </c>
      <c r="AUI56" s="383">
        <f t="shared" si="22"/>
        <v>0</v>
      </c>
      <c r="AUJ56" s="383">
        <f t="shared" si="22"/>
        <v>0</v>
      </c>
      <c r="AUK56" s="383">
        <f t="shared" si="22"/>
        <v>0</v>
      </c>
      <c r="AUL56" s="383">
        <f t="shared" si="22"/>
        <v>0</v>
      </c>
      <c r="AUM56" s="383">
        <f t="shared" si="22"/>
        <v>0</v>
      </c>
      <c r="AUN56" s="383">
        <f t="shared" si="22"/>
        <v>0</v>
      </c>
      <c r="AUO56" s="383">
        <f t="shared" si="22"/>
        <v>0</v>
      </c>
      <c r="AUP56" s="383">
        <f t="shared" si="22"/>
        <v>0</v>
      </c>
      <c r="AUQ56" s="383">
        <f t="shared" si="22"/>
        <v>0</v>
      </c>
      <c r="AUR56" s="383">
        <f t="shared" si="22"/>
        <v>0</v>
      </c>
      <c r="AUS56" s="383">
        <f t="shared" si="22"/>
        <v>0</v>
      </c>
      <c r="AUT56" s="383">
        <f t="shared" si="22"/>
        <v>0</v>
      </c>
      <c r="AUU56" s="383">
        <f t="shared" si="22"/>
        <v>0</v>
      </c>
      <c r="AUV56" s="383">
        <f t="shared" si="22"/>
        <v>0</v>
      </c>
      <c r="AUW56" s="383">
        <f t="shared" si="22"/>
        <v>0</v>
      </c>
      <c r="AUX56" s="383">
        <f t="shared" si="22"/>
        <v>0</v>
      </c>
      <c r="AUY56" s="383">
        <f t="shared" si="22"/>
        <v>0</v>
      </c>
      <c r="AUZ56" s="383">
        <f t="shared" si="22"/>
        <v>0</v>
      </c>
      <c r="AVA56" s="383">
        <f t="shared" si="22"/>
        <v>0</v>
      </c>
      <c r="AVB56" s="383">
        <f t="shared" si="22"/>
        <v>0</v>
      </c>
      <c r="AVC56" s="383">
        <f t="shared" si="22"/>
        <v>0</v>
      </c>
      <c r="AVD56" s="383">
        <f t="shared" si="22"/>
        <v>0</v>
      </c>
      <c r="AVE56" s="383">
        <f t="shared" si="22"/>
        <v>0</v>
      </c>
      <c r="AVF56" s="383">
        <f t="shared" si="22"/>
        <v>0</v>
      </c>
      <c r="AVG56" s="383">
        <f t="shared" si="22"/>
        <v>0</v>
      </c>
      <c r="AVH56" s="383">
        <f t="shared" si="22"/>
        <v>0</v>
      </c>
      <c r="AVI56" s="383">
        <f t="shared" si="22"/>
        <v>0</v>
      </c>
      <c r="AVJ56" s="383">
        <f t="shared" si="22"/>
        <v>0</v>
      </c>
      <c r="AVK56" s="383">
        <f t="shared" si="22"/>
        <v>0</v>
      </c>
      <c r="AVL56" s="383">
        <f t="shared" si="22"/>
        <v>0</v>
      </c>
      <c r="AVM56" s="383">
        <f t="shared" si="22"/>
        <v>0</v>
      </c>
      <c r="AVN56" s="383">
        <f t="shared" si="22"/>
        <v>0</v>
      </c>
      <c r="AVO56" s="383">
        <f t="shared" si="22"/>
        <v>0</v>
      </c>
      <c r="AVP56" s="383">
        <f t="shared" si="22"/>
        <v>0</v>
      </c>
      <c r="AVQ56" s="383">
        <f t="shared" si="22"/>
        <v>0</v>
      </c>
      <c r="AVR56" s="383">
        <f t="shared" si="22"/>
        <v>0</v>
      </c>
      <c r="AVS56" s="383">
        <f t="shared" si="22"/>
        <v>0</v>
      </c>
      <c r="AVT56" s="383">
        <f t="shared" si="22"/>
        <v>0</v>
      </c>
      <c r="AVU56" s="383">
        <f t="shared" si="22"/>
        <v>0</v>
      </c>
      <c r="AVV56" s="383">
        <f t="shared" si="22"/>
        <v>0</v>
      </c>
      <c r="AVW56" s="383">
        <f t="shared" si="22"/>
        <v>0</v>
      </c>
      <c r="AVX56" s="383">
        <f t="shared" si="22"/>
        <v>0</v>
      </c>
      <c r="AVY56" s="383">
        <f t="shared" si="22"/>
        <v>0</v>
      </c>
      <c r="AVZ56" s="383">
        <f t="shared" si="22"/>
        <v>0</v>
      </c>
      <c r="AWA56" s="383">
        <f t="shared" si="22"/>
        <v>0</v>
      </c>
      <c r="AWB56" s="383">
        <f t="shared" si="22"/>
        <v>0</v>
      </c>
      <c r="AWC56" s="383">
        <f t="shared" si="22"/>
        <v>0</v>
      </c>
      <c r="AWD56" s="383">
        <f t="shared" si="22"/>
        <v>0</v>
      </c>
      <c r="AWE56" s="383">
        <f t="shared" si="22"/>
        <v>0</v>
      </c>
      <c r="AWF56" s="383">
        <f t="shared" si="22"/>
        <v>0</v>
      </c>
      <c r="AWG56" s="383">
        <f t="shared" si="22"/>
        <v>0</v>
      </c>
      <c r="AWH56" s="383">
        <f t="shared" si="22"/>
        <v>0</v>
      </c>
      <c r="AWI56" s="383">
        <f t="shared" si="22"/>
        <v>0</v>
      </c>
      <c r="AWJ56" s="383">
        <f t="shared" si="22"/>
        <v>0</v>
      </c>
      <c r="AWK56" s="383">
        <f t="shared" si="22"/>
        <v>0</v>
      </c>
      <c r="AWL56" s="383">
        <f t="shared" ref="AWL56:AYW56" si="23">$C$56*AWL54</f>
        <v>0</v>
      </c>
      <c r="AWM56" s="383">
        <f t="shared" si="23"/>
        <v>0</v>
      </c>
      <c r="AWN56" s="383">
        <f t="shared" si="23"/>
        <v>0</v>
      </c>
      <c r="AWO56" s="383">
        <f t="shared" si="23"/>
        <v>0</v>
      </c>
      <c r="AWP56" s="383">
        <f t="shared" si="23"/>
        <v>0</v>
      </c>
      <c r="AWQ56" s="383">
        <f t="shared" si="23"/>
        <v>0</v>
      </c>
      <c r="AWR56" s="383">
        <f t="shared" si="23"/>
        <v>0</v>
      </c>
      <c r="AWS56" s="383">
        <f t="shared" si="23"/>
        <v>0</v>
      </c>
      <c r="AWT56" s="383">
        <f t="shared" si="23"/>
        <v>0</v>
      </c>
      <c r="AWU56" s="383">
        <f t="shared" si="23"/>
        <v>0</v>
      </c>
      <c r="AWV56" s="383">
        <f t="shared" si="23"/>
        <v>0</v>
      </c>
      <c r="AWW56" s="383">
        <f t="shared" si="23"/>
        <v>0</v>
      </c>
      <c r="AWX56" s="383">
        <f t="shared" si="23"/>
        <v>0</v>
      </c>
      <c r="AWY56" s="383">
        <f t="shared" si="23"/>
        <v>0</v>
      </c>
      <c r="AWZ56" s="383">
        <f t="shared" si="23"/>
        <v>0</v>
      </c>
      <c r="AXA56" s="383">
        <f t="shared" si="23"/>
        <v>0</v>
      </c>
      <c r="AXB56" s="383">
        <f t="shared" si="23"/>
        <v>0</v>
      </c>
      <c r="AXC56" s="383">
        <f t="shared" si="23"/>
        <v>0</v>
      </c>
      <c r="AXD56" s="383">
        <f t="shared" si="23"/>
        <v>0</v>
      </c>
      <c r="AXE56" s="383">
        <f t="shared" si="23"/>
        <v>0</v>
      </c>
      <c r="AXF56" s="383">
        <f t="shared" si="23"/>
        <v>0</v>
      </c>
      <c r="AXG56" s="383">
        <f t="shared" si="23"/>
        <v>0</v>
      </c>
      <c r="AXH56" s="383">
        <f t="shared" si="23"/>
        <v>0</v>
      </c>
      <c r="AXI56" s="383">
        <f t="shared" si="23"/>
        <v>0</v>
      </c>
      <c r="AXJ56" s="383">
        <f t="shared" si="23"/>
        <v>0</v>
      </c>
      <c r="AXK56" s="383">
        <f t="shared" si="23"/>
        <v>0</v>
      </c>
      <c r="AXL56" s="383">
        <f t="shared" si="23"/>
        <v>0</v>
      </c>
      <c r="AXM56" s="383">
        <f t="shared" si="23"/>
        <v>0</v>
      </c>
      <c r="AXN56" s="383">
        <f t="shared" si="23"/>
        <v>0</v>
      </c>
      <c r="AXO56" s="383">
        <f t="shared" si="23"/>
        <v>0</v>
      </c>
      <c r="AXP56" s="383">
        <f t="shared" si="23"/>
        <v>0</v>
      </c>
      <c r="AXQ56" s="383">
        <f t="shared" si="23"/>
        <v>0</v>
      </c>
      <c r="AXR56" s="383">
        <f t="shared" si="23"/>
        <v>0</v>
      </c>
      <c r="AXS56" s="383">
        <f t="shared" si="23"/>
        <v>0</v>
      </c>
      <c r="AXT56" s="383">
        <f t="shared" si="23"/>
        <v>0</v>
      </c>
      <c r="AXU56" s="383">
        <f t="shared" si="23"/>
        <v>0</v>
      </c>
      <c r="AXV56" s="383">
        <f t="shared" si="23"/>
        <v>0</v>
      </c>
      <c r="AXW56" s="383">
        <f t="shared" si="23"/>
        <v>0</v>
      </c>
      <c r="AXX56" s="383">
        <f t="shared" si="23"/>
        <v>0</v>
      </c>
      <c r="AXY56" s="383">
        <f t="shared" si="23"/>
        <v>0</v>
      </c>
      <c r="AXZ56" s="383">
        <f t="shared" si="23"/>
        <v>0</v>
      </c>
      <c r="AYA56" s="383">
        <f t="shared" si="23"/>
        <v>0</v>
      </c>
      <c r="AYB56" s="383">
        <f t="shared" si="23"/>
        <v>0</v>
      </c>
      <c r="AYC56" s="383">
        <f t="shared" si="23"/>
        <v>0</v>
      </c>
      <c r="AYD56" s="383">
        <f t="shared" si="23"/>
        <v>0</v>
      </c>
      <c r="AYE56" s="383">
        <f t="shared" si="23"/>
        <v>0</v>
      </c>
      <c r="AYF56" s="383">
        <f t="shared" si="23"/>
        <v>0</v>
      </c>
      <c r="AYG56" s="383">
        <f t="shared" si="23"/>
        <v>0</v>
      </c>
      <c r="AYH56" s="383">
        <f t="shared" si="23"/>
        <v>0</v>
      </c>
      <c r="AYI56" s="383">
        <f t="shared" si="23"/>
        <v>0</v>
      </c>
      <c r="AYJ56" s="383">
        <f t="shared" si="23"/>
        <v>0</v>
      </c>
      <c r="AYK56" s="383">
        <f t="shared" si="23"/>
        <v>0</v>
      </c>
      <c r="AYL56" s="383">
        <f t="shared" si="23"/>
        <v>0</v>
      </c>
      <c r="AYM56" s="383">
        <f t="shared" si="23"/>
        <v>0</v>
      </c>
      <c r="AYN56" s="383">
        <f t="shared" si="23"/>
        <v>0</v>
      </c>
      <c r="AYO56" s="383">
        <f t="shared" si="23"/>
        <v>0</v>
      </c>
      <c r="AYP56" s="383">
        <f t="shared" si="23"/>
        <v>0</v>
      </c>
      <c r="AYQ56" s="383">
        <f t="shared" si="23"/>
        <v>0</v>
      </c>
      <c r="AYR56" s="383">
        <f t="shared" si="23"/>
        <v>0</v>
      </c>
      <c r="AYS56" s="383">
        <f t="shared" si="23"/>
        <v>0</v>
      </c>
      <c r="AYT56" s="383">
        <f t="shared" si="23"/>
        <v>0</v>
      </c>
      <c r="AYU56" s="383">
        <f t="shared" si="23"/>
        <v>0</v>
      </c>
      <c r="AYV56" s="383">
        <f t="shared" si="23"/>
        <v>0</v>
      </c>
      <c r="AYW56" s="383">
        <f t="shared" si="23"/>
        <v>0</v>
      </c>
      <c r="AYX56" s="383">
        <f t="shared" ref="AYX56:BBI56" si="24">$C$56*AYX54</f>
        <v>0</v>
      </c>
      <c r="AYY56" s="383">
        <f t="shared" si="24"/>
        <v>0</v>
      </c>
      <c r="AYZ56" s="383">
        <f t="shared" si="24"/>
        <v>0</v>
      </c>
      <c r="AZA56" s="383">
        <f t="shared" si="24"/>
        <v>0</v>
      </c>
      <c r="AZB56" s="383">
        <f t="shared" si="24"/>
        <v>0</v>
      </c>
      <c r="AZC56" s="383">
        <f t="shared" si="24"/>
        <v>0</v>
      </c>
      <c r="AZD56" s="383">
        <f t="shared" si="24"/>
        <v>0</v>
      </c>
      <c r="AZE56" s="383">
        <f t="shared" si="24"/>
        <v>0</v>
      </c>
      <c r="AZF56" s="383">
        <f t="shared" si="24"/>
        <v>0</v>
      </c>
      <c r="AZG56" s="383">
        <f t="shared" si="24"/>
        <v>0</v>
      </c>
      <c r="AZH56" s="383">
        <f t="shared" si="24"/>
        <v>0</v>
      </c>
      <c r="AZI56" s="383">
        <f t="shared" si="24"/>
        <v>0</v>
      </c>
      <c r="AZJ56" s="383">
        <f t="shared" si="24"/>
        <v>0</v>
      </c>
      <c r="AZK56" s="383">
        <f t="shared" si="24"/>
        <v>0</v>
      </c>
      <c r="AZL56" s="383">
        <f t="shared" si="24"/>
        <v>0</v>
      </c>
      <c r="AZM56" s="383">
        <f t="shared" si="24"/>
        <v>0</v>
      </c>
      <c r="AZN56" s="383">
        <f t="shared" si="24"/>
        <v>0</v>
      </c>
      <c r="AZO56" s="383">
        <f t="shared" si="24"/>
        <v>0</v>
      </c>
      <c r="AZP56" s="383">
        <f t="shared" si="24"/>
        <v>0</v>
      </c>
      <c r="AZQ56" s="383">
        <f t="shared" si="24"/>
        <v>0</v>
      </c>
      <c r="AZR56" s="383">
        <f t="shared" si="24"/>
        <v>0</v>
      </c>
      <c r="AZS56" s="383">
        <f t="shared" si="24"/>
        <v>0</v>
      </c>
      <c r="AZT56" s="383">
        <f t="shared" si="24"/>
        <v>0</v>
      </c>
      <c r="AZU56" s="383">
        <f t="shared" si="24"/>
        <v>0</v>
      </c>
      <c r="AZV56" s="383">
        <f t="shared" si="24"/>
        <v>0</v>
      </c>
      <c r="AZW56" s="383">
        <f t="shared" si="24"/>
        <v>0</v>
      </c>
      <c r="AZX56" s="383">
        <f t="shared" si="24"/>
        <v>0</v>
      </c>
      <c r="AZY56" s="383">
        <f t="shared" si="24"/>
        <v>0</v>
      </c>
      <c r="AZZ56" s="383">
        <f t="shared" si="24"/>
        <v>0</v>
      </c>
      <c r="BAA56" s="383">
        <f t="shared" si="24"/>
        <v>0</v>
      </c>
      <c r="BAB56" s="383">
        <f t="shared" si="24"/>
        <v>0</v>
      </c>
      <c r="BAC56" s="383">
        <f t="shared" si="24"/>
        <v>0</v>
      </c>
      <c r="BAD56" s="383">
        <f t="shared" si="24"/>
        <v>0</v>
      </c>
      <c r="BAE56" s="383">
        <f t="shared" si="24"/>
        <v>0</v>
      </c>
      <c r="BAF56" s="383">
        <f t="shared" si="24"/>
        <v>0</v>
      </c>
      <c r="BAG56" s="383">
        <f t="shared" si="24"/>
        <v>0</v>
      </c>
      <c r="BAH56" s="383">
        <f t="shared" si="24"/>
        <v>0</v>
      </c>
      <c r="BAI56" s="383">
        <f t="shared" si="24"/>
        <v>0</v>
      </c>
      <c r="BAJ56" s="383">
        <f t="shared" si="24"/>
        <v>0</v>
      </c>
      <c r="BAK56" s="383">
        <f t="shared" si="24"/>
        <v>0</v>
      </c>
      <c r="BAL56" s="383">
        <f t="shared" si="24"/>
        <v>0</v>
      </c>
      <c r="BAM56" s="383">
        <f t="shared" si="24"/>
        <v>0</v>
      </c>
      <c r="BAN56" s="383">
        <f t="shared" si="24"/>
        <v>0</v>
      </c>
      <c r="BAO56" s="383">
        <f t="shared" si="24"/>
        <v>0</v>
      </c>
      <c r="BAP56" s="383">
        <f t="shared" si="24"/>
        <v>0</v>
      </c>
      <c r="BAQ56" s="383">
        <f t="shared" si="24"/>
        <v>0</v>
      </c>
      <c r="BAR56" s="383">
        <f t="shared" si="24"/>
        <v>0</v>
      </c>
      <c r="BAS56" s="383">
        <f t="shared" si="24"/>
        <v>0</v>
      </c>
      <c r="BAT56" s="383">
        <f t="shared" si="24"/>
        <v>0</v>
      </c>
      <c r="BAU56" s="383">
        <f t="shared" si="24"/>
        <v>0</v>
      </c>
      <c r="BAV56" s="383">
        <f t="shared" si="24"/>
        <v>0</v>
      </c>
      <c r="BAW56" s="383">
        <f t="shared" si="24"/>
        <v>0</v>
      </c>
      <c r="BAX56" s="383">
        <f t="shared" si="24"/>
        <v>0</v>
      </c>
      <c r="BAY56" s="383">
        <f t="shared" si="24"/>
        <v>0</v>
      </c>
      <c r="BAZ56" s="383">
        <f t="shared" si="24"/>
        <v>0</v>
      </c>
      <c r="BBA56" s="383">
        <f t="shared" si="24"/>
        <v>0</v>
      </c>
      <c r="BBB56" s="383">
        <f t="shared" si="24"/>
        <v>0</v>
      </c>
      <c r="BBC56" s="383">
        <f t="shared" si="24"/>
        <v>0</v>
      </c>
      <c r="BBD56" s="383">
        <f t="shared" si="24"/>
        <v>0</v>
      </c>
      <c r="BBE56" s="383">
        <f t="shared" si="24"/>
        <v>0</v>
      </c>
      <c r="BBF56" s="383">
        <f t="shared" si="24"/>
        <v>0</v>
      </c>
      <c r="BBG56" s="383">
        <f t="shared" si="24"/>
        <v>0</v>
      </c>
      <c r="BBH56" s="383">
        <f t="shared" si="24"/>
        <v>0</v>
      </c>
      <c r="BBI56" s="383">
        <f t="shared" si="24"/>
        <v>0</v>
      </c>
      <c r="BBJ56" s="383">
        <f t="shared" ref="BBJ56:BDU56" si="25">$C$56*BBJ54</f>
        <v>0</v>
      </c>
      <c r="BBK56" s="383">
        <f t="shared" si="25"/>
        <v>0</v>
      </c>
      <c r="BBL56" s="383">
        <f t="shared" si="25"/>
        <v>0</v>
      </c>
      <c r="BBM56" s="383">
        <f t="shared" si="25"/>
        <v>0</v>
      </c>
      <c r="BBN56" s="383">
        <f t="shared" si="25"/>
        <v>0</v>
      </c>
      <c r="BBO56" s="383">
        <f t="shared" si="25"/>
        <v>0</v>
      </c>
      <c r="BBP56" s="383">
        <f t="shared" si="25"/>
        <v>0</v>
      </c>
      <c r="BBQ56" s="383">
        <f t="shared" si="25"/>
        <v>0</v>
      </c>
      <c r="BBR56" s="383">
        <f t="shared" si="25"/>
        <v>0</v>
      </c>
      <c r="BBS56" s="383">
        <f t="shared" si="25"/>
        <v>0</v>
      </c>
      <c r="BBT56" s="383">
        <f t="shared" si="25"/>
        <v>0</v>
      </c>
      <c r="BBU56" s="383">
        <f t="shared" si="25"/>
        <v>0</v>
      </c>
      <c r="BBV56" s="383">
        <f t="shared" si="25"/>
        <v>0</v>
      </c>
      <c r="BBW56" s="383">
        <f t="shared" si="25"/>
        <v>0</v>
      </c>
      <c r="BBX56" s="383">
        <f t="shared" si="25"/>
        <v>0</v>
      </c>
      <c r="BBY56" s="383">
        <f t="shared" si="25"/>
        <v>0</v>
      </c>
      <c r="BBZ56" s="383">
        <f t="shared" si="25"/>
        <v>0</v>
      </c>
      <c r="BCA56" s="383">
        <f t="shared" si="25"/>
        <v>0</v>
      </c>
      <c r="BCB56" s="383">
        <f t="shared" si="25"/>
        <v>0</v>
      </c>
      <c r="BCC56" s="383">
        <f t="shared" si="25"/>
        <v>0</v>
      </c>
      <c r="BCD56" s="383">
        <f t="shared" si="25"/>
        <v>0</v>
      </c>
      <c r="BCE56" s="383">
        <f t="shared" si="25"/>
        <v>0</v>
      </c>
      <c r="BCF56" s="383">
        <f t="shared" si="25"/>
        <v>0</v>
      </c>
      <c r="BCG56" s="383">
        <f t="shared" si="25"/>
        <v>0</v>
      </c>
      <c r="BCH56" s="383">
        <f t="shared" si="25"/>
        <v>0</v>
      </c>
      <c r="BCI56" s="383">
        <f t="shared" si="25"/>
        <v>0</v>
      </c>
      <c r="BCJ56" s="383">
        <f t="shared" si="25"/>
        <v>0</v>
      </c>
      <c r="BCK56" s="383">
        <f t="shared" si="25"/>
        <v>0</v>
      </c>
      <c r="BCL56" s="383">
        <f t="shared" si="25"/>
        <v>0</v>
      </c>
      <c r="BCM56" s="383">
        <f t="shared" si="25"/>
        <v>0</v>
      </c>
      <c r="BCN56" s="383">
        <f t="shared" si="25"/>
        <v>0</v>
      </c>
      <c r="BCO56" s="383">
        <f t="shared" si="25"/>
        <v>0</v>
      </c>
      <c r="BCP56" s="383">
        <f t="shared" si="25"/>
        <v>0</v>
      </c>
      <c r="BCQ56" s="383">
        <f t="shared" si="25"/>
        <v>0</v>
      </c>
      <c r="BCR56" s="383">
        <f t="shared" si="25"/>
        <v>0</v>
      </c>
      <c r="BCS56" s="383">
        <f t="shared" si="25"/>
        <v>0</v>
      </c>
      <c r="BCT56" s="383">
        <f t="shared" si="25"/>
        <v>0</v>
      </c>
      <c r="BCU56" s="383">
        <f t="shared" si="25"/>
        <v>0</v>
      </c>
      <c r="BCV56" s="383">
        <f t="shared" si="25"/>
        <v>0</v>
      </c>
      <c r="BCW56" s="383">
        <f t="shared" si="25"/>
        <v>0</v>
      </c>
      <c r="BCX56" s="383">
        <f t="shared" si="25"/>
        <v>0</v>
      </c>
      <c r="BCY56" s="383">
        <f t="shared" si="25"/>
        <v>0</v>
      </c>
      <c r="BCZ56" s="383">
        <f t="shared" si="25"/>
        <v>0</v>
      </c>
      <c r="BDA56" s="383">
        <f t="shared" si="25"/>
        <v>0</v>
      </c>
      <c r="BDB56" s="383">
        <f t="shared" si="25"/>
        <v>0</v>
      </c>
      <c r="BDC56" s="383">
        <f t="shared" si="25"/>
        <v>0</v>
      </c>
      <c r="BDD56" s="383">
        <f t="shared" si="25"/>
        <v>0</v>
      </c>
      <c r="BDE56" s="383">
        <f t="shared" si="25"/>
        <v>0</v>
      </c>
      <c r="BDF56" s="383">
        <f t="shared" si="25"/>
        <v>0</v>
      </c>
      <c r="BDG56" s="383">
        <f t="shared" si="25"/>
        <v>0</v>
      </c>
      <c r="BDH56" s="383">
        <f t="shared" si="25"/>
        <v>0</v>
      </c>
      <c r="BDI56" s="383">
        <f t="shared" si="25"/>
        <v>0</v>
      </c>
      <c r="BDJ56" s="383">
        <f t="shared" si="25"/>
        <v>0</v>
      </c>
      <c r="BDK56" s="383">
        <f t="shared" si="25"/>
        <v>0</v>
      </c>
      <c r="BDL56" s="383">
        <f t="shared" si="25"/>
        <v>0</v>
      </c>
      <c r="BDM56" s="383">
        <f t="shared" si="25"/>
        <v>0</v>
      </c>
      <c r="BDN56" s="383">
        <f t="shared" si="25"/>
        <v>0</v>
      </c>
      <c r="BDO56" s="383">
        <f t="shared" si="25"/>
        <v>0</v>
      </c>
      <c r="BDP56" s="383">
        <f t="shared" si="25"/>
        <v>0</v>
      </c>
      <c r="BDQ56" s="383">
        <f t="shared" si="25"/>
        <v>0</v>
      </c>
      <c r="BDR56" s="383">
        <f t="shared" si="25"/>
        <v>0</v>
      </c>
      <c r="BDS56" s="383">
        <f t="shared" si="25"/>
        <v>0</v>
      </c>
      <c r="BDT56" s="383">
        <f t="shared" si="25"/>
        <v>0</v>
      </c>
      <c r="BDU56" s="383">
        <f t="shared" si="25"/>
        <v>0</v>
      </c>
      <c r="BDV56" s="383">
        <f t="shared" ref="BDV56:BGG56" si="26">$C$56*BDV54</f>
        <v>0</v>
      </c>
      <c r="BDW56" s="383">
        <f t="shared" si="26"/>
        <v>0</v>
      </c>
      <c r="BDX56" s="383">
        <f t="shared" si="26"/>
        <v>0</v>
      </c>
      <c r="BDY56" s="383">
        <f t="shared" si="26"/>
        <v>0</v>
      </c>
      <c r="BDZ56" s="383">
        <f t="shared" si="26"/>
        <v>0</v>
      </c>
      <c r="BEA56" s="383">
        <f t="shared" si="26"/>
        <v>0</v>
      </c>
      <c r="BEB56" s="383">
        <f t="shared" si="26"/>
        <v>0</v>
      </c>
      <c r="BEC56" s="383">
        <f t="shared" si="26"/>
        <v>0</v>
      </c>
      <c r="BED56" s="383">
        <f t="shared" si="26"/>
        <v>0</v>
      </c>
      <c r="BEE56" s="383">
        <f t="shared" si="26"/>
        <v>0</v>
      </c>
      <c r="BEF56" s="383">
        <f t="shared" si="26"/>
        <v>0</v>
      </c>
      <c r="BEG56" s="383">
        <f t="shared" si="26"/>
        <v>0</v>
      </c>
      <c r="BEH56" s="383">
        <f t="shared" si="26"/>
        <v>0</v>
      </c>
      <c r="BEI56" s="383">
        <f t="shared" si="26"/>
        <v>0</v>
      </c>
      <c r="BEJ56" s="383">
        <f t="shared" si="26"/>
        <v>0</v>
      </c>
      <c r="BEK56" s="383">
        <f t="shared" si="26"/>
        <v>0</v>
      </c>
      <c r="BEL56" s="383">
        <f t="shared" si="26"/>
        <v>0</v>
      </c>
      <c r="BEM56" s="383">
        <f t="shared" si="26"/>
        <v>0</v>
      </c>
      <c r="BEN56" s="383">
        <f t="shared" si="26"/>
        <v>0</v>
      </c>
      <c r="BEO56" s="383">
        <f t="shared" si="26"/>
        <v>0</v>
      </c>
      <c r="BEP56" s="383">
        <f t="shared" si="26"/>
        <v>0</v>
      </c>
      <c r="BEQ56" s="383">
        <f t="shared" si="26"/>
        <v>0</v>
      </c>
      <c r="BER56" s="383">
        <f t="shared" si="26"/>
        <v>0</v>
      </c>
      <c r="BES56" s="383">
        <f t="shared" si="26"/>
        <v>0</v>
      </c>
      <c r="BET56" s="383">
        <f t="shared" si="26"/>
        <v>0</v>
      </c>
      <c r="BEU56" s="383">
        <f t="shared" si="26"/>
        <v>0</v>
      </c>
      <c r="BEV56" s="383">
        <f t="shared" si="26"/>
        <v>0</v>
      </c>
      <c r="BEW56" s="383">
        <f t="shared" si="26"/>
        <v>0</v>
      </c>
      <c r="BEX56" s="383">
        <f t="shared" si="26"/>
        <v>0</v>
      </c>
      <c r="BEY56" s="383">
        <f t="shared" si="26"/>
        <v>0</v>
      </c>
      <c r="BEZ56" s="383">
        <f t="shared" si="26"/>
        <v>0</v>
      </c>
      <c r="BFA56" s="383">
        <f t="shared" si="26"/>
        <v>0</v>
      </c>
      <c r="BFB56" s="383">
        <f t="shared" si="26"/>
        <v>0</v>
      </c>
      <c r="BFC56" s="383">
        <f t="shared" si="26"/>
        <v>0</v>
      </c>
      <c r="BFD56" s="383">
        <f t="shared" si="26"/>
        <v>0</v>
      </c>
      <c r="BFE56" s="383">
        <f t="shared" si="26"/>
        <v>0</v>
      </c>
      <c r="BFF56" s="383">
        <f t="shared" si="26"/>
        <v>0</v>
      </c>
      <c r="BFG56" s="383">
        <f t="shared" si="26"/>
        <v>0</v>
      </c>
      <c r="BFH56" s="383">
        <f t="shared" si="26"/>
        <v>0</v>
      </c>
      <c r="BFI56" s="383">
        <f t="shared" si="26"/>
        <v>0</v>
      </c>
      <c r="BFJ56" s="383">
        <f t="shared" si="26"/>
        <v>0</v>
      </c>
      <c r="BFK56" s="383">
        <f t="shared" si="26"/>
        <v>0</v>
      </c>
      <c r="BFL56" s="383">
        <f t="shared" si="26"/>
        <v>0</v>
      </c>
      <c r="BFM56" s="383">
        <f t="shared" si="26"/>
        <v>0</v>
      </c>
      <c r="BFN56" s="383">
        <f t="shared" si="26"/>
        <v>0</v>
      </c>
      <c r="BFO56" s="383">
        <f t="shared" si="26"/>
        <v>0</v>
      </c>
      <c r="BFP56" s="383">
        <f t="shared" si="26"/>
        <v>0</v>
      </c>
      <c r="BFQ56" s="383">
        <f t="shared" si="26"/>
        <v>0</v>
      </c>
      <c r="BFR56" s="383">
        <f t="shared" si="26"/>
        <v>0</v>
      </c>
      <c r="BFS56" s="383">
        <f t="shared" si="26"/>
        <v>0</v>
      </c>
      <c r="BFT56" s="383">
        <f t="shared" si="26"/>
        <v>0</v>
      </c>
      <c r="BFU56" s="383">
        <f t="shared" si="26"/>
        <v>0</v>
      </c>
      <c r="BFV56" s="383">
        <f t="shared" si="26"/>
        <v>0</v>
      </c>
      <c r="BFW56" s="383">
        <f t="shared" si="26"/>
        <v>0</v>
      </c>
      <c r="BFX56" s="383">
        <f t="shared" si="26"/>
        <v>0</v>
      </c>
      <c r="BFY56" s="383">
        <f t="shared" si="26"/>
        <v>0</v>
      </c>
      <c r="BFZ56" s="383">
        <f t="shared" si="26"/>
        <v>0</v>
      </c>
      <c r="BGA56" s="383">
        <f t="shared" si="26"/>
        <v>0</v>
      </c>
      <c r="BGB56" s="383">
        <f t="shared" si="26"/>
        <v>0</v>
      </c>
      <c r="BGC56" s="383">
        <f t="shared" si="26"/>
        <v>0</v>
      </c>
      <c r="BGD56" s="383">
        <f t="shared" si="26"/>
        <v>0</v>
      </c>
      <c r="BGE56" s="383">
        <f t="shared" si="26"/>
        <v>0</v>
      </c>
      <c r="BGF56" s="383">
        <f t="shared" si="26"/>
        <v>0</v>
      </c>
      <c r="BGG56" s="383">
        <f t="shared" si="26"/>
        <v>0</v>
      </c>
      <c r="BGH56" s="383">
        <f t="shared" ref="BGH56:BIS56" si="27">$C$56*BGH54</f>
        <v>0</v>
      </c>
      <c r="BGI56" s="383">
        <f t="shared" si="27"/>
        <v>0</v>
      </c>
      <c r="BGJ56" s="383">
        <f t="shared" si="27"/>
        <v>0</v>
      </c>
      <c r="BGK56" s="383">
        <f t="shared" si="27"/>
        <v>0</v>
      </c>
      <c r="BGL56" s="383">
        <f t="shared" si="27"/>
        <v>0</v>
      </c>
      <c r="BGM56" s="383">
        <f t="shared" si="27"/>
        <v>0</v>
      </c>
      <c r="BGN56" s="383">
        <f t="shared" si="27"/>
        <v>0</v>
      </c>
      <c r="BGO56" s="383">
        <f t="shared" si="27"/>
        <v>0</v>
      </c>
      <c r="BGP56" s="383">
        <f t="shared" si="27"/>
        <v>0</v>
      </c>
      <c r="BGQ56" s="383">
        <f t="shared" si="27"/>
        <v>0</v>
      </c>
      <c r="BGR56" s="383">
        <f t="shared" si="27"/>
        <v>0</v>
      </c>
      <c r="BGS56" s="383">
        <f t="shared" si="27"/>
        <v>0</v>
      </c>
      <c r="BGT56" s="383">
        <f t="shared" si="27"/>
        <v>0</v>
      </c>
      <c r="BGU56" s="383">
        <f t="shared" si="27"/>
        <v>0</v>
      </c>
      <c r="BGV56" s="383">
        <f t="shared" si="27"/>
        <v>0</v>
      </c>
      <c r="BGW56" s="383">
        <f t="shared" si="27"/>
        <v>0</v>
      </c>
      <c r="BGX56" s="383">
        <f t="shared" si="27"/>
        <v>0</v>
      </c>
      <c r="BGY56" s="383">
        <f t="shared" si="27"/>
        <v>0</v>
      </c>
      <c r="BGZ56" s="383">
        <f t="shared" si="27"/>
        <v>0</v>
      </c>
      <c r="BHA56" s="383">
        <f t="shared" si="27"/>
        <v>0</v>
      </c>
      <c r="BHB56" s="383">
        <f t="shared" si="27"/>
        <v>0</v>
      </c>
      <c r="BHC56" s="383">
        <f t="shared" si="27"/>
        <v>0</v>
      </c>
      <c r="BHD56" s="383">
        <f t="shared" si="27"/>
        <v>0</v>
      </c>
      <c r="BHE56" s="383">
        <f t="shared" si="27"/>
        <v>0</v>
      </c>
      <c r="BHF56" s="383">
        <f t="shared" si="27"/>
        <v>0</v>
      </c>
      <c r="BHG56" s="383">
        <f t="shared" si="27"/>
        <v>0</v>
      </c>
      <c r="BHH56" s="383">
        <f t="shared" si="27"/>
        <v>0</v>
      </c>
      <c r="BHI56" s="383">
        <f t="shared" si="27"/>
        <v>0</v>
      </c>
      <c r="BHJ56" s="383">
        <f t="shared" si="27"/>
        <v>0</v>
      </c>
      <c r="BHK56" s="383">
        <f t="shared" si="27"/>
        <v>0</v>
      </c>
      <c r="BHL56" s="383">
        <f t="shared" si="27"/>
        <v>0</v>
      </c>
      <c r="BHM56" s="383">
        <f t="shared" si="27"/>
        <v>0</v>
      </c>
      <c r="BHN56" s="383">
        <f t="shared" si="27"/>
        <v>0</v>
      </c>
      <c r="BHO56" s="383">
        <f t="shared" si="27"/>
        <v>0</v>
      </c>
      <c r="BHP56" s="383">
        <f t="shared" si="27"/>
        <v>0</v>
      </c>
      <c r="BHQ56" s="383">
        <f t="shared" si="27"/>
        <v>0</v>
      </c>
      <c r="BHR56" s="383">
        <f t="shared" si="27"/>
        <v>0</v>
      </c>
      <c r="BHS56" s="383">
        <f t="shared" si="27"/>
        <v>0</v>
      </c>
      <c r="BHT56" s="383">
        <f t="shared" si="27"/>
        <v>0</v>
      </c>
      <c r="BHU56" s="383">
        <f t="shared" si="27"/>
        <v>0</v>
      </c>
      <c r="BHV56" s="383">
        <f t="shared" si="27"/>
        <v>0</v>
      </c>
      <c r="BHW56" s="383">
        <f t="shared" si="27"/>
        <v>0</v>
      </c>
      <c r="BHX56" s="383">
        <f t="shared" si="27"/>
        <v>0</v>
      </c>
      <c r="BHY56" s="383">
        <f t="shared" si="27"/>
        <v>0</v>
      </c>
      <c r="BHZ56" s="383">
        <f t="shared" si="27"/>
        <v>0</v>
      </c>
      <c r="BIA56" s="383">
        <f t="shared" si="27"/>
        <v>0</v>
      </c>
      <c r="BIB56" s="383">
        <f t="shared" si="27"/>
        <v>0</v>
      </c>
      <c r="BIC56" s="383">
        <f t="shared" si="27"/>
        <v>0</v>
      </c>
      <c r="BID56" s="383">
        <f t="shared" si="27"/>
        <v>0</v>
      </c>
      <c r="BIE56" s="383">
        <f t="shared" si="27"/>
        <v>0</v>
      </c>
      <c r="BIF56" s="383">
        <f t="shared" si="27"/>
        <v>0</v>
      </c>
      <c r="BIG56" s="383">
        <f t="shared" si="27"/>
        <v>0</v>
      </c>
      <c r="BIH56" s="383">
        <f t="shared" si="27"/>
        <v>0</v>
      </c>
      <c r="BII56" s="383">
        <f t="shared" si="27"/>
        <v>0</v>
      </c>
      <c r="BIJ56" s="383">
        <f t="shared" si="27"/>
        <v>0</v>
      </c>
      <c r="BIK56" s="383">
        <f t="shared" si="27"/>
        <v>0</v>
      </c>
      <c r="BIL56" s="383">
        <f t="shared" si="27"/>
        <v>0</v>
      </c>
      <c r="BIM56" s="383">
        <f t="shared" si="27"/>
        <v>0</v>
      </c>
      <c r="BIN56" s="383">
        <f t="shared" si="27"/>
        <v>0</v>
      </c>
      <c r="BIO56" s="383">
        <f t="shared" si="27"/>
        <v>0</v>
      </c>
      <c r="BIP56" s="383">
        <f t="shared" si="27"/>
        <v>0</v>
      </c>
      <c r="BIQ56" s="383">
        <f t="shared" si="27"/>
        <v>0</v>
      </c>
      <c r="BIR56" s="383">
        <f t="shared" si="27"/>
        <v>0</v>
      </c>
      <c r="BIS56" s="383">
        <f t="shared" si="27"/>
        <v>0</v>
      </c>
      <c r="BIT56" s="383">
        <f t="shared" ref="BIT56:BLE56" si="28">$C$56*BIT54</f>
        <v>0</v>
      </c>
      <c r="BIU56" s="383">
        <f t="shared" si="28"/>
        <v>0</v>
      </c>
      <c r="BIV56" s="383">
        <f t="shared" si="28"/>
        <v>0</v>
      </c>
      <c r="BIW56" s="383">
        <f t="shared" si="28"/>
        <v>0</v>
      </c>
      <c r="BIX56" s="383">
        <f t="shared" si="28"/>
        <v>0</v>
      </c>
      <c r="BIY56" s="383">
        <f t="shared" si="28"/>
        <v>0</v>
      </c>
      <c r="BIZ56" s="383">
        <f t="shared" si="28"/>
        <v>0</v>
      </c>
      <c r="BJA56" s="383">
        <f t="shared" si="28"/>
        <v>0</v>
      </c>
      <c r="BJB56" s="383">
        <f t="shared" si="28"/>
        <v>0</v>
      </c>
      <c r="BJC56" s="383">
        <f t="shared" si="28"/>
        <v>0</v>
      </c>
      <c r="BJD56" s="383">
        <f t="shared" si="28"/>
        <v>0</v>
      </c>
      <c r="BJE56" s="383">
        <f t="shared" si="28"/>
        <v>0</v>
      </c>
      <c r="BJF56" s="383">
        <f t="shared" si="28"/>
        <v>0</v>
      </c>
      <c r="BJG56" s="383">
        <f t="shared" si="28"/>
        <v>0</v>
      </c>
      <c r="BJH56" s="383">
        <f t="shared" si="28"/>
        <v>0</v>
      </c>
      <c r="BJI56" s="383">
        <f t="shared" si="28"/>
        <v>0</v>
      </c>
      <c r="BJJ56" s="383">
        <f t="shared" si="28"/>
        <v>0</v>
      </c>
      <c r="BJK56" s="383">
        <f t="shared" si="28"/>
        <v>0</v>
      </c>
      <c r="BJL56" s="383">
        <f t="shared" si="28"/>
        <v>0</v>
      </c>
      <c r="BJM56" s="383">
        <f t="shared" si="28"/>
        <v>0</v>
      </c>
      <c r="BJN56" s="383">
        <f t="shared" si="28"/>
        <v>0</v>
      </c>
      <c r="BJO56" s="383">
        <f t="shared" si="28"/>
        <v>0</v>
      </c>
      <c r="BJP56" s="383">
        <f t="shared" si="28"/>
        <v>0</v>
      </c>
      <c r="BJQ56" s="383">
        <f t="shared" si="28"/>
        <v>0</v>
      </c>
      <c r="BJR56" s="383">
        <f t="shared" si="28"/>
        <v>0</v>
      </c>
      <c r="BJS56" s="383">
        <f t="shared" si="28"/>
        <v>0</v>
      </c>
      <c r="BJT56" s="383">
        <f t="shared" si="28"/>
        <v>0</v>
      </c>
      <c r="BJU56" s="383">
        <f t="shared" si="28"/>
        <v>0</v>
      </c>
      <c r="BJV56" s="383">
        <f t="shared" si="28"/>
        <v>0</v>
      </c>
      <c r="BJW56" s="383">
        <f t="shared" si="28"/>
        <v>0</v>
      </c>
      <c r="BJX56" s="383">
        <f t="shared" si="28"/>
        <v>0</v>
      </c>
      <c r="BJY56" s="383">
        <f t="shared" si="28"/>
        <v>0</v>
      </c>
      <c r="BJZ56" s="383">
        <f t="shared" si="28"/>
        <v>0</v>
      </c>
      <c r="BKA56" s="383">
        <f t="shared" si="28"/>
        <v>0</v>
      </c>
      <c r="BKB56" s="383">
        <f t="shared" si="28"/>
        <v>0</v>
      </c>
      <c r="BKC56" s="383">
        <f t="shared" si="28"/>
        <v>0</v>
      </c>
      <c r="BKD56" s="383">
        <f t="shared" si="28"/>
        <v>0</v>
      </c>
      <c r="BKE56" s="383">
        <f t="shared" si="28"/>
        <v>0</v>
      </c>
      <c r="BKF56" s="383">
        <f t="shared" si="28"/>
        <v>0</v>
      </c>
      <c r="BKG56" s="383">
        <f t="shared" si="28"/>
        <v>0</v>
      </c>
      <c r="BKH56" s="383">
        <f t="shared" si="28"/>
        <v>0</v>
      </c>
      <c r="BKI56" s="383">
        <f t="shared" si="28"/>
        <v>0</v>
      </c>
      <c r="BKJ56" s="383">
        <f t="shared" si="28"/>
        <v>0</v>
      </c>
      <c r="BKK56" s="383">
        <f t="shared" si="28"/>
        <v>0</v>
      </c>
      <c r="BKL56" s="383">
        <f t="shared" si="28"/>
        <v>0</v>
      </c>
      <c r="BKM56" s="383">
        <f t="shared" si="28"/>
        <v>0</v>
      </c>
      <c r="BKN56" s="383">
        <f t="shared" si="28"/>
        <v>0</v>
      </c>
      <c r="BKO56" s="383">
        <f t="shared" si="28"/>
        <v>0</v>
      </c>
      <c r="BKP56" s="383">
        <f t="shared" si="28"/>
        <v>0</v>
      </c>
      <c r="BKQ56" s="383">
        <f t="shared" si="28"/>
        <v>0</v>
      </c>
      <c r="BKR56" s="383">
        <f t="shared" si="28"/>
        <v>0</v>
      </c>
      <c r="BKS56" s="383">
        <f t="shared" si="28"/>
        <v>0</v>
      </c>
      <c r="BKT56" s="383">
        <f t="shared" si="28"/>
        <v>0</v>
      </c>
      <c r="BKU56" s="383">
        <f t="shared" si="28"/>
        <v>0</v>
      </c>
      <c r="BKV56" s="383">
        <f t="shared" si="28"/>
        <v>0</v>
      </c>
      <c r="BKW56" s="383">
        <f t="shared" si="28"/>
        <v>0</v>
      </c>
      <c r="BKX56" s="383">
        <f t="shared" si="28"/>
        <v>0</v>
      </c>
      <c r="BKY56" s="383">
        <f t="shared" si="28"/>
        <v>0</v>
      </c>
      <c r="BKZ56" s="383">
        <f t="shared" si="28"/>
        <v>0</v>
      </c>
      <c r="BLA56" s="383">
        <f t="shared" si="28"/>
        <v>0</v>
      </c>
      <c r="BLB56" s="383">
        <f t="shared" si="28"/>
        <v>0</v>
      </c>
      <c r="BLC56" s="383">
        <f t="shared" si="28"/>
        <v>0</v>
      </c>
      <c r="BLD56" s="383">
        <f t="shared" si="28"/>
        <v>0</v>
      </c>
      <c r="BLE56" s="383">
        <f t="shared" si="28"/>
        <v>0</v>
      </c>
      <c r="BLF56" s="383">
        <f t="shared" ref="BLF56:BNQ56" si="29">$C$56*BLF54</f>
        <v>0</v>
      </c>
      <c r="BLG56" s="383">
        <f t="shared" si="29"/>
        <v>0</v>
      </c>
      <c r="BLH56" s="383">
        <f t="shared" si="29"/>
        <v>0</v>
      </c>
      <c r="BLI56" s="383">
        <f t="shared" si="29"/>
        <v>0</v>
      </c>
      <c r="BLJ56" s="383">
        <f t="shared" si="29"/>
        <v>0</v>
      </c>
      <c r="BLK56" s="383">
        <f t="shared" si="29"/>
        <v>0</v>
      </c>
      <c r="BLL56" s="383">
        <f t="shared" si="29"/>
        <v>0</v>
      </c>
      <c r="BLM56" s="383">
        <f t="shared" si="29"/>
        <v>0</v>
      </c>
      <c r="BLN56" s="383">
        <f t="shared" si="29"/>
        <v>0</v>
      </c>
      <c r="BLO56" s="383">
        <f t="shared" si="29"/>
        <v>0</v>
      </c>
      <c r="BLP56" s="383">
        <f t="shared" si="29"/>
        <v>0</v>
      </c>
      <c r="BLQ56" s="383">
        <f t="shared" si="29"/>
        <v>0</v>
      </c>
      <c r="BLR56" s="383">
        <f t="shared" si="29"/>
        <v>0</v>
      </c>
      <c r="BLS56" s="383">
        <f t="shared" si="29"/>
        <v>0</v>
      </c>
      <c r="BLT56" s="383">
        <f t="shared" si="29"/>
        <v>0</v>
      </c>
      <c r="BLU56" s="383">
        <f t="shared" si="29"/>
        <v>0</v>
      </c>
      <c r="BLV56" s="383">
        <f t="shared" si="29"/>
        <v>0</v>
      </c>
      <c r="BLW56" s="383">
        <f t="shared" si="29"/>
        <v>0</v>
      </c>
      <c r="BLX56" s="383">
        <f t="shared" si="29"/>
        <v>0</v>
      </c>
      <c r="BLY56" s="383">
        <f t="shared" si="29"/>
        <v>0</v>
      </c>
      <c r="BLZ56" s="383">
        <f t="shared" si="29"/>
        <v>0</v>
      </c>
      <c r="BMA56" s="383">
        <f t="shared" si="29"/>
        <v>0</v>
      </c>
      <c r="BMB56" s="383">
        <f t="shared" si="29"/>
        <v>0</v>
      </c>
      <c r="BMC56" s="383">
        <f t="shared" si="29"/>
        <v>0</v>
      </c>
      <c r="BMD56" s="383">
        <f t="shared" si="29"/>
        <v>0</v>
      </c>
      <c r="BME56" s="383">
        <f t="shared" si="29"/>
        <v>0</v>
      </c>
      <c r="BMF56" s="383">
        <f t="shared" si="29"/>
        <v>0</v>
      </c>
      <c r="BMG56" s="383">
        <f t="shared" si="29"/>
        <v>0</v>
      </c>
      <c r="BMH56" s="383">
        <f t="shared" si="29"/>
        <v>0</v>
      </c>
      <c r="BMI56" s="383">
        <f t="shared" si="29"/>
        <v>0</v>
      </c>
      <c r="BMJ56" s="383">
        <f t="shared" si="29"/>
        <v>0</v>
      </c>
      <c r="BMK56" s="383">
        <f t="shared" si="29"/>
        <v>0</v>
      </c>
      <c r="BML56" s="383">
        <f t="shared" si="29"/>
        <v>0</v>
      </c>
      <c r="BMM56" s="383">
        <f t="shared" si="29"/>
        <v>0</v>
      </c>
      <c r="BMN56" s="383">
        <f t="shared" si="29"/>
        <v>0</v>
      </c>
      <c r="BMO56" s="383">
        <f t="shared" si="29"/>
        <v>0</v>
      </c>
      <c r="BMP56" s="383">
        <f t="shared" si="29"/>
        <v>0</v>
      </c>
      <c r="BMQ56" s="383">
        <f t="shared" si="29"/>
        <v>0</v>
      </c>
      <c r="BMR56" s="383">
        <f t="shared" si="29"/>
        <v>0</v>
      </c>
      <c r="BMS56" s="383">
        <f t="shared" si="29"/>
        <v>0</v>
      </c>
      <c r="BMT56" s="383">
        <f t="shared" si="29"/>
        <v>0</v>
      </c>
      <c r="BMU56" s="383">
        <f t="shared" si="29"/>
        <v>0</v>
      </c>
      <c r="BMV56" s="383">
        <f t="shared" si="29"/>
        <v>0</v>
      </c>
      <c r="BMW56" s="383">
        <f t="shared" si="29"/>
        <v>0</v>
      </c>
      <c r="BMX56" s="383">
        <f t="shared" si="29"/>
        <v>0</v>
      </c>
      <c r="BMY56" s="383">
        <f t="shared" si="29"/>
        <v>0</v>
      </c>
      <c r="BMZ56" s="383">
        <f t="shared" si="29"/>
        <v>0</v>
      </c>
      <c r="BNA56" s="383">
        <f t="shared" si="29"/>
        <v>0</v>
      </c>
      <c r="BNB56" s="383">
        <f t="shared" si="29"/>
        <v>0</v>
      </c>
      <c r="BNC56" s="383">
        <f t="shared" si="29"/>
        <v>0</v>
      </c>
      <c r="BND56" s="383">
        <f t="shared" si="29"/>
        <v>0</v>
      </c>
      <c r="BNE56" s="383">
        <f t="shared" si="29"/>
        <v>0</v>
      </c>
      <c r="BNF56" s="383">
        <f t="shared" si="29"/>
        <v>0</v>
      </c>
      <c r="BNG56" s="383">
        <f t="shared" si="29"/>
        <v>0</v>
      </c>
      <c r="BNH56" s="383">
        <f t="shared" si="29"/>
        <v>0</v>
      </c>
      <c r="BNI56" s="383">
        <f t="shared" si="29"/>
        <v>0</v>
      </c>
      <c r="BNJ56" s="383">
        <f t="shared" si="29"/>
        <v>0</v>
      </c>
      <c r="BNK56" s="383">
        <f t="shared" si="29"/>
        <v>0</v>
      </c>
      <c r="BNL56" s="383">
        <f t="shared" si="29"/>
        <v>0</v>
      </c>
      <c r="BNM56" s="383">
        <f t="shared" si="29"/>
        <v>0</v>
      </c>
      <c r="BNN56" s="383">
        <f t="shared" si="29"/>
        <v>0</v>
      </c>
      <c r="BNO56" s="383">
        <f t="shared" si="29"/>
        <v>0</v>
      </c>
      <c r="BNP56" s="383">
        <f t="shared" si="29"/>
        <v>0</v>
      </c>
      <c r="BNQ56" s="383">
        <f t="shared" si="29"/>
        <v>0</v>
      </c>
      <c r="BNR56" s="383">
        <f t="shared" ref="BNR56:BQC56" si="30">$C$56*BNR54</f>
        <v>0</v>
      </c>
      <c r="BNS56" s="383">
        <f t="shared" si="30"/>
        <v>0</v>
      </c>
      <c r="BNT56" s="383">
        <f t="shared" si="30"/>
        <v>0</v>
      </c>
      <c r="BNU56" s="383">
        <f t="shared" si="30"/>
        <v>0</v>
      </c>
      <c r="BNV56" s="383">
        <f t="shared" si="30"/>
        <v>0</v>
      </c>
      <c r="BNW56" s="383">
        <f t="shared" si="30"/>
        <v>0</v>
      </c>
      <c r="BNX56" s="383">
        <f t="shared" si="30"/>
        <v>0</v>
      </c>
      <c r="BNY56" s="383">
        <f t="shared" si="30"/>
        <v>0</v>
      </c>
      <c r="BNZ56" s="383">
        <f t="shared" si="30"/>
        <v>0</v>
      </c>
      <c r="BOA56" s="383">
        <f t="shared" si="30"/>
        <v>0</v>
      </c>
      <c r="BOB56" s="383">
        <f t="shared" si="30"/>
        <v>0</v>
      </c>
      <c r="BOC56" s="383">
        <f t="shared" si="30"/>
        <v>0</v>
      </c>
      <c r="BOD56" s="383">
        <f t="shared" si="30"/>
        <v>0</v>
      </c>
      <c r="BOE56" s="383">
        <f t="shared" si="30"/>
        <v>0</v>
      </c>
      <c r="BOF56" s="383">
        <f t="shared" si="30"/>
        <v>0</v>
      </c>
      <c r="BOG56" s="383">
        <f t="shared" si="30"/>
        <v>0</v>
      </c>
      <c r="BOH56" s="383">
        <f t="shared" si="30"/>
        <v>0</v>
      </c>
      <c r="BOI56" s="383">
        <f t="shared" si="30"/>
        <v>0</v>
      </c>
      <c r="BOJ56" s="383">
        <f t="shared" si="30"/>
        <v>0</v>
      </c>
      <c r="BOK56" s="383">
        <f t="shared" si="30"/>
        <v>0</v>
      </c>
      <c r="BOL56" s="383">
        <f t="shared" si="30"/>
        <v>0</v>
      </c>
      <c r="BOM56" s="383">
        <f t="shared" si="30"/>
        <v>0</v>
      </c>
      <c r="BON56" s="383">
        <f t="shared" si="30"/>
        <v>0</v>
      </c>
      <c r="BOO56" s="383">
        <f t="shared" si="30"/>
        <v>0</v>
      </c>
      <c r="BOP56" s="383">
        <f t="shared" si="30"/>
        <v>0</v>
      </c>
      <c r="BOQ56" s="383">
        <f t="shared" si="30"/>
        <v>0</v>
      </c>
      <c r="BOR56" s="383">
        <f t="shared" si="30"/>
        <v>0</v>
      </c>
      <c r="BOS56" s="383">
        <f t="shared" si="30"/>
        <v>0</v>
      </c>
      <c r="BOT56" s="383">
        <f t="shared" si="30"/>
        <v>0</v>
      </c>
      <c r="BOU56" s="383">
        <f t="shared" si="30"/>
        <v>0</v>
      </c>
      <c r="BOV56" s="383">
        <f t="shared" si="30"/>
        <v>0</v>
      </c>
      <c r="BOW56" s="383">
        <f t="shared" si="30"/>
        <v>0</v>
      </c>
      <c r="BOX56" s="383">
        <f t="shared" si="30"/>
        <v>0</v>
      </c>
      <c r="BOY56" s="383">
        <f t="shared" si="30"/>
        <v>0</v>
      </c>
      <c r="BOZ56" s="383">
        <f t="shared" si="30"/>
        <v>0</v>
      </c>
      <c r="BPA56" s="383">
        <f t="shared" si="30"/>
        <v>0</v>
      </c>
      <c r="BPB56" s="383">
        <f t="shared" si="30"/>
        <v>0</v>
      </c>
      <c r="BPC56" s="383">
        <f t="shared" si="30"/>
        <v>0</v>
      </c>
      <c r="BPD56" s="383">
        <f t="shared" si="30"/>
        <v>0</v>
      </c>
      <c r="BPE56" s="383">
        <f t="shared" si="30"/>
        <v>0</v>
      </c>
      <c r="BPF56" s="383">
        <f t="shared" si="30"/>
        <v>0</v>
      </c>
      <c r="BPG56" s="383">
        <f t="shared" si="30"/>
        <v>0</v>
      </c>
      <c r="BPH56" s="383">
        <f t="shared" si="30"/>
        <v>0</v>
      </c>
      <c r="BPI56" s="383">
        <f t="shared" si="30"/>
        <v>0</v>
      </c>
      <c r="BPJ56" s="383">
        <f t="shared" si="30"/>
        <v>0</v>
      </c>
      <c r="BPK56" s="383">
        <f t="shared" si="30"/>
        <v>0</v>
      </c>
      <c r="BPL56" s="383">
        <f t="shared" si="30"/>
        <v>0</v>
      </c>
      <c r="BPM56" s="383">
        <f t="shared" si="30"/>
        <v>0</v>
      </c>
      <c r="BPN56" s="383">
        <f t="shared" si="30"/>
        <v>0</v>
      </c>
      <c r="BPO56" s="383">
        <f t="shared" si="30"/>
        <v>0</v>
      </c>
      <c r="BPP56" s="383">
        <f t="shared" si="30"/>
        <v>0</v>
      </c>
      <c r="BPQ56" s="383">
        <f t="shared" si="30"/>
        <v>0</v>
      </c>
      <c r="BPR56" s="383">
        <f t="shared" si="30"/>
        <v>0</v>
      </c>
      <c r="BPS56" s="383">
        <f t="shared" si="30"/>
        <v>0</v>
      </c>
      <c r="BPT56" s="383">
        <f t="shared" si="30"/>
        <v>0</v>
      </c>
      <c r="BPU56" s="383">
        <f t="shared" si="30"/>
        <v>0</v>
      </c>
      <c r="BPV56" s="383">
        <f t="shared" si="30"/>
        <v>0</v>
      </c>
      <c r="BPW56" s="383">
        <f t="shared" si="30"/>
        <v>0</v>
      </c>
      <c r="BPX56" s="383">
        <f t="shared" si="30"/>
        <v>0</v>
      </c>
      <c r="BPY56" s="383">
        <f t="shared" si="30"/>
        <v>0</v>
      </c>
      <c r="BPZ56" s="383">
        <f t="shared" si="30"/>
        <v>0</v>
      </c>
      <c r="BQA56" s="383">
        <f t="shared" si="30"/>
        <v>0</v>
      </c>
      <c r="BQB56" s="383">
        <f t="shared" si="30"/>
        <v>0</v>
      </c>
      <c r="BQC56" s="383">
        <f t="shared" si="30"/>
        <v>0</v>
      </c>
      <c r="BQD56" s="383">
        <f t="shared" ref="BQD56:BSO56" si="31">$C$56*BQD54</f>
        <v>0</v>
      </c>
      <c r="BQE56" s="383">
        <f t="shared" si="31"/>
        <v>0</v>
      </c>
      <c r="BQF56" s="383">
        <f t="shared" si="31"/>
        <v>0</v>
      </c>
      <c r="BQG56" s="383">
        <f t="shared" si="31"/>
        <v>0</v>
      </c>
      <c r="BQH56" s="383">
        <f t="shared" si="31"/>
        <v>0</v>
      </c>
      <c r="BQI56" s="383">
        <f t="shared" si="31"/>
        <v>0</v>
      </c>
      <c r="BQJ56" s="383">
        <f t="shared" si="31"/>
        <v>0</v>
      </c>
      <c r="BQK56" s="383">
        <f t="shared" si="31"/>
        <v>0</v>
      </c>
      <c r="BQL56" s="383">
        <f t="shared" si="31"/>
        <v>0</v>
      </c>
      <c r="BQM56" s="383">
        <f t="shared" si="31"/>
        <v>0</v>
      </c>
      <c r="BQN56" s="383">
        <f t="shared" si="31"/>
        <v>0</v>
      </c>
      <c r="BQO56" s="383">
        <f t="shared" si="31"/>
        <v>0</v>
      </c>
      <c r="BQP56" s="383">
        <f t="shared" si="31"/>
        <v>0</v>
      </c>
      <c r="BQQ56" s="383">
        <f t="shared" si="31"/>
        <v>0</v>
      </c>
      <c r="BQR56" s="383">
        <f t="shared" si="31"/>
        <v>0</v>
      </c>
      <c r="BQS56" s="383">
        <f t="shared" si="31"/>
        <v>0</v>
      </c>
      <c r="BQT56" s="383">
        <f t="shared" si="31"/>
        <v>0</v>
      </c>
      <c r="BQU56" s="383">
        <f t="shared" si="31"/>
        <v>0</v>
      </c>
      <c r="BQV56" s="383">
        <f t="shared" si="31"/>
        <v>0</v>
      </c>
      <c r="BQW56" s="383">
        <f t="shared" si="31"/>
        <v>0</v>
      </c>
      <c r="BQX56" s="383">
        <f t="shared" si="31"/>
        <v>0</v>
      </c>
      <c r="BQY56" s="383">
        <f t="shared" si="31"/>
        <v>0</v>
      </c>
      <c r="BQZ56" s="383">
        <f t="shared" si="31"/>
        <v>0</v>
      </c>
      <c r="BRA56" s="383">
        <f t="shared" si="31"/>
        <v>0</v>
      </c>
      <c r="BRB56" s="383">
        <f t="shared" si="31"/>
        <v>0</v>
      </c>
      <c r="BRC56" s="383">
        <f t="shared" si="31"/>
        <v>0</v>
      </c>
      <c r="BRD56" s="383">
        <f t="shared" si="31"/>
        <v>0</v>
      </c>
      <c r="BRE56" s="383">
        <f t="shared" si="31"/>
        <v>0</v>
      </c>
      <c r="BRF56" s="383">
        <f t="shared" si="31"/>
        <v>0</v>
      </c>
      <c r="BRG56" s="383">
        <f t="shared" si="31"/>
        <v>0</v>
      </c>
      <c r="BRH56" s="383">
        <f t="shared" si="31"/>
        <v>0</v>
      </c>
      <c r="BRI56" s="383">
        <f t="shared" si="31"/>
        <v>0</v>
      </c>
      <c r="BRJ56" s="383">
        <f t="shared" si="31"/>
        <v>0</v>
      </c>
      <c r="BRK56" s="383">
        <f t="shared" si="31"/>
        <v>0</v>
      </c>
      <c r="BRL56" s="383">
        <f t="shared" si="31"/>
        <v>0</v>
      </c>
      <c r="BRM56" s="383">
        <f t="shared" si="31"/>
        <v>0</v>
      </c>
      <c r="BRN56" s="383">
        <f t="shared" si="31"/>
        <v>0</v>
      </c>
      <c r="BRO56" s="383">
        <f t="shared" si="31"/>
        <v>0</v>
      </c>
      <c r="BRP56" s="383">
        <f t="shared" si="31"/>
        <v>0</v>
      </c>
      <c r="BRQ56" s="383">
        <f t="shared" si="31"/>
        <v>0</v>
      </c>
      <c r="BRR56" s="383">
        <f t="shared" si="31"/>
        <v>0</v>
      </c>
      <c r="BRS56" s="383">
        <f t="shared" si="31"/>
        <v>0</v>
      </c>
      <c r="BRT56" s="383">
        <f t="shared" si="31"/>
        <v>0</v>
      </c>
      <c r="BRU56" s="383">
        <f t="shared" si="31"/>
        <v>0</v>
      </c>
      <c r="BRV56" s="383">
        <f t="shared" si="31"/>
        <v>0</v>
      </c>
      <c r="BRW56" s="383">
        <f t="shared" si="31"/>
        <v>0</v>
      </c>
      <c r="BRX56" s="383">
        <f t="shared" si="31"/>
        <v>0</v>
      </c>
      <c r="BRY56" s="383">
        <f t="shared" si="31"/>
        <v>0</v>
      </c>
      <c r="BRZ56" s="383">
        <f t="shared" si="31"/>
        <v>0</v>
      </c>
      <c r="BSA56" s="383">
        <f t="shared" si="31"/>
        <v>0</v>
      </c>
      <c r="BSB56" s="383">
        <f t="shared" si="31"/>
        <v>0</v>
      </c>
      <c r="BSC56" s="383">
        <f t="shared" si="31"/>
        <v>0</v>
      </c>
      <c r="BSD56" s="383">
        <f t="shared" si="31"/>
        <v>0</v>
      </c>
      <c r="BSE56" s="383">
        <f t="shared" si="31"/>
        <v>0</v>
      </c>
      <c r="BSF56" s="383">
        <f t="shared" si="31"/>
        <v>0</v>
      </c>
      <c r="BSG56" s="383">
        <f t="shared" si="31"/>
        <v>0</v>
      </c>
      <c r="BSH56" s="383">
        <f t="shared" si="31"/>
        <v>0</v>
      </c>
      <c r="BSI56" s="383">
        <f t="shared" si="31"/>
        <v>0</v>
      </c>
      <c r="BSJ56" s="383">
        <f t="shared" si="31"/>
        <v>0</v>
      </c>
      <c r="BSK56" s="383">
        <f t="shared" si="31"/>
        <v>0</v>
      </c>
      <c r="BSL56" s="383">
        <f t="shared" si="31"/>
        <v>0</v>
      </c>
      <c r="BSM56" s="383">
        <f t="shared" si="31"/>
        <v>0</v>
      </c>
      <c r="BSN56" s="383">
        <f t="shared" si="31"/>
        <v>0</v>
      </c>
      <c r="BSO56" s="383">
        <f t="shared" si="31"/>
        <v>0</v>
      </c>
      <c r="BSP56" s="383">
        <f t="shared" ref="BSP56:BVA56" si="32">$C$56*BSP54</f>
        <v>0</v>
      </c>
      <c r="BSQ56" s="383">
        <f t="shared" si="32"/>
        <v>0</v>
      </c>
      <c r="BSR56" s="383">
        <f t="shared" si="32"/>
        <v>0</v>
      </c>
      <c r="BSS56" s="383">
        <f t="shared" si="32"/>
        <v>0</v>
      </c>
      <c r="BST56" s="383">
        <f t="shared" si="32"/>
        <v>0</v>
      </c>
      <c r="BSU56" s="383">
        <f t="shared" si="32"/>
        <v>0</v>
      </c>
      <c r="BSV56" s="383">
        <f t="shared" si="32"/>
        <v>0</v>
      </c>
      <c r="BSW56" s="383">
        <f t="shared" si="32"/>
        <v>0</v>
      </c>
      <c r="BSX56" s="383">
        <f t="shared" si="32"/>
        <v>0</v>
      </c>
      <c r="BSY56" s="383">
        <f t="shared" si="32"/>
        <v>0</v>
      </c>
      <c r="BSZ56" s="383">
        <f t="shared" si="32"/>
        <v>0</v>
      </c>
      <c r="BTA56" s="383">
        <f t="shared" si="32"/>
        <v>0</v>
      </c>
      <c r="BTB56" s="383">
        <f t="shared" si="32"/>
        <v>0</v>
      </c>
      <c r="BTC56" s="383">
        <f t="shared" si="32"/>
        <v>0</v>
      </c>
      <c r="BTD56" s="383">
        <f t="shared" si="32"/>
        <v>0</v>
      </c>
      <c r="BTE56" s="383">
        <f t="shared" si="32"/>
        <v>0</v>
      </c>
      <c r="BTF56" s="383">
        <f t="shared" si="32"/>
        <v>0</v>
      </c>
      <c r="BTG56" s="383">
        <f t="shared" si="32"/>
        <v>0</v>
      </c>
      <c r="BTH56" s="383">
        <f t="shared" si="32"/>
        <v>0</v>
      </c>
      <c r="BTI56" s="383">
        <f t="shared" si="32"/>
        <v>0</v>
      </c>
      <c r="BTJ56" s="383">
        <f t="shared" si="32"/>
        <v>0</v>
      </c>
      <c r="BTK56" s="383">
        <f t="shared" si="32"/>
        <v>0</v>
      </c>
      <c r="BTL56" s="383">
        <f t="shared" si="32"/>
        <v>0</v>
      </c>
      <c r="BTM56" s="383">
        <f t="shared" si="32"/>
        <v>0</v>
      </c>
      <c r="BTN56" s="383">
        <f t="shared" si="32"/>
        <v>0</v>
      </c>
      <c r="BTO56" s="383">
        <f t="shared" si="32"/>
        <v>0</v>
      </c>
      <c r="BTP56" s="383">
        <f t="shared" si="32"/>
        <v>0</v>
      </c>
      <c r="BTQ56" s="383">
        <f t="shared" si="32"/>
        <v>0</v>
      </c>
      <c r="BTR56" s="383">
        <f t="shared" si="32"/>
        <v>0</v>
      </c>
      <c r="BTS56" s="383">
        <f t="shared" si="32"/>
        <v>0</v>
      </c>
      <c r="BTT56" s="383">
        <f t="shared" si="32"/>
        <v>0</v>
      </c>
      <c r="BTU56" s="383">
        <f t="shared" si="32"/>
        <v>0</v>
      </c>
      <c r="BTV56" s="383">
        <f t="shared" si="32"/>
        <v>0</v>
      </c>
      <c r="BTW56" s="383">
        <f t="shared" si="32"/>
        <v>0</v>
      </c>
      <c r="BTX56" s="383">
        <f t="shared" si="32"/>
        <v>0</v>
      </c>
      <c r="BTY56" s="383">
        <f t="shared" si="32"/>
        <v>0</v>
      </c>
      <c r="BTZ56" s="383">
        <f t="shared" si="32"/>
        <v>0</v>
      </c>
      <c r="BUA56" s="383">
        <f t="shared" si="32"/>
        <v>0</v>
      </c>
      <c r="BUB56" s="383">
        <f t="shared" si="32"/>
        <v>0</v>
      </c>
      <c r="BUC56" s="383">
        <f t="shared" si="32"/>
        <v>0</v>
      </c>
      <c r="BUD56" s="383">
        <f t="shared" si="32"/>
        <v>0</v>
      </c>
      <c r="BUE56" s="383">
        <f t="shared" si="32"/>
        <v>0</v>
      </c>
      <c r="BUF56" s="383">
        <f t="shared" si="32"/>
        <v>0</v>
      </c>
      <c r="BUG56" s="383">
        <f t="shared" si="32"/>
        <v>0</v>
      </c>
      <c r="BUH56" s="383">
        <f t="shared" si="32"/>
        <v>0</v>
      </c>
      <c r="BUI56" s="383">
        <f t="shared" si="32"/>
        <v>0</v>
      </c>
      <c r="BUJ56" s="383">
        <f t="shared" si="32"/>
        <v>0</v>
      </c>
      <c r="BUK56" s="383">
        <f t="shared" si="32"/>
        <v>0</v>
      </c>
      <c r="BUL56" s="383">
        <f t="shared" si="32"/>
        <v>0</v>
      </c>
      <c r="BUM56" s="383">
        <f t="shared" si="32"/>
        <v>0</v>
      </c>
      <c r="BUN56" s="383">
        <f t="shared" si="32"/>
        <v>0</v>
      </c>
      <c r="BUO56" s="383">
        <f t="shared" si="32"/>
        <v>0</v>
      </c>
      <c r="BUP56" s="383">
        <f t="shared" si="32"/>
        <v>0</v>
      </c>
      <c r="BUQ56" s="383">
        <f t="shared" si="32"/>
        <v>0</v>
      </c>
      <c r="BUR56" s="383">
        <f t="shared" si="32"/>
        <v>0</v>
      </c>
      <c r="BUS56" s="383">
        <f t="shared" si="32"/>
        <v>0</v>
      </c>
      <c r="BUT56" s="383">
        <f t="shared" si="32"/>
        <v>0</v>
      </c>
      <c r="BUU56" s="383">
        <f t="shared" si="32"/>
        <v>0</v>
      </c>
      <c r="BUV56" s="383">
        <f t="shared" si="32"/>
        <v>0</v>
      </c>
      <c r="BUW56" s="383">
        <f t="shared" si="32"/>
        <v>0</v>
      </c>
      <c r="BUX56" s="383">
        <f t="shared" si="32"/>
        <v>0</v>
      </c>
      <c r="BUY56" s="383">
        <f t="shared" si="32"/>
        <v>0</v>
      </c>
      <c r="BUZ56" s="383">
        <f t="shared" si="32"/>
        <v>0</v>
      </c>
      <c r="BVA56" s="383">
        <f t="shared" si="32"/>
        <v>0</v>
      </c>
      <c r="BVB56" s="383">
        <f t="shared" ref="BVB56:BXM56" si="33">$C$56*BVB54</f>
        <v>0</v>
      </c>
      <c r="BVC56" s="383">
        <f t="shared" si="33"/>
        <v>0</v>
      </c>
      <c r="BVD56" s="383">
        <f t="shared" si="33"/>
        <v>0</v>
      </c>
      <c r="BVE56" s="383">
        <f t="shared" si="33"/>
        <v>0</v>
      </c>
      <c r="BVF56" s="383">
        <f t="shared" si="33"/>
        <v>0</v>
      </c>
      <c r="BVG56" s="383">
        <f t="shared" si="33"/>
        <v>0</v>
      </c>
      <c r="BVH56" s="383">
        <f t="shared" si="33"/>
        <v>0</v>
      </c>
      <c r="BVI56" s="383">
        <f t="shared" si="33"/>
        <v>0</v>
      </c>
      <c r="BVJ56" s="383">
        <f t="shared" si="33"/>
        <v>0</v>
      </c>
      <c r="BVK56" s="383">
        <f t="shared" si="33"/>
        <v>0</v>
      </c>
      <c r="BVL56" s="383">
        <f t="shared" si="33"/>
        <v>0</v>
      </c>
      <c r="BVM56" s="383">
        <f t="shared" si="33"/>
        <v>0</v>
      </c>
      <c r="BVN56" s="383">
        <f t="shared" si="33"/>
        <v>0</v>
      </c>
      <c r="BVO56" s="383">
        <f t="shared" si="33"/>
        <v>0</v>
      </c>
      <c r="BVP56" s="383">
        <f t="shared" si="33"/>
        <v>0</v>
      </c>
      <c r="BVQ56" s="383">
        <f t="shared" si="33"/>
        <v>0</v>
      </c>
      <c r="BVR56" s="383">
        <f t="shared" si="33"/>
        <v>0</v>
      </c>
      <c r="BVS56" s="383">
        <f t="shared" si="33"/>
        <v>0</v>
      </c>
      <c r="BVT56" s="383">
        <f t="shared" si="33"/>
        <v>0</v>
      </c>
      <c r="BVU56" s="383">
        <f t="shared" si="33"/>
        <v>0</v>
      </c>
      <c r="BVV56" s="383">
        <f t="shared" si="33"/>
        <v>0</v>
      </c>
      <c r="BVW56" s="383">
        <f t="shared" si="33"/>
        <v>0</v>
      </c>
      <c r="BVX56" s="383">
        <f t="shared" si="33"/>
        <v>0</v>
      </c>
      <c r="BVY56" s="383">
        <f t="shared" si="33"/>
        <v>0</v>
      </c>
      <c r="BVZ56" s="383">
        <f t="shared" si="33"/>
        <v>0</v>
      </c>
      <c r="BWA56" s="383">
        <f t="shared" si="33"/>
        <v>0</v>
      </c>
      <c r="BWB56" s="383">
        <f t="shared" si="33"/>
        <v>0</v>
      </c>
      <c r="BWC56" s="383">
        <f t="shared" si="33"/>
        <v>0</v>
      </c>
      <c r="BWD56" s="383">
        <f t="shared" si="33"/>
        <v>0</v>
      </c>
      <c r="BWE56" s="383">
        <f t="shared" si="33"/>
        <v>0</v>
      </c>
      <c r="BWF56" s="383">
        <f t="shared" si="33"/>
        <v>0</v>
      </c>
      <c r="BWG56" s="383">
        <f t="shared" si="33"/>
        <v>0</v>
      </c>
      <c r="BWH56" s="383">
        <f t="shared" si="33"/>
        <v>0</v>
      </c>
      <c r="BWI56" s="383">
        <f t="shared" si="33"/>
        <v>0</v>
      </c>
      <c r="BWJ56" s="383">
        <f t="shared" si="33"/>
        <v>0</v>
      </c>
      <c r="BWK56" s="383">
        <f t="shared" si="33"/>
        <v>0</v>
      </c>
      <c r="BWL56" s="383">
        <f t="shared" si="33"/>
        <v>0</v>
      </c>
      <c r="BWM56" s="383">
        <f t="shared" si="33"/>
        <v>0</v>
      </c>
      <c r="BWN56" s="383">
        <f t="shared" si="33"/>
        <v>0</v>
      </c>
      <c r="BWO56" s="383">
        <f t="shared" si="33"/>
        <v>0</v>
      </c>
      <c r="BWP56" s="383">
        <f t="shared" si="33"/>
        <v>0</v>
      </c>
      <c r="BWQ56" s="383">
        <f t="shared" si="33"/>
        <v>0</v>
      </c>
      <c r="BWR56" s="383">
        <f t="shared" si="33"/>
        <v>0</v>
      </c>
      <c r="BWS56" s="383">
        <f t="shared" si="33"/>
        <v>0</v>
      </c>
      <c r="BWT56" s="383">
        <f t="shared" si="33"/>
        <v>0</v>
      </c>
      <c r="BWU56" s="383">
        <f t="shared" si="33"/>
        <v>0</v>
      </c>
      <c r="BWV56" s="383">
        <f t="shared" si="33"/>
        <v>0</v>
      </c>
      <c r="BWW56" s="383">
        <f t="shared" si="33"/>
        <v>0</v>
      </c>
      <c r="BWX56" s="383">
        <f t="shared" si="33"/>
        <v>0</v>
      </c>
      <c r="BWY56" s="383">
        <f t="shared" si="33"/>
        <v>0</v>
      </c>
      <c r="BWZ56" s="383">
        <f t="shared" si="33"/>
        <v>0</v>
      </c>
      <c r="BXA56" s="383">
        <f t="shared" si="33"/>
        <v>0</v>
      </c>
      <c r="BXB56" s="383">
        <f t="shared" si="33"/>
        <v>0</v>
      </c>
      <c r="BXC56" s="383">
        <f t="shared" si="33"/>
        <v>0</v>
      </c>
      <c r="BXD56" s="383">
        <f t="shared" si="33"/>
        <v>0</v>
      </c>
      <c r="BXE56" s="383">
        <f t="shared" si="33"/>
        <v>0</v>
      </c>
      <c r="BXF56" s="383">
        <f t="shared" si="33"/>
        <v>0</v>
      </c>
      <c r="BXG56" s="383">
        <f t="shared" si="33"/>
        <v>0</v>
      </c>
      <c r="BXH56" s="383">
        <f t="shared" si="33"/>
        <v>0</v>
      </c>
      <c r="BXI56" s="383">
        <f t="shared" si="33"/>
        <v>0</v>
      </c>
      <c r="BXJ56" s="383">
        <f t="shared" si="33"/>
        <v>0</v>
      </c>
      <c r="BXK56" s="383">
        <f t="shared" si="33"/>
        <v>0</v>
      </c>
      <c r="BXL56" s="383">
        <f t="shared" si="33"/>
        <v>0</v>
      </c>
      <c r="BXM56" s="383">
        <f t="shared" si="33"/>
        <v>0</v>
      </c>
      <c r="BXN56" s="383">
        <f t="shared" ref="BXN56:BZY56" si="34">$C$56*BXN54</f>
        <v>0</v>
      </c>
      <c r="BXO56" s="383">
        <f t="shared" si="34"/>
        <v>0</v>
      </c>
      <c r="BXP56" s="383">
        <f t="shared" si="34"/>
        <v>0</v>
      </c>
      <c r="BXQ56" s="383">
        <f t="shared" si="34"/>
        <v>0</v>
      </c>
      <c r="BXR56" s="383">
        <f t="shared" si="34"/>
        <v>0</v>
      </c>
      <c r="BXS56" s="383">
        <f t="shared" si="34"/>
        <v>0</v>
      </c>
      <c r="BXT56" s="383">
        <f t="shared" si="34"/>
        <v>0</v>
      </c>
      <c r="BXU56" s="383">
        <f t="shared" si="34"/>
        <v>0</v>
      </c>
      <c r="BXV56" s="383">
        <f t="shared" si="34"/>
        <v>0</v>
      </c>
      <c r="BXW56" s="383">
        <f t="shared" si="34"/>
        <v>0</v>
      </c>
      <c r="BXX56" s="383">
        <f t="shared" si="34"/>
        <v>0</v>
      </c>
      <c r="BXY56" s="383">
        <f t="shared" si="34"/>
        <v>0</v>
      </c>
      <c r="BXZ56" s="383">
        <f t="shared" si="34"/>
        <v>0</v>
      </c>
      <c r="BYA56" s="383">
        <f t="shared" si="34"/>
        <v>0</v>
      </c>
      <c r="BYB56" s="383">
        <f t="shared" si="34"/>
        <v>0</v>
      </c>
      <c r="BYC56" s="383">
        <f t="shared" si="34"/>
        <v>0</v>
      </c>
      <c r="BYD56" s="383">
        <f t="shared" si="34"/>
        <v>0</v>
      </c>
      <c r="BYE56" s="383">
        <f t="shared" si="34"/>
        <v>0</v>
      </c>
      <c r="BYF56" s="383">
        <f t="shared" si="34"/>
        <v>0</v>
      </c>
      <c r="BYG56" s="383">
        <f t="shared" si="34"/>
        <v>0</v>
      </c>
      <c r="BYH56" s="383">
        <f t="shared" si="34"/>
        <v>0</v>
      </c>
      <c r="BYI56" s="383">
        <f t="shared" si="34"/>
        <v>0</v>
      </c>
      <c r="BYJ56" s="383">
        <f t="shared" si="34"/>
        <v>0</v>
      </c>
      <c r="BYK56" s="383">
        <f t="shared" si="34"/>
        <v>0</v>
      </c>
      <c r="BYL56" s="383">
        <f t="shared" si="34"/>
        <v>0</v>
      </c>
      <c r="BYM56" s="383">
        <f t="shared" si="34"/>
        <v>0</v>
      </c>
      <c r="BYN56" s="383">
        <f t="shared" si="34"/>
        <v>0</v>
      </c>
      <c r="BYO56" s="383">
        <f t="shared" si="34"/>
        <v>0</v>
      </c>
      <c r="BYP56" s="383">
        <f t="shared" si="34"/>
        <v>0</v>
      </c>
      <c r="BYQ56" s="383">
        <f t="shared" si="34"/>
        <v>0</v>
      </c>
      <c r="BYR56" s="383">
        <f t="shared" si="34"/>
        <v>0</v>
      </c>
      <c r="BYS56" s="383">
        <f t="shared" si="34"/>
        <v>0</v>
      </c>
      <c r="BYT56" s="383">
        <f t="shared" si="34"/>
        <v>0</v>
      </c>
      <c r="BYU56" s="383">
        <f t="shared" si="34"/>
        <v>0</v>
      </c>
      <c r="BYV56" s="383">
        <f t="shared" si="34"/>
        <v>0</v>
      </c>
      <c r="BYW56" s="383">
        <f t="shared" si="34"/>
        <v>0</v>
      </c>
      <c r="BYX56" s="383">
        <f t="shared" si="34"/>
        <v>0</v>
      </c>
      <c r="BYY56" s="383">
        <f t="shared" si="34"/>
        <v>0</v>
      </c>
      <c r="BYZ56" s="383">
        <f t="shared" si="34"/>
        <v>0</v>
      </c>
      <c r="BZA56" s="383">
        <f t="shared" si="34"/>
        <v>0</v>
      </c>
      <c r="BZB56" s="383">
        <f t="shared" si="34"/>
        <v>0</v>
      </c>
      <c r="BZC56" s="383">
        <f t="shared" si="34"/>
        <v>0</v>
      </c>
      <c r="BZD56" s="383">
        <f t="shared" si="34"/>
        <v>0</v>
      </c>
      <c r="BZE56" s="383">
        <f t="shared" si="34"/>
        <v>0</v>
      </c>
      <c r="BZF56" s="383">
        <f t="shared" si="34"/>
        <v>0</v>
      </c>
      <c r="BZG56" s="383">
        <f t="shared" si="34"/>
        <v>0</v>
      </c>
      <c r="BZH56" s="383">
        <f t="shared" si="34"/>
        <v>0</v>
      </c>
      <c r="BZI56" s="383">
        <f t="shared" si="34"/>
        <v>0</v>
      </c>
      <c r="BZJ56" s="383">
        <f t="shared" si="34"/>
        <v>0</v>
      </c>
      <c r="BZK56" s="383">
        <f t="shared" si="34"/>
        <v>0</v>
      </c>
      <c r="BZL56" s="383">
        <f t="shared" si="34"/>
        <v>0</v>
      </c>
      <c r="BZM56" s="383">
        <f t="shared" si="34"/>
        <v>0</v>
      </c>
      <c r="BZN56" s="383">
        <f t="shared" si="34"/>
        <v>0</v>
      </c>
      <c r="BZO56" s="383">
        <f t="shared" si="34"/>
        <v>0</v>
      </c>
      <c r="BZP56" s="383">
        <f t="shared" si="34"/>
        <v>0</v>
      </c>
      <c r="BZQ56" s="383">
        <f t="shared" si="34"/>
        <v>0</v>
      </c>
      <c r="BZR56" s="383">
        <f t="shared" si="34"/>
        <v>0</v>
      </c>
      <c r="BZS56" s="383">
        <f t="shared" si="34"/>
        <v>0</v>
      </c>
      <c r="BZT56" s="383">
        <f t="shared" si="34"/>
        <v>0</v>
      </c>
      <c r="BZU56" s="383">
        <f t="shared" si="34"/>
        <v>0</v>
      </c>
      <c r="BZV56" s="383">
        <f t="shared" si="34"/>
        <v>0</v>
      </c>
      <c r="BZW56" s="383">
        <f t="shared" si="34"/>
        <v>0</v>
      </c>
      <c r="BZX56" s="383">
        <f t="shared" si="34"/>
        <v>0</v>
      </c>
      <c r="BZY56" s="383">
        <f t="shared" si="34"/>
        <v>0</v>
      </c>
      <c r="BZZ56" s="383">
        <f t="shared" ref="BZZ56:CCK56" si="35">$C$56*BZZ54</f>
        <v>0</v>
      </c>
      <c r="CAA56" s="383">
        <f t="shared" si="35"/>
        <v>0</v>
      </c>
      <c r="CAB56" s="383">
        <f t="shared" si="35"/>
        <v>0</v>
      </c>
      <c r="CAC56" s="383">
        <f t="shared" si="35"/>
        <v>0</v>
      </c>
      <c r="CAD56" s="383">
        <f t="shared" si="35"/>
        <v>0</v>
      </c>
      <c r="CAE56" s="383">
        <f t="shared" si="35"/>
        <v>0</v>
      </c>
      <c r="CAF56" s="383">
        <f t="shared" si="35"/>
        <v>0</v>
      </c>
      <c r="CAG56" s="383">
        <f t="shared" si="35"/>
        <v>0</v>
      </c>
      <c r="CAH56" s="383">
        <f t="shared" si="35"/>
        <v>0</v>
      </c>
      <c r="CAI56" s="383">
        <f t="shared" si="35"/>
        <v>0</v>
      </c>
      <c r="CAJ56" s="383">
        <f t="shared" si="35"/>
        <v>0</v>
      </c>
      <c r="CAK56" s="383">
        <f t="shared" si="35"/>
        <v>0</v>
      </c>
      <c r="CAL56" s="383">
        <f t="shared" si="35"/>
        <v>0</v>
      </c>
      <c r="CAM56" s="383">
        <f t="shared" si="35"/>
        <v>0</v>
      </c>
      <c r="CAN56" s="383">
        <f t="shared" si="35"/>
        <v>0</v>
      </c>
      <c r="CAO56" s="383">
        <f t="shared" si="35"/>
        <v>0</v>
      </c>
      <c r="CAP56" s="383">
        <f t="shared" si="35"/>
        <v>0</v>
      </c>
      <c r="CAQ56" s="383">
        <f t="shared" si="35"/>
        <v>0</v>
      </c>
      <c r="CAR56" s="383">
        <f t="shared" si="35"/>
        <v>0</v>
      </c>
      <c r="CAS56" s="383">
        <f t="shared" si="35"/>
        <v>0</v>
      </c>
      <c r="CAT56" s="383">
        <f t="shared" si="35"/>
        <v>0</v>
      </c>
      <c r="CAU56" s="383">
        <f t="shared" si="35"/>
        <v>0</v>
      </c>
      <c r="CAV56" s="383">
        <f t="shared" si="35"/>
        <v>0</v>
      </c>
      <c r="CAW56" s="383">
        <f t="shared" si="35"/>
        <v>0</v>
      </c>
      <c r="CAX56" s="383">
        <f t="shared" si="35"/>
        <v>0</v>
      </c>
      <c r="CAY56" s="383">
        <f t="shared" si="35"/>
        <v>0</v>
      </c>
      <c r="CAZ56" s="383">
        <f t="shared" si="35"/>
        <v>0</v>
      </c>
      <c r="CBA56" s="383">
        <f t="shared" si="35"/>
        <v>0</v>
      </c>
      <c r="CBB56" s="383">
        <f t="shared" si="35"/>
        <v>0</v>
      </c>
      <c r="CBC56" s="383">
        <f t="shared" si="35"/>
        <v>0</v>
      </c>
      <c r="CBD56" s="383">
        <f t="shared" si="35"/>
        <v>0</v>
      </c>
      <c r="CBE56" s="383">
        <f t="shared" si="35"/>
        <v>0</v>
      </c>
      <c r="CBF56" s="383">
        <f t="shared" si="35"/>
        <v>0</v>
      </c>
      <c r="CBG56" s="383">
        <f t="shared" si="35"/>
        <v>0</v>
      </c>
      <c r="CBH56" s="383">
        <f t="shared" si="35"/>
        <v>0</v>
      </c>
      <c r="CBI56" s="383">
        <f t="shared" si="35"/>
        <v>0</v>
      </c>
      <c r="CBJ56" s="383">
        <f t="shared" si="35"/>
        <v>0</v>
      </c>
      <c r="CBK56" s="383">
        <f t="shared" si="35"/>
        <v>0</v>
      </c>
      <c r="CBL56" s="383">
        <f t="shared" si="35"/>
        <v>0</v>
      </c>
      <c r="CBM56" s="383">
        <f t="shared" si="35"/>
        <v>0</v>
      </c>
      <c r="CBN56" s="383">
        <f t="shared" si="35"/>
        <v>0</v>
      </c>
      <c r="CBO56" s="383">
        <f t="shared" si="35"/>
        <v>0</v>
      </c>
      <c r="CBP56" s="383">
        <f t="shared" si="35"/>
        <v>0</v>
      </c>
      <c r="CBQ56" s="383">
        <f t="shared" si="35"/>
        <v>0</v>
      </c>
      <c r="CBR56" s="383">
        <f t="shared" si="35"/>
        <v>0</v>
      </c>
      <c r="CBS56" s="383">
        <f t="shared" si="35"/>
        <v>0</v>
      </c>
      <c r="CBT56" s="383">
        <f t="shared" si="35"/>
        <v>0</v>
      </c>
      <c r="CBU56" s="383">
        <f t="shared" si="35"/>
        <v>0</v>
      </c>
      <c r="CBV56" s="383">
        <f t="shared" si="35"/>
        <v>0</v>
      </c>
      <c r="CBW56" s="383">
        <f t="shared" si="35"/>
        <v>0</v>
      </c>
      <c r="CBX56" s="383">
        <f t="shared" si="35"/>
        <v>0</v>
      </c>
      <c r="CBY56" s="383">
        <f t="shared" si="35"/>
        <v>0</v>
      </c>
      <c r="CBZ56" s="383">
        <f t="shared" si="35"/>
        <v>0</v>
      </c>
      <c r="CCA56" s="383">
        <f t="shared" si="35"/>
        <v>0</v>
      </c>
      <c r="CCB56" s="383">
        <f t="shared" si="35"/>
        <v>0</v>
      </c>
      <c r="CCC56" s="383">
        <f t="shared" si="35"/>
        <v>0</v>
      </c>
      <c r="CCD56" s="383">
        <f t="shared" si="35"/>
        <v>0</v>
      </c>
      <c r="CCE56" s="383">
        <f t="shared" si="35"/>
        <v>0</v>
      </c>
      <c r="CCF56" s="383">
        <f t="shared" si="35"/>
        <v>0</v>
      </c>
      <c r="CCG56" s="383">
        <f t="shared" si="35"/>
        <v>0</v>
      </c>
      <c r="CCH56" s="383">
        <f t="shared" si="35"/>
        <v>0</v>
      </c>
      <c r="CCI56" s="383">
        <f t="shared" si="35"/>
        <v>0</v>
      </c>
      <c r="CCJ56" s="383">
        <f t="shared" si="35"/>
        <v>0</v>
      </c>
      <c r="CCK56" s="383">
        <f t="shared" si="35"/>
        <v>0</v>
      </c>
      <c r="CCL56" s="383">
        <f t="shared" ref="CCL56:CEW56" si="36">$C$56*CCL54</f>
        <v>0</v>
      </c>
      <c r="CCM56" s="383">
        <f t="shared" si="36"/>
        <v>0</v>
      </c>
      <c r="CCN56" s="383">
        <f t="shared" si="36"/>
        <v>0</v>
      </c>
      <c r="CCO56" s="383">
        <f t="shared" si="36"/>
        <v>0</v>
      </c>
      <c r="CCP56" s="383">
        <f t="shared" si="36"/>
        <v>0</v>
      </c>
      <c r="CCQ56" s="383">
        <f t="shared" si="36"/>
        <v>0</v>
      </c>
      <c r="CCR56" s="383">
        <f t="shared" si="36"/>
        <v>0</v>
      </c>
      <c r="CCS56" s="383">
        <f t="shared" si="36"/>
        <v>0</v>
      </c>
      <c r="CCT56" s="383">
        <f t="shared" si="36"/>
        <v>0</v>
      </c>
      <c r="CCU56" s="383">
        <f t="shared" si="36"/>
        <v>0</v>
      </c>
      <c r="CCV56" s="383">
        <f t="shared" si="36"/>
        <v>0</v>
      </c>
      <c r="CCW56" s="383">
        <f t="shared" si="36"/>
        <v>0</v>
      </c>
      <c r="CCX56" s="383">
        <f t="shared" si="36"/>
        <v>0</v>
      </c>
      <c r="CCY56" s="383">
        <f t="shared" si="36"/>
        <v>0</v>
      </c>
      <c r="CCZ56" s="383">
        <f t="shared" si="36"/>
        <v>0</v>
      </c>
      <c r="CDA56" s="383">
        <f t="shared" si="36"/>
        <v>0</v>
      </c>
      <c r="CDB56" s="383">
        <f t="shared" si="36"/>
        <v>0</v>
      </c>
      <c r="CDC56" s="383">
        <f t="shared" si="36"/>
        <v>0</v>
      </c>
      <c r="CDD56" s="383">
        <f t="shared" si="36"/>
        <v>0</v>
      </c>
      <c r="CDE56" s="383">
        <f t="shared" si="36"/>
        <v>0</v>
      </c>
      <c r="CDF56" s="383">
        <f t="shared" si="36"/>
        <v>0</v>
      </c>
      <c r="CDG56" s="383">
        <f t="shared" si="36"/>
        <v>0</v>
      </c>
      <c r="CDH56" s="383">
        <f t="shared" si="36"/>
        <v>0</v>
      </c>
      <c r="CDI56" s="383">
        <f t="shared" si="36"/>
        <v>0</v>
      </c>
      <c r="CDJ56" s="383">
        <f t="shared" si="36"/>
        <v>0</v>
      </c>
      <c r="CDK56" s="383">
        <f t="shared" si="36"/>
        <v>0</v>
      </c>
      <c r="CDL56" s="383">
        <f t="shared" si="36"/>
        <v>0</v>
      </c>
      <c r="CDM56" s="383">
        <f t="shared" si="36"/>
        <v>0</v>
      </c>
      <c r="CDN56" s="383">
        <f t="shared" si="36"/>
        <v>0</v>
      </c>
      <c r="CDO56" s="383">
        <f t="shared" si="36"/>
        <v>0</v>
      </c>
      <c r="CDP56" s="383">
        <f t="shared" si="36"/>
        <v>0</v>
      </c>
      <c r="CDQ56" s="383">
        <f t="shared" si="36"/>
        <v>0</v>
      </c>
      <c r="CDR56" s="383">
        <f t="shared" si="36"/>
        <v>0</v>
      </c>
      <c r="CDS56" s="383">
        <f t="shared" si="36"/>
        <v>0</v>
      </c>
      <c r="CDT56" s="383">
        <f t="shared" si="36"/>
        <v>0</v>
      </c>
      <c r="CDU56" s="383">
        <f t="shared" si="36"/>
        <v>0</v>
      </c>
      <c r="CDV56" s="383">
        <f t="shared" si="36"/>
        <v>0</v>
      </c>
      <c r="CDW56" s="383">
        <f t="shared" si="36"/>
        <v>0</v>
      </c>
      <c r="CDX56" s="383">
        <f t="shared" si="36"/>
        <v>0</v>
      </c>
      <c r="CDY56" s="383">
        <f t="shared" si="36"/>
        <v>0</v>
      </c>
      <c r="CDZ56" s="383">
        <f t="shared" si="36"/>
        <v>0</v>
      </c>
      <c r="CEA56" s="383">
        <f t="shared" si="36"/>
        <v>0</v>
      </c>
      <c r="CEB56" s="383">
        <f t="shared" si="36"/>
        <v>0</v>
      </c>
      <c r="CEC56" s="383">
        <f t="shared" si="36"/>
        <v>0</v>
      </c>
      <c r="CED56" s="383">
        <f t="shared" si="36"/>
        <v>0</v>
      </c>
      <c r="CEE56" s="383">
        <f t="shared" si="36"/>
        <v>0</v>
      </c>
      <c r="CEF56" s="383">
        <f t="shared" si="36"/>
        <v>0</v>
      </c>
      <c r="CEG56" s="383">
        <f t="shared" si="36"/>
        <v>0</v>
      </c>
      <c r="CEH56" s="383">
        <f t="shared" si="36"/>
        <v>0</v>
      </c>
      <c r="CEI56" s="383">
        <f t="shared" si="36"/>
        <v>0</v>
      </c>
      <c r="CEJ56" s="383">
        <f t="shared" si="36"/>
        <v>0</v>
      </c>
      <c r="CEK56" s="383">
        <f t="shared" si="36"/>
        <v>0</v>
      </c>
      <c r="CEL56" s="383">
        <f t="shared" si="36"/>
        <v>0</v>
      </c>
      <c r="CEM56" s="383">
        <f t="shared" si="36"/>
        <v>0</v>
      </c>
      <c r="CEN56" s="383">
        <f t="shared" si="36"/>
        <v>0</v>
      </c>
      <c r="CEO56" s="383">
        <f t="shared" si="36"/>
        <v>0</v>
      </c>
      <c r="CEP56" s="383">
        <f t="shared" si="36"/>
        <v>0</v>
      </c>
      <c r="CEQ56" s="383">
        <f t="shared" si="36"/>
        <v>0</v>
      </c>
      <c r="CER56" s="383">
        <f t="shared" si="36"/>
        <v>0</v>
      </c>
      <c r="CES56" s="383">
        <f t="shared" si="36"/>
        <v>0</v>
      </c>
      <c r="CET56" s="383">
        <f t="shared" si="36"/>
        <v>0</v>
      </c>
      <c r="CEU56" s="383">
        <f t="shared" si="36"/>
        <v>0</v>
      </c>
      <c r="CEV56" s="383">
        <f t="shared" si="36"/>
        <v>0</v>
      </c>
      <c r="CEW56" s="383">
        <f t="shared" si="36"/>
        <v>0</v>
      </c>
      <c r="CEX56" s="383">
        <f t="shared" ref="CEX56:CHI56" si="37">$C$56*CEX54</f>
        <v>0</v>
      </c>
      <c r="CEY56" s="383">
        <f t="shared" si="37"/>
        <v>0</v>
      </c>
      <c r="CEZ56" s="383">
        <f t="shared" si="37"/>
        <v>0</v>
      </c>
      <c r="CFA56" s="383">
        <f t="shared" si="37"/>
        <v>0</v>
      </c>
      <c r="CFB56" s="383">
        <f t="shared" si="37"/>
        <v>0</v>
      </c>
      <c r="CFC56" s="383">
        <f t="shared" si="37"/>
        <v>0</v>
      </c>
      <c r="CFD56" s="383">
        <f t="shared" si="37"/>
        <v>0</v>
      </c>
      <c r="CFE56" s="383">
        <f t="shared" si="37"/>
        <v>0</v>
      </c>
      <c r="CFF56" s="383">
        <f t="shared" si="37"/>
        <v>0</v>
      </c>
      <c r="CFG56" s="383">
        <f t="shared" si="37"/>
        <v>0</v>
      </c>
      <c r="CFH56" s="383">
        <f t="shared" si="37"/>
        <v>0</v>
      </c>
      <c r="CFI56" s="383">
        <f t="shared" si="37"/>
        <v>0</v>
      </c>
      <c r="CFJ56" s="383">
        <f t="shared" si="37"/>
        <v>0</v>
      </c>
      <c r="CFK56" s="383">
        <f t="shared" si="37"/>
        <v>0</v>
      </c>
      <c r="CFL56" s="383">
        <f t="shared" si="37"/>
        <v>0</v>
      </c>
      <c r="CFM56" s="383">
        <f t="shared" si="37"/>
        <v>0</v>
      </c>
      <c r="CFN56" s="383">
        <f t="shared" si="37"/>
        <v>0</v>
      </c>
      <c r="CFO56" s="383">
        <f t="shared" si="37"/>
        <v>0</v>
      </c>
      <c r="CFP56" s="383">
        <f t="shared" si="37"/>
        <v>0</v>
      </c>
      <c r="CFQ56" s="383">
        <f t="shared" si="37"/>
        <v>0</v>
      </c>
      <c r="CFR56" s="383">
        <f t="shared" si="37"/>
        <v>0</v>
      </c>
      <c r="CFS56" s="383">
        <f t="shared" si="37"/>
        <v>0</v>
      </c>
      <c r="CFT56" s="383">
        <f t="shared" si="37"/>
        <v>0</v>
      </c>
      <c r="CFU56" s="383">
        <f t="shared" si="37"/>
        <v>0</v>
      </c>
      <c r="CFV56" s="383">
        <f t="shared" si="37"/>
        <v>0</v>
      </c>
      <c r="CFW56" s="383">
        <f t="shared" si="37"/>
        <v>0</v>
      </c>
      <c r="CFX56" s="383">
        <f t="shared" si="37"/>
        <v>0</v>
      </c>
      <c r="CFY56" s="383">
        <f t="shared" si="37"/>
        <v>0</v>
      </c>
      <c r="CFZ56" s="383">
        <f t="shared" si="37"/>
        <v>0</v>
      </c>
      <c r="CGA56" s="383">
        <f t="shared" si="37"/>
        <v>0</v>
      </c>
      <c r="CGB56" s="383">
        <f t="shared" si="37"/>
        <v>0</v>
      </c>
      <c r="CGC56" s="383">
        <f t="shared" si="37"/>
        <v>0</v>
      </c>
      <c r="CGD56" s="383">
        <f t="shared" si="37"/>
        <v>0</v>
      </c>
      <c r="CGE56" s="383">
        <f t="shared" si="37"/>
        <v>0</v>
      </c>
      <c r="CGF56" s="383">
        <f t="shared" si="37"/>
        <v>0</v>
      </c>
      <c r="CGG56" s="383">
        <f t="shared" si="37"/>
        <v>0</v>
      </c>
      <c r="CGH56" s="383">
        <f t="shared" si="37"/>
        <v>0</v>
      </c>
      <c r="CGI56" s="383">
        <f t="shared" si="37"/>
        <v>0</v>
      </c>
      <c r="CGJ56" s="383">
        <f t="shared" si="37"/>
        <v>0</v>
      </c>
      <c r="CGK56" s="383">
        <f t="shared" si="37"/>
        <v>0</v>
      </c>
      <c r="CGL56" s="383">
        <f t="shared" si="37"/>
        <v>0</v>
      </c>
      <c r="CGM56" s="383">
        <f t="shared" si="37"/>
        <v>0</v>
      </c>
      <c r="CGN56" s="383">
        <f t="shared" si="37"/>
        <v>0</v>
      </c>
      <c r="CGO56" s="383">
        <f t="shared" si="37"/>
        <v>0</v>
      </c>
      <c r="CGP56" s="383">
        <f t="shared" si="37"/>
        <v>0</v>
      </c>
      <c r="CGQ56" s="383">
        <f t="shared" si="37"/>
        <v>0</v>
      </c>
      <c r="CGR56" s="383">
        <f t="shared" si="37"/>
        <v>0</v>
      </c>
      <c r="CGS56" s="383">
        <f t="shared" si="37"/>
        <v>0</v>
      </c>
      <c r="CGT56" s="383">
        <f t="shared" si="37"/>
        <v>0</v>
      </c>
      <c r="CGU56" s="383">
        <f t="shared" si="37"/>
        <v>0</v>
      </c>
      <c r="CGV56" s="383">
        <f t="shared" si="37"/>
        <v>0</v>
      </c>
      <c r="CGW56" s="383">
        <f t="shared" si="37"/>
        <v>0</v>
      </c>
      <c r="CGX56" s="383">
        <f t="shared" si="37"/>
        <v>0</v>
      </c>
      <c r="CGY56" s="383">
        <f t="shared" si="37"/>
        <v>0</v>
      </c>
      <c r="CGZ56" s="383">
        <f t="shared" si="37"/>
        <v>0</v>
      </c>
      <c r="CHA56" s="383">
        <f t="shared" si="37"/>
        <v>0</v>
      </c>
      <c r="CHB56" s="383">
        <f t="shared" si="37"/>
        <v>0</v>
      </c>
      <c r="CHC56" s="383">
        <f t="shared" si="37"/>
        <v>0</v>
      </c>
      <c r="CHD56" s="383">
        <f t="shared" si="37"/>
        <v>0</v>
      </c>
      <c r="CHE56" s="383">
        <f t="shared" si="37"/>
        <v>0</v>
      </c>
      <c r="CHF56" s="383">
        <f t="shared" si="37"/>
        <v>0</v>
      </c>
      <c r="CHG56" s="383">
        <f t="shared" si="37"/>
        <v>0</v>
      </c>
      <c r="CHH56" s="383">
        <f t="shared" si="37"/>
        <v>0</v>
      </c>
      <c r="CHI56" s="383">
        <f t="shared" si="37"/>
        <v>0</v>
      </c>
      <c r="CHJ56" s="383">
        <f t="shared" ref="CHJ56:CJU56" si="38">$C$56*CHJ54</f>
        <v>0</v>
      </c>
      <c r="CHK56" s="383">
        <f t="shared" si="38"/>
        <v>0</v>
      </c>
      <c r="CHL56" s="383">
        <f t="shared" si="38"/>
        <v>0</v>
      </c>
      <c r="CHM56" s="383">
        <f t="shared" si="38"/>
        <v>0</v>
      </c>
      <c r="CHN56" s="383">
        <f t="shared" si="38"/>
        <v>0</v>
      </c>
      <c r="CHO56" s="383">
        <f t="shared" si="38"/>
        <v>0</v>
      </c>
      <c r="CHP56" s="383">
        <f t="shared" si="38"/>
        <v>0</v>
      </c>
      <c r="CHQ56" s="383">
        <f t="shared" si="38"/>
        <v>0</v>
      </c>
      <c r="CHR56" s="383">
        <f t="shared" si="38"/>
        <v>0</v>
      </c>
      <c r="CHS56" s="383">
        <f t="shared" si="38"/>
        <v>0</v>
      </c>
      <c r="CHT56" s="383">
        <f t="shared" si="38"/>
        <v>0</v>
      </c>
      <c r="CHU56" s="383">
        <f t="shared" si="38"/>
        <v>0</v>
      </c>
      <c r="CHV56" s="383">
        <f t="shared" si="38"/>
        <v>0</v>
      </c>
      <c r="CHW56" s="383">
        <f t="shared" si="38"/>
        <v>0</v>
      </c>
      <c r="CHX56" s="383">
        <f t="shared" si="38"/>
        <v>0</v>
      </c>
      <c r="CHY56" s="383">
        <f t="shared" si="38"/>
        <v>0</v>
      </c>
      <c r="CHZ56" s="383">
        <f t="shared" si="38"/>
        <v>0</v>
      </c>
      <c r="CIA56" s="383">
        <f t="shared" si="38"/>
        <v>0</v>
      </c>
      <c r="CIB56" s="383">
        <f t="shared" si="38"/>
        <v>0</v>
      </c>
      <c r="CIC56" s="383">
        <f t="shared" si="38"/>
        <v>0</v>
      </c>
      <c r="CID56" s="383">
        <f t="shared" si="38"/>
        <v>0</v>
      </c>
      <c r="CIE56" s="383">
        <f t="shared" si="38"/>
        <v>0</v>
      </c>
      <c r="CIF56" s="383">
        <f t="shared" si="38"/>
        <v>0</v>
      </c>
      <c r="CIG56" s="383">
        <f t="shared" si="38"/>
        <v>0</v>
      </c>
      <c r="CIH56" s="383">
        <f t="shared" si="38"/>
        <v>0</v>
      </c>
      <c r="CII56" s="383">
        <f t="shared" si="38"/>
        <v>0</v>
      </c>
      <c r="CIJ56" s="383">
        <f t="shared" si="38"/>
        <v>0</v>
      </c>
      <c r="CIK56" s="383">
        <f t="shared" si="38"/>
        <v>0</v>
      </c>
      <c r="CIL56" s="383">
        <f t="shared" si="38"/>
        <v>0</v>
      </c>
      <c r="CIM56" s="383">
        <f t="shared" si="38"/>
        <v>0</v>
      </c>
      <c r="CIN56" s="383">
        <f t="shared" si="38"/>
        <v>0</v>
      </c>
      <c r="CIO56" s="383">
        <f t="shared" si="38"/>
        <v>0</v>
      </c>
      <c r="CIP56" s="383">
        <f t="shared" si="38"/>
        <v>0</v>
      </c>
      <c r="CIQ56" s="383">
        <f t="shared" si="38"/>
        <v>0</v>
      </c>
      <c r="CIR56" s="383">
        <f t="shared" si="38"/>
        <v>0</v>
      </c>
      <c r="CIS56" s="383">
        <f t="shared" si="38"/>
        <v>0</v>
      </c>
      <c r="CIT56" s="383">
        <f t="shared" si="38"/>
        <v>0</v>
      </c>
      <c r="CIU56" s="383">
        <f t="shared" si="38"/>
        <v>0</v>
      </c>
      <c r="CIV56" s="383">
        <f t="shared" si="38"/>
        <v>0</v>
      </c>
      <c r="CIW56" s="383">
        <f t="shared" si="38"/>
        <v>0</v>
      </c>
      <c r="CIX56" s="383">
        <f t="shared" si="38"/>
        <v>0</v>
      </c>
      <c r="CIY56" s="383">
        <f t="shared" si="38"/>
        <v>0</v>
      </c>
      <c r="CIZ56" s="383">
        <f t="shared" si="38"/>
        <v>0</v>
      </c>
      <c r="CJA56" s="383">
        <f t="shared" si="38"/>
        <v>0</v>
      </c>
      <c r="CJB56" s="383">
        <f t="shared" si="38"/>
        <v>0</v>
      </c>
      <c r="CJC56" s="383">
        <f t="shared" si="38"/>
        <v>0</v>
      </c>
      <c r="CJD56" s="383">
        <f t="shared" si="38"/>
        <v>0</v>
      </c>
      <c r="CJE56" s="383">
        <f t="shared" si="38"/>
        <v>0</v>
      </c>
      <c r="CJF56" s="383">
        <f t="shared" si="38"/>
        <v>0</v>
      </c>
      <c r="CJG56" s="383">
        <f t="shared" si="38"/>
        <v>0</v>
      </c>
      <c r="CJH56" s="383">
        <f t="shared" si="38"/>
        <v>0</v>
      </c>
      <c r="CJI56" s="383">
        <f t="shared" si="38"/>
        <v>0</v>
      </c>
      <c r="CJJ56" s="383">
        <f t="shared" si="38"/>
        <v>0</v>
      </c>
      <c r="CJK56" s="383">
        <f t="shared" si="38"/>
        <v>0</v>
      </c>
      <c r="CJL56" s="383">
        <f t="shared" si="38"/>
        <v>0</v>
      </c>
      <c r="CJM56" s="383">
        <f t="shared" si="38"/>
        <v>0</v>
      </c>
      <c r="CJN56" s="383">
        <f t="shared" si="38"/>
        <v>0</v>
      </c>
      <c r="CJO56" s="383">
        <f t="shared" si="38"/>
        <v>0</v>
      </c>
      <c r="CJP56" s="383">
        <f t="shared" si="38"/>
        <v>0</v>
      </c>
      <c r="CJQ56" s="383">
        <f t="shared" si="38"/>
        <v>0</v>
      </c>
      <c r="CJR56" s="383">
        <f t="shared" si="38"/>
        <v>0</v>
      </c>
      <c r="CJS56" s="383">
        <f t="shared" si="38"/>
        <v>0</v>
      </c>
      <c r="CJT56" s="383">
        <f t="shared" si="38"/>
        <v>0</v>
      </c>
      <c r="CJU56" s="383">
        <f t="shared" si="38"/>
        <v>0</v>
      </c>
      <c r="CJV56" s="383">
        <f t="shared" ref="CJV56:CMG56" si="39">$C$56*CJV54</f>
        <v>0</v>
      </c>
      <c r="CJW56" s="383">
        <f t="shared" si="39"/>
        <v>0</v>
      </c>
      <c r="CJX56" s="383">
        <f t="shared" si="39"/>
        <v>0</v>
      </c>
      <c r="CJY56" s="383">
        <f t="shared" si="39"/>
        <v>0</v>
      </c>
      <c r="CJZ56" s="383">
        <f t="shared" si="39"/>
        <v>0</v>
      </c>
      <c r="CKA56" s="383">
        <f t="shared" si="39"/>
        <v>0</v>
      </c>
      <c r="CKB56" s="383">
        <f t="shared" si="39"/>
        <v>0</v>
      </c>
      <c r="CKC56" s="383">
        <f t="shared" si="39"/>
        <v>0</v>
      </c>
      <c r="CKD56" s="383">
        <f t="shared" si="39"/>
        <v>0</v>
      </c>
      <c r="CKE56" s="383">
        <f t="shared" si="39"/>
        <v>0</v>
      </c>
      <c r="CKF56" s="383">
        <f t="shared" si="39"/>
        <v>0</v>
      </c>
      <c r="CKG56" s="383">
        <f t="shared" si="39"/>
        <v>0</v>
      </c>
      <c r="CKH56" s="383">
        <f t="shared" si="39"/>
        <v>0</v>
      </c>
      <c r="CKI56" s="383">
        <f t="shared" si="39"/>
        <v>0</v>
      </c>
      <c r="CKJ56" s="383">
        <f t="shared" si="39"/>
        <v>0</v>
      </c>
      <c r="CKK56" s="383">
        <f t="shared" si="39"/>
        <v>0</v>
      </c>
      <c r="CKL56" s="383">
        <f t="shared" si="39"/>
        <v>0</v>
      </c>
      <c r="CKM56" s="383">
        <f t="shared" si="39"/>
        <v>0</v>
      </c>
      <c r="CKN56" s="383">
        <f t="shared" si="39"/>
        <v>0</v>
      </c>
      <c r="CKO56" s="383">
        <f t="shared" si="39"/>
        <v>0</v>
      </c>
      <c r="CKP56" s="383">
        <f t="shared" si="39"/>
        <v>0</v>
      </c>
      <c r="CKQ56" s="383">
        <f t="shared" si="39"/>
        <v>0</v>
      </c>
      <c r="CKR56" s="383">
        <f t="shared" si="39"/>
        <v>0</v>
      </c>
      <c r="CKS56" s="383">
        <f t="shared" si="39"/>
        <v>0</v>
      </c>
      <c r="CKT56" s="383">
        <f t="shared" si="39"/>
        <v>0</v>
      </c>
      <c r="CKU56" s="383">
        <f t="shared" si="39"/>
        <v>0</v>
      </c>
      <c r="CKV56" s="383">
        <f t="shared" si="39"/>
        <v>0</v>
      </c>
      <c r="CKW56" s="383">
        <f t="shared" si="39"/>
        <v>0</v>
      </c>
      <c r="CKX56" s="383">
        <f t="shared" si="39"/>
        <v>0</v>
      </c>
      <c r="CKY56" s="383">
        <f t="shared" si="39"/>
        <v>0</v>
      </c>
      <c r="CKZ56" s="383">
        <f t="shared" si="39"/>
        <v>0</v>
      </c>
      <c r="CLA56" s="383">
        <f t="shared" si="39"/>
        <v>0</v>
      </c>
      <c r="CLB56" s="383">
        <f t="shared" si="39"/>
        <v>0</v>
      </c>
      <c r="CLC56" s="383">
        <f t="shared" si="39"/>
        <v>0</v>
      </c>
      <c r="CLD56" s="383">
        <f t="shared" si="39"/>
        <v>0</v>
      </c>
      <c r="CLE56" s="383">
        <f t="shared" si="39"/>
        <v>0</v>
      </c>
      <c r="CLF56" s="383">
        <f t="shared" si="39"/>
        <v>0</v>
      </c>
      <c r="CLG56" s="383">
        <f t="shared" si="39"/>
        <v>0</v>
      </c>
      <c r="CLH56" s="383">
        <f t="shared" si="39"/>
        <v>0</v>
      </c>
      <c r="CLI56" s="383">
        <f t="shared" si="39"/>
        <v>0</v>
      </c>
      <c r="CLJ56" s="383">
        <f t="shared" si="39"/>
        <v>0</v>
      </c>
      <c r="CLK56" s="383">
        <f t="shared" si="39"/>
        <v>0</v>
      </c>
      <c r="CLL56" s="383">
        <f t="shared" si="39"/>
        <v>0</v>
      </c>
      <c r="CLM56" s="383">
        <f t="shared" si="39"/>
        <v>0</v>
      </c>
      <c r="CLN56" s="383">
        <f t="shared" si="39"/>
        <v>0</v>
      </c>
      <c r="CLO56" s="383">
        <f t="shared" si="39"/>
        <v>0</v>
      </c>
      <c r="CLP56" s="383">
        <f t="shared" si="39"/>
        <v>0</v>
      </c>
      <c r="CLQ56" s="383">
        <f t="shared" si="39"/>
        <v>0</v>
      </c>
      <c r="CLR56" s="383">
        <f t="shared" si="39"/>
        <v>0</v>
      </c>
      <c r="CLS56" s="383">
        <f t="shared" si="39"/>
        <v>0</v>
      </c>
      <c r="CLT56" s="383">
        <f t="shared" si="39"/>
        <v>0</v>
      </c>
      <c r="CLU56" s="383">
        <f t="shared" si="39"/>
        <v>0</v>
      </c>
      <c r="CLV56" s="383">
        <f t="shared" si="39"/>
        <v>0</v>
      </c>
      <c r="CLW56" s="383">
        <f t="shared" si="39"/>
        <v>0</v>
      </c>
      <c r="CLX56" s="383">
        <f t="shared" si="39"/>
        <v>0</v>
      </c>
      <c r="CLY56" s="383">
        <f t="shared" si="39"/>
        <v>0</v>
      </c>
      <c r="CLZ56" s="383">
        <f t="shared" si="39"/>
        <v>0</v>
      </c>
      <c r="CMA56" s="383">
        <f t="shared" si="39"/>
        <v>0</v>
      </c>
      <c r="CMB56" s="383">
        <f t="shared" si="39"/>
        <v>0</v>
      </c>
      <c r="CMC56" s="383">
        <f t="shared" si="39"/>
        <v>0</v>
      </c>
      <c r="CMD56" s="383">
        <f t="shared" si="39"/>
        <v>0</v>
      </c>
      <c r="CME56" s="383">
        <f t="shared" si="39"/>
        <v>0</v>
      </c>
      <c r="CMF56" s="383">
        <f t="shared" si="39"/>
        <v>0</v>
      </c>
      <c r="CMG56" s="383">
        <f t="shared" si="39"/>
        <v>0</v>
      </c>
      <c r="CMH56" s="383">
        <f t="shared" ref="CMH56:COS56" si="40">$C$56*CMH54</f>
        <v>0</v>
      </c>
      <c r="CMI56" s="383">
        <f t="shared" si="40"/>
        <v>0</v>
      </c>
      <c r="CMJ56" s="383">
        <f t="shared" si="40"/>
        <v>0</v>
      </c>
      <c r="CMK56" s="383">
        <f t="shared" si="40"/>
        <v>0</v>
      </c>
      <c r="CML56" s="383">
        <f t="shared" si="40"/>
        <v>0</v>
      </c>
      <c r="CMM56" s="383">
        <f t="shared" si="40"/>
        <v>0</v>
      </c>
      <c r="CMN56" s="383">
        <f t="shared" si="40"/>
        <v>0</v>
      </c>
      <c r="CMO56" s="383">
        <f t="shared" si="40"/>
        <v>0</v>
      </c>
      <c r="CMP56" s="383">
        <f t="shared" si="40"/>
        <v>0</v>
      </c>
      <c r="CMQ56" s="383">
        <f t="shared" si="40"/>
        <v>0</v>
      </c>
      <c r="CMR56" s="383">
        <f t="shared" si="40"/>
        <v>0</v>
      </c>
      <c r="CMS56" s="383">
        <f t="shared" si="40"/>
        <v>0</v>
      </c>
      <c r="CMT56" s="383">
        <f t="shared" si="40"/>
        <v>0</v>
      </c>
      <c r="CMU56" s="383">
        <f t="shared" si="40"/>
        <v>0</v>
      </c>
      <c r="CMV56" s="383">
        <f t="shared" si="40"/>
        <v>0</v>
      </c>
      <c r="CMW56" s="383">
        <f t="shared" si="40"/>
        <v>0</v>
      </c>
      <c r="CMX56" s="383">
        <f t="shared" si="40"/>
        <v>0</v>
      </c>
      <c r="CMY56" s="383">
        <f t="shared" si="40"/>
        <v>0</v>
      </c>
      <c r="CMZ56" s="383">
        <f t="shared" si="40"/>
        <v>0</v>
      </c>
      <c r="CNA56" s="383">
        <f t="shared" si="40"/>
        <v>0</v>
      </c>
      <c r="CNB56" s="383">
        <f t="shared" si="40"/>
        <v>0</v>
      </c>
      <c r="CNC56" s="383">
        <f t="shared" si="40"/>
        <v>0</v>
      </c>
      <c r="CND56" s="383">
        <f t="shared" si="40"/>
        <v>0</v>
      </c>
      <c r="CNE56" s="383">
        <f t="shared" si="40"/>
        <v>0</v>
      </c>
      <c r="CNF56" s="383">
        <f t="shared" si="40"/>
        <v>0</v>
      </c>
      <c r="CNG56" s="383">
        <f t="shared" si="40"/>
        <v>0</v>
      </c>
      <c r="CNH56" s="383">
        <f t="shared" si="40"/>
        <v>0</v>
      </c>
      <c r="CNI56" s="383">
        <f t="shared" si="40"/>
        <v>0</v>
      </c>
      <c r="CNJ56" s="383">
        <f t="shared" si="40"/>
        <v>0</v>
      </c>
      <c r="CNK56" s="383">
        <f t="shared" si="40"/>
        <v>0</v>
      </c>
      <c r="CNL56" s="383">
        <f t="shared" si="40"/>
        <v>0</v>
      </c>
      <c r="CNM56" s="383">
        <f t="shared" si="40"/>
        <v>0</v>
      </c>
      <c r="CNN56" s="383">
        <f t="shared" si="40"/>
        <v>0</v>
      </c>
      <c r="CNO56" s="383">
        <f t="shared" si="40"/>
        <v>0</v>
      </c>
      <c r="CNP56" s="383">
        <f t="shared" si="40"/>
        <v>0</v>
      </c>
      <c r="CNQ56" s="383">
        <f t="shared" si="40"/>
        <v>0</v>
      </c>
      <c r="CNR56" s="383">
        <f t="shared" si="40"/>
        <v>0</v>
      </c>
      <c r="CNS56" s="383">
        <f t="shared" si="40"/>
        <v>0</v>
      </c>
      <c r="CNT56" s="383">
        <f t="shared" si="40"/>
        <v>0</v>
      </c>
      <c r="CNU56" s="383">
        <f t="shared" si="40"/>
        <v>0</v>
      </c>
      <c r="CNV56" s="383">
        <f t="shared" si="40"/>
        <v>0</v>
      </c>
      <c r="CNW56" s="383">
        <f t="shared" si="40"/>
        <v>0</v>
      </c>
      <c r="CNX56" s="383">
        <f t="shared" si="40"/>
        <v>0</v>
      </c>
      <c r="CNY56" s="383">
        <f t="shared" si="40"/>
        <v>0</v>
      </c>
      <c r="CNZ56" s="383">
        <f t="shared" si="40"/>
        <v>0</v>
      </c>
      <c r="COA56" s="383">
        <f t="shared" si="40"/>
        <v>0</v>
      </c>
      <c r="COB56" s="383">
        <f t="shared" si="40"/>
        <v>0</v>
      </c>
      <c r="COC56" s="383">
        <f t="shared" si="40"/>
        <v>0</v>
      </c>
      <c r="COD56" s="383">
        <f t="shared" si="40"/>
        <v>0</v>
      </c>
      <c r="COE56" s="383">
        <f t="shared" si="40"/>
        <v>0</v>
      </c>
      <c r="COF56" s="383">
        <f t="shared" si="40"/>
        <v>0</v>
      </c>
      <c r="COG56" s="383">
        <f t="shared" si="40"/>
        <v>0</v>
      </c>
      <c r="COH56" s="383">
        <f t="shared" si="40"/>
        <v>0</v>
      </c>
      <c r="COI56" s="383">
        <f t="shared" si="40"/>
        <v>0</v>
      </c>
      <c r="COJ56" s="383">
        <f t="shared" si="40"/>
        <v>0</v>
      </c>
      <c r="COK56" s="383">
        <f t="shared" si="40"/>
        <v>0</v>
      </c>
      <c r="COL56" s="383">
        <f t="shared" si="40"/>
        <v>0</v>
      </c>
      <c r="COM56" s="383">
        <f t="shared" si="40"/>
        <v>0</v>
      </c>
      <c r="CON56" s="383">
        <f t="shared" si="40"/>
        <v>0</v>
      </c>
      <c r="COO56" s="383">
        <f t="shared" si="40"/>
        <v>0</v>
      </c>
      <c r="COP56" s="383">
        <f t="shared" si="40"/>
        <v>0</v>
      </c>
      <c r="COQ56" s="383">
        <f t="shared" si="40"/>
        <v>0</v>
      </c>
      <c r="COR56" s="383">
        <f t="shared" si="40"/>
        <v>0</v>
      </c>
      <c r="COS56" s="383">
        <f t="shared" si="40"/>
        <v>0</v>
      </c>
      <c r="COT56" s="383">
        <f t="shared" ref="COT56:CRE56" si="41">$C$56*COT54</f>
        <v>0</v>
      </c>
      <c r="COU56" s="383">
        <f t="shared" si="41"/>
        <v>0</v>
      </c>
      <c r="COV56" s="383">
        <f t="shared" si="41"/>
        <v>0</v>
      </c>
      <c r="COW56" s="383">
        <f t="shared" si="41"/>
        <v>0</v>
      </c>
      <c r="COX56" s="383">
        <f t="shared" si="41"/>
        <v>0</v>
      </c>
      <c r="COY56" s="383">
        <f t="shared" si="41"/>
        <v>0</v>
      </c>
      <c r="COZ56" s="383">
        <f t="shared" si="41"/>
        <v>0</v>
      </c>
      <c r="CPA56" s="383">
        <f t="shared" si="41"/>
        <v>0</v>
      </c>
      <c r="CPB56" s="383">
        <f t="shared" si="41"/>
        <v>0</v>
      </c>
      <c r="CPC56" s="383">
        <f t="shared" si="41"/>
        <v>0</v>
      </c>
      <c r="CPD56" s="383">
        <f t="shared" si="41"/>
        <v>0</v>
      </c>
      <c r="CPE56" s="383">
        <f t="shared" si="41"/>
        <v>0</v>
      </c>
      <c r="CPF56" s="383">
        <f t="shared" si="41"/>
        <v>0</v>
      </c>
      <c r="CPG56" s="383">
        <f t="shared" si="41"/>
        <v>0</v>
      </c>
      <c r="CPH56" s="383">
        <f t="shared" si="41"/>
        <v>0</v>
      </c>
      <c r="CPI56" s="383">
        <f t="shared" si="41"/>
        <v>0</v>
      </c>
      <c r="CPJ56" s="383">
        <f t="shared" si="41"/>
        <v>0</v>
      </c>
      <c r="CPK56" s="383">
        <f t="shared" si="41"/>
        <v>0</v>
      </c>
      <c r="CPL56" s="383">
        <f t="shared" si="41"/>
        <v>0</v>
      </c>
      <c r="CPM56" s="383">
        <f t="shared" si="41"/>
        <v>0</v>
      </c>
      <c r="CPN56" s="383">
        <f t="shared" si="41"/>
        <v>0</v>
      </c>
      <c r="CPO56" s="383">
        <f t="shared" si="41"/>
        <v>0</v>
      </c>
      <c r="CPP56" s="383">
        <f t="shared" si="41"/>
        <v>0</v>
      </c>
      <c r="CPQ56" s="383">
        <f t="shared" si="41"/>
        <v>0</v>
      </c>
      <c r="CPR56" s="383">
        <f t="shared" si="41"/>
        <v>0</v>
      </c>
      <c r="CPS56" s="383">
        <f t="shared" si="41"/>
        <v>0</v>
      </c>
      <c r="CPT56" s="383">
        <f t="shared" si="41"/>
        <v>0</v>
      </c>
      <c r="CPU56" s="383">
        <f t="shared" si="41"/>
        <v>0</v>
      </c>
      <c r="CPV56" s="383">
        <f t="shared" si="41"/>
        <v>0</v>
      </c>
      <c r="CPW56" s="383">
        <f t="shared" si="41"/>
        <v>0</v>
      </c>
      <c r="CPX56" s="383">
        <f t="shared" si="41"/>
        <v>0</v>
      </c>
      <c r="CPY56" s="383">
        <f t="shared" si="41"/>
        <v>0</v>
      </c>
      <c r="CPZ56" s="383">
        <f t="shared" si="41"/>
        <v>0</v>
      </c>
      <c r="CQA56" s="383">
        <f t="shared" si="41"/>
        <v>0</v>
      </c>
      <c r="CQB56" s="383">
        <f t="shared" si="41"/>
        <v>0</v>
      </c>
      <c r="CQC56" s="383">
        <f t="shared" si="41"/>
        <v>0</v>
      </c>
      <c r="CQD56" s="383">
        <f t="shared" si="41"/>
        <v>0</v>
      </c>
      <c r="CQE56" s="383">
        <f t="shared" si="41"/>
        <v>0</v>
      </c>
      <c r="CQF56" s="383">
        <f t="shared" si="41"/>
        <v>0</v>
      </c>
      <c r="CQG56" s="383">
        <f t="shared" si="41"/>
        <v>0</v>
      </c>
      <c r="CQH56" s="383">
        <f t="shared" si="41"/>
        <v>0</v>
      </c>
      <c r="CQI56" s="383">
        <f t="shared" si="41"/>
        <v>0</v>
      </c>
      <c r="CQJ56" s="383">
        <f t="shared" si="41"/>
        <v>0</v>
      </c>
      <c r="CQK56" s="383">
        <f t="shared" si="41"/>
        <v>0</v>
      </c>
      <c r="CQL56" s="383">
        <f t="shared" si="41"/>
        <v>0</v>
      </c>
      <c r="CQM56" s="383">
        <f t="shared" si="41"/>
        <v>0</v>
      </c>
      <c r="CQN56" s="383">
        <f t="shared" si="41"/>
        <v>0</v>
      </c>
      <c r="CQO56" s="383">
        <f t="shared" si="41"/>
        <v>0</v>
      </c>
      <c r="CQP56" s="383">
        <f t="shared" si="41"/>
        <v>0</v>
      </c>
      <c r="CQQ56" s="383">
        <f t="shared" si="41"/>
        <v>0</v>
      </c>
      <c r="CQR56" s="383">
        <f t="shared" si="41"/>
        <v>0</v>
      </c>
      <c r="CQS56" s="383">
        <f t="shared" si="41"/>
        <v>0</v>
      </c>
      <c r="CQT56" s="383">
        <f t="shared" si="41"/>
        <v>0</v>
      </c>
      <c r="CQU56" s="383">
        <f t="shared" si="41"/>
        <v>0</v>
      </c>
      <c r="CQV56" s="383">
        <f t="shared" si="41"/>
        <v>0</v>
      </c>
      <c r="CQW56" s="383">
        <f t="shared" si="41"/>
        <v>0</v>
      </c>
      <c r="CQX56" s="383">
        <f t="shared" si="41"/>
        <v>0</v>
      </c>
      <c r="CQY56" s="383">
        <f t="shared" si="41"/>
        <v>0</v>
      </c>
      <c r="CQZ56" s="383">
        <f t="shared" si="41"/>
        <v>0</v>
      </c>
      <c r="CRA56" s="383">
        <f t="shared" si="41"/>
        <v>0</v>
      </c>
      <c r="CRB56" s="383">
        <f t="shared" si="41"/>
        <v>0</v>
      </c>
      <c r="CRC56" s="383">
        <f t="shared" si="41"/>
        <v>0</v>
      </c>
      <c r="CRD56" s="383">
        <f t="shared" si="41"/>
        <v>0</v>
      </c>
      <c r="CRE56" s="383">
        <f t="shared" si="41"/>
        <v>0</v>
      </c>
      <c r="CRF56" s="383">
        <f t="shared" ref="CRF56:CTQ56" si="42">$C$56*CRF54</f>
        <v>0</v>
      </c>
      <c r="CRG56" s="383">
        <f t="shared" si="42"/>
        <v>0</v>
      </c>
      <c r="CRH56" s="383">
        <f t="shared" si="42"/>
        <v>0</v>
      </c>
      <c r="CRI56" s="383">
        <f t="shared" si="42"/>
        <v>0</v>
      </c>
      <c r="CRJ56" s="383">
        <f t="shared" si="42"/>
        <v>0</v>
      </c>
      <c r="CRK56" s="383">
        <f t="shared" si="42"/>
        <v>0</v>
      </c>
      <c r="CRL56" s="383">
        <f t="shared" si="42"/>
        <v>0</v>
      </c>
      <c r="CRM56" s="383">
        <f t="shared" si="42"/>
        <v>0</v>
      </c>
      <c r="CRN56" s="383">
        <f t="shared" si="42"/>
        <v>0</v>
      </c>
      <c r="CRO56" s="383">
        <f t="shared" si="42"/>
        <v>0</v>
      </c>
      <c r="CRP56" s="383">
        <f t="shared" si="42"/>
        <v>0</v>
      </c>
      <c r="CRQ56" s="383">
        <f t="shared" si="42"/>
        <v>0</v>
      </c>
      <c r="CRR56" s="383">
        <f t="shared" si="42"/>
        <v>0</v>
      </c>
      <c r="CRS56" s="383">
        <f t="shared" si="42"/>
        <v>0</v>
      </c>
      <c r="CRT56" s="383">
        <f t="shared" si="42"/>
        <v>0</v>
      </c>
      <c r="CRU56" s="383">
        <f t="shared" si="42"/>
        <v>0</v>
      </c>
      <c r="CRV56" s="383">
        <f t="shared" si="42"/>
        <v>0</v>
      </c>
      <c r="CRW56" s="383">
        <f t="shared" si="42"/>
        <v>0</v>
      </c>
      <c r="CRX56" s="383">
        <f t="shared" si="42"/>
        <v>0</v>
      </c>
      <c r="CRY56" s="383">
        <f t="shared" si="42"/>
        <v>0</v>
      </c>
      <c r="CRZ56" s="383">
        <f t="shared" si="42"/>
        <v>0</v>
      </c>
      <c r="CSA56" s="383">
        <f t="shared" si="42"/>
        <v>0</v>
      </c>
      <c r="CSB56" s="383">
        <f t="shared" si="42"/>
        <v>0</v>
      </c>
      <c r="CSC56" s="383">
        <f t="shared" si="42"/>
        <v>0</v>
      </c>
      <c r="CSD56" s="383">
        <f t="shared" si="42"/>
        <v>0</v>
      </c>
      <c r="CSE56" s="383">
        <f t="shared" si="42"/>
        <v>0</v>
      </c>
      <c r="CSF56" s="383">
        <f t="shared" si="42"/>
        <v>0</v>
      </c>
      <c r="CSG56" s="383">
        <f t="shared" si="42"/>
        <v>0</v>
      </c>
      <c r="CSH56" s="383">
        <f t="shared" si="42"/>
        <v>0</v>
      </c>
      <c r="CSI56" s="383">
        <f t="shared" si="42"/>
        <v>0</v>
      </c>
      <c r="CSJ56" s="383">
        <f t="shared" si="42"/>
        <v>0</v>
      </c>
      <c r="CSK56" s="383">
        <f t="shared" si="42"/>
        <v>0</v>
      </c>
      <c r="CSL56" s="383">
        <f t="shared" si="42"/>
        <v>0</v>
      </c>
      <c r="CSM56" s="383">
        <f t="shared" si="42"/>
        <v>0</v>
      </c>
      <c r="CSN56" s="383">
        <f t="shared" si="42"/>
        <v>0</v>
      </c>
      <c r="CSO56" s="383">
        <f t="shared" si="42"/>
        <v>0</v>
      </c>
      <c r="CSP56" s="383">
        <f t="shared" si="42"/>
        <v>0</v>
      </c>
      <c r="CSQ56" s="383">
        <f t="shared" si="42"/>
        <v>0</v>
      </c>
      <c r="CSR56" s="383">
        <f t="shared" si="42"/>
        <v>0</v>
      </c>
      <c r="CSS56" s="383">
        <f t="shared" si="42"/>
        <v>0</v>
      </c>
      <c r="CST56" s="383">
        <f t="shared" si="42"/>
        <v>0</v>
      </c>
      <c r="CSU56" s="383">
        <f t="shared" si="42"/>
        <v>0</v>
      </c>
      <c r="CSV56" s="383">
        <f t="shared" si="42"/>
        <v>0</v>
      </c>
      <c r="CSW56" s="383">
        <f t="shared" si="42"/>
        <v>0</v>
      </c>
      <c r="CSX56" s="383">
        <f t="shared" si="42"/>
        <v>0</v>
      </c>
      <c r="CSY56" s="383">
        <f t="shared" si="42"/>
        <v>0</v>
      </c>
      <c r="CSZ56" s="383">
        <f t="shared" si="42"/>
        <v>0</v>
      </c>
      <c r="CTA56" s="383">
        <f t="shared" si="42"/>
        <v>0</v>
      </c>
      <c r="CTB56" s="383">
        <f t="shared" si="42"/>
        <v>0</v>
      </c>
      <c r="CTC56" s="383">
        <f t="shared" si="42"/>
        <v>0</v>
      </c>
      <c r="CTD56" s="383">
        <f t="shared" si="42"/>
        <v>0</v>
      </c>
      <c r="CTE56" s="383">
        <f t="shared" si="42"/>
        <v>0</v>
      </c>
      <c r="CTF56" s="383">
        <f t="shared" si="42"/>
        <v>0</v>
      </c>
      <c r="CTG56" s="383">
        <f t="shared" si="42"/>
        <v>0</v>
      </c>
      <c r="CTH56" s="383">
        <f t="shared" si="42"/>
        <v>0</v>
      </c>
      <c r="CTI56" s="383">
        <f t="shared" si="42"/>
        <v>0</v>
      </c>
      <c r="CTJ56" s="383">
        <f t="shared" si="42"/>
        <v>0</v>
      </c>
      <c r="CTK56" s="383">
        <f t="shared" si="42"/>
        <v>0</v>
      </c>
      <c r="CTL56" s="383">
        <f t="shared" si="42"/>
        <v>0</v>
      </c>
      <c r="CTM56" s="383">
        <f t="shared" si="42"/>
        <v>0</v>
      </c>
      <c r="CTN56" s="383">
        <f t="shared" si="42"/>
        <v>0</v>
      </c>
      <c r="CTO56" s="383">
        <f t="shared" si="42"/>
        <v>0</v>
      </c>
      <c r="CTP56" s="383">
        <f t="shared" si="42"/>
        <v>0</v>
      </c>
      <c r="CTQ56" s="383">
        <f t="shared" si="42"/>
        <v>0</v>
      </c>
      <c r="CTR56" s="383">
        <f t="shared" ref="CTR56:CWC56" si="43">$C$56*CTR54</f>
        <v>0</v>
      </c>
      <c r="CTS56" s="383">
        <f t="shared" si="43"/>
        <v>0</v>
      </c>
      <c r="CTT56" s="383">
        <f t="shared" si="43"/>
        <v>0</v>
      </c>
      <c r="CTU56" s="383">
        <f t="shared" si="43"/>
        <v>0</v>
      </c>
      <c r="CTV56" s="383">
        <f t="shared" si="43"/>
        <v>0</v>
      </c>
      <c r="CTW56" s="383">
        <f t="shared" si="43"/>
        <v>0</v>
      </c>
      <c r="CTX56" s="383">
        <f t="shared" si="43"/>
        <v>0</v>
      </c>
      <c r="CTY56" s="383">
        <f t="shared" si="43"/>
        <v>0</v>
      </c>
      <c r="CTZ56" s="383">
        <f t="shared" si="43"/>
        <v>0</v>
      </c>
      <c r="CUA56" s="383">
        <f t="shared" si="43"/>
        <v>0</v>
      </c>
      <c r="CUB56" s="383">
        <f t="shared" si="43"/>
        <v>0</v>
      </c>
      <c r="CUC56" s="383">
        <f t="shared" si="43"/>
        <v>0</v>
      </c>
      <c r="CUD56" s="383">
        <f t="shared" si="43"/>
        <v>0</v>
      </c>
      <c r="CUE56" s="383">
        <f t="shared" si="43"/>
        <v>0</v>
      </c>
      <c r="CUF56" s="383">
        <f t="shared" si="43"/>
        <v>0</v>
      </c>
      <c r="CUG56" s="383">
        <f t="shared" si="43"/>
        <v>0</v>
      </c>
      <c r="CUH56" s="383">
        <f t="shared" si="43"/>
        <v>0</v>
      </c>
      <c r="CUI56" s="383">
        <f t="shared" si="43"/>
        <v>0</v>
      </c>
      <c r="CUJ56" s="383">
        <f t="shared" si="43"/>
        <v>0</v>
      </c>
      <c r="CUK56" s="383">
        <f t="shared" si="43"/>
        <v>0</v>
      </c>
      <c r="CUL56" s="383">
        <f t="shared" si="43"/>
        <v>0</v>
      </c>
      <c r="CUM56" s="383">
        <f t="shared" si="43"/>
        <v>0</v>
      </c>
      <c r="CUN56" s="383">
        <f t="shared" si="43"/>
        <v>0</v>
      </c>
      <c r="CUO56" s="383">
        <f t="shared" si="43"/>
        <v>0</v>
      </c>
      <c r="CUP56" s="383">
        <f t="shared" si="43"/>
        <v>0</v>
      </c>
      <c r="CUQ56" s="383">
        <f t="shared" si="43"/>
        <v>0</v>
      </c>
      <c r="CUR56" s="383">
        <f t="shared" si="43"/>
        <v>0</v>
      </c>
      <c r="CUS56" s="383">
        <f t="shared" si="43"/>
        <v>0</v>
      </c>
      <c r="CUT56" s="383">
        <f t="shared" si="43"/>
        <v>0</v>
      </c>
      <c r="CUU56" s="383">
        <f t="shared" si="43"/>
        <v>0</v>
      </c>
      <c r="CUV56" s="383">
        <f t="shared" si="43"/>
        <v>0</v>
      </c>
      <c r="CUW56" s="383">
        <f t="shared" si="43"/>
        <v>0</v>
      </c>
      <c r="CUX56" s="383">
        <f t="shared" si="43"/>
        <v>0</v>
      </c>
      <c r="CUY56" s="383">
        <f t="shared" si="43"/>
        <v>0</v>
      </c>
      <c r="CUZ56" s="383">
        <f t="shared" si="43"/>
        <v>0</v>
      </c>
      <c r="CVA56" s="383">
        <f t="shared" si="43"/>
        <v>0</v>
      </c>
      <c r="CVB56" s="383">
        <f t="shared" si="43"/>
        <v>0</v>
      </c>
      <c r="CVC56" s="383">
        <f t="shared" si="43"/>
        <v>0</v>
      </c>
      <c r="CVD56" s="383">
        <f t="shared" si="43"/>
        <v>0</v>
      </c>
      <c r="CVE56" s="383">
        <f t="shared" si="43"/>
        <v>0</v>
      </c>
      <c r="CVF56" s="383">
        <f t="shared" si="43"/>
        <v>0</v>
      </c>
      <c r="CVG56" s="383">
        <f t="shared" si="43"/>
        <v>0</v>
      </c>
      <c r="CVH56" s="383">
        <f t="shared" si="43"/>
        <v>0</v>
      </c>
      <c r="CVI56" s="383">
        <f t="shared" si="43"/>
        <v>0</v>
      </c>
      <c r="CVJ56" s="383">
        <f t="shared" si="43"/>
        <v>0</v>
      </c>
      <c r="CVK56" s="383">
        <f t="shared" si="43"/>
        <v>0</v>
      </c>
      <c r="CVL56" s="383">
        <f t="shared" si="43"/>
        <v>0</v>
      </c>
      <c r="CVM56" s="383">
        <f t="shared" si="43"/>
        <v>0</v>
      </c>
      <c r="CVN56" s="383">
        <f t="shared" si="43"/>
        <v>0</v>
      </c>
      <c r="CVO56" s="383">
        <f t="shared" si="43"/>
        <v>0</v>
      </c>
      <c r="CVP56" s="383">
        <f t="shared" si="43"/>
        <v>0</v>
      </c>
      <c r="CVQ56" s="383">
        <f t="shared" si="43"/>
        <v>0</v>
      </c>
      <c r="CVR56" s="383">
        <f t="shared" si="43"/>
        <v>0</v>
      </c>
      <c r="CVS56" s="383">
        <f t="shared" si="43"/>
        <v>0</v>
      </c>
      <c r="CVT56" s="383">
        <f t="shared" si="43"/>
        <v>0</v>
      </c>
      <c r="CVU56" s="383">
        <f t="shared" si="43"/>
        <v>0</v>
      </c>
      <c r="CVV56" s="383">
        <f t="shared" si="43"/>
        <v>0</v>
      </c>
      <c r="CVW56" s="383">
        <f t="shared" si="43"/>
        <v>0</v>
      </c>
      <c r="CVX56" s="383">
        <f t="shared" si="43"/>
        <v>0</v>
      </c>
      <c r="CVY56" s="383">
        <f t="shared" si="43"/>
        <v>0</v>
      </c>
      <c r="CVZ56" s="383">
        <f t="shared" si="43"/>
        <v>0</v>
      </c>
      <c r="CWA56" s="383">
        <f t="shared" si="43"/>
        <v>0</v>
      </c>
      <c r="CWB56" s="383">
        <f t="shared" si="43"/>
        <v>0</v>
      </c>
      <c r="CWC56" s="383">
        <f t="shared" si="43"/>
        <v>0</v>
      </c>
      <c r="CWD56" s="383">
        <f t="shared" ref="CWD56:CYO56" si="44">$C$56*CWD54</f>
        <v>0</v>
      </c>
      <c r="CWE56" s="383">
        <f t="shared" si="44"/>
        <v>0</v>
      </c>
      <c r="CWF56" s="383">
        <f t="shared" si="44"/>
        <v>0</v>
      </c>
      <c r="CWG56" s="383">
        <f t="shared" si="44"/>
        <v>0</v>
      </c>
      <c r="CWH56" s="383">
        <f t="shared" si="44"/>
        <v>0</v>
      </c>
      <c r="CWI56" s="383">
        <f t="shared" si="44"/>
        <v>0</v>
      </c>
      <c r="CWJ56" s="383">
        <f t="shared" si="44"/>
        <v>0</v>
      </c>
      <c r="CWK56" s="383">
        <f t="shared" si="44"/>
        <v>0</v>
      </c>
      <c r="CWL56" s="383">
        <f t="shared" si="44"/>
        <v>0</v>
      </c>
      <c r="CWM56" s="383">
        <f t="shared" si="44"/>
        <v>0</v>
      </c>
      <c r="CWN56" s="383">
        <f t="shared" si="44"/>
        <v>0</v>
      </c>
      <c r="CWO56" s="383">
        <f t="shared" si="44"/>
        <v>0</v>
      </c>
      <c r="CWP56" s="383">
        <f t="shared" si="44"/>
        <v>0</v>
      </c>
      <c r="CWQ56" s="383">
        <f t="shared" si="44"/>
        <v>0</v>
      </c>
      <c r="CWR56" s="383">
        <f t="shared" si="44"/>
        <v>0</v>
      </c>
      <c r="CWS56" s="383">
        <f t="shared" si="44"/>
        <v>0</v>
      </c>
      <c r="CWT56" s="383">
        <f t="shared" si="44"/>
        <v>0</v>
      </c>
      <c r="CWU56" s="383">
        <f t="shared" si="44"/>
        <v>0</v>
      </c>
      <c r="CWV56" s="383">
        <f t="shared" si="44"/>
        <v>0</v>
      </c>
      <c r="CWW56" s="383">
        <f t="shared" si="44"/>
        <v>0</v>
      </c>
      <c r="CWX56" s="383">
        <f t="shared" si="44"/>
        <v>0</v>
      </c>
      <c r="CWY56" s="383">
        <f t="shared" si="44"/>
        <v>0</v>
      </c>
      <c r="CWZ56" s="383">
        <f t="shared" si="44"/>
        <v>0</v>
      </c>
      <c r="CXA56" s="383">
        <f t="shared" si="44"/>
        <v>0</v>
      </c>
      <c r="CXB56" s="383">
        <f t="shared" si="44"/>
        <v>0</v>
      </c>
      <c r="CXC56" s="383">
        <f t="shared" si="44"/>
        <v>0</v>
      </c>
      <c r="CXD56" s="383">
        <f t="shared" si="44"/>
        <v>0</v>
      </c>
      <c r="CXE56" s="383">
        <f t="shared" si="44"/>
        <v>0</v>
      </c>
      <c r="CXF56" s="383">
        <f t="shared" si="44"/>
        <v>0</v>
      </c>
      <c r="CXG56" s="383">
        <f t="shared" si="44"/>
        <v>0</v>
      </c>
      <c r="CXH56" s="383">
        <f t="shared" si="44"/>
        <v>0</v>
      </c>
      <c r="CXI56" s="383">
        <f t="shared" si="44"/>
        <v>0</v>
      </c>
      <c r="CXJ56" s="383">
        <f t="shared" si="44"/>
        <v>0</v>
      </c>
      <c r="CXK56" s="383">
        <f t="shared" si="44"/>
        <v>0</v>
      </c>
      <c r="CXL56" s="383">
        <f t="shared" si="44"/>
        <v>0</v>
      </c>
      <c r="CXM56" s="383">
        <f t="shared" si="44"/>
        <v>0</v>
      </c>
      <c r="CXN56" s="383">
        <f t="shared" si="44"/>
        <v>0</v>
      </c>
      <c r="CXO56" s="383">
        <f t="shared" si="44"/>
        <v>0</v>
      </c>
      <c r="CXP56" s="383">
        <f t="shared" si="44"/>
        <v>0</v>
      </c>
      <c r="CXQ56" s="383">
        <f t="shared" si="44"/>
        <v>0</v>
      </c>
      <c r="CXR56" s="383">
        <f t="shared" si="44"/>
        <v>0</v>
      </c>
      <c r="CXS56" s="383">
        <f t="shared" si="44"/>
        <v>0</v>
      </c>
      <c r="CXT56" s="383">
        <f t="shared" si="44"/>
        <v>0</v>
      </c>
      <c r="CXU56" s="383">
        <f t="shared" si="44"/>
        <v>0</v>
      </c>
      <c r="CXV56" s="383">
        <f t="shared" si="44"/>
        <v>0</v>
      </c>
      <c r="CXW56" s="383">
        <f t="shared" si="44"/>
        <v>0</v>
      </c>
      <c r="CXX56" s="383">
        <f t="shared" si="44"/>
        <v>0</v>
      </c>
      <c r="CXY56" s="383">
        <f t="shared" si="44"/>
        <v>0</v>
      </c>
      <c r="CXZ56" s="383">
        <f t="shared" si="44"/>
        <v>0</v>
      </c>
      <c r="CYA56" s="383">
        <f t="shared" si="44"/>
        <v>0</v>
      </c>
      <c r="CYB56" s="383">
        <f t="shared" si="44"/>
        <v>0</v>
      </c>
      <c r="CYC56" s="383">
        <f t="shared" si="44"/>
        <v>0</v>
      </c>
      <c r="CYD56" s="383">
        <f t="shared" si="44"/>
        <v>0</v>
      </c>
      <c r="CYE56" s="383">
        <f t="shared" si="44"/>
        <v>0</v>
      </c>
      <c r="CYF56" s="383">
        <f t="shared" si="44"/>
        <v>0</v>
      </c>
      <c r="CYG56" s="383">
        <f t="shared" si="44"/>
        <v>0</v>
      </c>
      <c r="CYH56" s="383">
        <f t="shared" si="44"/>
        <v>0</v>
      </c>
      <c r="CYI56" s="383">
        <f t="shared" si="44"/>
        <v>0</v>
      </c>
      <c r="CYJ56" s="383">
        <f t="shared" si="44"/>
        <v>0</v>
      </c>
      <c r="CYK56" s="383">
        <f t="shared" si="44"/>
        <v>0</v>
      </c>
      <c r="CYL56" s="383">
        <f t="shared" si="44"/>
        <v>0</v>
      </c>
      <c r="CYM56" s="383">
        <f t="shared" si="44"/>
        <v>0</v>
      </c>
      <c r="CYN56" s="383">
        <f t="shared" si="44"/>
        <v>0</v>
      </c>
      <c r="CYO56" s="383">
        <f t="shared" si="44"/>
        <v>0</v>
      </c>
      <c r="CYP56" s="383">
        <f t="shared" ref="CYP56:DBA56" si="45">$C$56*CYP54</f>
        <v>0</v>
      </c>
      <c r="CYQ56" s="383">
        <f t="shared" si="45"/>
        <v>0</v>
      </c>
      <c r="CYR56" s="383">
        <f t="shared" si="45"/>
        <v>0</v>
      </c>
      <c r="CYS56" s="383">
        <f t="shared" si="45"/>
        <v>0</v>
      </c>
      <c r="CYT56" s="383">
        <f t="shared" si="45"/>
        <v>0</v>
      </c>
      <c r="CYU56" s="383">
        <f t="shared" si="45"/>
        <v>0</v>
      </c>
      <c r="CYV56" s="383">
        <f t="shared" si="45"/>
        <v>0</v>
      </c>
      <c r="CYW56" s="383">
        <f t="shared" si="45"/>
        <v>0</v>
      </c>
      <c r="CYX56" s="383">
        <f t="shared" si="45"/>
        <v>0</v>
      </c>
      <c r="CYY56" s="383">
        <f t="shared" si="45"/>
        <v>0</v>
      </c>
      <c r="CYZ56" s="383">
        <f t="shared" si="45"/>
        <v>0</v>
      </c>
      <c r="CZA56" s="383">
        <f t="shared" si="45"/>
        <v>0</v>
      </c>
      <c r="CZB56" s="383">
        <f t="shared" si="45"/>
        <v>0</v>
      </c>
      <c r="CZC56" s="383">
        <f t="shared" si="45"/>
        <v>0</v>
      </c>
      <c r="CZD56" s="383">
        <f t="shared" si="45"/>
        <v>0</v>
      </c>
      <c r="CZE56" s="383">
        <f t="shared" si="45"/>
        <v>0</v>
      </c>
      <c r="CZF56" s="383">
        <f t="shared" si="45"/>
        <v>0</v>
      </c>
      <c r="CZG56" s="383">
        <f t="shared" si="45"/>
        <v>0</v>
      </c>
      <c r="CZH56" s="383">
        <f t="shared" si="45"/>
        <v>0</v>
      </c>
      <c r="CZI56" s="383">
        <f t="shared" si="45"/>
        <v>0</v>
      </c>
      <c r="CZJ56" s="383">
        <f t="shared" si="45"/>
        <v>0</v>
      </c>
      <c r="CZK56" s="383">
        <f t="shared" si="45"/>
        <v>0</v>
      </c>
      <c r="CZL56" s="383">
        <f t="shared" si="45"/>
        <v>0</v>
      </c>
      <c r="CZM56" s="383">
        <f t="shared" si="45"/>
        <v>0</v>
      </c>
      <c r="CZN56" s="383">
        <f t="shared" si="45"/>
        <v>0</v>
      </c>
      <c r="CZO56" s="383">
        <f t="shared" si="45"/>
        <v>0</v>
      </c>
      <c r="CZP56" s="383">
        <f t="shared" si="45"/>
        <v>0</v>
      </c>
      <c r="CZQ56" s="383">
        <f t="shared" si="45"/>
        <v>0</v>
      </c>
      <c r="CZR56" s="383">
        <f t="shared" si="45"/>
        <v>0</v>
      </c>
      <c r="CZS56" s="383">
        <f t="shared" si="45"/>
        <v>0</v>
      </c>
      <c r="CZT56" s="383">
        <f t="shared" si="45"/>
        <v>0</v>
      </c>
      <c r="CZU56" s="383">
        <f t="shared" si="45"/>
        <v>0</v>
      </c>
      <c r="CZV56" s="383">
        <f t="shared" si="45"/>
        <v>0</v>
      </c>
      <c r="CZW56" s="383">
        <f t="shared" si="45"/>
        <v>0</v>
      </c>
      <c r="CZX56" s="383">
        <f t="shared" si="45"/>
        <v>0</v>
      </c>
      <c r="CZY56" s="383">
        <f t="shared" si="45"/>
        <v>0</v>
      </c>
      <c r="CZZ56" s="383">
        <f t="shared" si="45"/>
        <v>0</v>
      </c>
      <c r="DAA56" s="383">
        <f t="shared" si="45"/>
        <v>0</v>
      </c>
      <c r="DAB56" s="383">
        <f t="shared" si="45"/>
        <v>0</v>
      </c>
      <c r="DAC56" s="383">
        <f t="shared" si="45"/>
        <v>0</v>
      </c>
      <c r="DAD56" s="383">
        <f t="shared" si="45"/>
        <v>0</v>
      </c>
      <c r="DAE56" s="383">
        <f t="shared" si="45"/>
        <v>0</v>
      </c>
      <c r="DAF56" s="383">
        <f t="shared" si="45"/>
        <v>0</v>
      </c>
      <c r="DAG56" s="383">
        <f t="shared" si="45"/>
        <v>0</v>
      </c>
      <c r="DAH56" s="383">
        <f t="shared" si="45"/>
        <v>0</v>
      </c>
      <c r="DAI56" s="383">
        <f t="shared" si="45"/>
        <v>0</v>
      </c>
      <c r="DAJ56" s="383">
        <f t="shared" si="45"/>
        <v>0</v>
      </c>
      <c r="DAK56" s="383">
        <f t="shared" si="45"/>
        <v>0</v>
      </c>
      <c r="DAL56" s="383">
        <f t="shared" si="45"/>
        <v>0</v>
      </c>
      <c r="DAM56" s="383">
        <f t="shared" si="45"/>
        <v>0</v>
      </c>
      <c r="DAN56" s="383">
        <f t="shared" si="45"/>
        <v>0</v>
      </c>
      <c r="DAO56" s="383">
        <f t="shared" si="45"/>
        <v>0</v>
      </c>
      <c r="DAP56" s="383">
        <f t="shared" si="45"/>
        <v>0</v>
      </c>
      <c r="DAQ56" s="383">
        <f t="shared" si="45"/>
        <v>0</v>
      </c>
      <c r="DAR56" s="383">
        <f t="shared" si="45"/>
        <v>0</v>
      </c>
      <c r="DAS56" s="383">
        <f t="shared" si="45"/>
        <v>0</v>
      </c>
      <c r="DAT56" s="383">
        <f t="shared" si="45"/>
        <v>0</v>
      </c>
      <c r="DAU56" s="383">
        <f t="shared" si="45"/>
        <v>0</v>
      </c>
      <c r="DAV56" s="383">
        <f t="shared" si="45"/>
        <v>0</v>
      </c>
      <c r="DAW56" s="383">
        <f t="shared" si="45"/>
        <v>0</v>
      </c>
      <c r="DAX56" s="383">
        <f t="shared" si="45"/>
        <v>0</v>
      </c>
      <c r="DAY56" s="383">
        <f t="shared" si="45"/>
        <v>0</v>
      </c>
      <c r="DAZ56" s="383">
        <f t="shared" si="45"/>
        <v>0</v>
      </c>
      <c r="DBA56" s="383">
        <f t="shared" si="45"/>
        <v>0</v>
      </c>
      <c r="DBB56" s="383">
        <f t="shared" ref="DBB56:DDM56" si="46">$C$56*DBB54</f>
        <v>0</v>
      </c>
      <c r="DBC56" s="383">
        <f t="shared" si="46"/>
        <v>0</v>
      </c>
      <c r="DBD56" s="383">
        <f t="shared" si="46"/>
        <v>0</v>
      </c>
      <c r="DBE56" s="383">
        <f t="shared" si="46"/>
        <v>0</v>
      </c>
      <c r="DBF56" s="383">
        <f t="shared" si="46"/>
        <v>0</v>
      </c>
      <c r="DBG56" s="383">
        <f t="shared" si="46"/>
        <v>0</v>
      </c>
      <c r="DBH56" s="383">
        <f t="shared" si="46"/>
        <v>0</v>
      </c>
      <c r="DBI56" s="383">
        <f t="shared" si="46"/>
        <v>0</v>
      </c>
      <c r="DBJ56" s="383">
        <f t="shared" si="46"/>
        <v>0</v>
      </c>
      <c r="DBK56" s="383">
        <f t="shared" si="46"/>
        <v>0</v>
      </c>
      <c r="DBL56" s="383">
        <f t="shared" si="46"/>
        <v>0</v>
      </c>
      <c r="DBM56" s="383">
        <f t="shared" si="46"/>
        <v>0</v>
      </c>
      <c r="DBN56" s="383">
        <f t="shared" si="46"/>
        <v>0</v>
      </c>
      <c r="DBO56" s="383">
        <f t="shared" si="46"/>
        <v>0</v>
      </c>
      <c r="DBP56" s="383">
        <f t="shared" si="46"/>
        <v>0</v>
      </c>
      <c r="DBQ56" s="383">
        <f t="shared" si="46"/>
        <v>0</v>
      </c>
      <c r="DBR56" s="383">
        <f t="shared" si="46"/>
        <v>0</v>
      </c>
      <c r="DBS56" s="383">
        <f t="shared" si="46"/>
        <v>0</v>
      </c>
      <c r="DBT56" s="383">
        <f t="shared" si="46"/>
        <v>0</v>
      </c>
      <c r="DBU56" s="383">
        <f t="shared" si="46"/>
        <v>0</v>
      </c>
      <c r="DBV56" s="383">
        <f t="shared" si="46"/>
        <v>0</v>
      </c>
      <c r="DBW56" s="383">
        <f t="shared" si="46"/>
        <v>0</v>
      </c>
      <c r="DBX56" s="383">
        <f t="shared" si="46"/>
        <v>0</v>
      </c>
      <c r="DBY56" s="383">
        <f t="shared" si="46"/>
        <v>0</v>
      </c>
      <c r="DBZ56" s="383">
        <f t="shared" si="46"/>
        <v>0</v>
      </c>
      <c r="DCA56" s="383">
        <f t="shared" si="46"/>
        <v>0</v>
      </c>
      <c r="DCB56" s="383">
        <f t="shared" si="46"/>
        <v>0</v>
      </c>
      <c r="DCC56" s="383">
        <f t="shared" si="46"/>
        <v>0</v>
      </c>
      <c r="DCD56" s="383">
        <f t="shared" si="46"/>
        <v>0</v>
      </c>
      <c r="DCE56" s="383">
        <f t="shared" si="46"/>
        <v>0</v>
      </c>
      <c r="DCF56" s="383">
        <f t="shared" si="46"/>
        <v>0</v>
      </c>
      <c r="DCG56" s="383">
        <f t="shared" si="46"/>
        <v>0</v>
      </c>
      <c r="DCH56" s="383">
        <f t="shared" si="46"/>
        <v>0</v>
      </c>
      <c r="DCI56" s="383">
        <f t="shared" si="46"/>
        <v>0</v>
      </c>
      <c r="DCJ56" s="383">
        <f t="shared" si="46"/>
        <v>0</v>
      </c>
      <c r="DCK56" s="383">
        <f t="shared" si="46"/>
        <v>0</v>
      </c>
      <c r="DCL56" s="383">
        <f t="shared" si="46"/>
        <v>0</v>
      </c>
      <c r="DCM56" s="383">
        <f t="shared" si="46"/>
        <v>0</v>
      </c>
      <c r="DCN56" s="383">
        <f t="shared" si="46"/>
        <v>0</v>
      </c>
      <c r="DCO56" s="383">
        <f t="shared" si="46"/>
        <v>0</v>
      </c>
      <c r="DCP56" s="383">
        <f t="shared" si="46"/>
        <v>0</v>
      </c>
      <c r="DCQ56" s="383">
        <f t="shared" si="46"/>
        <v>0</v>
      </c>
      <c r="DCR56" s="383">
        <f t="shared" si="46"/>
        <v>0</v>
      </c>
      <c r="DCS56" s="383">
        <f t="shared" si="46"/>
        <v>0</v>
      </c>
      <c r="DCT56" s="383">
        <f t="shared" si="46"/>
        <v>0</v>
      </c>
      <c r="DCU56" s="383">
        <f t="shared" si="46"/>
        <v>0</v>
      </c>
      <c r="DCV56" s="383">
        <f t="shared" si="46"/>
        <v>0</v>
      </c>
      <c r="DCW56" s="383">
        <f t="shared" si="46"/>
        <v>0</v>
      </c>
      <c r="DCX56" s="383">
        <f t="shared" si="46"/>
        <v>0</v>
      </c>
      <c r="DCY56" s="383">
        <f t="shared" si="46"/>
        <v>0</v>
      </c>
      <c r="DCZ56" s="383">
        <f t="shared" si="46"/>
        <v>0</v>
      </c>
      <c r="DDA56" s="383">
        <f t="shared" si="46"/>
        <v>0</v>
      </c>
      <c r="DDB56" s="383">
        <f t="shared" si="46"/>
        <v>0</v>
      </c>
      <c r="DDC56" s="383">
        <f t="shared" si="46"/>
        <v>0</v>
      </c>
      <c r="DDD56" s="383">
        <f t="shared" si="46"/>
        <v>0</v>
      </c>
      <c r="DDE56" s="383">
        <f t="shared" si="46"/>
        <v>0</v>
      </c>
      <c r="DDF56" s="383">
        <f t="shared" si="46"/>
        <v>0</v>
      </c>
      <c r="DDG56" s="383">
        <f t="shared" si="46"/>
        <v>0</v>
      </c>
      <c r="DDH56" s="383">
        <f t="shared" si="46"/>
        <v>0</v>
      </c>
      <c r="DDI56" s="383">
        <f t="shared" si="46"/>
        <v>0</v>
      </c>
      <c r="DDJ56" s="383">
        <f t="shared" si="46"/>
        <v>0</v>
      </c>
      <c r="DDK56" s="383">
        <f t="shared" si="46"/>
        <v>0</v>
      </c>
      <c r="DDL56" s="383">
        <f t="shared" si="46"/>
        <v>0</v>
      </c>
      <c r="DDM56" s="383">
        <f t="shared" si="46"/>
        <v>0</v>
      </c>
      <c r="DDN56" s="383">
        <f t="shared" ref="DDN56:DFY56" si="47">$C$56*DDN54</f>
        <v>0</v>
      </c>
      <c r="DDO56" s="383">
        <f t="shared" si="47"/>
        <v>0</v>
      </c>
      <c r="DDP56" s="383">
        <f t="shared" si="47"/>
        <v>0</v>
      </c>
      <c r="DDQ56" s="383">
        <f t="shared" si="47"/>
        <v>0</v>
      </c>
      <c r="DDR56" s="383">
        <f t="shared" si="47"/>
        <v>0</v>
      </c>
      <c r="DDS56" s="383">
        <f t="shared" si="47"/>
        <v>0</v>
      </c>
      <c r="DDT56" s="383">
        <f t="shared" si="47"/>
        <v>0</v>
      </c>
      <c r="DDU56" s="383">
        <f t="shared" si="47"/>
        <v>0</v>
      </c>
      <c r="DDV56" s="383">
        <f t="shared" si="47"/>
        <v>0</v>
      </c>
      <c r="DDW56" s="383">
        <f t="shared" si="47"/>
        <v>0</v>
      </c>
      <c r="DDX56" s="383">
        <f t="shared" si="47"/>
        <v>0</v>
      </c>
      <c r="DDY56" s="383">
        <f t="shared" si="47"/>
        <v>0</v>
      </c>
      <c r="DDZ56" s="383">
        <f t="shared" si="47"/>
        <v>0</v>
      </c>
      <c r="DEA56" s="383">
        <f t="shared" si="47"/>
        <v>0</v>
      </c>
      <c r="DEB56" s="383">
        <f t="shared" si="47"/>
        <v>0</v>
      </c>
      <c r="DEC56" s="383">
        <f t="shared" si="47"/>
        <v>0</v>
      </c>
      <c r="DED56" s="383">
        <f t="shared" si="47"/>
        <v>0</v>
      </c>
      <c r="DEE56" s="383">
        <f t="shared" si="47"/>
        <v>0</v>
      </c>
      <c r="DEF56" s="383">
        <f t="shared" si="47"/>
        <v>0</v>
      </c>
      <c r="DEG56" s="383">
        <f t="shared" si="47"/>
        <v>0</v>
      </c>
      <c r="DEH56" s="383">
        <f t="shared" si="47"/>
        <v>0</v>
      </c>
      <c r="DEI56" s="383">
        <f t="shared" si="47"/>
        <v>0</v>
      </c>
      <c r="DEJ56" s="383">
        <f t="shared" si="47"/>
        <v>0</v>
      </c>
      <c r="DEK56" s="383">
        <f t="shared" si="47"/>
        <v>0</v>
      </c>
      <c r="DEL56" s="383">
        <f t="shared" si="47"/>
        <v>0</v>
      </c>
      <c r="DEM56" s="383">
        <f t="shared" si="47"/>
        <v>0</v>
      </c>
      <c r="DEN56" s="383">
        <f t="shared" si="47"/>
        <v>0</v>
      </c>
      <c r="DEO56" s="383">
        <f t="shared" si="47"/>
        <v>0</v>
      </c>
      <c r="DEP56" s="383">
        <f t="shared" si="47"/>
        <v>0</v>
      </c>
      <c r="DEQ56" s="383">
        <f t="shared" si="47"/>
        <v>0</v>
      </c>
      <c r="DER56" s="383">
        <f t="shared" si="47"/>
        <v>0</v>
      </c>
      <c r="DES56" s="383">
        <f t="shared" si="47"/>
        <v>0</v>
      </c>
      <c r="DET56" s="383">
        <f t="shared" si="47"/>
        <v>0</v>
      </c>
      <c r="DEU56" s="383">
        <f t="shared" si="47"/>
        <v>0</v>
      </c>
      <c r="DEV56" s="383">
        <f t="shared" si="47"/>
        <v>0</v>
      </c>
      <c r="DEW56" s="383">
        <f t="shared" si="47"/>
        <v>0</v>
      </c>
      <c r="DEX56" s="383">
        <f t="shared" si="47"/>
        <v>0</v>
      </c>
      <c r="DEY56" s="383">
        <f t="shared" si="47"/>
        <v>0</v>
      </c>
      <c r="DEZ56" s="383">
        <f t="shared" si="47"/>
        <v>0</v>
      </c>
      <c r="DFA56" s="383">
        <f t="shared" si="47"/>
        <v>0</v>
      </c>
      <c r="DFB56" s="383">
        <f t="shared" si="47"/>
        <v>0</v>
      </c>
      <c r="DFC56" s="383">
        <f t="shared" si="47"/>
        <v>0</v>
      </c>
      <c r="DFD56" s="383">
        <f t="shared" si="47"/>
        <v>0</v>
      </c>
      <c r="DFE56" s="383">
        <f t="shared" si="47"/>
        <v>0</v>
      </c>
      <c r="DFF56" s="383">
        <f t="shared" si="47"/>
        <v>0</v>
      </c>
      <c r="DFG56" s="383">
        <f t="shared" si="47"/>
        <v>0</v>
      </c>
      <c r="DFH56" s="383">
        <f t="shared" si="47"/>
        <v>0</v>
      </c>
      <c r="DFI56" s="383">
        <f t="shared" si="47"/>
        <v>0</v>
      </c>
      <c r="DFJ56" s="383">
        <f t="shared" si="47"/>
        <v>0</v>
      </c>
      <c r="DFK56" s="383">
        <f t="shared" si="47"/>
        <v>0</v>
      </c>
      <c r="DFL56" s="383">
        <f t="shared" si="47"/>
        <v>0</v>
      </c>
      <c r="DFM56" s="383">
        <f t="shared" si="47"/>
        <v>0</v>
      </c>
      <c r="DFN56" s="383">
        <f t="shared" si="47"/>
        <v>0</v>
      </c>
      <c r="DFO56" s="383">
        <f t="shared" si="47"/>
        <v>0</v>
      </c>
      <c r="DFP56" s="383">
        <f t="shared" si="47"/>
        <v>0</v>
      </c>
      <c r="DFQ56" s="383">
        <f t="shared" si="47"/>
        <v>0</v>
      </c>
      <c r="DFR56" s="383">
        <f t="shared" si="47"/>
        <v>0</v>
      </c>
      <c r="DFS56" s="383">
        <f t="shared" si="47"/>
        <v>0</v>
      </c>
      <c r="DFT56" s="383">
        <f t="shared" si="47"/>
        <v>0</v>
      </c>
      <c r="DFU56" s="383">
        <f t="shared" si="47"/>
        <v>0</v>
      </c>
      <c r="DFV56" s="383">
        <f t="shared" si="47"/>
        <v>0</v>
      </c>
      <c r="DFW56" s="383">
        <f t="shared" si="47"/>
        <v>0</v>
      </c>
      <c r="DFX56" s="383">
        <f t="shared" si="47"/>
        <v>0</v>
      </c>
      <c r="DFY56" s="383">
        <f t="shared" si="47"/>
        <v>0</v>
      </c>
      <c r="DFZ56" s="383">
        <f t="shared" ref="DFZ56:DIK56" si="48">$C$56*DFZ54</f>
        <v>0</v>
      </c>
      <c r="DGA56" s="383">
        <f t="shared" si="48"/>
        <v>0</v>
      </c>
      <c r="DGB56" s="383">
        <f t="shared" si="48"/>
        <v>0</v>
      </c>
      <c r="DGC56" s="383">
        <f t="shared" si="48"/>
        <v>0</v>
      </c>
      <c r="DGD56" s="383">
        <f t="shared" si="48"/>
        <v>0</v>
      </c>
      <c r="DGE56" s="383">
        <f t="shared" si="48"/>
        <v>0</v>
      </c>
      <c r="DGF56" s="383">
        <f t="shared" si="48"/>
        <v>0</v>
      </c>
      <c r="DGG56" s="383">
        <f t="shared" si="48"/>
        <v>0</v>
      </c>
      <c r="DGH56" s="383">
        <f t="shared" si="48"/>
        <v>0</v>
      </c>
      <c r="DGI56" s="383">
        <f t="shared" si="48"/>
        <v>0</v>
      </c>
      <c r="DGJ56" s="383">
        <f t="shared" si="48"/>
        <v>0</v>
      </c>
      <c r="DGK56" s="383">
        <f t="shared" si="48"/>
        <v>0</v>
      </c>
      <c r="DGL56" s="383">
        <f t="shared" si="48"/>
        <v>0</v>
      </c>
      <c r="DGM56" s="383">
        <f t="shared" si="48"/>
        <v>0</v>
      </c>
      <c r="DGN56" s="383">
        <f t="shared" si="48"/>
        <v>0</v>
      </c>
      <c r="DGO56" s="383">
        <f t="shared" si="48"/>
        <v>0</v>
      </c>
      <c r="DGP56" s="383">
        <f t="shared" si="48"/>
        <v>0</v>
      </c>
      <c r="DGQ56" s="383">
        <f t="shared" si="48"/>
        <v>0</v>
      </c>
      <c r="DGR56" s="383">
        <f t="shared" si="48"/>
        <v>0</v>
      </c>
      <c r="DGS56" s="383">
        <f t="shared" si="48"/>
        <v>0</v>
      </c>
      <c r="DGT56" s="383">
        <f t="shared" si="48"/>
        <v>0</v>
      </c>
      <c r="DGU56" s="383">
        <f t="shared" si="48"/>
        <v>0</v>
      </c>
      <c r="DGV56" s="383">
        <f t="shared" si="48"/>
        <v>0</v>
      </c>
      <c r="DGW56" s="383">
        <f t="shared" si="48"/>
        <v>0</v>
      </c>
      <c r="DGX56" s="383">
        <f t="shared" si="48"/>
        <v>0</v>
      </c>
      <c r="DGY56" s="383">
        <f t="shared" si="48"/>
        <v>0</v>
      </c>
      <c r="DGZ56" s="383">
        <f t="shared" si="48"/>
        <v>0</v>
      </c>
      <c r="DHA56" s="383">
        <f t="shared" si="48"/>
        <v>0</v>
      </c>
      <c r="DHB56" s="383">
        <f t="shared" si="48"/>
        <v>0</v>
      </c>
      <c r="DHC56" s="383">
        <f t="shared" si="48"/>
        <v>0</v>
      </c>
      <c r="DHD56" s="383">
        <f t="shared" si="48"/>
        <v>0</v>
      </c>
      <c r="DHE56" s="383">
        <f t="shared" si="48"/>
        <v>0</v>
      </c>
      <c r="DHF56" s="383">
        <f t="shared" si="48"/>
        <v>0</v>
      </c>
      <c r="DHG56" s="383">
        <f t="shared" si="48"/>
        <v>0</v>
      </c>
      <c r="DHH56" s="383">
        <f t="shared" si="48"/>
        <v>0</v>
      </c>
      <c r="DHI56" s="383">
        <f t="shared" si="48"/>
        <v>0</v>
      </c>
      <c r="DHJ56" s="383">
        <f t="shared" si="48"/>
        <v>0</v>
      </c>
      <c r="DHK56" s="383">
        <f t="shared" si="48"/>
        <v>0</v>
      </c>
      <c r="DHL56" s="383">
        <f t="shared" si="48"/>
        <v>0</v>
      </c>
      <c r="DHM56" s="383">
        <f t="shared" si="48"/>
        <v>0</v>
      </c>
      <c r="DHN56" s="383">
        <f t="shared" si="48"/>
        <v>0</v>
      </c>
      <c r="DHO56" s="383">
        <f t="shared" si="48"/>
        <v>0</v>
      </c>
      <c r="DHP56" s="383">
        <f t="shared" si="48"/>
        <v>0</v>
      </c>
      <c r="DHQ56" s="383">
        <f t="shared" si="48"/>
        <v>0</v>
      </c>
      <c r="DHR56" s="383">
        <f t="shared" si="48"/>
        <v>0</v>
      </c>
      <c r="DHS56" s="383">
        <f t="shared" si="48"/>
        <v>0</v>
      </c>
      <c r="DHT56" s="383">
        <f t="shared" si="48"/>
        <v>0</v>
      </c>
      <c r="DHU56" s="383">
        <f t="shared" si="48"/>
        <v>0</v>
      </c>
      <c r="DHV56" s="383">
        <f t="shared" si="48"/>
        <v>0</v>
      </c>
      <c r="DHW56" s="383">
        <f t="shared" si="48"/>
        <v>0</v>
      </c>
      <c r="DHX56" s="383">
        <f t="shared" si="48"/>
        <v>0</v>
      </c>
      <c r="DHY56" s="383">
        <f t="shared" si="48"/>
        <v>0</v>
      </c>
      <c r="DHZ56" s="383">
        <f t="shared" si="48"/>
        <v>0</v>
      </c>
      <c r="DIA56" s="383">
        <f t="shared" si="48"/>
        <v>0</v>
      </c>
      <c r="DIB56" s="383">
        <f t="shared" si="48"/>
        <v>0</v>
      </c>
      <c r="DIC56" s="383">
        <f t="shared" si="48"/>
        <v>0</v>
      </c>
      <c r="DID56" s="383">
        <f t="shared" si="48"/>
        <v>0</v>
      </c>
      <c r="DIE56" s="383">
        <f t="shared" si="48"/>
        <v>0</v>
      </c>
      <c r="DIF56" s="383">
        <f t="shared" si="48"/>
        <v>0</v>
      </c>
      <c r="DIG56" s="383">
        <f t="shared" si="48"/>
        <v>0</v>
      </c>
      <c r="DIH56" s="383">
        <f t="shared" si="48"/>
        <v>0</v>
      </c>
      <c r="DII56" s="383">
        <f t="shared" si="48"/>
        <v>0</v>
      </c>
      <c r="DIJ56" s="383">
        <f t="shared" si="48"/>
        <v>0</v>
      </c>
      <c r="DIK56" s="383">
        <f t="shared" si="48"/>
        <v>0</v>
      </c>
      <c r="DIL56" s="383">
        <f t="shared" ref="DIL56:DKW56" si="49">$C$56*DIL54</f>
        <v>0</v>
      </c>
      <c r="DIM56" s="383">
        <f t="shared" si="49"/>
        <v>0</v>
      </c>
      <c r="DIN56" s="383">
        <f t="shared" si="49"/>
        <v>0</v>
      </c>
      <c r="DIO56" s="383">
        <f t="shared" si="49"/>
        <v>0</v>
      </c>
      <c r="DIP56" s="383">
        <f t="shared" si="49"/>
        <v>0</v>
      </c>
      <c r="DIQ56" s="383">
        <f t="shared" si="49"/>
        <v>0</v>
      </c>
      <c r="DIR56" s="383">
        <f t="shared" si="49"/>
        <v>0</v>
      </c>
      <c r="DIS56" s="383">
        <f t="shared" si="49"/>
        <v>0</v>
      </c>
      <c r="DIT56" s="383">
        <f t="shared" si="49"/>
        <v>0</v>
      </c>
      <c r="DIU56" s="383">
        <f t="shared" si="49"/>
        <v>0</v>
      </c>
      <c r="DIV56" s="383">
        <f t="shared" si="49"/>
        <v>0</v>
      </c>
      <c r="DIW56" s="383">
        <f t="shared" si="49"/>
        <v>0</v>
      </c>
      <c r="DIX56" s="383">
        <f t="shared" si="49"/>
        <v>0</v>
      </c>
      <c r="DIY56" s="383">
        <f t="shared" si="49"/>
        <v>0</v>
      </c>
      <c r="DIZ56" s="383">
        <f t="shared" si="49"/>
        <v>0</v>
      </c>
      <c r="DJA56" s="383">
        <f t="shared" si="49"/>
        <v>0</v>
      </c>
      <c r="DJB56" s="383">
        <f t="shared" si="49"/>
        <v>0</v>
      </c>
      <c r="DJC56" s="383">
        <f t="shared" si="49"/>
        <v>0</v>
      </c>
      <c r="DJD56" s="383">
        <f t="shared" si="49"/>
        <v>0</v>
      </c>
      <c r="DJE56" s="383">
        <f t="shared" si="49"/>
        <v>0</v>
      </c>
      <c r="DJF56" s="383">
        <f t="shared" si="49"/>
        <v>0</v>
      </c>
      <c r="DJG56" s="383">
        <f t="shared" si="49"/>
        <v>0</v>
      </c>
      <c r="DJH56" s="383">
        <f t="shared" si="49"/>
        <v>0</v>
      </c>
      <c r="DJI56" s="383">
        <f t="shared" si="49"/>
        <v>0</v>
      </c>
      <c r="DJJ56" s="383">
        <f t="shared" si="49"/>
        <v>0</v>
      </c>
      <c r="DJK56" s="383">
        <f t="shared" si="49"/>
        <v>0</v>
      </c>
      <c r="DJL56" s="383">
        <f t="shared" si="49"/>
        <v>0</v>
      </c>
      <c r="DJM56" s="383">
        <f t="shared" si="49"/>
        <v>0</v>
      </c>
      <c r="DJN56" s="383">
        <f t="shared" si="49"/>
        <v>0</v>
      </c>
      <c r="DJO56" s="383">
        <f t="shared" si="49"/>
        <v>0</v>
      </c>
      <c r="DJP56" s="383">
        <f t="shared" si="49"/>
        <v>0</v>
      </c>
      <c r="DJQ56" s="383">
        <f t="shared" si="49"/>
        <v>0</v>
      </c>
      <c r="DJR56" s="383">
        <f t="shared" si="49"/>
        <v>0</v>
      </c>
      <c r="DJS56" s="383">
        <f t="shared" si="49"/>
        <v>0</v>
      </c>
      <c r="DJT56" s="383">
        <f t="shared" si="49"/>
        <v>0</v>
      </c>
      <c r="DJU56" s="383">
        <f t="shared" si="49"/>
        <v>0</v>
      </c>
      <c r="DJV56" s="383">
        <f t="shared" si="49"/>
        <v>0</v>
      </c>
      <c r="DJW56" s="383">
        <f t="shared" si="49"/>
        <v>0</v>
      </c>
      <c r="DJX56" s="383">
        <f t="shared" si="49"/>
        <v>0</v>
      </c>
      <c r="DJY56" s="383">
        <f t="shared" si="49"/>
        <v>0</v>
      </c>
      <c r="DJZ56" s="383">
        <f t="shared" si="49"/>
        <v>0</v>
      </c>
      <c r="DKA56" s="383">
        <f t="shared" si="49"/>
        <v>0</v>
      </c>
      <c r="DKB56" s="383">
        <f t="shared" si="49"/>
        <v>0</v>
      </c>
      <c r="DKC56" s="383">
        <f t="shared" si="49"/>
        <v>0</v>
      </c>
      <c r="DKD56" s="383">
        <f t="shared" si="49"/>
        <v>0</v>
      </c>
      <c r="DKE56" s="383">
        <f t="shared" si="49"/>
        <v>0</v>
      </c>
      <c r="DKF56" s="383">
        <f t="shared" si="49"/>
        <v>0</v>
      </c>
      <c r="DKG56" s="383">
        <f t="shared" si="49"/>
        <v>0</v>
      </c>
      <c r="DKH56" s="383">
        <f t="shared" si="49"/>
        <v>0</v>
      </c>
      <c r="DKI56" s="383">
        <f t="shared" si="49"/>
        <v>0</v>
      </c>
      <c r="DKJ56" s="383">
        <f t="shared" si="49"/>
        <v>0</v>
      </c>
      <c r="DKK56" s="383">
        <f t="shared" si="49"/>
        <v>0</v>
      </c>
      <c r="DKL56" s="383">
        <f t="shared" si="49"/>
        <v>0</v>
      </c>
      <c r="DKM56" s="383">
        <f t="shared" si="49"/>
        <v>0</v>
      </c>
      <c r="DKN56" s="383">
        <f t="shared" si="49"/>
        <v>0</v>
      </c>
      <c r="DKO56" s="383">
        <f t="shared" si="49"/>
        <v>0</v>
      </c>
      <c r="DKP56" s="383">
        <f t="shared" si="49"/>
        <v>0</v>
      </c>
      <c r="DKQ56" s="383">
        <f t="shared" si="49"/>
        <v>0</v>
      </c>
      <c r="DKR56" s="383">
        <f t="shared" si="49"/>
        <v>0</v>
      </c>
      <c r="DKS56" s="383">
        <f t="shared" si="49"/>
        <v>0</v>
      </c>
      <c r="DKT56" s="383">
        <f t="shared" si="49"/>
        <v>0</v>
      </c>
      <c r="DKU56" s="383">
        <f t="shared" si="49"/>
        <v>0</v>
      </c>
      <c r="DKV56" s="383">
        <f t="shared" si="49"/>
        <v>0</v>
      </c>
      <c r="DKW56" s="383">
        <f t="shared" si="49"/>
        <v>0</v>
      </c>
      <c r="DKX56" s="383">
        <f t="shared" ref="DKX56:DNI56" si="50">$C$56*DKX54</f>
        <v>0</v>
      </c>
      <c r="DKY56" s="383">
        <f t="shared" si="50"/>
        <v>0</v>
      </c>
      <c r="DKZ56" s="383">
        <f t="shared" si="50"/>
        <v>0</v>
      </c>
      <c r="DLA56" s="383">
        <f t="shared" si="50"/>
        <v>0</v>
      </c>
      <c r="DLB56" s="383">
        <f t="shared" si="50"/>
        <v>0</v>
      </c>
      <c r="DLC56" s="383">
        <f t="shared" si="50"/>
        <v>0</v>
      </c>
      <c r="DLD56" s="383">
        <f t="shared" si="50"/>
        <v>0</v>
      </c>
      <c r="DLE56" s="383">
        <f t="shared" si="50"/>
        <v>0</v>
      </c>
      <c r="DLF56" s="383">
        <f t="shared" si="50"/>
        <v>0</v>
      </c>
      <c r="DLG56" s="383">
        <f t="shared" si="50"/>
        <v>0</v>
      </c>
      <c r="DLH56" s="383">
        <f t="shared" si="50"/>
        <v>0</v>
      </c>
      <c r="DLI56" s="383">
        <f t="shared" si="50"/>
        <v>0</v>
      </c>
      <c r="DLJ56" s="383">
        <f t="shared" si="50"/>
        <v>0</v>
      </c>
      <c r="DLK56" s="383">
        <f t="shared" si="50"/>
        <v>0</v>
      </c>
      <c r="DLL56" s="383">
        <f t="shared" si="50"/>
        <v>0</v>
      </c>
      <c r="DLM56" s="383">
        <f t="shared" si="50"/>
        <v>0</v>
      </c>
      <c r="DLN56" s="383">
        <f t="shared" si="50"/>
        <v>0</v>
      </c>
      <c r="DLO56" s="383">
        <f t="shared" si="50"/>
        <v>0</v>
      </c>
      <c r="DLP56" s="383">
        <f t="shared" si="50"/>
        <v>0</v>
      </c>
      <c r="DLQ56" s="383">
        <f t="shared" si="50"/>
        <v>0</v>
      </c>
      <c r="DLR56" s="383">
        <f t="shared" si="50"/>
        <v>0</v>
      </c>
      <c r="DLS56" s="383">
        <f t="shared" si="50"/>
        <v>0</v>
      </c>
      <c r="DLT56" s="383">
        <f t="shared" si="50"/>
        <v>0</v>
      </c>
      <c r="DLU56" s="383">
        <f t="shared" si="50"/>
        <v>0</v>
      </c>
      <c r="DLV56" s="383">
        <f t="shared" si="50"/>
        <v>0</v>
      </c>
      <c r="DLW56" s="383">
        <f t="shared" si="50"/>
        <v>0</v>
      </c>
      <c r="DLX56" s="383">
        <f t="shared" si="50"/>
        <v>0</v>
      </c>
      <c r="DLY56" s="383">
        <f t="shared" si="50"/>
        <v>0</v>
      </c>
      <c r="DLZ56" s="383">
        <f t="shared" si="50"/>
        <v>0</v>
      </c>
      <c r="DMA56" s="383">
        <f t="shared" si="50"/>
        <v>0</v>
      </c>
      <c r="DMB56" s="383">
        <f t="shared" si="50"/>
        <v>0</v>
      </c>
      <c r="DMC56" s="383">
        <f t="shared" si="50"/>
        <v>0</v>
      </c>
      <c r="DMD56" s="383">
        <f t="shared" si="50"/>
        <v>0</v>
      </c>
      <c r="DME56" s="383">
        <f t="shared" si="50"/>
        <v>0</v>
      </c>
      <c r="DMF56" s="383">
        <f t="shared" si="50"/>
        <v>0</v>
      </c>
      <c r="DMG56" s="383">
        <f t="shared" si="50"/>
        <v>0</v>
      </c>
      <c r="DMH56" s="383">
        <f t="shared" si="50"/>
        <v>0</v>
      </c>
      <c r="DMI56" s="383">
        <f t="shared" si="50"/>
        <v>0</v>
      </c>
      <c r="DMJ56" s="383">
        <f t="shared" si="50"/>
        <v>0</v>
      </c>
      <c r="DMK56" s="383">
        <f t="shared" si="50"/>
        <v>0</v>
      </c>
      <c r="DML56" s="383">
        <f t="shared" si="50"/>
        <v>0</v>
      </c>
      <c r="DMM56" s="383">
        <f t="shared" si="50"/>
        <v>0</v>
      </c>
      <c r="DMN56" s="383">
        <f t="shared" si="50"/>
        <v>0</v>
      </c>
      <c r="DMO56" s="383">
        <f t="shared" si="50"/>
        <v>0</v>
      </c>
      <c r="DMP56" s="383">
        <f t="shared" si="50"/>
        <v>0</v>
      </c>
      <c r="DMQ56" s="383">
        <f t="shared" si="50"/>
        <v>0</v>
      </c>
      <c r="DMR56" s="383">
        <f t="shared" si="50"/>
        <v>0</v>
      </c>
      <c r="DMS56" s="383">
        <f t="shared" si="50"/>
        <v>0</v>
      </c>
      <c r="DMT56" s="383">
        <f t="shared" si="50"/>
        <v>0</v>
      </c>
      <c r="DMU56" s="383">
        <f t="shared" si="50"/>
        <v>0</v>
      </c>
      <c r="DMV56" s="383">
        <f t="shared" si="50"/>
        <v>0</v>
      </c>
      <c r="DMW56" s="383">
        <f t="shared" si="50"/>
        <v>0</v>
      </c>
      <c r="DMX56" s="383">
        <f t="shared" si="50"/>
        <v>0</v>
      </c>
      <c r="DMY56" s="383">
        <f t="shared" si="50"/>
        <v>0</v>
      </c>
      <c r="DMZ56" s="383">
        <f t="shared" si="50"/>
        <v>0</v>
      </c>
      <c r="DNA56" s="383">
        <f t="shared" si="50"/>
        <v>0</v>
      </c>
      <c r="DNB56" s="383">
        <f t="shared" si="50"/>
        <v>0</v>
      </c>
      <c r="DNC56" s="383">
        <f t="shared" si="50"/>
        <v>0</v>
      </c>
      <c r="DND56" s="383">
        <f t="shared" si="50"/>
        <v>0</v>
      </c>
      <c r="DNE56" s="383">
        <f t="shared" si="50"/>
        <v>0</v>
      </c>
      <c r="DNF56" s="383">
        <f t="shared" si="50"/>
        <v>0</v>
      </c>
      <c r="DNG56" s="383">
        <f t="shared" si="50"/>
        <v>0</v>
      </c>
      <c r="DNH56" s="383">
        <f t="shared" si="50"/>
        <v>0</v>
      </c>
      <c r="DNI56" s="383">
        <f t="shared" si="50"/>
        <v>0</v>
      </c>
      <c r="DNJ56" s="383">
        <f t="shared" ref="DNJ56:DPU56" si="51">$C$56*DNJ54</f>
        <v>0</v>
      </c>
      <c r="DNK56" s="383">
        <f t="shared" si="51"/>
        <v>0</v>
      </c>
      <c r="DNL56" s="383">
        <f t="shared" si="51"/>
        <v>0</v>
      </c>
      <c r="DNM56" s="383">
        <f t="shared" si="51"/>
        <v>0</v>
      </c>
      <c r="DNN56" s="383">
        <f t="shared" si="51"/>
        <v>0</v>
      </c>
      <c r="DNO56" s="383">
        <f t="shared" si="51"/>
        <v>0</v>
      </c>
      <c r="DNP56" s="383">
        <f t="shared" si="51"/>
        <v>0</v>
      </c>
      <c r="DNQ56" s="383">
        <f t="shared" si="51"/>
        <v>0</v>
      </c>
      <c r="DNR56" s="383">
        <f t="shared" si="51"/>
        <v>0</v>
      </c>
      <c r="DNS56" s="383">
        <f t="shared" si="51"/>
        <v>0</v>
      </c>
      <c r="DNT56" s="383">
        <f t="shared" si="51"/>
        <v>0</v>
      </c>
      <c r="DNU56" s="383">
        <f t="shared" si="51"/>
        <v>0</v>
      </c>
      <c r="DNV56" s="383">
        <f t="shared" si="51"/>
        <v>0</v>
      </c>
      <c r="DNW56" s="383">
        <f t="shared" si="51"/>
        <v>0</v>
      </c>
      <c r="DNX56" s="383">
        <f t="shared" si="51"/>
        <v>0</v>
      </c>
      <c r="DNY56" s="383">
        <f t="shared" si="51"/>
        <v>0</v>
      </c>
      <c r="DNZ56" s="383">
        <f t="shared" si="51"/>
        <v>0</v>
      </c>
      <c r="DOA56" s="383">
        <f t="shared" si="51"/>
        <v>0</v>
      </c>
      <c r="DOB56" s="383">
        <f t="shared" si="51"/>
        <v>0</v>
      </c>
      <c r="DOC56" s="383">
        <f t="shared" si="51"/>
        <v>0</v>
      </c>
      <c r="DOD56" s="383">
        <f t="shared" si="51"/>
        <v>0</v>
      </c>
      <c r="DOE56" s="383">
        <f t="shared" si="51"/>
        <v>0</v>
      </c>
      <c r="DOF56" s="383">
        <f t="shared" si="51"/>
        <v>0</v>
      </c>
      <c r="DOG56" s="383">
        <f t="shared" si="51"/>
        <v>0</v>
      </c>
      <c r="DOH56" s="383">
        <f t="shared" si="51"/>
        <v>0</v>
      </c>
      <c r="DOI56" s="383">
        <f t="shared" si="51"/>
        <v>0</v>
      </c>
      <c r="DOJ56" s="383">
        <f t="shared" si="51"/>
        <v>0</v>
      </c>
      <c r="DOK56" s="383">
        <f t="shared" si="51"/>
        <v>0</v>
      </c>
      <c r="DOL56" s="383">
        <f t="shared" si="51"/>
        <v>0</v>
      </c>
      <c r="DOM56" s="383">
        <f t="shared" si="51"/>
        <v>0</v>
      </c>
      <c r="DON56" s="383">
        <f t="shared" si="51"/>
        <v>0</v>
      </c>
      <c r="DOO56" s="383">
        <f t="shared" si="51"/>
        <v>0</v>
      </c>
      <c r="DOP56" s="383">
        <f t="shared" si="51"/>
        <v>0</v>
      </c>
      <c r="DOQ56" s="383">
        <f t="shared" si="51"/>
        <v>0</v>
      </c>
      <c r="DOR56" s="383">
        <f t="shared" si="51"/>
        <v>0</v>
      </c>
      <c r="DOS56" s="383">
        <f t="shared" si="51"/>
        <v>0</v>
      </c>
      <c r="DOT56" s="383">
        <f t="shared" si="51"/>
        <v>0</v>
      </c>
      <c r="DOU56" s="383">
        <f t="shared" si="51"/>
        <v>0</v>
      </c>
      <c r="DOV56" s="383">
        <f t="shared" si="51"/>
        <v>0</v>
      </c>
      <c r="DOW56" s="383">
        <f t="shared" si="51"/>
        <v>0</v>
      </c>
      <c r="DOX56" s="383">
        <f t="shared" si="51"/>
        <v>0</v>
      </c>
      <c r="DOY56" s="383">
        <f t="shared" si="51"/>
        <v>0</v>
      </c>
      <c r="DOZ56" s="383">
        <f t="shared" si="51"/>
        <v>0</v>
      </c>
      <c r="DPA56" s="383">
        <f t="shared" si="51"/>
        <v>0</v>
      </c>
      <c r="DPB56" s="383">
        <f t="shared" si="51"/>
        <v>0</v>
      </c>
      <c r="DPC56" s="383">
        <f t="shared" si="51"/>
        <v>0</v>
      </c>
      <c r="DPD56" s="383">
        <f t="shared" si="51"/>
        <v>0</v>
      </c>
      <c r="DPE56" s="383">
        <f t="shared" si="51"/>
        <v>0</v>
      </c>
      <c r="DPF56" s="383">
        <f t="shared" si="51"/>
        <v>0</v>
      </c>
      <c r="DPG56" s="383">
        <f t="shared" si="51"/>
        <v>0</v>
      </c>
      <c r="DPH56" s="383">
        <f t="shared" si="51"/>
        <v>0</v>
      </c>
      <c r="DPI56" s="383">
        <f t="shared" si="51"/>
        <v>0</v>
      </c>
      <c r="DPJ56" s="383">
        <f t="shared" si="51"/>
        <v>0</v>
      </c>
      <c r="DPK56" s="383">
        <f t="shared" si="51"/>
        <v>0</v>
      </c>
      <c r="DPL56" s="383">
        <f t="shared" si="51"/>
        <v>0</v>
      </c>
      <c r="DPM56" s="383">
        <f t="shared" si="51"/>
        <v>0</v>
      </c>
      <c r="DPN56" s="383">
        <f t="shared" si="51"/>
        <v>0</v>
      </c>
      <c r="DPO56" s="383">
        <f t="shared" si="51"/>
        <v>0</v>
      </c>
      <c r="DPP56" s="383">
        <f t="shared" si="51"/>
        <v>0</v>
      </c>
      <c r="DPQ56" s="383">
        <f t="shared" si="51"/>
        <v>0</v>
      </c>
      <c r="DPR56" s="383">
        <f t="shared" si="51"/>
        <v>0</v>
      </c>
      <c r="DPS56" s="383">
        <f t="shared" si="51"/>
        <v>0</v>
      </c>
      <c r="DPT56" s="383">
        <f t="shared" si="51"/>
        <v>0</v>
      </c>
      <c r="DPU56" s="383">
        <f t="shared" si="51"/>
        <v>0</v>
      </c>
      <c r="DPV56" s="383">
        <f t="shared" ref="DPV56:DSG56" si="52">$C$56*DPV54</f>
        <v>0</v>
      </c>
      <c r="DPW56" s="383">
        <f t="shared" si="52"/>
        <v>0</v>
      </c>
      <c r="DPX56" s="383">
        <f t="shared" si="52"/>
        <v>0</v>
      </c>
      <c r="DPY56" s="383">
        <f t="shared" si="52"/>
        <v>0</v>
      </c>
      <c r="DPZ56" s="383">
        <f t="shared" si="52"/>
        <v>0</v>
      </c>
      <c r="DQA56" s="383">
        <f t="shared" si="52"/>
        <v>0</v>
      </c>
      <c r="DQB56" s="383">
        <f t="shared" si="52"/>
        <v>0</v>
      </c>
      <c r="DQC56" s="383">
        <f t="shared" si="52"/>
        <v>0</v>
      </c>
      <c r="DQD56" s="383">
        <f t="shared" si="52"/>
        <v>0</v>
      </c>
      <c r="DQE56" s="383">
        <f t="shared" si="52"/>
        <v>0</v>
      </c>
      <c r="DQF56" s="383">
        <f t="shared" si="52"/>
        <v>0</v>
      </c>
      <c r="DQG56" s="383">
        <f t="shared" si="52"/>
        <v>0</v>
      </c>
      <c r="DQH56" s="383">
        <f t="shared" si="52"/>
        <v>0</v>
      </c>
      <c r="DQI56" s="383">
        <f t="shared" si="52"/>
        <v>0</v>
      </c>
      <c r="DQJ56" s="383">
        <f t="shared" si="52"/>
        <v>0</v>
      </c>
      <c r="DQK56" s="383">
        <f t="shared" si="52"/>
        <v>0</v>
      </c>
      <c r="DQL56" s="383">
        <f t="shared" si="52"/>
        <v>0</v>
      </c>
      <c r="DQM56" s="383">
        <f t="shared" si="52"/>
        <v>0</v>
      </c>
      <c r="DQN56" s="383">
        <f t="shared" si="52"/>
        <v>0</v>
      </c>
      <c r="DQO56" s="383">
        <f t="shared" si="52"/>
        <v>0</v>
      </c>
      <c r="DQP56" s="383">
        <f t="shared" si="52"/>
        <v>0</v>
      </c>
      <c r="DQQ56" s="383">
        <f t="shared" si="52"/>
        <v>0</v>
      </c>
      <c r="DQR56" s="383">
        <f t="shared" si="52"/>
        <v>0</v>
      </c>
      <c r="DQS56" s="383">
        <f t="shared" si="52"/>
        <v>0</v>
      </c>
      <c r="DQT56" s="383">
        <f t="shared" si="52"/>
        <v>0</v>
      </c>
      <c r="DQU56" s="383">
        <f t="shared" si="52"/>
        <v>0</v>
      </c>
      <c r="DQV56" s="383">
        <f t="shared" si="52"/>
        <v>0</v>
      </c>
      <c r="DQW56" s="383">
        <f t="shared" si="52"/>
        <v>0</v>
      </c>
      <c r="DQX56" s="383">
        <f t="shared" si="52"/>
        <v>0</v>
      </c>
      <c r="DQY56" s="383">
        <f t="shared" si="52"/>
        <v>0</v>
      </c>
      <c r="DQZ56" s="383">
        <f t="shared" si="52"/>
        <v>0</v>
      </c>
      <c r="DRA56" s="383">
        <f t="shared" si="52"/>
        <v>0</v>
      </c>
      <c r="DRB56" s="383">
        <f t="shared" si="52"/>
        <v>0</v>
      </c>
      <c r="DRC56" s="383">
        <f t="shared" si="52"/>
        <v>0</v>
      </c>
      <c r="DRD56" s="383">
        <f t="shared" si="52"/>
        <v>0</v>
      </c>
      <c r="DRE56" s="383">
        <f t="shared" si="52"/>
        <v>0</v>
      </c>
      <c r="DRF56" s="383">
        <f t="shared" si="52"/>
        <v>0</v>
      </c>
      <c r="DRG56" s="383">
        <f t="shared" si="52"/>
        <v>0</v>
      </c>
      <c r="DRH56" s="383">
        <f t="shared" si="52"/>
        <v>0</v>
      </c>
      <c r="DRI56" s="383">
        <f t="shared" si="52"/>
        <v>0</v>
      </c>
      <c r="DRJ56" s="383">
        <f t="shared" si="52"/>
        <v>0</v>
      </c>
      <c r="DRK56" s="383">
        <f t="shared" si="52"/>
        <v>0</v>
      </c>
      <c r="DRL56" s="383">
        <f t="shared" si="52"/>
        <v>0</v>
      </c>
      <c r="DRM56" s="383">
        <f t="shared" si="52"/>
        <v>0</v>
      </c>
      <c r="DRN56" s="383">
        <f t="shared" si="52"/>
        <v>0</v>
      </c>
      <c r="DRO56" s="383">
        <f t="shared" si="52"/>
        <v>0</v>
      </c>
      <c r="DRP56" s="383">
        <f t="shared" si="52"/>
        <v>0</v>
      </c>
      <c r="DRQ56" s="383">
        <f t="shared" si="52"/>
        <v>0</v>
      </c>
      <c r="DRR56" s="383">
        <f t="shared" si="52"/>
        <v>0</v>
      </c>
      <c r="DRS56" s="383">
        <f t="shared" si="52"/>
        <v>0</v>
      </c>
      <c r="DRT56" s="383">
        <f t="shared" si="52"/>
        <v>0</v>
      </c>
      <c r="DRU56" s="383">
        <f t="shared" si="52"/>
        <v>0</v>
      </c>
      <c r="DRV56" s="383">
        <f t="shared" si="52"/>
        <v>0</v>
      </c>
      <c r="DRW56" s="383">
        <f t="shared" si="52"/>
        <v>0</v>
      </c>
      <c r="DRX56" s="383">
        <f t="shared" si="52"/>
        <v>0</v>
      </c>
      <c r="DRY56" s="383">
        <f t="shared" si="52"/>
        <v>0</v>
      </c>
      <c r="DRZ56" s="383">
        <f t="shared" si="52"/>
        <v>0</v>
      </c>
      <c r="DSA56" s="383">
        <f t="shared" si="52"/>
        <v>0</v>
      </c>
      <c r="DSB56" s="383">
        <f t="shared" si="52"/>
        <v>0</v>
      </c>
      <c r="DSC56" s="383">
        <f t="shared" si="52"/>
        <v>0</v>
      </c>
      <c r="DSD56" s="383">
        <f t="shared" si="52"/>
        <v>0</v>
      </c>
      <c r="DSE56" s="383">
        <f t="shared" si="52"/>
        <v>0</v>
      </c>
      <c r="DSF56" s="383">
        <f t="shared" si="52"/>
        <v>0</v>
      </c>
      <c r="DSG56" s="383">
        <f t="shared" si="52"/>
        <v>0</v>
      </c>
      <c r="DSH56" s="383">
        <f t="shared" ref="DSH56:DUS56" si="53">$C$56*DSH54</f>
        <v>0</v>
      </c>
      <c r="DSI56" s="383">
        <f t="shared" si="53"/>
        <v>0</v>
      </c>
      <c r="DSJ56" s="383">
        <f t="shared" si="53"/>
        <v>0</v>
      </c>
      <c r="DSK56" s="383">
        <f t="shared" si="53"/>
        <v>0</v>
      </c>
      <c r="DSL56" s="383">
        <f t="shared" si="53"/>
        <v>0</v>
      </c>
      <c r="DSM56" s="383">
        <f t="shared" si="53"/>
        <v>0</v>
      </c>
      <c r="DSN56" s="383">
        <f t="shared" si="53"/>
        <v>0</v>
      </c>
      <c r="DSO56" s="383">
        <f t="shared" si="53"/>
        <v>0</v>
      </c>
      <c r="DSP56" s="383">
        <f t="shared" si="53"/>
        <v>0</v>
      </c>
      <c r="DSQ56" s="383">
        <f t="shared" si="53"/>
        <v>0</v>
      </c>
      <c r="DSR56" s="383">
        <f t="shared" si="53"/>
        <v>0</v>
      </c>
      <c r="DSS56" s="383">
        <f t="shared" si="53"/>
        <v>0</v>
      </c>
      <c r="DST56" s="383">
        <f t="shared" si="53"/>
        <v>0</v>
      </c>
      <c r="DSU56" s="383">
        <f t="shared" si="53"/>
        <v>0</v>
      </c>
      <c r="DSV56" s="383">
        <f t="shared" si="53"/>
        <v>0</v>
      </c>
      <c r="DSW56" s="383">
        <f t="shared" si="53"/>
        <v>0</v>
      </c>
      <c r="DSX56" s="383">
        <f t="shared" si="53"/>
        <v>0</v>
      </c>
      <c r="DSY56" s="383">
        <f t="shared" si="53"/>
        <v>0</v>
      </c>
      <c r="DSZ56" s="383">
        <f t="shared" si="53"/>
        <v>0</v>
      </c>
      <c r="DTA56" s="383">
        <f t="shared" si="53"/>
        <v>0</v>
      </c>
      <c r="DTB56" s="383">
        <f t="shared" si="53"/>
        <v>0</v>
      </c>
      <c r="DTC56" s="383">
        <f t="shared" si="53"/>
        <v>0</v>
      </c>
      <c r="DTD56" s="383">
        <f t="shared" si="53"/>
        <v>0</v>
      </c>
      <c r="DTE56" s="383">
        <f t="shared" si="53"/>
        <v>0</v>
      </c>
      <c r="DTF56" s="383">
        <f t="shared" si="53"/>
        <v>0</v>
      </c>
      <c r="DTG56" s="383">
        <f t="shared" si="53"/>
        <v>0</v>
      </c>
      <c r="DTH56" s="383">
        <f t="shared" si="53"/>
        <v>0</v>
      </c>
      <c r="DTI56" s="383">
        <f t="shared" si="53"/>
        <v>0</v>
      </c>
      <c r="DTJ56" s="383">
        <f t="shared" si="53"/>
        <v>0</v>
      </c>
      <c r="DTK56" s="383">
        <f t="shared" si="53"/>
        <v>0</v>
      </c>
      <c r="DTL56" s="383">
        <f t="shared" si="53"/>
        <v>0</v>
      </c>
      <c r="DTM56" s="383">
        <f t="shared" si="53"/>
        <v>0</v>
      </c>
      <c r="DTN56" s="383">
        <f t="shared" si="53"/>
        <v>0</v>
      </c>
      <c r="DTO56" s="383">
        <f t="shared" si="53"/>
        <v>0</v>
      </c>
      <c r="DTP56" s="383">
        <f t="shared" si="53"/>
        <v>0</v>
      </c>
      <c r="DTQ56" s="383">
        <f t="shared" si="53"/>
        <v>0</v>
      </c>
      <c r="DTR56" s="383">
        <f t="shared" si="53"/>
        <v>0</v>
      </c>
      <c r="DTS56" s="383">
        <f t="shared" si="53"/>
        <v>0</v>
      </c>
      <c r="DTT56" s="383">
        <f t="shared" si="53"/>
        <v>0</v>
      </c>
      <c r="DTU56" s="383">
        <f t="shared" si="53"/>
        <v>0</v>
      </c>
      <c r="DTV56" s="383">
        <f t="shared" si="53"/>
        <v>0</v>
      </c>
      <c r="DTW56" s="383">
        <f t="shared" si="53"/>
        <v>0</v>
      </c>
      <c r="DTX56" s="383">
        <f t="shared" si="53"/>
        <v>0</v>
      </c>
      <c r="DTY56" s="383">
        <f t="shared" si="53"/>
        <v>0</v>
      </c>
      <c r="DTZ56" s="383">
        <f t="shared" si="53"/>
        <v>0</v>
      </c>
      <c r="DUA56" s="383">
        <f t="shared" si="53"/>
        <v>0</v>
      </c>
      <c r="DUB56" s="383">
        <f t="shared" si="53"/>
        <v>0</v>
      </c>
      <c r="DUC56" s="383">
        <f t="shared" si="53"/>
        <v>0</v>
      </c>
      <c r="DUD56" s="383">
        <f t="shared" si="53"/>
        <v>0</v>
      </c>
      <c r="DUE56" s="383">
        <f t="shared" si="53"/>
        <v>0</v>
      </c>
      <c r="DUF56" s="383">
        <f t="shared" si="53"/>
        <v>0</v>
      </c>
      <c r="DUG56" s="383">
        <f t="shared" si="53"/>
        <v>0</v>
      </c>
      <c r="DUH56" s="383">
        <f t="shared" si="53"/>
        <v>0</v>
      </c>
      <c r="DUI56" s="383">
        <f t="shared" si="53"/>
        <v>0</v>
      </c>
      <c r="DUJ56" s="383">
        <f t="shared" si="53"/>
        <v>0</v>
      </c>
      <c r="DUK56" s="383">
        <f t="shared" si="53"/>
        <v>0</v>
      </c>
      <c r="DUL56" s="383">
        <f t="shared" si="53"/>
        <v>0</v>
      </c>
      <c r="DUM56" s="383">
        <f t="shared" si="53"/>
        <v>0</v>
      </c>
      <c r="DUN56" s="383">
        <f t="shared" si="53"/>
        <v>0</v>
      </c>
      <c r="DUO56" s="383">
        <f t="shared" si="53"/>
        <v>0</v>
      </c>
      <c r="DUP56" s="383">
        <f t="shared" si="53"/>
        <v>0</v>
      </c>
      <c r="DUQ56" s="383">
        <f t="shared" si="53"/>
        <v>0</v>
      </c>
      <c r="DUR56" s="383">
        <f t="shared" si="53"/>
        <v>0</v>
      </c>
      <c r="DUS56" s="383">
        <f t="shared" si="53"/>
        <v>0</v>
      </c>
      <c r="DUT56" s="383">
        <f t="shared" ref="DUT56:DXE56" si="54">$C$56*DUT54</f>
        <v>0</v>
      </c>
      <c r="DUU56" s="383">
        <f t="shared" si="54"/>
        <v>0</v>
      </c>
      <c r="DUV56" s="383">
        <f t="shared" si="54"/>
        <v>0</v>
      </c>
      <c r="DUW56" s="383">
        <f t="shared" si="54"/>
        <v>0</v>
      </c>
      <c r="DUX56" s="383">
        <f t="shared" si="54"/>
        <v>0</v>
      </c>
      <c r="DUY56" s="383">
        <f t="shared" si="54"/>
        <v>0</v>
      </c>
      <c r="DUZ56" s="383">
        <f t="shared" si="54"/>
        <v>0</v>
      </c>
      <c r="DVA56" s="383">
        <f t="shared" si="54"/>
        <v>0</v>
      </c>
      <c r="DVB56" s="383">
        <f t="shared" si="54"/>
        <v>0</v>
      </c>
      <c r="DVC56" s="383">
        <f t="shared" si="54"/>
        <v>0</v>
      </c>
      <c r="DVD56" s="383">
        <f t="shared" si="54"/>
        <v>0</v>
      </c>
      <c r="DVE56" s="383">
        <f t="shared" si="54"/>
        <v>0</v>
      </c>
      <c r="DVF56" s="383">
        <f t="shared" si="54"/>
        <v>0</v>
      </c>
      <c r="DVG56" s="383">
        <f t="shared" si="54"/>
        <v>0</v>
      </c>
      <c r="DVH56" s="383">
        <f t="shared" si="54"/>
        <v>0</v>
      </c>
      <c r="DVI56" s="383">
        <f t="shared" si="54"/>
        <v>0</v>
      </c>
      <c r="DVJ56" s="383">
        <f t="shared" si="54"/>
        <v>0</v>
      </c>
      <c r="DVK56" s="383">
        <f t="shared" si="54"/>
        <v>0</v>
      </c>
      <c r="DVL56" s="383">
        <f t="shared" si="54"/>
        <v>0</v>
      </c>
      <c r="DVM56" s="383">
        <f t="shared" si="54"/>
        <v>0</v>
      </c>
      <c r="DVN56" s="383">
        <f t="shared" si="54"/>
        <v>0</v>
      </c>
      <c r="DVO56" s="383">
        <f t="shared" si="54"/>
        <v>0</v>
      </c>
      <c r="DVP56" s="383">
        <f t="shared" si="54"/>
        <v>0</v>
      </c>
      <c r="DVQ56" s="383">
        <f t="shared" si="54"/>
        <v>0</v>
      </c>
      <c r="DVR56" s="383">
        <f t="shared" si="54"/>
        <v>0</v>
      </c>
      <c r="DVS56" s="383">
        <f t="shared" si="54"/>
        <v>0</v>
      </c>
      <c r="DVT56" s="383">
        <f t="shared" si="54"/>
        <v>0</v>
      </c>
      <c r="DVU56" s="383">
        <f t="shared" si="54"/>
        <v>0</v>
      </c>
      <c r="DVV56" s="383">
        <f t="shared" si="54"/>
        <v>0</v>
      </c>
      <c r="DVW56" s="383">
        <f t="shared" si="54"/>
        <v>0</v>
      </c>
      <c r="DVX56" s="383">
        <f t="shared" si="54"/>
        <v>0</v>
      </c>
      <c r="DVY56" s="383">
        <f t="shared" si="54"/>
        <v>0</v>
      </c>
      <c r="DVZ56" s="383">
        <f t="shared" si="54"/>
        <v>0</v>
      </c>
      <c r="DWA56" s="383">
        <f t="shared" si="54"/>
        <v>0</v>
      </c>
      <c r="DWB56" s="383">
        <f t="shared" si="54"/>
        <v>0</v>
      </c>
      <c r="DWC56" s="383">
        <f t="shared" si="54"/>
        <v>0</v>
      </c>
      <c r="DWD56" s="383">
        <f t="shared" si="54"/>
        <v>0</v>
      </c>
      <c r="DWE56" s="383">
        <f t="shared" si="54"/>
        <v>0</v>
      </c>
      <c r="DWF56" s="383">
        <f t="shared" si="54"/>
        <v>0</v>
      </c>
      <c r="DWG56" s="383">
        <f t="shared" si="54"/>
        <v>0</v>
      </c>
      <c r="DWH56" s="383">
        <f t="shared" si="54"/>
        <v>0</v>
      </c>
      <c r="DWI56" s="383">
        <f t="shared" si="54"/>
        <v>0</v>
      </c>
      <c r="DWJ56" s="383">
        <f t="shared" si="54"/>
        <v>0</v>
      </c>
      <c r="DWK56" s="383">
        <f t="shared" si="54"/>
        <v>0</v>
      </c>
      <c r="DWL56" s="383">
        <f t="shared" si="54"/>
        <v>0</v>
      </c>
      <c r="DWM56" s="383">
        <f t="shared" si="54"/>
        <v>0</v>
      </c>
      <c r="DWN56" s="383">
        <f t="shared" si="54"/>
        <v>0</v>
      </c>
      <c r="DWO56" s="383">
        <f t="shared" si="54"/>
        <v>0</v>
      </c>
      <c r="DWP56" s="383">
        <f t="shared" si="54"/>
        <v>0</v>
      </c>
      <c r="DWQ56" s="383">
        <f t="shared" si="54"/>
        <v>0</v>
      </c>
      <c r="DWR56" s="383">
        <f t="shared" si="54"/>
        <v>0</v>
      </c>
      <c r="DWS56" s="383">
        <f t="shared" si="54"/>
        <v>0</v>
      </c>
      <c r="DWT56" s="383">
        <f t="shared" si="54"/>
        <v>0</v>
      </c>
      <c r="DWU56" s="383">
        <f t="shared" si="54"/>
        <v>0</v>
      </c>
      <c r="DWV56" s="383">
        <f t="shared" si="54"/>
        <v>0</v>
      </c>
      <c r="DWW56" s="383">
        <f t="shared" si="54"/>
        <v>0</v>
      </c>
      <c r="DWX56" s="383">
        <f t="shared" si="54"/>
        <v>0</v>
      </c>
      <c r="DWY56" s="383">
        <f t="shared" si="54"/>
        <v>0</v>
      </c>
      <c r="DWZ56" s="383">
        <f t="shared" si="54"/>
        <v>0</v>
      </c>
      <c r="DXA56" s="383">
        <f t="shared" si="54"/>
        <v>0</v>
      </c>
      <c r="DXB56" s="383">
        <f t="shared" si="54"/>
        <v>0</v>
      </c>
      <c r="DXC56" s="383">
        <f t="shared" si="54"/>
        <v>0</v>
      </c>
      <c r="DXD56" s="383">
        <f t="shared" si="54"/>
        <v>0</v>
      </c>
      <c r="DXE56" s="383">
        <f t="shared" si="54"/>
        <v>0</v>
      </c>
      <c r="DXF56" s="383">
        <f t="shared" ref="DXF56:DZQ56" si="55">$C$56*DXF54</f>
        <v>0</v>
      </c>
      <c r="DXG56" s="383">
        <f t="shared" si="55"/>
        <v>0</v>
      </c>
      <c r="DXH56" s="383">
        <f t="shared" si="55"/>
        <v>0</v>
      </c>
      <c r="DXI56" s="383">
        <f t="shared" si="55"/>
        <v>0</v>
      </c>
      <c r="DXJ56" s="383">
        <f t="shared" si="55"/>
        <v>0</v>
      </c>
      <c r="DXK56" s="383">
        <f t="shared" si="55"/>
        <v>0</v>
      </c>
      <c r="DXL56" s="383">
        <f t="shared" si="55"/>
        <v>0</v>
      </c>
      <c r="DXM56" s="383">
        <f t="shared" si="55"/>
        <v>0</v>
      </c>
      <c r="DXN56" s="383">
        <f t="shared" si="55"/>
        <v>0</v>
      </c>
      <c r="DXO56" s="383">
        <f t="shared" si="55"/>
        <v>0</v>
      </c>
      <c r="DXP56" s="383">
        <f t="shared" si="55"/>
        <v>0</v>
      </c>
      <c r="DXQ56" s="383">
        <f t="shared" si="55"/>
        <v>0</v>
      </c>
      <c r="DXR56" s="383">
        <f t="shared" si="55"/>
        <v>0</v>
      </c>
      <c r="DXS56" s="383">
        <f t="shared" si="55"/>
        <v>0</v>
      </c>
      <c r="DXT56" s="383">
        <f t="shared" si="55"/>
        <v>0</v>
      </c>
      <c r="DXU56" s="383">
        <f t="shared" si="55"/>
        <v>0</v>
      </c>
      <c r="DXV56" s="383">
        <f t="shared" si="55"/>
        <v>0</v>
      </c>
      <c r="DXW56" s="383">
        <f t="shared" si="55"/>
        <v>0</v>
      </c>
      <c r="DXX56" s="383">
        <f t="shared" si="55"/>
        <v>0</v>
      </c>
      <c r="DXY56" s="383">
        <f t="shared" si="55"/>
        <v>0</v>
      </c>
      <c r="DXZ56" s="383">
        <f t="shared" si="55"/>
        <v>0</v>
      </c>
      <c r="DYA56" s="383">
        <f t="shared" si="55"/>
        <v>0</v>
      </c>
      <c r="DYB56" s="383">
        <f t="shared" si="55"/>
        <v>0</v>
      </c>
      <c r="DYC56" s="383">
        <f t="shared" si="55"/>
        <v>0</v>
      </c>
      <c r="DYD56" s="383">
        <f t="shared" si="55"/>
        <v>0</v>
      </c>
      <c r="DYE56" s="383">
        <f t="shared" si="55"/>
        <v>0</v>
      </c>
      <c r="DYF56" s="383">
        <f t="shared" si="55"/>
        <v>0</v>
      </c>
      <c r="DYG56" s="383">
        <f t="shared" si="55"/>
        <v>0</v>
      </c>
      <c r="DYH56" s="383">
        <f t="shared" si="55"/>
        <v>0</v>
      </c>
      <c r="DYI56" s="383">
        <f t="shared" si="55"/>
        <v>0</v>
      </c>
      <c r="DYJ56" s="383">
        <f t="shared" si="55"/>
        <v>0</v>
      </c>
      <c r="DYK56" s="383">
        <f t="shared" si="55"/>
        <v>0</v>
      </c>
      <c r="DYL56" s="383">
        <f t="shared" si="55"/>
        <v>0</v>
      </c>
      <c r="DYM56" s="383">
        <f t="shared" si="55"/>
        <v>0</v>
      </c>
      <c r="DYN56" s="383">
        <f t="shared" si="55"/>
        <v>0</v>
      </c>
      <c r="DYO56" s="383">
        <f t="shared" si="55"/>
        <v>0</v>
      </c>
      <c r="DYP56" s="383">
        <f t="shared" si="55"/>
        <v>0</v>
      </c>
      <c r="DYQ56" s="383">
        <f t="shared" si="55"/>
        <v>0</v>
      </c>
      <c r="DYR56" s="383">
        <f t="shared" si="55"/>
        <v>0</v>
      </c>
      <c r="DYS56" s="383">
        <f t="shared" si="55"/>
        <v>0</v>
      </c>
      <c r="DYT56" s="383">
        <f t="shared" si="55"/>
        <v>0</v>
      </c>
      <c r="DYU56" s="383">
        <f t="shared" si="55"/>
        <v>0</v>
      </c>
      <c r="DYV56" s="383">
        <f t="shared" si="55"/>
        <v>0</v>
      </c>
      <c r="DYW56" s="383">
        <f t="shared" si="55"/>
        <v>0</v>
      </c>
      <c r="DYX56" s="383">
        <f t="shared" si="55"/>
        <v>0</v>
      </c>
      <c r="DYY56" s="383">
        <f t="shared" si="55"/>
        <v>0</v>
      </c>
      <c r="DYZ56" s="383">
        <f t="shared" si="55"/>
        <v>0</v>
      </c>
      <c r="DZA56" s="383">
        <f t="shared" si="55"/>
        <v>0</v>
      </c>
      <c r="DZB56" s="383">
        <f t="shared" si="55"/>
        <v>0</v>
      </c>
      <c r="DZC56" s="383">
        <f t="shared" si="55"/>
        <v>0</v>
      </c>
      <c r="DZD56" s="383">
        <f t="shared" si="55"/>
        <v>0</v>
      </c>
      <c r="DZE56" s="383">
        <f t="shared" si="55"/>
        <v>0</v>
      </c>
      <c r="DZF56" s="383">
        <f t="shared" si="55"/>
        <v>0</v>
      </c>
      <c r="DZG56" s="383">
        <f t="shared" si="55"/>
        <v>0</v>
      </c>
      <c r="DZH56" s="383">
        <f t="shared" si="55"/>
        <v>0</v>
      </c>
      <c r="DZI56" s="383">
        <f t="shared" si="55"/>
        <v>0</v>
      </c>
      <c r="DZJ56" s="383">
        <f t="shared" si="55"/>
        <v>0</v>
      </c>
      <c r="DZK56" s="383">
        <f t="shared" si="55"/>
        <v>0</v>
      </c>
      <c r="DZL56" s="383">
        <f t="shared" si="55"/>
        <v>0</v>
      </c>
      <c r="DZM56" s="383">
        <f t="shared" si="55"/>
        <v>0</v>
      </c>
      <c r="DZN56" s="383">
        <f t="shared" si="55"/>
        <v>0</v>
      </c>
      <c r="DZO56" s="383">
        <f t="shared" si="55"/>
        <v>0</v>
      </c>
      <c r="DZP56" s="383">
        <f t="shared" si="55"/>
        <v>0</v>
      </c>
      <c r="DZQ56" s="383">
        <f t="shared" si="55"/>
        <v>0</v>
      </c>
      <c r="DZR56" s="383">
        <f t="shared" ref="DZR56:ECC56" si="56">$C$56*DZR54</f>
        <v>0</v>
      </c>
      <c r="DZS56" s="383">
        <f t="shared" si="56"/>
        <v>0</v>
      </c>
      <c r="DZT56" s="383">
        <f t="shared" si="56"/>
        <v>0</v>
      </c>
      <c r="DZU56" s="383">
        <f t="shared" si="56"/>
        <v>0</v>
      </c>
      <c r="DZV56" s="383">
        <f t="shared" si="56"/>
        <v>0</v>
      </c>
      <c r="DZW56" s="383">
        <f t="shared" si="56"/>
        <v>0</v>
      </c>
      <c r="DZX56" s="383">
        <f t="shared" si="56"/>
        <v>0</v>
      </c>
      <c r="DZY56" s="383">
        <f t="shared" si="56"/>
        <v>0</v>
      </c>
      <c r="DZZ56" s="383">
        <f t="shared" si="56"/>
        <v>0</v>
      </c>
      <c r="EAA56" s="383">
        <f t="shared" si="56"/>
        <v>0</v>
      </c>
      <c r="EAB56" s="383">
        <f t="shared" si="56"/>
        <v>0</v>
      </c>
      <c r="EAC56" s="383">
        <f t="shared" si="56"/>
        <v>0</v>
      </c>
      <c r="EAD56" s="383">
        <f t="shared" si="56"/>
        <v>0</v>
      </c>
      <c r="EAE56" s="383">
        <f t="shared" si="56"/>
        <v>0</v>
      </c>
      <c r="EAF56" s="383">
        <f t="shared" si="56"/>
        <v>0</v>
      </c>
      <c r="EAG56" s="383">
        <f t="shared" si="56"/>
        <v>0</v>
      </c>
      <c r="EAH56" s="383">
        <f t="shared" si="56"/>
        <v>0</v>
      </c>
      <c r="EAI56" s="383">
        <f t="shared" si="56"/>
        <v>0</v>
      </c>
      <c r="EAJ56" s="383">
        <f t="shared" si="56"/>
        <v>0</v>
      </c>
      <c r="EAK56" s="383">
        <f t="shared" si="56"/>
        <v>0</v>
      </c>
      <c r="EAL56" s="383">
        <f t="shared" si="56"/>
        <v>0</v>
      </c>
      <c r="EAM56" s="383">
        <f t="shared" si="56"/>
        <v>0</v>
      </c>
      <c r="EAN56" s="383">
        <f t="shared" si="56"/>
        <v>0</v>
      </c>
      <c r="EAO56" s="383">
        <f t="shared" si="56"/>
        <v>0</v>
      </c>
      <c r="EAP56" s="383">
        <f t="shared" si="56"/>
        <v>0</v>
      </c>
      <c r="EAQ56" s="383">
        <f t="shared" si="56"/>
        <v>0</v>
      </c>
      <c r="EAR56" s="383">
        <f t="shared" si="56"/>
        <v>0</v>
      </c>
      <c r="EAS56" s="383">
        <f t="shared" si="56"/>
        <v>0</v>
      </c>
      <c r="EAT56" s="383">
        <f t="shared" si="56"/>
        <v>0</v>
      </c>
      <c r="EAU56" s="383">
        <f t="shared" si="56"/>
        <v>0</v>
      </c>
      <c r="EAV56" s="383">
        <f t="shared" si="56"/>
        <v>0</v>
      </c>
      <c r="EAW56" s="383">
        <f t="shared" si="56"/>
        <v>0</v>
      </c>
      <c r="EAX56" s="383">
        <f t="shared" si="56"/>
        <v>0</v>
      </c>
      <c r="EAY56" s="383">
        <f t="shared" si="56"/>
        <v>0</v>
      </c>
      <c r="EAZ56" s="383">
        <f t="shared" si="56"/>
        <v>0</v>
      </c>
      <c r="EBA56" s="383">
        <f t="shared" si="56"/>
        <v>0</v>
      </c>
      <c r="EBB56" s="383">
        <f t="shared" si="56"/>
        <v>0</v>
      </c>
      <c r="EBC56" s="383">
        <f t="shared" si="56"/>
        <v>0</v>
      </c>
      <c r="EBD56" s="383">
        <f t="shared" si="56"/>
        <v>0</v>
      </c>
      <c r="EBE56" s="383">
        <f t="shared" si="56"/>
        <v>0</v>
      </c>
      <c r="EBF56" s="383">
        <f t="shared" si="56"/>
        <v>0</v>
      </c>
      <c r="EBG56" s="383">
        <f t="shared" si="56"/>
        <v>0</v>
      </c>
      <c r="EBH56" s="383">
        <f t="shared" si="56"/>
        <v>0</v>
      </c>
      <c r="EBI56" s="383">
        <f t="shared" si="56"/>
        <v>0</v>
      </c>
      <c r="EBJ56" s="383">
        <f t="shared" si="56"/>
        <v>0</v>
      </c>
      <c r="EBK56" s="383">
        <f t="shared" si="56"/>
        <v>0</v>
      </c>
      <c r="EBL56" s="383">
        <f t="shared" si="56"/>
        <v>0</v>
      </c>
      <c r="EBM56" s="383">
        <f t="shared" si="56"/>
        <v>0</v>
      </c>
      <c r="EBN56" s="383">
        <f t="shared" si="56"/>
        <v>0</v>
      </c>
      <c r="EBO56" s="383">
        <f t="shared" si="56"/>
        <v>0</v>
      </c>
      <c r="EBP56" s="383">
        <f t="shared" si="56"/>
        <v>0</v>
      </c>
      <c r="EBQ56" s="383">
        <f t="shared" si="56"/>
        <v>0</v>
      </c>
      <c r="EBR56" s="383">
        <f t="shared" si="56"/>
        <v>0</v>
      </c>
      <c r="EBS56" s="383">
        <f t="shared" si="56"/>
        <v>0</v>
      </c>
      <c r="EBT56" s="383">
        <f t="shared" si="56"/>
        <v>0</v>
      </c>
      <c r="EBU56" s="383">
        <f t="shared" si="56"/>
        <v>0</v>
      </c>
      <c r="EBV56" s="383">
        <f t="shared" si="56"/>
        <v>0</v>
      </c>
      <c r="EBW56" s="383">
        <f t="shared" si="56"/>
        <v>0</v>
      </c>
      <c r="EBX56" s="383">
        <f t="shared" si="56"/>
        <v>0</v>
      </c>
      <c r="EBY56" s="383">
        <f t="shared" si="56"/>
        <v>0</v>
      </c>
      <c r="EBZ56" s="383">
        <f t="shared" si="56"/>
        <v>0</v>
      </c>
      <c r="ECA56" s="383">
        <f t="shared" si="56"/>
        <v>0</v>
      </c>
      <c r="ECB56" s="383">
        <f t="shared" si="56"/>
        <v>0</v>
      </c>
      <c r="ECC56" s="383">
        <f t="shared" si="56"/>
        <v>0</v>
      </c>
      <c r="ECD56" s="383">
        <f t="shared" ref="ECD56:EEO56" si="57">$C$56*ECD54</f>
        <v>0</v>
      </c>
      <c r="ECE56" s="383">
        <f t="shared" si="57"/>
        <v>0</v>
      </c>
      <c r="ECF56" s="383">
        <f t="shared" si="57"/>
        <v>0</v>
      </c>
      <c r="ECG56" s="383">
        <f t="shared" si="57"/>
        <v>0</v>
      </c>
      <c r="ECH56" s="383">
        <f t="shared" si="57"/>
        <v>0</v>
      </c>
      <c r="ECI56" s="383">
        <f t="shared" si="57"/>
        <v>0</v>
      </c>
      <c r="ECJ56" s="383">
        <f t="shared" si="57"/>
        <v>0</v>
      </c>
      <c r="ECK56" s="383">
        <f t="shared" si="57"/>
        <v>0</v>
      </c>
      <c r="ECL56" s="383">
        <f t="shared" si="57"/>
        <v>0</v>
      </c>
      <c r="ECM56" s="383">
        <f t="shared" si="57"/>
        <v>0</v>
      </c>
      <c r="ECN56" s="383">
        <f t="shared" si="57"/>
        <v>0</v>
      </c>
      <c r="ECO56" s="383">
        <f t="shared" si="57"/>
        <v>0</v>
      </c>
      <c r="ECP56" s="383">
        <f t="shared" si="57"/>
        <v>0</v>
      </c>
      <c r="ECQ56" s="383">
        <f t="shared" si="57"/>
        <v>0</v>
      </c>
      <c r="ECR56" s="383">
        <f t="shared" si="57"/>
        <v>0</v>
      </c>
      <c r="ECS56" s="383">
        <f t="shared" si="57"/>
        <v>0</v>
      </c>
      <c r="ECT56" s="383">
        <f t="shared" si="57"/>
        <v>0</v>
      </c>
      <c r="ECU56" s="383">
        <f t="shared" si="57"/>
        <v>0</v>
      </c>
      <c r="ECV56" s="383">
        <f t="shared" si="57"/>
        <v>0</v>
      </c>
      <c r="ECW56" s="383">
        <f t="shared" si="57"/>
        <v>0</v>
      </c>
      <c r="ECX56" s="383">
        <f t="shared" si="57"/>
        <v>0</v>
      </c>
      <c r="ECY56" s="383">
        <f t="shared" si="57"/>
        <v>0</v>
      </c>
      <c r="ECZ56" s="383">
        <f t="shared" si="57"/>
        <v>0</v>
      </c>
      <c r="EDA56" s="383">
        <f t="shared" si="57"/>
        <v>0</v>
      </c>
      <c r="EDB56" s="383">
        <f t="shared" si="57"/>
        <v>0</v>
      </c>
      <c r="EDC56" s="383">
        <f t="shared" si="57"/>
        <v>0</v>
      </c>
      <c r="EDD56" s="383">
        <f t="shared" si="57"/>
        <v>0</v>
      </c>
      <c r="EDE56" s="383">
        <f t="shared" si="57"/>
        <v>0</v>
      </c>
      <c r="EDF56" s="383">
        <f t="shared" si="57"/>
        <v>0</v>
      </c>
      <c r="EDG56" s="383">
        <f t="shared" si="57"/>
        <v>0</v>
      </c>
      <c r="EDH56" s="383">
        <f t="shared" si="57"/>
        <v>0</v>
      </c>
      <c r="EDI56" s="383">
        <f t="shared" si="57"/>
        <v>0</v>
      </c>
      <c r="EDJ56" s="383">
        <f t="shared" si="57"/>
        <v>0</v>
      </c>
      <c r="EDK56" s="383">
        <f t="shared" si="57"/>
        <v>0</v>
      </c>
      <c r="EDL56" s="383">
        <f t="shared" si="57"/>
        <v>0</v>
      </c>
      <c r="EDM56" s="383">
        <f t="shared" si="57"/>
        <v>0</v>
      </c>
      <c r="EDN56" s="383">
        <f t="shared" si="57"/>
        <v>0</v>
      </c>
      <c r="EDO56" s="383">
        <f t="shared" si="57"/>
        <v>0</v>
      </c>
      <c r="EDP56" s="383">
        <f t="shared" si="57"/>
        <v>0</v>
      </c>
      <c r="EDQ56" s="383">
        <f t="shared" si="57"/>
        <v>0</v>
      </c>
      <c r="EDR56" s="383">
        <f t="shared" si="57"/>
        <v>0</v>
      </c>
      <c r="EDS56" s="383">
        <f t="shared" si="57"/>
        <v>0</v>
      </c>
      <c r="EDT56" s="383">
        <f t="shared" si="57"/>
        <v>0</v>
      </c>
      <c r="EDU56" s="383">
        <f t="shared" si="57"/>
        <v>0</v>
      </c>
      <c r="EDV56" s="383">
        <f t="shared" si="57"/>
        <v>0</v>
      </c>
      <c r="EDW56" s="383">
        <f t="shared" si="57"/>
        <v>0</v>
      </c>
      <c r="EDX56" s="383">
        <f t="shared" si="57"/>
        <v>0</v>
      </c>
      <c r="EDY56" s="383">
        <f t="shared" si="57"/>
        <v>0</v>
      </c>
      <c r="EDZ56" s="383">
        <f t="shared" si="57"/>
        <v>0</v>
      </c>
      <c r="EEA56" s="383">
        <f t="shared" si="57"/>
        <v>0</v>
      </c>
      <c r="EEB56" s="383">
        <f t="shared" si="57"/>
        <v>0</v>
      </c>
      <c r="EEC56" s="383">
        <f t="shared" si="57"/>
        <v>0</v>
      </c>
      <c r="EED56" s="383">
        <f t="shared" si="57"/>
        <v>0</v>
      </c>
      <c r="EEE56" s="383">
        <f t="shared" si="57"/>
        <v>0</v>
      </c>
      <c r="EEF56" s="383">
        <f t="shared" si="57"/>
        <v>0</v>
      </c>
      <c r="EEG56" s="383">
        <f t="shared" si="57"/>
        <v>0</v>
      </c>
      <c r="EEH56" s="383">
        <f t="shared" si="57"/>
        <v>0</v>
      </c>
      <c r="EEI56" s="383">
        <f t="shared" si="57"/>
        <v>0</v>
      </c>
      <c r="EEJ56" s="383">
        <f t="shared" si="57"/>
        <v>0</v>
      </c>
      <c r="EEK56" s="383">
        <f t="shared" si="57"/>
        <v>0</v>
      </c>
      <c r="EEL56" s="383">
        <f t="shared" si="57"/>
        <v>0</v>
      </c>
      <c r="EEM56" s="383">
        <f t="shared" si="57"/>
        <v>0</v>
      </c>
      <c r="EEN56" s="383">
        <f t="shared" si="57"/>
        <v>0</v>
      </c>
      <c r="EEO56" s="383">
        <f t="shared" si="57"/>
        <v>0</v>
      </c>
      <c r="EEP56" s="383">
        <f t="shared" ref="EEP56:EHA56" si="58">$C$56*EEP54</f>
        <v>0</v>
      </c>
      <c r="EEQ56" s="383">
        <f t="shared" si="58"/>
        <v>0</v>
      </c>
      <c r="EER56" s="383">
        <f t="shared" si="58"/>
        <v>0</v>
      </c>
      <c r="EES56" s="383">
        <f t="shared" si="58"/>
        <v>0</v>
      </c>
      <c r="EET56" s="383">
        <f t="shared" si="58"/>
        <v>0</v>
      </c>
      <c r="EEU56" s="383">
        <f t="shared" si="58"/>
        <v>0</v>
      </c>
      <c r="EEV56" s="383">
        <f t="shared" si="58"/>
        <v>0</v>
      </c>
      <c r="EEW56" s="383">
        <f t="shared" si="58"/>
        <v>0</v>
      </c>
      <c r="EEX56" s="383">
        <f t="shared" si="58"/>
        <v>0</v>
      </c>
      <c r="EEY56" s="383">
        <f t="shared" si="58"/>
        <v>0</v>
      </c>
      <c r="EEZ56" s="383">
        <f t="shared" si="58"/>
        <v>0</v>
      </c>
      <c r="EFA56" s="383">
        <f t="shared" si="58"/>
        <v>0</v>
      </c>
      <c r="EFB56" s="383">
        <f t="shared" si="58"/>
        <v>0</v>
      </c>
      <c r="EFC56" s="383">
        <f t="shared" si="58"/>
        <v>0</v>
      </c>
      <c r="EFD56" s="383">
        <f t="shared" si="58"/>
        <v>0</v>
      </c>
      <c r="EFE56" s="383">
        <f t="shared" si="58"/>
        <v>0</v>
      </c>
      <c r="EFF56" s="383">
        <f t="shared" si="58"/>
        <v>0</v>
      </c>
      <c r="EFG56" s="383">
        <f t="shared" si="58"/>
        <v>0</v>
      </c>
      <c r="EFH56" s="383">
        <f t="shared" si="58"/>
        <v>0</v>
      </c>
      <c r="EFI56" s="383">
        <f t="shared" si="58"/>
        <v>0</v>
      </c>
      <c r="EFJ56" s="383">
        <f t="shared" si="58"/>
        <v>0</v>
      </c>
      <c r="EFK56" s="383">
        <f t="shared" si="58"/>
        <v>0</v>
      </c>
      <c r="EFL56" s="383">
        <f t="shared" si="58"/>
        <v>0</v>
      </c>
      <c r="EFM56" s="383">
        <f t="shared" si="58"/>
        <v>0</v>
      </c>
      <c r="EFN56" s="383">
        <f t="shared" si="58"/>
        <v>0</v>
      </c>
      <c r="EFO56" s="383">
        <f t="shared" si="58"/>
        <v>0</v>
      </c>
      <c r="EFP56" s="383">
        <f t="shared" si="58"/>
        <v>0</v>
      </c>
      <c r="EFQ56" s="383">
        <f t="shared" si="58"/>
        <v>0</v>
      </c>
      <c r="EFR56" s="383">
        <f t="shared" si="58"/>
        <v>0</v>
      </c>
      <c r="EFS56" s="383">
        <f t="shared" si="58"/>
        <v>0</v>
      </c>
      <c r="EFT56" s="383">
        <f t="shared" si="58"/>
        <v>0</v>
      </c>
      <c r="EFU56" s="383">
        <f t="shared" si="58"/>
        <v>0</v>
      </c>
      <c r="EFV56" s="383">
        <f t="shared" si="58"/>
        <v>0</v>
      </c>
      <c r="EFW56" s="383">
        <f t="shared" si="58"/>
        <v>0</v>
      </c>
      <c r="EFX56" s="383">
        <f t="shared" si="58"/>
        <v>0</v>
      </c>
      <c r="EFY56" s="383">
        <f t="shared" si="58"/>
        <v>0</v>
      </c>
      <c r="EFZ56" s="383">
        <f t="shared" si="58"/>
        <v>0</v>
      </c>
      <c r="EGA56" s="383">
        <f t="shared" si="58"/>
        <v>0</v>
      </c>
      <c r="EGB56" s="383">
        <f t="shared" si="58"/>
        <v>0</v>
      </c>
      <c r="EGC56" s="383">
        <f t="shared" si="58"/>
        <v>0</v>
      </c>
      <c r="EGD56" s="383">
        <f t="shared" si="58"/>
        <v>0</v>
      </c>
      <c r="EGE56" s="383">
        <f t="shared" si="58"/>
        <v>0</v>
      </c>
      <c r="EGF56" s="383">
        <f t="shared" si="58"/>
        <v>0</v>
      </c>
      <c r="EGG56" s="383">
        <f t="shared" si="58"/>
        <v>0</v>
      </c>
      <c r="EGH56" s="383">
        <f t="shared" si="58"/>
        <v>0</v>
      </c>
      <c r="EGI56" s="383">
        <f t="shared" si="58"/>
        <v>0</v>
      </c>
      <c r="EGJ56" s="383">
        <f t="shared" si="58"/>
        <v>0</v>
      </c>
      <c r="EGK56" s="383">
        <f t="shared" si="58"/>
        <v>0</v>
      </c>
      <c r="EGL56" s="383">
        <f t="shared" si="58"/>
        <v>0</v>
      </c>
      <c r="EGM56" s="383">
        <f t="shared" si="58"/>
        <v>0</v>
      </c>
      <c r="EGN56" s="383">
        <f t="shared" si="58"/>
        <v>0</v>
      </c>
      <c r="EGO56" s="383">
        <f t="shared" si="58"/>
        <v>0</v>
      </c>
      <c r="EGP56" s="383">
        <f t="shared" si="58"/>
        <v>0</v>
      </c>
      <c r="EGQ56" s="383">
        <f t="shared" si="58"/>
        <v>0</v>
      </c>
      <c r="EGR56" s="383">
        <f t="shared" si="58"/>
        <v>0</v>
      </c>
      <c r="EGS56" s="383">
        <f t="shared" si="58"/>
        <v>0</v>
      </c>
      <c r="EGT56" s="383">
        <f t="shared" si="58"/>
        <v>0</v>
      </c>
      <c r="EGU56" s="383">
        <f t="shared" si="58"/>
        <v>0</v>
      </c>
      <c r="EGV56" s="383">
        <f t="shared" si="58"/>
        <v>0</v>
      </c>
      <c r="EGW56" s="383">
        <f t="shared" si="58"/>
        <v>0</v>
      </c>
      <c r="EGX56" s="383">
        <f t="shared" si="58"/>
        <v>0</v>
      </c>
      <c r="EGY56" s="383">
        <f t="shared" si="58"/>
        <v>0</v>
      </c>
      <c r="EGZ56" s="383">
        <f t="shared" si="58"/>
        <v>0</v>
      </c>
      <c r="EHA56" s="383">
        <f t="shared" si="58"/>
        <v>0</v>
      </c>
      <c r="EHB56" s="383">
        <f t="shared" ref="EHB56:EJM56" si="59">$C$56*EHB54</f>
        <v>0</v>
      </c>
      <c r="EHC56" s="383">
        <f t="shared" si="59"/>
        <v>0</v>
      </c>
      <c r="EHD56" s="383">
        <f t="shared" si="59"/>
        <v>0</v>
      </c>
      <c r="EHE56" s="383">
        <f t="shared" si="59"/>
        <v>0</v>
      </c>
      <c r="EHF56" s="383">
        <f t="shared" si="59"/>
        <v>0</v>
      </c>
      <c r="EHG56" s="383">
        <f t="shared" si="59"/>
        <v>0</v>
      </c>
      <c r="EHH56" s="383">
        <f t="shared" si="59"/>
        <v>0</v>
      </c>
      <c r="EHI56" s="383">
        <f t="shared" si="59"/>
        <v>0</v>
      </c>
      <c r="EHJ56" s="383">
        <f t="shared" si="59"/>
        <v>0</v>
      </c>
      <c r="EHK56" s="383">
        <f t="shared" si="59"/>
        <v>0</v>
      </c>
      <c r="EHL56" s="383">
        <f t="shared" si="59"/>
        <v>0</v>
      </c>
      <c r="EHM56" s="383">
        <f t="shared" si="59"/>
        <v>0</v>
      </c>
      <c r="EHN56" s="383">
        <f t="shared" si="59"/>
        <v>0</v>
      </c>
      <c r="EHO56" s="383">
        <f t="shared" si="59"/>
        <v>0</v>
      </c>
      <c r="EHP56" s="383">
        <f t="shared" si="59"/>
        <v>0</v>
      </c>
      <c r="EHQ56" s="383">
        <f t="shared" si="59"/>
        <v>0</v>
      </c>
      <c r="EHR56" s="383">
        <f t="shared" si="59"/>
        <v>0</v>
      </c>
      <c r="EHS56" s="383">
        <f t="shared" si="59"/>
        <v>0</v>
      </c>
      <c r="EHT56" s="383">
        <f t="shared" si="59"/>
        <v>0</v>
      </c>
      <c r="EHU56" s="383">
        <f t="shared" si="59"/>
        <v>0</v>
      </c>
      <c r="EHV56" s="383">
        <f t="shared" si="59"/>
        <v>0</v>
      </c>
      <c r="EHW56" s="383">
        <f t="shared" si="59"/>
        <v>0</v>
      </c>
      <c r="EHX56" s="383">
        <f t="shared" si="59"/>
        <v>0</v>
      </c>
      <c r="EHY56" s="383">
        <f t="shared" si="59"/>
        <v>0</v>
      </c>
      <c r="EHZ56" s="383">
        <f t="shared" si="59"/>
        <v>0</v>
      </c>
      <c r="EIA56" s="383">
        <f t="shared" si="59"/>
        <v>0</v>
      </c>
      <c r="EIB56" s="383">
        <f t="shared" si="59"/>
        <v>0</v>
      </c>
      <c r="EIC56" s="383">
        <f t="shared" si="59"/>
        <v>0</v>
      </c>
      <c r="EID56" s="383">
        <f t="shared" si="59"/>
        <v>0</v>
      </c>
      <c r="EIE56" s="383">
        <f t="shared" si="59"/>
        <v>0</v>
      </c>
      <c r="EIF56" s="383">
        <f t="shared" si="59"/>
        <v>0</v>
      </c>
      <c r="EIG56" s="383">
        <f t="shared" si="59"/>
        <v>0</v>
      </c>
      <c r="EIH56" s="383">
        <f t="shared" si="59"/>
        <v>0</v>
      </c>
      <c r="EII56" s="383">
        <f t="shared" si="59"/>
        <v>0</v>
      </c>
      <c r="EIJ56" s="383">
        <f t="shared" si="59"/>
        <v>0</v>
      </c>
      <c r="EIK56" s="383">
        <f t="shared" si="59"/>
        <v>0</v>
      </c>
      <c r="EIL56" s="383">
        <f t="shared" si="59"/>
        <v>0</v>
      </c>
      <c r="EIM56" s="383">
        <f t="shared" si="59"/>
        <v>0</v>
      </c>
      <c r="EIN56" s="383">
        <f t="shared" si="59"/>
        <v>0</v>
      </c>
      <c r="EIO56" s="383">
        <f t="shared" si="59"/>
        <v>0</v>
      </c>
      <c r="EIP56" s="383">
        <f t="shared" si="59"/>
        <v>0</v>
      </c>
      <c r="EIQ56" s="383">
        <f t="shared" si="59"/>
        <v>0</v>
      </c>
      <c r="EIR56" s="383">
        <f t="shared" si="59"/>
        <v>0</v>
      </c>
      <c r="EIS56" s="383">
        <f t="shared" si="59"/>
        <v>0</v>
      </c>
      <c r="EIT56" s="383">
        <f t="shared" si="59"/>
        <v>0</v>
      </c>
      <c r="EIU56" s="383">
        <f t="shared" si="59"/>
        <v>0</v>
      </c>
      <c r="EIV56" s="383">
        <f t="shared" si="59"/>
        <v>0</v>
      </c>
      <c r="EIW56" s="383">
        <f t="shared" si="59"/>
        <v>0</v>
      </c>
      <c r="EIX56" s="383">
        <f t="shared" si="59"/>
        <v>0</v>
      </c>
      <c r="EIY56" s="383">
        <f t="shared" si="59"/>
        <v>0</v>
      </c>
      <c r="EIZ56" s="383">
        <f t="shared" si="59"/>
        <v>0</v>
      </c>
      <c r="EJA56" s="383">
        <f t="shared" si="59"/>
        <v>0</v>
      </c>
      <c r="EJB56" s="383">
        <f t="shared" si="59"/>
        <v>0</v>
      </c>
      <c r="EJC56" s="383">
        <f t="shared" si="59"/>
        <v>0</v>
      </c>
      <c r="EJD56" s="383">
        <f t="shared" si="59"/>
        <v>0</v>
      </c>
      <c r="EJE56" s="383">
        <f t="shared" si="59"/>
        <v>0</v>
      </c>
      <c r="EJF56" s="383">
        <f t="shared" si="59"/>
        <v>0</v>
      </c>
      <c r="EJG56" s="383">
        <f t="shared" si="59"/>
        <v>0</v>
      </c>
      <c r="EJH56" s="383">
        <f t="shared" si="59"/>
        <v>0</v>
      </c>
      <c r="EJI56" s="383">
        <f t="shared" si="59"/>
        <v>0</v>
      </c>
      <c r="EJJ56" s="383">
        <f t="shared" si="59"/>
        <v>0</v>
      </c>
      <c r="EJK56" s="383">
        <f t="shared" si="59"/>
        <v>0</v>
      </c>
      <c r="EJL56" s="383">
        <f t="shared" si="59"/>
        <v>0</v>
      </c>
      <c r="EJM56" s="383">
        <f t="shared" si="59"/>
        <v>0</v>
      </c>
      <c r="EJN56" s="383">
        <f t="shared" ref="EJN56:ELY56" si="60">$C$56*EJN54</f>
        <v>0</v>
      </c>
      <c r="EJO56" s="383">
        <f t="shared" si="60"/>
        <v>0</v>
      </c>
      <c r="EJP56" s="383">
        <f t="shared" si="60"/>
        <v>0</v>
      </c>
      <c r="EJQ56" s="383">
        <f t="shared" si="60"/>
        <v>0</v>
      </c>
      <c r="EJR56" s="383">
        <f t="shared" si="60"/>
        <v>0</v>
      </c>
      <c r="EJS56" s="383">
        <f t="shared" si="60"/>
        <v>0</v>
      </c>
      <c r="EJT56" s="383">
        <f t="shared" si="60"/>
        <v>0</v>
      </c>
      <c r="EJU56" s="383">
        <f t="shared" si="60"/>
        <v>0</v>
      </c>
      <c r="EJV56" s="383">
        <f t="shared" si="60"/>
        <v>0</v>
      </c>
      <c r="EJW56" s="383">
        <f t="shared" si="60"/>
        <v>0</v>
      </c>
      <c r="EJX56" s="383">
        <f t="shared" si="60"/>
        <v>0</v>
      </c>
      <c r="EJY56" s="383">
        <f t="shared" si="60"/>
        <v>0</v>
      </c>
      <c r="EJZ56" s="383">
        <f t="shared" si="60"/>
        <v>0</v>
      </c>
      <c r="EKA56" s="383">
        <f t="shared" si="60"/>
        <v>0</v>
      </c>
      <c r="EKB56" s="383">
        <f t="shared" si="60"/>
        <v>0</v>
      </c>
      <c r="EKC56" s="383">
        <f t="shared" si="60"/>
        <v>0</v>
      </c>
      <c r="EKD56" s="383">
        <f t="shared" si="60"/>
        <v>0</v>
      </c>
      <c r="EKE56" s="383">
        <f t="shared" si="60"/>
        <v>0</v>
      </c>
      <c r="EKF56" s="383">
        <f t="shared" si="60"/>
        <v>0</v>
      </c>
      <c r="EKG56" s="383">
        <f t="shared" si="60"/>
        <v>0</v>
      </c>
      <c r="EKH56" s="383">
        <f t="shared" si="60"/>
        <v>0</v>
      </c>
      <c r="EKI56" s="383">
        <f t="shared" si="60"/>
        <v>0</v>
      </c>
      <c r="EKJ56" s="383">
        <f t="shared" si="60"/>
        <v>0</v>
      </c>
      <c r="EKK56" s="383">
        <f t="shared" si="60"/>
        <v>0</v>
      </c>
      <c r="EKL56" s="383">
        <f t="shared" si="60"/>
        <v>0</v>
      </c>
      <c r="EKM56" s="383">
        <f t="shared" si="60"/>
        <v>0</v>
      </c>
      <c r="EKN56" s="383">
        <f t="shared" si="60"/>
        <v>0</v>
      </c>
      <c r="EKO56" s="383">
        <f t="shared" si="60"/>
        <v>0</v>
      </c>
      <c r="EKP56" s="383">
        <f t="shared" si="60"/>
        <v>0</v>
      </c>
      <c r="EKQ56" s="383">
        <f t="shared" si="60"/>
        <v>0</v>
      </c>
      <c r="EKR56" s="383">
        <f t="shared" si="60"/>
        <v>0</v>
      </c>
      <c r="EKS56" s="383">
        <f t="shared" si="60"/>
        <v>0</v>
      </c>
      <c r="EKT56" s="383">
        <f t="shared" si="60"/>
        <v>0</v>
      </c>
      <c r="EKU56" s="383">
        <f t="shared" si="60"/>
        <v>0</v>
      </c>
      <c r="EKV56" s="383">
        <f t="shared" si="60"/>
        <v>0</v>
      </c>
      <c r="EKW56" s="383">
        <f t="shared" si="60"/>
        <v>0</v>
      </c>
      <c r="EKX56" s="383">
        <f t="shared" si="60"/>
        <v>0</v>
      </c>
      <c r="EKY56" s="383">
        <f t="shared" si="60"/>
        <v>0</v>
      </c>
      <c r="EKZ56" s="383">
        <f t="shared" si="60"/>
        <v>0</v>
      </c>
      <c r="ELA56" s="383">
        <f t="shared" si="60"/>
        <v>0</v>
      </c>
      <c r="ELB56" s="383">
        <f t="shared" si="60"/>
        <v>0</v>
      </c>
      <c r="ELC56" s="383">
        <f t="shared" si="60"/>
        <v>0</v>
      </c>
      <c r="ELD56" s="383">
        <f t="shared" si="60"/>
        <v>0</v>
      </c>
      <c r="ELE56" s="383">
        <f t="shared" si="60"/>
        <v>0</v>
      </c>
      <c r="ELF56" s="383">
        <f t="shared" si="60"/>
        <v>0</v>
      </c>
      <c r="ELG56" s="383">
        <f t="shared" si="60"/>
        <v>0</v>
      </c>
      <c r="ELH56" s="383">
        <f t="shared" si="60"/>
        <v>0</v>
      </c>
      <c r="ELI56" s="383">
        <f t="shared" si="60"/>
        <v>0</v>
      </c>
      <c r="ELJ56" s="383">
        <f t="shared" si="60"/>
        <v>0</v>
      </c>
      <c r="ELK56" s="383">
        <f t="shared" si="60"/>
        <v>0</v>
      </c>
      <c r="ELL56" s="383">
        <f t="shared" si="60"/>
        <v>0</v>
      </c>
      <c r="ELM56" s="383">
        <f t="shared" si="60"/>
        <v>0</v>
      </c>
      <c r="ELN56" s="383">
        <f t="shared" si="60"/>
        <v>0</v>
      </c>
      <c r="ELO56" s="383">
        <f t="shared" si="60"/>
        <v>0</v>
      </c>
      <c r="ELP56" s="383">
        <f t="shared" si="60"/>
        <v>0</v>
      </c>
      <c r="ELQ56" s="383">
        <f t="shared" si="60"/>
        <v>0</v>
      </c>
      <c r="ELR56" s="383">
        <f t="shared" si="60"/>
        <v>0</v>
      </c>
      <c r="ELS56" s="383">
        <f t="shared" si="60"/>
        <v>0</v>
      </c>
      <c r="ELT56" s="383">
        <f t="shared" si="60"/>
        <v>0</v>
      </c>
      <c r="ELU56" s="383">
        <f t="shared" si="60"/>
        <v>0</v>
      </c>
      <c r="ELV56" s="383">
        <f t="shared" si="60"/>
        <v>0</v>
      </c>
      <c r="ELW56" s="383">
        <f t="shared" si="60"/>
        <v>0</v>
      </c>
      <c r="ELX56" s="383">
        <f t="shared" si="60"/>
        <v>0</v>
      </c>
      <c r="ELY56" s="383">
        <f t="shared" si="60"/>
        <v>0</v>
      </c>
      <c r="ELZ56" s="383">
        <f t="shared" ref="ELZ56:EOK56" si="61">$C$56*ELZ54</f>
        <v>0</v>
      </c>
      <c r="EMA56" s="383">
        <f t="shared" si="61"/>
        <v>0</v>
      </c>
      <c r="EMB56" s="383">
        <f t="shared" si="61"/>
        <v>0</v>
      </c>
      <c r="EMC56" s="383">
        <f t="shared" si="61"/>
        <v>0</v>
      </c>
      <c r="EMD56" s="383">
        <f t="shared" si="61"/>
        <v>0</v>
      </c>
      <c r="EME56" s="383">
        <f t="shared" si="61"/>
        <v>0</v>
      </c>
      <c r="EMF56" s="383">
        <f t="shared" si="61"/>
        <v>0</v>
      </c>
      <c r="EMG56" s="383">
        <f t="shared" si="61"/>
        <v>0</v>
      </c>
      <c r="EMH56" s="383">
        <f t="shared" si="61"/>
        <v>0</v>
      </c>
      <c r="EMI56" s="383">
        <f t="shared" si="61"/>
        <v>0</v>
      </c>
      <c r="EMJ56" s="383">
        <f t="shared" si="61"/>
        <v>0</v>
      </c>
      <c r="EMK56" s="383">
        <f t="shared" si="61"/>
        <v>0</v>
      </c>
      <c r="EML56" s="383">
        <f t="shared" si="61"/>
        <v>0</v>
      </c>
      <c r="EMM56" s="383">
        <f t="shared" si="61"/>
        <v>0</v>
      </c>
      <c r="EMN56" s="383">
        <f t="shared" si="61"/>
        <v>0</v>
      </c>
      <c r="EMO56" s="383">
        <f t="shared" si="61"/>
        <v>0</v>
      </c>
      <c r="EMP56" s="383">
        <f t="shared" si="61"/>
        <v>0</v>
      </c>
      <c r="EMQ56" s="383">
        <f t="shared" si="61"/>
        <v>0</v>
      </c>
      <c r="EMR56" s="383">
        <f t="shared" si="61"/>
        <v>0</v>
      </c>
      <c r="EMS56" s="383">
        <f t="shared" si="61"/>
        <v>0</v>
      </c>
      <c r="EMT56" s="383">
        <f t="shared" si="61"/>
        <v>0</v>
      </c>
      <c r="EMU56" s="383">
        <f t="shared" si="61"/>
        <v>0</v>
      </c>
      <c r="EMV56" s="383">
        <f t="shared" si="61"/>
        <v>0</v>
      </c>
      <c r="EMW56" s="383">
        <f t="shared" si="61"/>
        <v>0</v>
      </c>
      <c r="EMX56" s="383">
        <f t="shared" si="61"/>
        <v>0</v>
      </c>
      <c r="EMY56" s="383">
        <f t="shared" si="61"/>
        <v>0</v>
      </c>
      <c r="EMZ56" s="383">
        <f t="shared" si="61"/>
        <v>0</v>
      </c>
      <c r="ENA56" s="383">
        <f t="shared" si="61"/>
        <v>0</v>
      </c>
      <c r="ENB56" s="383">
        <f t="shared" si="61"/>
        <v>0</v>
      </c>
      <c r="ENC56" s="383">
        <f t="shared" si="61"/>
        <v>0</v>
      </c>
      <c r="END56" s="383">
        <f t="shared" si="61"/>
        <v>0</v>
      </c>
      <c r="ENE56" s="383">
        <f t="shared" si="61"/>
        <v>0</v>
      </c>
      <c r="ENF56" s="383">
        <f t="shared" si="61"/>
        <v>0</v>
      </c>
      <c r="ENG56" s="383">
        <f t="shared" si="61"/>
        <v>0</v>
      </c>
      <c r="ENH56" s="383">
        <f t="shared" si="61"/>
        <v>0</v>
      </c>
      <c r="ENI56" s="383">
        <f t="shared" si="61"/>
        <v>0</v>
      </c>
      <c r="ENJ56" s="383">
        <f t="shared" si="61"/>
        <v>0</v>
      </c>
      <c r="ENK56" s="383">
        <f t="shared" si="61"/>
        <v>0</v>
      </c>
      <c r="ENL56" s="383">
        <f t="shared" si="61"/>
        <v>0</v>
      </c>
      <c r="ENM56" s="383">
        <f t="shared" si="61"/>
        <v>0</v>
      </c>
      <c r="ENN56" s="383">
        <f t="shared" si="61"/>
        <v>0</v>
      </c>
      <c r="ENO56" s="383">
        <f t="shared" si="61"/>
        <v>0</v>
      </c>
      <c r="ENP56" s="383">
        <f t="shared" si="61"/>
        <v>0</v>
      </c>
      <c r="ENQ56" s="383">
        <f t="shared" si="61"/>
        <v>0</v>
      </c>
      <c r="ENR56" s="383">
        <f t="shared" si="61"/>
        <v>0</v>
      </c>
      <c r="ENS56" s="383">
        <f t="shared" si="61"/>
        <v>0</v>
      </c>
      <c r="ENT56" s="383">
        <f t="shared" si="61"/>
        <v>0</v>
      </c>
      <c r="ENU56" s="383">
        <f t="shared" si="61"/>
        <v>0</v>
      </c>
      <c r="ENV56" s="383">
        <f t="shared" si="61"/>
        <v>0</v>
      </c>
      <c r="ENW56" s="383">
        <f t="shared" si="61"/>
        <v>0</v>
      </c>
      <c r="ENX56" s="383">
        <f t="shared" si="61"/>
        <v>0</v>
      </c>
      <c r="ENY56" s="383">
        <f t="shared" si="61"/>
        <v>0</v>
      </c>
      <c r="ENZ56" s="383">
        <f t="shared" si="61"/>
        <v>0</v>
      </c>
      <c r="EOA56" s="383">
        <f t="shared" si="61"/>
        <v>0</v>
      </c>
      <c r="EOB56" s="383">
        <f t="shared" si="61"/>
        <v>0</v>
      </c>
      <c r="EOC56" s="383">
        <f t="shared" si="61"/>
        <v>0</v>
      </c>
      <c r="EOD56" s="383">
        <f t="shared" si="61"/>
        <v>0</v>
      </c>
      <c r="EOE56" s="383">
        <f t="shared" si="61"/>
        <v>0</v>
      </c>
      <c r="EOF56" s="383">
        <f t="shared" si="61"/>
        <v>0</v>
      </c>
      <c r="EOG56" s="383">
        <f t="shared" si="61"/>
        <v>0</v>
      </c>
      <c r="EOH56" s="383">
        <f t="shared" si="61"/>
        <v>0</v>
      </c>
      <c r="EOI56" s="383">
        <f t="shared" si="61"/>
        <v>0</v>
      </c>
      <c r="EOJ56" s="383">
        <f t="shared" si="61"/>
        <v>0</v>
      </c>
      <c r="EOK56" s="383">
        <f t="shared" si="61"/>
        <v>0</v>
      </c>
      <c r="EOL56" s="383">
        <f t="shared" ref="EOL56:EQW56" si="62">$C$56*EOL54</f>
        <v>0</v>
      </c>
      <c r="EOM56" s="383">
        <f t="shared" si="62"/>
        <v>0</v>
      </c>
      <c r="EON56" s="383">
        <f t="shared" si="62"/>
        <v>0</v>
      </c>
      <c r="EOO56" s="383">
        <f t="shared" si="62"/>
        <v>0</v>
      </c>
      <c r="EOP56" s="383">
        <f t="shared" si="62"/>
        <v>0</v>
      </c>
      <c r="EOQ56" s="383">
        <f t="shared" si="62"/>
        <v>0</v>
      </c>
      <c r="EOR56" s="383">
        <f t="shared" si="62"/>
        <v>0</v>
      </c>
      <c r="EOS56" s="383">
        <f t="shared" si="62"/>
        <v>0</v>
      </c>
      <c r="EOT56" s="383">
        <f t="shared" si="62"/>
        <v>0</v>
      </c>
      <c r="EOU56" s="383">
        <f t="shared" si="62"/>
        <v>0</v>
      </c>
      <c r="EOV56" s="383">
        <f t="shared" si="62"/>
        <v>0</v>
      </c>
      <c r="EOW56" s="383">
        <f t="shared" si="62"/>
        <v>0</v>
      </c>
      <c r="EOX56" s="383">
        <f t="shared" si="62"/>
        <v>0</v>
      </c>
      <c r="EOY56" s="383">
        <f t="shared" si="62"/>
        <v>0</v>
      </c>
      <c r="EOZ56" s="383">
        <f t="shared" si="62"/>
        <v>0</v>
      </c>
      <c r="EPA56" s="383">
        <f t="shared" si="62"/>
        <v>0</v>
      </c>
      <c r="EPB56" s="383">
        <f t="shared" si="62"/>
        <v>0</v>
      </c>
      <c r="EPC56" s="383">
        <f t="shared" si="62"/>
        <v>0</v>
      </c>
      <c r="EPD56" s="383">
        <f t="shared" si="62"/>
        <v>0</v>
      </c>
      <c r="EPE56" s="383">
        <f t="shared" si="62"/>
        <v>0</v>
      </c>
      <c r="EPF56" s="383">
        <f t="shared" si="62"/>
        <v>0</v>
      </c>
      <c r="EPG56" s="383">
        <f t="shared" si="62"/>
        <v>0</v>
      </c>
      <c r="EPH56" s="383">
        <f t="shared" si="62"/>
        <v>0</v>
      </c>
      <c r="EPI56" s="383">
        <f t="shared" si="62"/>
        <v>0</v>
      </c>
      <c r="EPJ56" s="383">
        <f t="shared" si="62"/>
        <v>0</v>
      </c>
      <c r="EPK56" s="383">
        <f t="shared" si="62"/>
        <v>0</v>
      </c>
      <c r="EPL56" s="383">
        <f t="shared" si="62"/>
        <v>0</v>
      </c>
      <c r="EPM56" s="383">
        <f t="shared" si="62"/>
        <v>0</v>
      </c>
      <c r="EPN56" s="383">
        <f t="shared" si="62"/>
        <v>0</v>
      </c>
      <c r="EPO56" s="383">
        <f t="shared" si="62"/>
        <v>0</v>
      </c>
      <c r="EPP56" s="383">
        <f t="shared" si="62"/>
        <v>0</v>
      </c>
      <c r="EPQ56" s="383">
        <f t="shared" si="62"/>
        <v>0</v>
      </c>
      <c r="EPR56" s="383">
        <f t="shared" si="62"/>
        <v>0</v>
      </c>
      <c r="EPS56" s="383">
        <f t="shared" si="62"/>
        <v>0</v>
      </c>
      <c r="EPT56" s="383">
        <f t="shared" si="62"/>
        <v>0</v>
      </c>
      <c r="EPU56" s="383">
        <f t="shared" si="62"/>
        <v>0</v>
      </c>
      <c r="EPV56" s="383">
        <f t="shared" si="62"/>
        <v>0</v>
      </c>
      <c r="EPW56" s="383">
        <f t="shared" si="62"/>
        <v>0</v>
      </c>
      <c r="EPX56" s="383">
        <f t="shared" si="62"/>
        <v>0</v>
      </c>
      <c r="EPY56" s="383">
        <f t="shared" si="62"/>
        <v>0</v>
      </c>
      <c r="EPZ56" s="383">
        <f t="shared" si="62"/>
        <v>0</v>
      </c>
      <c r="EQA56" s="383">
        <f t="shared" si="62"/>
        <v>0</v>
      </c>
      <c r="EQB56" s="383">
        <f t="shared" si="62"/>
        <v>0</v>
      </c>
      <c r="EQC56" s="383">
        <f t="shared" si="62"/>
        <v>0</v>
      </c>
      <c r="EQD56" s="383">
        <f t="shared" si="62"/>
        <v>0</v>
      </c>
      <c r="EQE56" s="383">
        <f t="shared" si="62"/>
        <v>0</v>
      </c>
      <c r="EQF56" s="383">
        <f t="shared" si="62"/>
        <v>0</v>
      </c>
      <c r="EQG56" s="383">
        <f t="shared" si="62"/>
        <v>0</v>
      </c>
      <c r="EQH56" s="383">
        <f t="shared" si="62"/>
        <v>0</v>
      </c>
      <c r="EQI56" s="383">
        <f t="shared" si="62"/>
        <v>0</v>
      </c>
      <c r="EQJ56" s="383">
        <f t="shared" si="62"/>
        <v>0</v>
      </c>
      <c r="EQK56" s="383">
        <f t="shared" si="62"/>
        <v>0</v>
      </c>
      <c r="EQL56" s="383">
        <f t="shared" si="62"/>
        <v>0</v>
      </c>
      <c r="EQM56" s="383">
        <f t="shared" si="62"/>
        <v>0</v>
      </c>
      <c r="EQN56" s="383">
        <f t="shared" si="62"/>
        <v>0</v>
      </c>
      <c r="EQO56" s="383">
        <f t="shared" si="62"/>
        <v>0</v>
      </c>
      <c r="EQP56" s="383">
        <f t="shared" si="62"/>
        <v>0</v>
      </c>
      <c r="EQQ56" s="383">
        <f t="shared" si="62"/>
        <v>0</v>
      </c>
      <c r="EQR56" s="383">
        <f t="shared" si="62"/>
        <v>0</v>
      </c>
      <c r="EQS56" s="383">
        <f t="shared" si="62"/>
        <v>0</v>
      </c>
      <c r="EQT56" s="383">
        <f t="shared" si="62"/>
        <v>0</v>
      </c>
      <c r="EQU56" s="383">
        <f t="shared" si="62"/>
        <v>0</v>
      </c>
      <c r="EQV56" s="383">
        <f t="shared" si="62"/>
        <v>0</v>
      </c>
      <c r="EQW56" s="383">
        <f t="shared" si="62"/>
        <v>0</v>
      </c>
      <c r="EQX56" s="383">
        <f t="shared" ref="EQX56:ETI56" si="63">$C$56*EQX54</f>
        <v>0</v>
      </c>
      <c r="EQY56" s="383">
        <f t="shared" si="63"/>
        <v>0</v>
      </c>
      <c r="EQZ56" s="383">
        <f t="shared" si="63"/>
        <v>0</v>
      </c>
      <c r="ERA56" s="383">
        <f t="shared" si="63"/>
        <v>0</v>
      </c>
      <c r="ERB56" s="383">
        <f t="shared" si="63"/>
        <v>0</v>
      </c>
      <c r="ERC56" s="383">
        <f t="shared" si="63"/>
        <v>0</v>
      </c>
      <c r="ERD56" s="383">
        <f t="shared" si="63"/>
        <v>0</v>
      </c>
      <c r="ERE56" s="383">
        <f t="shared" si="63"/>
        <v>0</v>
      </c>
      <c r="ERF56" s="383">
        <f t="shared" si="63"/>
        <v>0</v>
      </c>
      <c r="ERG56" s="383">
        <f t="shared" si="63"/>
        <v>0</v>
      </c>
      <c r="ERH56" s="383">
        <f t="shared" si="63"/>
        <v>0</v>
      </c>
      <c r="ERI56" s="383">
        <f t="shared" si="63"/>
        <v>0</v>
      </c>
      <c r="ERJ56" s="383">
        <f t="shared" si="63"/>
        <v>0</v>
      </c>
      <c r="ERK56" s="383">
        <f t="shared" si="63"/>
        <v>0</v>
      </c>
      <c r="ERL56" s="383">
        <f t="shared" si="63"/>
        <v>0</v>
      </c>
      <c r="ERM56" s="383">
        <f t="shared" si="63"/>
        <v>0</v>
      </c>
      <c r="ERN56" s="383">
        <f t="shared" si="63"/>
        <v>0</v>
      </c>
      <c r="ERO56" s="383">
        <f t="shared" si="63"/>
        <v>0</v>
      </c>
      <c r="ERP56" s="383">
        <f t="shared" si="63"/>
        <v>0</v>
      </c>
      <c r="ERQ56" s="383">
        <f t="shared" si="63"/>
        <v>0</v>
      </c>
      <c r="ERR56" s="383">
        <f t="shared" si="63"/>
        <v>0</v>
      </c>
      <c r="ERS56" s="383">
        <f t="shared" si="63"/>
        <v>0</v>
      </c>
      <c r="ERT56" s="383">
        <f t="shared" si="63"/>
        <v>0</v>
      </c>
      <c r="ERU56" s="383">
        <f t="shared" si="63"/>
        <v>0</v>
      </c>
      <c r="ERV56" s="383">
        <f t="shared" si="63"/>
        <v>0</v>
      </c>
      <c r="ERW56" s="383">
        <f t="shared" si="63"/>
        <v>0</v>
      </c>
      <c r="ERX56" s="383">
        <f t="shared" si="63"/>
        <v>0</v>
      </c>
      <c r="ERY56" s="383">
        <f t="shared" si="63"/>
        <v>0</v>
      </c>
      <c r="ERZ56" s="383">
        <f t="shared" si="63"/>
        <v>0</v>
      </c>
      <c r="ESA56" s="383">
        <f t="shared" si="63"/>
        <v>0</v>
      </c>
      <c r="ESB56" s="383">
        <f t="shared" si="63"/>
        <v>0</v>
      </c>
      <c r="ESC56" s="383">
        <f t="shared" si="63"/>
        <v>0</v>
      </c>
      <c r="ESD56" s="383">
        <f t="shared" si="63"/>
        <v>0</v>
      </c>
      <c r="ESE56" s="383">
        <f t="shared" si="63"/>
        <v>0</v>
      </c>
      <c r="ESF56" s="383">
        <f t="shared" si="63"/>
        <v>0</v>
      </c>
      <c r="ESG56" s="383">
        <f t="shared" si="63"/>
        <v>0</v>
      </c>
      <c r="ESH56" s="383">
        <f t="shared" si="63"/>
        <v>0</v>
      </c>
      <c r="ESI56" s="383">
        <f t="shared" si="63"/>
        <v>0</v>
      </c>
      <c r="ESJ56" s="383">
        <f t="shared" si="63"/>
        <v>0</v>
      </c>
      <c r="ESK56" s="383">
        <f t="shared" si="63"/>
        <v>0</v>
      </c>
      <c r="ESL56" s="383">
        <f t="shared" si="63"/>
        <v>0</v>
      </c>
      <c r="ESM56" s="383">
        <f t="shared" si="63"/>
        <v>0</v>
      </c>
      <c r="ESN56" s="383">
        <f t="shared" si="63"/>
        <v>0</v>
      </c>
      <c r="ESO56" s="383">
        <f t="shared" si="63"/>
        <v>0</v>
      </c>
      <c r="ESP56" s="383">
        <f t="shared" si="63"/>
        <v>0</v>
      </c>
      <c r="ESQ56" s="383">
        <f t="shared" si="63"/>
        <v>0</v>
      </c>
      <c r="ESR56" s="383">
        <f t="shared" si="63"/>
        <v>0</v>
      </c>
      <c r="ESS56" s="383">
        <f t="shared" si="63"/>
        <v>0</v>
      </c>
      <c r="EST56" s="383">
        <f t="shared" si="63"/>
        <v>0</v>
      </c>
      <c r="ESU56" s="383">
        <f t="shared" si="63"/>
        <v>0</v>
      </c>
      <c r="ESV56" s="383">
        <f t="shared" si="63"/>
        <v>0</v>
      </c>
      <c r="ESW56" s="383">
        <f t="shared" si="63"/>
        <v>0</v>
      </c>
      <c r="ESX56" s="383">
        <f t="shared" si="63"/>
        <v>0</v>
      </c>
      <c r="ESY56" s="383">
        <f t="shared" si="63"/>
        <v>0</v>
      </c>
      <c r="ESZ56" s="383">
        <f t="shared" si="63"/>
        <v>0</v>
      </c>
      <c r="ETA56" s="383">
        <f t="shared" si="63"/>
        <v>0</v>
      </c>
      <c r="ETB56" s="383">
        <f t="shared" si="63"/>
        <v>0</v>
      </c>
      <c r="ETC56" s="383">
        <f t="shared" si="63"/>
        <v>0</v>
      </c>
      <c r="ETD56" s="383">
        <f t="shared" si="63"/>
        <v>0</v>
      </c>
      <c r="ETE56" s="383">
        <f t="shared" si="63"/>
        <v>0</v>
      </c>
      <c r="ETF56" s="383">
        <f t="shared" si="63"/>
        <v>0</v>
      </c>
      <c r="ETG56" s="383">
        <f t="shared" si="63"/>
        <v>0</v>
      </c>
      <c r="ETH56" s="383">
        <f t="shared" si="63"/>
        <v>0</v>
      </c>
      <c r="ETI56" s="383">
        <f t="shared" si="63"/>
        <v>0</v>
      </c>
      <c r="ETJ56" s="383">
        <f t="shared" ref="ETJ56:EVU56" si="64">$C$56*ETJ54</f>
        <v>0</v>
      </c>
      <c r="ETK56" s="383">
        <f t="shared" si="64"/>
        <v>0</v>
      </c>
      <c r="ETL56" s="383">
        <f t="shared" si="64"/>
        <v>0</v>
      </c>
      <c r="ETM56" s="383">
        <f t="shared" si="64"/>
        <v>0</v>
      </c>
      <c r="ETN56" s="383">
        <f t="shared" si="64"/>
        <v>0</v>
      </c>
      <c r="ETO56" s="383">
        <f t="shared" si="64"/>
        <v>0</v>
      </c>
      <c r="ETP56" s="383">
        <f t="shared" si="64"/>
        <v>0</v>
      </c>
      <c r="ETQ56" s="383">
        <f t="shared" si="64"/>
        <v>0</v>
      </c>
      <c r="ETR56" s="383">
        <f t="shared" si="64"/>
        <v>0</v>
      </c>
      <c r="ETS56" s="383">
        <f t="shared" si="64"/>
        <v>0</v>
      </c>
      <c r="ETT56" s="383">
        <f t="shared" si="64"/>
        <v>0</v>
      </c>
      <c r="ETU56" s="383">
        <f t="shared" si="64"/>
        <v>0</v>
      </c>
      <c r="ETV56" s="383">
        <f t="shared" si="64"/>
        <v>0</v>
      </c>
      <c r="ETW56" s="383">
        <f t="shared" si="64"/>
        <v>0</v>
      </c>
      <c r="ETX56" s="383">
        <f t="shared" si="64"/>
        <v>0</v>
      </c>
      <c r="ETY56" s="383">
        <f t="shared" si="64"/>
        <v>0</v>
      </c>
      <c r="ETZ56" s="383">
        <f t="shared" si="64"/>
        <v>0</v>
      </c>
      <c r="EUA56" s="383">
        <f t="shared" si="64"/>
        <v>0</v>
      </c>
      <c r="EUB56" s="383">
        <f t="shared" si="64"/>
        <v>0</v>
      </c>
      <c r="EUC56" s="383">
        <f t="shared" si="64"/>
        <v>0</v>
      </c>
      <c r="EUD56" s="383">
        <f t="shared" si="64"/>
        <v>0</v>
      </c>
      <c r="EUE56" s="383">
        <f t="shared" si="64"/>
        <v>0</v>
      </c>
      <c r="EUF56" s="383">
        <f t="shared" si="64"/>
        <v>0</v>
      </c>
      <c r="EUG56" s="383">
        <f t="shared" si="64"/>
        <v>0</v>
      </c>
      <c r="EUH56" s="383">
        <f t="shared" si="64"/>
        <v>0</v>
      </c>
      <c r="EUI56" s="383">
        <f t="shared" si="64"/>
        <v>0</v>
      </c>
      <c r="EUJ56" s="383">
        <f t="shared" si="64"/>
        <v>0</v>
      </c>
      <c r="EUK56" s="383">
        <f t="shared" si="64"/>
        <v>0</v>
      </c>
      <c r="EUL56" s="383">
        <f t="shared" si="64"/>
        <v>0</v>
      </c>
      <c r="EUM56" s="383">
        <f t="shared" si="64"/>
        <v>0</v>
      </c>
      <c r="EUN56" s="383">
        <f t="shared" si="64"/>
        <v>0</v>
      </c>
      <c r="EUO56" s="383">
        <f t="shared" si="64"/>
        <v>0</v>
      </c>
      <c r="EUP56" s="383">
        <f t="shared" si="64"/>
        <v>0</v>
      </c>
      <c r="EUQ56" s="383">
        <f t="shared" si="64"/>
        <v>0</v>
      </c>
      <c r="EUR56" s="383">
        <f t="shared" si="64"/>
        <v>0</v>
      </c>
      <c r="EUS56" s="383">
        <f t="shared" si="64"/>
        <v>0</v>
      </c>
      <c r="EUT56" s="383">
        <f t="shared" si="64"/>
        <v>0</v>
      </c>
      <c r="EUU56" s="383">
        <f t="shared" si="64"/>
        <v>0</v>
      </c>
      <c r="EUV56" s="383">
        <f t="shared" si="64"/>
        <v>0</v>
      </c>
      <c r="EUW56" s="383">
        <f t="shared" si="64"/>
        <v>0</v>
      </c>
      <c r="EUX56" s="383">
        <f t="shared" si="64"/>
        <v>0</v>
      </c>
      <c r="EUY56" s="383">
        <f t="shared" si="64"/>
        <v>0</v>
      </c>
      <c r="EUZ56" s="383">
        <f t="shared" si="64"/>
        <v>0</v>
      </c>
      <c r="EVA56" s="383">
        <f t="shared" si="64"/>
        <v>0</v>
      </c>
      <c r="EVB56" s="383">
        <f t="shared" si="64"/>
        <v>0</v>
      </c>
      <c r="EVC56" s="383">
        <f t="shared" si="64"/>
        <v>0</v>
      </c>
      <c r="EVD56" s="383">
        <f t="shared" si="64"/>
        <v>0</v>
      </c>
      <c r="EVE56" s="383">
        <f t="shared" si="64"/>
        <v>0</v>
      </c>
      <c r="EVF56" s="383">
        <f t="shared" si="64"/>
        <v>0</v>
      </c>
      <c r="EVG56" s="383">
        <f t="shared" si="64"/>
        <v>0</v>
      </c>
      <c r="EVH56" s="383">
        <f t="shared" si="64"/>
        <v>0</v>
      </c>
      <c r="EVI56" s="383">
        <f t="shared" si="64"/>
        <v>0</v>
      </c>
      <c r="EVJ56" s="383">
        <f t="shared" si="64"/>
        <v>0</v>
      </c>
      <c r="EVK56" s="383">
        <f t="shared" si="64"/>
        <v>0</v>
      </c>
      <c r="EVL56" s="383">
        <f t="shared" si="64"/>
        <v>0</v>
      </c>
      <c r="EVM56" s="383">
        <f t="shared" si="64"/>
        <v>0</v>
      </c>
      <c r="EVN56" s="383">
        <f t="shared" si="64"/>
        <v>0</v>
      </c>
      <c r="EVO56" s="383">
        <f t="shared" si="64"/>
        <v>0</v>
      </c>
      <c r="EVP56" s="383">
        <f t="shared" si="64"/>
        <v>0</v>
      </c>
      <c r="EVQ56" s="383">
        <f t="shared" si="64"/>
        <v>0</v>
      </c>
      <c r="EVR56" s="383">
        <f t="shared" si="64"/>
        <v>0</v>
      </c>
      <c r="EVS56" s="383">
        <f t="shared" si="64"/>
        <v>0</v>
      </c>
      <c r="EVT56" s="383">
        <f t="shared" si="64"/>
        <v>0</v>
      </c>
      <c r="EVU56" s="383">
        <f t="shared" si="64"/>
        <v>0</v>
      </c>
      <c r="EVV56" s="383">
        <f t="shared" ref="EVV56:EYG56" si="65">$C$56*EVV54</f>
        <v>0</v>
      </c>
      <c r="EVW56" s="383">
        <f t="shared" si="65"/>
        <v>0</v>
      </c>
      <c r="EVX56" s="383">
        <f t="shared" si="65"/>
        <v>0</v>
      </c>
      <c r="EVY56" s="383">
        <f t="shared" si="65"/>
        <v>0</v>
      </c>
      <c r="EVZ56" s="383">
        <f t="shared" si="65"/>
        <v>0</v>
      </c>
      <c r="EWA56" s="383">
        <f t="shared" si="65"/>
        <v>0</v>
      </c>
      <c r="EWB56" s="383">
        <f t="shared" si="65"/>
        <v>0</v>
      </c>
      <c r="EWC56" s="383">
        <f t="shared" si="65"/>
        <v>0</v>
      </c>
      <c r="EWD56" s="383">
        <f t="shared" si="65"/>
        <v>0</v>
      </c>
      <c r="EWE56" s="383">
        <f t="shared" si="65"/>
        <v>0</v>
      </c>
      <c r="EWF56" s="383">
        <f t="shared" si="65"/>
        <v>0</v>
      </c>
      <c r="EWG56" s="383">
        <f t="shared" si="65"/>
        <v>0</v>
      </c>
      <c r="EWH56" s="383">
        <f t="shared" si="65"/>
        <v>0</v>
      </c>
      <c r="EWI56" s="383">
        <f t="shared" si="65"/>
        <v>0</v>
      </c>
      <c r="EWJ56" s="383">
        <f t="shared" si="65"/>
        <v>0</v>
      </c>
      <c r="EWK56" s="383">
        <f t="shared" si="65"/>
        <v>0</v>
      </c>
      <c r="EWL56" s="383">
        <f t="shared" si="65"/>
        <v>0</v>
      </c>
      <c r="EWM56" s="383">
        <f t="shared" si="65"/>
        <v>0</v>
      </c>
      <c r="EWN56" s="383">
        <f t="shared" si="65"/>
        <v>0</v>
      </c>
      <c r="EWO56" s="383">
        <f t="shared" si="65"/>
        <v>0</v>
      </c>
      <c r="EWP56" s="383">
        <f t="shared" si="65"/>
        <v>0</v>
      </c>
      <c r="EWQ56" s="383">
        <f t="shared" si="65"/>
        <v>0</v>
      </c>
      <c r="EWR56" s="383">
        <f t="shared" si="65"/>
        <v>0</v>
      </c>
      <c r="EWS56" s="383">
        <f t="shared" si="65"/>
        <v>0</v>
      </c>
      <c r="EWT56" s="383">
        <f t="shared" si="65"/>
        <v>0</v>
      </c>
      <c r="EWU56" s="383">
        <f t="shared" si="65"/>
        <v>0</v>
      </c>
      <c r="EWV56" s="383">
        <f t="shared" si="65"/>
        <v>0</v>
      </c>
      <c r="EWW56" s="383">
        <f t="shared" si="65"/>
        <v>0</v>
      </c>
      <c r="EWX56" s="383">
        <f t="shared" si="65"/>
        <v>0</v>
      </c>
      <c r="EWY56" s="383">
        <f t="shared" si="65"/>
        <v>0</v>
      </c>
      <c r="EWZ56" s="383">
        <f t="shared" si="65"/>
        <v>0</v>
      </c>
      <c r="EXA56" s="383">
        <f t="shared" si="65"/>
        <v>0</v>
      </c>
      <c r="EXB56" s="383">
        <f t="shared" si="65"/>
        <v>0</v>
      </c>
      <c r="EXC56" s="383">
        <f t="shared" si="65"/>
        <v>0</v>
      </c>
      <c r="EXD56" s="383">
        <f t="shared" si="65"/>
        <v>0</v>
      </c>
      <c r="EXE56" s="383">
        <f t="shared" si="65"/>
        <v>0</v>
      </c>
      <c r="EXF56" s="383">
        <f t="shared" si="65"/>
        <v>0</v>
      </c>
      <c r="EXG56" s="383">
        <f t="shared" si="65"/>
        <v>0</v>
      </c>
      <c r="EXH56" s="383">
        <f t="shared" si="65"/>
        <v>0</v>
      </c>
      <c r="EXI56" s="383">
        <f t="shared" si="65"/>
        <v>0</v>
      </c>
      <c r="EXJ56" s="383">
        <f t="shared" si="65"/>
        <v>0</v>
      </c>
      <c r="EXK56" s="383">
        <f t="shared" si="65"/>
        <v>0</v>
      </c>
      <c r="EXL56" s="383">
        <f t="shared" si="65"/>
        <v>0</v>
      </c>
      <c r="EXM56" s="383">
        <f t="shared" si="65"/>
        <v>0</v>
      </c>
      <c r="EXN56" s="383">
        <f t="shared" si="65"/>
        <v>0</v>
      </c>
      <c r="EXO56" s="383">
        <f t="shared" si="65"/>
        <v>0</v>
      </c>
      <c r="EXP56" s="383">
        <f t="shared" si="65"/>
        <v>0</v>
      </c>
      <c r="EXQ56" s="383">
        <f t="shared" si="65"/>
        <v>0</v>
      </c>
      <c r="EXR56" s="383">
        <f t="shared" si="65"/>
        <v>0</v>
      </c>
      <c r="EXS56" s="383">
        <f t="shared" si="65"/>
        <v>0</v>
      </c>
      <c r="EXT56" s="383">
        <f t="shared" si="65"/>
        <v>0</v>
      </c>
      <c r="EXU56" s="383">
        <f t="shared" si="65"/>
        <v>0</v>
      </c>
      <c r="EXV56" s="383">
        <f t="shared" si="65"/>
        <v>0</v>
      </c>
      <c r="EXW56" s="383">
        <f t="shared" si="65"/>
        <v>0</v>
      </c>
      <c r="EXX56" s="383">
        <f t="shared" si="65"/>
        <v>0</v>
      </c>
      <c r="EXY56" s="383">
        <f t="shared" si="65"/>
        <v>0</v>
      </c>
      <c r="EXZ56" s="383">
        <f t="shared" si="65"/>
        <v>0</v>
      </c>
      <c r="EYA56" s="383">
        <f t="shared" si="65"/>
        <v>0</v>
      </c>
      <c r="EYB56" s="383">
        <f t="shared" si="65"/>
        <v>0</v>
      </c>
      <c r="EYC56" s="383">
        <f t="shared" si="65"/>
        <v>0</v>
      </c>
      <c r="EYD56" s="383">
        <f t="shared" si="65"/>
        <v>0</v>
      </c>
      <c r="EYE56" s="383">
        <f t="shared" si="65"/>
        <v>0</v>
      </c>
      <c r="EYF56" s="383">
        <f t="shared" si="65"/>
        <v>0</v>
      </c>
      <c r="EYG56" s="383">
        <f t="shared" si="65"/>
        <v>0</v>
      </c>
      <c r="EYH56" s="383">
        <f t="shared" ref="EYH56:FAS56" si="66">$C$56*EYH54</f>
        <v>0</v>
      </c>
      <c r="EYI56" s="383">
        <f t="shared" si="66"/>
        <v>0</v>
      </c>
      <c r="EYJ56" s="383">
        <f t="shared" si="66"/>
        <v>0</v>
      </c>
      <c r="EYK56" s="383">
        <f t="shared" si="66"/>
        <v>0</v>
      </c>
      <c r="EYL56" s="383">
        <f t="shared" si="66"/>
        <v>0</v>
      </c>
      <c r="EYM56" s="383">
        <f t="shared" si="66"/>
        <v>0</v>
      </c>
      <c r="EYN56" s="383">
        <f t="shared" si="66"/>
        <v>0</v>
      </c>
      <c r="EYO56" s="383">
        <f t="shared" si="66"/>
        <v>0</v>
      </c>
      <c r="EYP56" s="383">
        <f t="shared" si="66"/>
        <v>0</v>
      </c>
      <c r="EYQ56" s="383">
        <f t="shared" si="66"/>
        <v>0</v>
      </c>
      <c r="EYR56" s="383">
        <f t="shared" si="66"/>
        <v>0</v>
      </c>
      <c r="EYS56" s="383">
        <f t="shared" si="66"/>
        <v>0</v>
      </c>
      <c r="EYT56" s="383">
        <f t="shared" si="66"/>
        <v>0</v>
      </c>
      <c r="EYU56" s="383">
        <f t="shared" si="66"/>
        <v>0</v>
      </c>
      <c r="EYV56" s="383">
        <f t="shared" si="66"/>
        <v>0</v>
      </c>
      <c r="EYW56" s="383">
        <f t="shared" si="66"/>
        <v>0</v>
      </c>
      <c r="EYX56" s="383">
        <f t="shared" si="66"/>
        <v>0</v>
      </c>
      <c r="EYY56" s="383">
        <f t="shared" si="66"/>
        <v>0</v>
      </c>
      <c r="EYZ56" s="383">
        <f t="shared" si="66"/>
        <v>0</v>
      </c>
      <c r="EZA56" s="383">
        <f t="shared" si="66"/>
        <v>0</v>
      </c>
      <c r="EZB56" s="383">
        <f t="shared" si="66"/>
        <v>0</v>
      </c>
      <c r="EZC56" s="383">
        <f t="shared" si="66"/>
        <v>0</v>
      </c>
      <c r="EZD56" s="383">
        <f t="shared" si="66"/>
        <v>0</v>
      </c>
      <c r="EZE56" s="383">
        <f t="shared" si="66"/>
        <v>0</v>
      </c>
      <c r="EZF56" s="383">
        <f t="shared" si="66"/>
        <v>0</v>
      </c>
      <c r="EZG56" s="383">
        <f t="shared" si="66"/>
        <v>0</v>
      </c>
      <c r="EZH56" s="383">
        <f t="shared" si="66"/>
        <v>0</v>
      </c>
      <c r="EZI56" s="383">
        <f t="shared" si="66"/>
        <v>0</v>
      </c>
      <c r="EZJ56" s="383">
        <f t="shared" si="66"/>
        <v>0</v>
      </c>
      <c r="EZK56" s="383">
        <f t="shared" si="66"/>
        <v>0</v>
      </c>
      <c r="EZL56" s="383">
        <f t="shared" si="66"/>
        <v>0</v>
      </c>
      <c r="EZM56" s="383">
        <f t="shared" si="66"/>
        <v>0</v>
      </c>
      <c r="EZN56" s="383">
        <f t="shared" si="66"/>
        <v>0</v>
      </c>
      <c r="EZO56" s="383">
        <f t="shared" si="66"/>
        <v>0</v>
      </c>
      <c r="EZP56" s="383">
        <f t="shared" si="66"/>
        <v>0</v>
      </c>
      <c r="EZQ56" s="383">
        <f t="shared" si="66"/>
        <v>0</v>
      </c>
      <c r="EZR56" s="383">
        <f t="shared" si="66"/>
        <v>0</v>
      </c>
      <c r="EZS56" s="383">
        <f t="shared" si="66"/>
        <v>0</v>
      </c>
      <c r="EZT56" s="383">
        <f t="shared" si="66"/>
        <v>0</v>
      </c>
      <c r="EZU56" s="383">
        <f t="shared" si="66"/>
        <v>0</v>
      </c>
      <c r="EZV56" s="383">
        <f t="shared" si="66"/>
        <v>0</v>
      </c>
      <c r="EZW56" s="383">
        <f t="shared" si="66"/>
        <v>0</v>
      </c>
      <c r="EZX56" s="383">
        <f t="shared" si="66"/>
        <v>0</v>
      </c>
      <c r="EZY56" s="383">
        <f t="shared" si="66"/>
        <v>0</v>
      </c>
      <c r="EZZ56" s="383">
        <f t="shared" si="66"/>
        <v>0</v>
      </c>
      <c r="FAA56" s="383">
        <f t="shared" si="66"/>
        <v>0</v>
      </c>
      <c r="FAB56" s="383">
        <f t="shared" si="66"/>
        <v>0</v>
      </c>
      <c r="FAC56" s="383">
        <f t="shared" si="66"/>
        <v>0</v>
      </c>
      <c r="FAD56" s="383">
        <f t="shared" si="66"/>
        <v>0</v>
      </c>
      <c r="FAE56" s="383">
        <f t="shared" si="66"/>
        <v>0</v>
      </c>
      <c r="FAF56" s="383">
        <f t="shared" si="66"/>
        <v>0</v>
      </c>
      <c r="FAG56" s="383">
        <f t="shared" si="66"/>
        <v>0</v>
      </c>
      <c r="FAH56" s="383">
        <f t="shared" si="66"/>
        <v>0</v>
      </c>
      <c r="FAI56" s="383">
        <f t="shared" si="66"/>
        <v>0</v>
      </c>
      <c r="FAJ56" s="383">
        <f t="shared" si="66"/>
        <v>0</v>
      </c>
      <c r="FAK56" s="383">
        <f t="shared" si="66"/>
        <v>0</v>
      </c>
      <c r="FAL56" s="383">
        <f t="shared" si="66"/>
        <v>0</v>
      </c>
      <c r="FAM56" s="383">
        <f t="shared" si="66"/>
        <v>0</v>
      </c>
      <c r="FAN56" s="383">
        <f t="shared" si="66"/>
        <v>0</v>
      </c>
      <c r="FAO56" s="383">
        <f t="shared" si="66"/>
        <v>0</v>
      </c>
      <c r="FAP56" s="383">
        <f t="shared" si="66"/>
        <v>0</v>
      </c>
      <c r="FAQ56" s="383">
        <f t="shared" si="66"/>
        <v>0</v>
      </c>
      <c r="FAR56" s="383">
        <f t="shared" si="66"/>
        <v>0</v>
      </c>
      <c r="FAS56" s="383">
        <f t="shared" si="66"/>
        <v>0</v>
      </c>
      <c r="FAT56" s="383">
        <f t="shared" ref="FAT56:FDE56" si="67">$C$56*FAT54</f>
        <v>0</v>
      </c>
      <c r="FAU56" s="383">
        <f t="shared" si="67"/>
        <v>0</v>
      </c>
      <c r="FAV56" s="383">
        <f t="shared" si="67"/>
        <v>0</v>
      </c>
      <c r="FAW56" s="383">
        <f t="shared" si="67"/>
        <v>0</v>
      </c>
      <c r="FAX56" s="383">
        <f t="shared" si="67"/>
        <v>0</v>
      </c>
      <c r="FAY56" s="383">
        <f t="shared" si="67"/>
        <v>0</v>
      </c>
      <c r="FAZ56" s="383">
        <f t="shared" si="67"/>
        <v>0</v>
      </c>
      <c r="FBA56" s="383">
        <f t="shared" si="67"/>
        <v>0</v>
      </c>
      <c r="FBB56" s="383">
        <f t="shared" si="67"/>
        <v>0</v>
      </c>
      <c r="FBC56" s="383">
        <f t="shared" si="67"/>
        <v>0</v>
      </c>
      <c r="FBD56" s="383">
        <f t="shared" si="67"/>
        <v>0</v>
      </c>
      <c r="FBE56" s="383">
        <f t="shared" si="67"/>
        <v>0</v>
      </c>
      <c r="FBF56" s="383">
        <f t="shared" si="67"/>
        <v>0</v>
      </c>
      <c r="FBG56" s="383">
        <f t="shared" si="67"/>
        <v>0</v>
      </c>
      <c r="FBH56" s="383">
        <f t="shared" si="67"/>
        <v>0</v>
      </c>
      <c r="FBI56" s="383">
        <f t="shared" si="67"/>
        <v>0</v>
      </c>
      <c r="FBJ56" s="383">
        <f t="shared" si="67"/>
        <v>0</v>
      </c>
      <c r="FBK56" s="383">
        <f t="shared" si="67"/>
        <v>0</v>
      </c>
      <c r="FBL56" s="383">
        <f t="shared" si="67"/>
        <v>0</v>
      </c>
      <c r="FBM56" s="383">
        <f t="shared" si="67"/>
        <v>0</v>
      </c>
      <c r="FBN56" s="383">
        <f t="shared" si="67"/>
        <v>0</v>
      </c>
      <c r="FBO56" s="383">
        <f t="shared" si="67"/>
        <v>0</v>
      </c>
      <c r="FBP56" s="383">
        <f t="shared" si="67"/>
        <v>0</v>
      </c>
      <c r="FBQ56" s="383">
        <f t="shared" si="67"/>
        <v>0</v>
      </c>
      <c r="FBR56" s="383">
        <f t="shared" si="67"/>
        <v>0</v>
      </c>
      <c r="FBS56" s="383">
        <f t="shared" si="67"/>
        <v>0</v>
      </c>
      <c r="FBT56" s="383">
        <f t="shared" si="67"/>
        <v>0</v>
      </c>
      <c r="FBU56" s="383">
        <f t="shared" si="67"/>
        <v>0</v>
      </c>
      <c r="FBV56" s="383">
        <f t="shared" si="67"/>
        <v>0</v>
      </c>
      <c r="FBW56" s="383">
        <f t="shared" si="67"/>
        <v>0</v>
      </c>
      <c r="FBX56" s="383">
        <f t="shared" si="67"/>
        <v>0</v>
      </c>
      <c r="FBY56" s="383">
        <f t="shared" si="67"/>
        <v>0</v>
      </c>
      <c r="FBZ56" s="383">
        <f t="shared" si="67"/>
        <v>0</v>
      </c>
      <c r="FCA56" s="383">
        <f t="shared" si="67"/>
        <v>0</v>
      </c>
      <c r="FCB56" s="383">
        <f t="shared" si="67"/>
        <v>0</v>
      </c>
      <c r="FCC56" s="383">
        <f t="shared" si="67"/>
        <v>0</v>
      </c>
      <c r="FCD56" s="383">
        <f t="shared" si="67"/>
        <v>0</v>
      </c>
      <c r="FCE56" s="383">
        <f t="shared" si="67"/>
        <v>0</v>
      </c>
      <c r="FCF56" s="383">
        <f t="shared" si="67"/>
        <v>0</v>
      </c>
      <c r="FCG56" s="383">
        <f t="shared" si="67"/>
        <v>0</v>
      </c>
      <c r="FCH56" s="383">
        <f t="shared" si="67"/>
        <v>0</v>
      </c>
      <c r="FCI56" s="383">
        <f t="shared" si="67"/>
        <v>0</v>
      </c>
      <c r="FCJ56" s="383">
        <f t="shared" si="67"/>
        <v>0</v>
      </c>
      <c r="FCK56" s="383">
        <f t="shared" si="67"/>
        <v>0</v>
      </c>
      <c r="FCL56" s="383">
        <f t="shared" si="67"/>
        <v>0</v>
      </c>
      <c r="FCM56" s="383">
        <f t="shared" si="67"/>
        <v>0</v>
      </c>
      <c r="FCN56" s="383">
        <f t="shared" si="67"/>
        <v>0</v>
      </c>
      <c r="FCO56" s="383">
        <f t="shared" si="67"/>
        <v>0</v>
      </c>
      <c r="FCP56" s="383">
        <f t="shared" si="67"/>
        <v>0</v>
      </c>
      <c r="FCQ56" s="383">
        <f t="shared" si="67"/>
        <v>0</v>
      </c>
      <c r="FCR56" s="383">
        <f t="shared" si="67"/>
        <v>0</v>
      </c>
      <c r="FCS56" s="383">
        <f t="shared" si="67"/>
        <v>0</v>
      </c>
      <c r="FCT56" s="383">
        <f t="shared" si="67"/>
        <v>0</v>
      </c>
      <c r="FCU56" s="383">
        <f t="shared" si="67"/>
        <v>0</v>
      </c>
      <c r="FCV56" s="383">
        <f t="shared" si="67"/>
        <v>0</v>
      </c>
      <c r="FCW56" s="383">
        <f t="shared" si="67"/>
        <v>0</v>
      </c>
      <c r="FCX56" s="383">
        <f t="shared" si="67"/>
        <v>0</v>
      </c>
      <c r="FCY56" s="383">
        <f t="shared" si="67"/>
        <v>0</v>
      </c>
      <c r="FCZ56" s="383">
        <f t="shared" si="67"/>
        <v>0</v>
      </c>
      <c r="FDA56" s="383">
        <f t="shared" si="67"/>
        <v>0</v>
      </c>
      <c r="FDB56" s="383">
        <f t="shared" si="67"/>
        <v>0</v>
      </c>
      <c r="FDC56" s="383">
        <f t="shared" si="67"/>
        <v>0</v>
      </c>
      <c r="FDD56" s="383">
        <f t="shared" si="67"/>
        <v>0</v>
      </c>
      <c r="FDE56" s="383">
        <f t="shared" si="67"/>
        <v>0</v>
      </c>
      <c r="FDF56" s="383">
        <f t="shared" ref="FDF56:FFQ56" si="68">$C$56*FDF54</f>
        <v>0</v>
      </c>
      <c r="FDG56" s="383">
        <f t="shared" si="68"/>
        <v>0</v>
      </c>
      <c r="FDH56" s="383">
        <f t="shared" si="68"/>
        <v>0</v>
      </c>
      <c r="FDI56" s="383">
        <f t="shared" si="68"/>
        <v>0</v>
      </c>
      <c r="FDJ56" s="383">
        <f t="shared" si="68"/>
        <v>0</v>
      </c>
      <c r="FDK56" s="383">
        <f t="shared" si="68"/>
        <v>0</v>
      </c>
      <c r="FDL56" s="383">
        <f t="shared" si="68"/>
        <v>0</v>
      </c>
      <c r="FDM56" s="383">
        <f t="shared" si="68"/>
        <v>0</v>
      </c>
      <c r="FDN56" s="383">
        <f t="shared" si="68"/>
        <v>0</v>
      </c>
      <c r="FDO56" s="383">
        <f t="shared" si="68"/>
        <v>0</v>
      </c>
      <c r="FDP56" s="383">
        <f t="shared" si="68"/>
        <v>0</v>
      </c>
      <c r="FDQ56" s="383">
        <f t="shared" si="68"/>
        <v>0</v>
      </c>
      <c r="FDR56" s="383">
        <f t="shared" si="68"/>
        <v>0</v>
      </c>
      <c r="FDS56" s="383">
        <f t="shared" si="68"/>
        <v>0</v>
      </c>
      <c r="FDT56" s="383">
        <f t="shared" si="68"/>
        <v>0</v>
      </c>
      <c r="FDU56" s="383">
        <f t="shared" si="68"/>
        <v>0</v>
      </c>
      <c r="FDV56" s="383">
        <f t="shared" si="68"/>
        <v>0</v>
      </c>
      <c r="FDW56" s="383">
        <f t="shared" si="68"/>
        <v>0</v>
      </c>
      <c r="FDX56" s="383">
        <f t="shared" si="68"/>
        <v>0</v>
      </c>
      <c r="FDY56" s="383">
        <f t="shared" si="68"/>
        <v>0</v>
      </c>
      <c r="FDZ56" s="383">
        <f t="shared" si="68"/>
        <v>0</v>
      </c>
      <c r="FEA56" s="383">
        <f t="shared" si="68"/>
        <v>0</v>
      </c>
      <c r="FEB56" s="383">
        <f t="shared" si="68"/>
        <v>0</v>
      </c>
      <c r="FEC56" s="383">
        <f t="shared" si="68"/>
        <v>0</v>
      </c>
      <c r="FED56" s="383">
        <f t="shared" si="68"/>
        <v>0</v>
      </c>
      <c r="FEE56" s="383">
        <f t="shared" si="68"/>
        <v>0</v>
      </c>
      <c r="FEF56" s="383">
        <f t="shared" si="68"/>
        <v>0</v>
      </c>
      <c r="FEG56" s="383">
        <f t="shared" si="68"/>
        <v>0</v>
      </c>
      <c r="FEH56" s="383">
        <f t="shared" si="68"/>
        <v>0</v>
      </c>
      <c r="FEI56" s="383">
        <f t="shared" si="68"/>
        <v>0</v>
      </c>
      <c r="FEJ56" s="383">
        <f t="shared" si="68"/>
        <v>0</v>
      </c>
      <c r="FEK56" s="383">
        <f t="shared" si="68"/>
        <v>0</v>
      </c>
      <c r="FEL56" s="383">
        <f t="shared" si="68"/>
        <v>0</v>
      </c>
      <c r="FEM56" s="383">
        <f t="shared" si="68"/>
        <v>0</v>
      </c>
      <c r="FEN56" s="383">
        <f t="shared" si="68"/>
        <v>0</v>
      </c>
      <c r="FEO56" s="383">
        <f t="shared" si="68"/>
        <v>0</v>
      </c>
      <c r="FEP56" s="383">
        <f t="shared" si="68"/>
        <v>0</v>
      </c>
      <c r="FEQ56" s="383">
        <f t="shared" si="68"/>
        <v>0</v>
      </c>
      <c r="FER56" s="383">
        <f t="shared" si="68"/>
        <v>0</v>
      </c>
      <c r="FES56" s="383">
        <f t="shared" si="68"/>
        <v>0</v>
      </c>
      <c r="FET56" s="383">
        <f t="shared" si="68"/>
        <v>0</v>
      </c>
      <c r="FEU56" s="383">
        <f t="shared" si="68"/>
        <v>0</v>
      </c>
      <c r="FEV56" s="383">
        <f t="shared" si="68"/>
        <v>0</v>
      </c>
      <c r="FEW56" s="383">
        <f t="shared" si="68"/>
        <v>0</v>
      </c>
      <c r="FEX56" s="383">
        <f t="shared" si="68"/>
        <v>0</v>
      </c>
      <c r="FEY56" s="383">
        <f t="shared" si="68"/>
        <v>0</v>
      </c>
      <c r="FEZ56" s="383">
        <f t="shared" si="68"/>
        <v>0</v>
      </c>
      <c r="FFA56" s="383">
        <f t="shared" si="68"/>
        <v>0</v>
      </c>
      <c r="FFB56" s="383">
        <f t="shared" si="68"/>
        <v>0</v>
      </c>
      <c r="FFC56" s="383">
        <f t="shared" si="68"/>
        <v>0</v>
      </c>
      <c r="FFD56" s="383">
        <f t="shared" si="68"/>
        <v>0</v>
      </c>
      <c r="FFE56" s="383">
        <f t="shared" si="68"/>
        <v>0</v>
      </c>
      <c r="FFF56" s="383">
        <f t="shared" si="68"/>
        <v>0</v>
      </c>
      <c r="FFG56" s="383">
        <f t="shared" si="68"/>
        <v>0</v>
      </c>
      <c r="FFH56" s="383">
        <f t="shared" si="68"/>
        <v>0</v>
      </c>
      <c r="FFI56" s="383">
        <f t="shared" si="68"/>
        <v>0</v>
      </c>
      <c r="FFJ56" s="383">
        <f t="shared" si="68"/>
        <v>0</v>
      </c>
      <c r="FFK56" s="383">
        <f t="shared" si="68"/>
        <v>0</v>
      </c>
      <c r="FFL56" s="383">
        <f t="shared" si="68"/>
        <v>0</v>
      </c>
      <c r="FFM56" s="383">
        <f t="shared" si="68"/>
        <v>0</v>
      </c>
      <c r="FFN56" s="383">
        <f t="shared" si="68"/>
        <v>0</v>
      </c>
      <c r="FFO56" s="383">
        <f t="shared" si="68"/>
        <v>0</v>
      </c>
      <c r="FFP56" s="383">
        <f t="shared" si="68"/>
        <v>0</v>
      </c>
      <c r="FFQ56" s="383">
        <f t="shared" si="68"/>
        <v>0</v>
      </c>
      <c r="FFR56" s="383">
        <f t="shared" ref="FFR56:FIC56" si="69">$C$56*FFR54</f>
        <v>0</v>
      </c>
      <c r="FFS56" s="383">
        <f t="shared" si="69"/>
        <v>0</v>
      </c>
      <c r="FFT56" s="383">
        <f t="shared" si="69"/>
        <v>0</v>
      </c>
      <c r="FFU56" s="383">
        <f t="shared" si="69"/>
        <v>0</v>
      </c>
      <c r="FFV56" s="383">
        <f t="shared" si="69"/>
        <v>0</v>
      </c>
      <c r="FFW56" s="383">
        <f t="shared" si="69"/>
        <v>0</v>
      </c>
      <c r="FFX56" s="383">
        <f t="shared" si="69"/>
        <v>0</v>
      </c>
      <c r="FFY56" s="383">
        <f t="shared" si="69"/>
        <v>0</v>
      </c>
      <c r="FFZ56" s="383">
        <f t="shared" si="69"/>
        <v>0</v>
      </c>
      <c r="FGA56" s="383">
        <f t="shared" si="69"/>
        <v>0</v>
      </c>
      <c r="FGB56" s="383">
        <f t="shared" si="69"/>
        <v>0</v>
      </c>
      <c r="FGC56" s="383">
        <f t="shared" si="69"/>
        <v>0</v>
      </c>
      <c r="FGD56" s="383">
        <f t="shared" si="69"/>
        <v>0</v>
      </c>
      <c r="FGE56" s="383">
        <f t="shared" si="69"/>
        <v>0</v>
      </c>
      <c r="FGF56" s="383">
        <f t="shared" si="69"/>
        <v>0</v>
      </c>
      <c r="FGG56" s="383">
        <f t="shared" si="69"/>
        <v>0</v>
      </c>
      <c r="FGH56" s="383">
        <f t="shared" si="69"/>
        <v>0</v>
      </c>
      <c r="FGI56" s="383">
        <f t="shared" si="69"/>
        <v>0</v>
      </c>
      <c r="FGJ56" s="383">
        <f t="shared" si="69"/>
        <v>0</v>
      </c>
      <c r="FGK56" s="383">
        <f t="shared" si="69"/>
        <v>0</v>
      </c>
      <c r="FGL56" s="383">
        <f t="shared" si="69"/>
        <v>0</v>
      </c>
      <c r="FGM56" s="383">
        <f t="shared" si="69"/>
        <v>0</v>
      </c>
      <c r="FGN56" s="383">
        <f t="shared" si="69"/>
        <v>0</v>
      </c>
      <c r="FGO56" s="383">
        <f t="shared" si="69"/>
        <v>0</v>
      </c>
      <c r="FGP56" s="383">
        <f t="shared" si="69"/>
        <v>0</v>
      </c>
      <c r="FGQ56" s="383">
        <f t="shared" si="69"/>
        <v>0</v>
      </c>
      <c r="FGR56" s="383">
        <f t="shared" si="69"/>
        <v>0</v>
      </c>
      <c r="FGS56" s="383">
        <f t="shared" si="69"/>
        <v>0</v>
      </c>
      <c r="FGT56" s="383">
        <f t="shared" si="69"/>
        <v>0</v>
      </c>
      <c r="FGU56" s="383">
        <f t="shared" si="69"/>
        <v>0</v>
      </c>
      <c r="FGV56" s="383">
        <f t="shared" si="69"/>
        <v>0</v>
      </c>
      <c r="FGW56" s="383">
        <f t="shared" si="69"/>
        <v>0</v>
      </c>
      <c r="FGX56" s="383">
        <f t="shared" si="69"/>
        <v>0</v>
      </c>
      <c r="FGY56" s="383">
        <f t="shared" si="69"/>
        <v>0</v>
      </c>
      <c r="FGZ56" s="383">
        <f t="shared" si="69"/>
        <v>0</v>
      </c>
      <c r="FHA56" s="383">
        <f t="shared" si="69"/>
        <v>0</v>
      </c>
      <c r="FHB56" s="383">
        <f t="shared" si="69"/>
        <v>0</v>
      </c>
      <c r="FHC56" s="383">
        <f t="shared" si="69"/>
        <v>0</v>
      </c>
      <c r="FHD56" s="383">
        <f t="shared" si="69"/>
        <v>0</v>
      </c>
      <c r="FHE56" s="383">
        <f t="shared" si="69"/>
        <v>0</v>
      </c>
      <c r="FHF56" s="383">
        <f t="shared" si="69"/>
        <v>0</v>
      </c>
      <c r="FHG56" s="383">
        <f t="shared" si="69"/>
        <v>0</v>
      </c>
      <c r="FHH56" s="383">
        <f t="shared" si="69"/>
        <v>0</v>
      </c>
      <c r="FHI56" s="383">
        <f t="shared" si="69"/>
        <v>0</v>
      </c>
      <c r="FHJ56" s="383">
        <f t="shared" si="69"/>
        <v>0</v>
      </c>
      <c r="FHK56" s="383">
        <f t="shared" si="69"/>
        <v>0</v>
      </c>
      <c r="FHL56" s="383">
        <f t="shared" si="69"/>
        <v>0</v>
      </c>
      <c r="FHM56" s="383">
        <f t="shared" si="69"/>
        <v>0</v>
      </c>
      <c r="FHN56" s="383">
        <f t="shared" si="69"/>
        <v>0</v>
      </c>
      <c r="FHO56" s="383">
        <f t="shared" si="69"/>
        <v>0</v>
      </c>
      <c r="FHP56" s="383">
        <f t="shared" si="69"/>
        <v>0</v>
      </c>
      <c r="FHQ56" s="383">
        <f t="shared" si="69"/>
        <v>0</v>
      </c>
      <c r="FHR56" s="383">
        <f t="shared" si="69"/>
        <v>0</v>
      </c>
      <c r="FHS56" s="383">
        <f t="shared" si="69"/>
        <v>0</v>
      </c>
      <c r="FHT56" s="383">
        <f t="shared" si="69"/>
        <v>0</v>
      </c>
      <c r="FHU56" s="383">
        <f t="shared" si="69"/>
        <v>0</v>
      </c>
      <c r="FHV56" s="383">
        <f t="shared" si="69"/>
        <v>0</v>
      </c>
      <c r="FHW56" s="383">
        <f t="shared" si="69"/>
        <v>0</v>
      </c>
      <c r="FHX56" s="383">
        <f t="shared" si="69"/>
        <v>0</v>
      </c>
      <c r="FHY56" s="383">
        <f t="shared" si="69"/>
        <v>0</v>
      </c>
      <c r="FHZ56" s="383">
        <f t="shared" si="69"/>
        <v>0</v>
      </c>
      <c r="FIA56" s="383">
        <f t="shared" si="69"/>
        <v>0</v>
      </c>
      <c r="FIB56" s="383">
        <f t="shared" si="69"/>
        <v>0</v>
      </c>
      <c r="FIC56" s="383">
        <f t="shared" si="69"/>
        <v>0</v>
      </c>
      <c r="FID56" s="383">
        <f t="shared" ref="FID56:FKO56" si="70">$C$56*FID54</f>
        <v>0</v>
      </c>
      <c r="FIE56" s="383">
        <f t="shared" si="70"/>
        <v>0</v>
      </c>
      <c r="FIF56" s="383">
        <f t="shared" si="70"/>
        <v>0</v>
      </c>
      <c r="FIG56" s="383">
        <f t="shared" si="70"/>
        <v>0</v>
      </c>
      <c r="FIH56" s="383">
        <f t="shared" si="70"/>
        <v>0</v>
      </c>
      <c r="FII56" s="383">
        <f t="shared" si="70"/>
        <v>0</v>
      </c>
      <c r="FIJ56" s="383">
        <f t="shared" si="70"/>
        <v>0</v>
      </c>
      <c r="FIK56" s="383">
        <f t="shared" si="70"/>
        <v>0</v>
      </c>
      <c r="FIL56" s="383">
        <f t="shared" si="70"/>
        <v>0</v>
      </c>
      <c r="FIM56" s="383">
        <f t="shared" si="70"/>
        <v>0</v>
      </c>
      <c r="FIN56" s="383">
        <f t="shared" si="70"/>
        <v>0</v>
      </c>
      <c r="FIO56" s="383">
        <f t="shared" si="70"/>
        <v>0</v>
      </c>
      <c r="FIP56" s="383">
        <f t="shared" si="70"/>
        <v>0</v>
      </c>
      <c r="FIQ56" s="383">
        <f t="shared" si="70"/>
        <v>0</v>
      </c>
      <c r="FIR56" s="383">
        <f t="shared" si="70"/>
        <v>0</v>
      </c>
      <c r="FIS56" s="383">
        <f t="shared" si="70"/>
        <v>0</v>
      </c>
      <c r="FIT56" s="383">
        <f t="shared" si="70"/>
        <v>0</v>
      </c>
      <c r="FIU56" s="383">
        <f t="shared" si="70"/>
        <v>0</v>
      </c>
      <c r="FIV56" s="383">
        <f t="shared" si="70"/>
        <v>0</v>
      </c>
      <c r="FIW56" s="383">
        <f t="shared" si="70"/>
        <v>0</v>
      </c>
      <c r="FIX56" s="383">
        <f t="shared" si="70"/>
        <v>0</v>
      </c>
      <c r="FIY56" s="383">
        <f t="shared" si="70"/>
        <v>0</v>
      </c>
      <c r="FIZ56" s="383">
        <f t="shared" si="70"/>
        <v>0</v>
      </c>
      <c r="FJA56" s="383">
        <f t="shared" si="70"/>
        <v>0</v>
      </c>
      <c r="FJB56" s="383">
        <f t="shared" si="70"/>
        <v>0</v>
      </c>
      <c r="FJC56" s="383">
        <f t="shared" si="70"/>
        <v>0</v>
      </c>
      <c r="FJD56" s="383">
        <f t="shared" si="70"/>
        <v>0</v>
      </c>
      <c r="FJE56" s="383">
        <f t="shared" si="70"/>
        <v>0</v>
      </c>
      <c r="FJF56" s="383">
        <f t="shared" si="70"/>
        <v>0</v>
      </c>
      <c r="FJG56" s="383">
        <f t="shared" si="70"/>
        <v>0</v>
      </c>
      <c r="FJH56" s="383">
        <f t="shared" si="70"/>
        <v>0</v>
      </c>
      <c r="FJI56" s="383">
        <f t="shared" si="70"/>
        <v>0</v>
      </c>
      <c r="FJJ56" s="383">
        <f t="shared" si="70"/>
        <v>0</v>
      </c>
      <c r="FJK56" s="383">
        <f t="shared" si="70"/>
        <v>0</v>
      </c>
      <c r="FJL56" s="383">
        <f t="shared" si="70"/>
        <v>0</v>
      </c>
      <c r="FJM56" s="383">
        <f t="shared" si="70"/>
        <v>0</v>
      </c>
      <c r="FJN56" s="383">
        <f t="shared" si="70"/>
        <v>0</v>
      </c>
      <c r="FJO56" s="383">
        <f t="shared" si="70"/>
        <v>0</v>
      </c>
      <c r="FJP56" s="383">
        <f t="shared" si="70"/>
        <v>0</v>
      </c>
      <c r="FJQ56" s="383">
        <f t="shared" si="70"/>
        <v>0</v>
      </c>
      <c r="FJR56" s="383">
        <f t="shared" si="70"/>
        <v>0</v>
      </c>
      <c r="FJS56" s="383">
        <f t="shared" si="70"/>
        <v>0</v>
      </c>
      <c r="FJT56" s="383">
        <f t="shared" si="70"/>
        <v>0</v>
      </c>
      <c r="FJU56" s="383">
        <f t="shared" si="70"/>
        <v>0</v>
      </c>
      <c r="FJV56" s="383">
        <f t="shared" si="70"/>
        <v>0</v>
      </c>
      <c r="FJW56" s="383">
        <f t="shared" si="70"/>
        <v>0</v>
      </c>
      <c r="FJX56" s="383">
        <f t="shared" si="70"/>
        <v>0</v>
      </c>
      <c r="FJY56" s="383">
        <f t="shared" si="70"/>
        <v>0</v>
      </c>
      <c r="FJZ56" s="383">
        <f t="shared" si="70"/>
        <v>0</v>
      </c>
      <c r="FKA56" s="383">
        <f t="shared" si="70"/>
        <v>0</v>
      </c>
      <c r="FKB56" s="383">
        <f t="shared" si="70"/>
        <v>0</v>
      </c>
      <c r="FKC56" s="383">
        <f t="shared" si="70"/>
        <v>0</v>
      </c>
      <c r="FKD56" s="383">
        <f t="shared" si="70"/>
        <v>0</v>
      </c>
      <c r="FKE56" s="383">
        <f t="shared" si="70"/>
        <v>0</v>
      </c>
      <c r="FKF56" s="383">
        <f t="shared" si="70"/>
        <v>0</v>
      </c>
      <c r="FKG56" s="383">
        <f t="shared" si="70"/>
        <v>0</v>
      </c>
      <c r="FKH56" s="383">
        <f t="shared" si="70"/>
        <v>0</v>
      </c>
      <c r="FKI56" s="383">
        <f t="shared" si="70"/>
        <v>0</v>
      </c>
      <c r="FKJ56" s="383">
        <f t="shared" si="70"/>
        <v>0</v>
      </c>
      <c r="FKK56" s="383">
        <f t="shared" si="70"/>
        <v>0</v>
      </c>
      <c r="FKL56" s="383">
        <f t="shared" si="70"/>
        <v>0</v>
      </c>
      <c r="FKM56" s="383">
        <f t="shared" si="70"/>
        <v>0</v>
      </c>
      <c r="FKN56" s="383">
        <f t="shared" si="70"/>
        <v>0</v>
      </c>
      <c r="FKO56" s="383">
        <f t="shared" si="70"/>
        <v>0</v>
      </c>
      <c r="FKP56" s="383">
        <f t="shared" ref="FKP56:FNA56" si="71">$C$56*FKP54</f>
        <v>0</v>
      </c>
      <c r="FKQ56" s="383">
        <f t="shared" si="71"/>
        <v>0</v>
      </c>
      <c r="FKR56" s="383">
        <f t="shared" si="71"/>
        <v>0</v>
      </c>
      <c r="FKS56" s="383">
        <f t="shared" si="71"/>
        <v>0</v>
      </c>
      <c r="FKT56" s="383">
        <f t="shared" si="71"/>
        <v>0</v>
      </c>
      <c r="FKU56" s="383">
        <f t="shared" si="71"/>
        <v>0</v>
      </c>
      <c r="FKV56" s="383">
        <f t="shared" si="71"/>
        <v>0</v>
      </c>
      <c r="FKW56" s="383">
        <f t="shared" si="71"/>
        <v>0</v>
      </c>
      <c r="FKX56" s="383">
        <f t="shared" si="71"/>
        <v>0</v>
      </c>
      <c r="FKY56" s="383">
        <f t="shared" si="71"/>
        <v>0</v>
      </c>
      <c r="FKZ56" s="383">
        <f t="shared" si="71"/>
        <v>0</v>
      </c>
      <c r="FLA56" s="383">
        <f t="shared" si="71"/>
        <v>0</v>
      </c>
      <c r="FLB56" s="383">
        <f t="shared" si="71"/>
        <v>0</v>
      </c>
      <c r="FLC56" s="383">
        <f t="shared" si="71"/>
        <v>0</v>
      </c>
      <c r="FLD56" s="383">
        <f t="shared" si="71"/>
        <v>0</v>
      </c>
      <c r="FLE56" s="383">
        <f t="shared" si="71"/>
        <v>0</v>
      </c>
      <c r="FLF56" s="383">
        <f t="shared" si="71"/>
        <v>0</v>
      </c>
      <c r="FLG56" s="383">
        <f t="shared" si="71"/>
        <v>0</v>
      </c>
      <c r="FLH56" s="383">
        <f t="shared" si="71"/>
        <v>0</v>
      </c>
      <c r="FLI56" s="383">
        <f t="shared" si="71"/>
        <v>0</v>
      </c>
      <c r="FLJ56" s="383">
        <f t="shared" si="71"/>
        <v>0</v>
      </c>
      <c r="FLK56" s="383">
        <f t="shared" si="71"/>
        <v>0</v>
      </c>
      <c r="FLL56" s="383">
        <f t="shared" si="71"/>
        <v>0</v>
      </c>
      <c r="FLM56" s="383">
        <f t="shared" si="71"/>
        <v>0</v>
      </c>
      <c r="FLN56" s="383">
        <f t="shared" si="71"/>
        <v>0</v>
      </c>
      <c r="FLO56" s="383">
        <f t="shared" si="71"/>
        <v>0</v>
      </c>
      <c r="FLP56" s="383">
        <f t="shared" si="71"/>
        <v>0</v>
      </c>
      <c r="FLQ56" s="383">
        <f t="shared" si="71"/>
        <v>0</v>
      </c>
      <c r="FLR56" s="383">
        <f t="shared" si="71"/>
        <v>0</v>
      </c>
      <c r="FLS56" s="383">
        <f t="shared" si="71"/>
        <v>0</v>
      </c>
      <c r="FLT56" s="383">
        <f t="shared" si="71"/>
        <v>0</v>
      </c>
      <c r="FLU56" s="383">
        <f t="shared" si="71"/>
        <v>0</v>
      </c>
      <c r="FLV56" s="383">
        <f t="shared" si="71"/>
        <v>0</v>
      </c>
      <c r="FLW56" s="383">
        <f t="shared" si="71"/>
        <v>0</v>
      </c>
      <c r="FLX56" s="383">
        <f t="shared" si="71"/>
        <v>0</v>
      </c>
      <c r="FLY56" s="383">
        <f t="shared" si="71"/>
        <v>0</v>
      </c>
      <c r="FLZ56" s="383">
        <f t="shared" si="71"/>
        <v>0</v>
      </c>
      <c r="FMA56" s="383">
        <f t="shared" si="71"/>
        <v>0</v>
      </c>
      <c r="FMB56" s="383">
        <f t="shared" si="71"/>
        <v>0</v>
      </c>
      <c r="FMC56" s="383">
        <f t="shared" si="71"/>
        <v>0</v>
      </c>
      <c r="FMD56" s="383">
        <f t="shared" si="71"/>
        <v>0</v>
      </c>
      <c r="FME56" s="383">
        <f t="shared" si="71"/>
        <v>0</v>
      </c>
      <c r="FMF56" s="383">
        <f t="shared" si="71"/>
        <v>0</v>
      </c>
      <c r="FMG56" s="383">
        <f t="shared" si="71"/>
        <v>0</v>
      </c>
      <c r="FMH56" s="383">
        <f t="shared" si="71"/>
        <v>0</v>
      </c>
      <c r="FMI56" s="383">
        <f t="shared" si="71"/>
        <v>0</v>
      </c>
      <c r="FMJ56" s="383">
        <f t="shared" si="71"/>
        <v>0</v>
      </c>
      <c r="FMK56" s="383">
        <f t="shared" si="71"/>
        <v>0</v>
      </c>
      <c r="FML56" s="383">
        <f t="shared" si="71"/>
        <v>0</v>
      </c>
      <c r="FMM56" s="383">
        <f t="shared" si="71"/>
        <v>0</v>
      </c>
      <c r="FMN56" s="383">
        <f t="shared" si="71"/>
        <v>0</v>
      </c>
      <c r="FMO56" s="383">
        <f t="shared" si="71"/>
        <v>0</v>
      </c>
      <c r="FMP56" s="383">
        <f t="shared" si="71"/>
        <v>0</v>
      </c>
      <c r="FMQ56" s="383">
        <f t="shared" si="71"/>
        <v>0</v>
      </c>
      <c r="FMR56" s="383">
        <f t="shared" si="71"/>
        <v>0</v>
      </c>
      <c r="FMS56" s="383">
        <f t="shared" si="71"/>
        <v>0</v>
      </c>
      <c r="FMT56" s="383">
        <f t="shared" si="71"/>
        <v>0</v>
      </c>
      <c r="FMU56" s="383">
        <f t="shared" si="71"/>
        <v>0</v>
      </c>
      <c r="FMV56" s="383">
        <f t="shared" si="71"/>
        <v>0</v>
      </c>
      <c r="FMW56" s="383">
        <f t="shared" si="71"/>
        <v>0</v>
      </c>
      <c r="FMX56" s="383">
        <f t="shared" si="71"/>
        <v>0</v>
      </c>
      <c r="FMY56" s="383">
        <f t="shared" si="71"/>
        <v>0</v>
      </c>
      <c r="FMZ56" s="383">
        <f t="shared" si="71"/>
        <v>0</v>
      </c>
      <c r="FNA56" s="383">
        <f t="shared" si="71"/>
        <v>0</v>
      </c>
      <c r="FNB56" s="383">
        <f t="shared" ref="FNB56:FPM56" si="72">$C$56*FNB54</f>
        <v>0</v>
      </c>
      <c r="FNC56" s="383">
        <f t="shared" si="72"/>
        <v>0</v>
      </c>
      <c r="FND56" s="383">
        <f t="shared" si="72"/>
        <v>0</v>
      </c>
      <c r="FNE56" s="383">
        <f t="shared" si="72"/>
        <v>0</v>
      </c>
      <c r="FNF56" s="383">
        <f t="shared" si="72"/>
        <v>0</v>
      </c>
      <c r="FNG56" s="383">
        <f t="shared" si="72"/>
        <v>0</v>
      </c>
      <c r="FNH56" s="383">
        <f t="shared" si="72"/>
        <v>0</v>
      </c>
      <c r="FNI56" s="383">
        <f t="shared" si="72"/>
        <v>0</v>
      </c>
      <c r="FNJ56" s="383">
        <f t="shared" si="72"/>
        <v>0</v>
      </c>
      <c r="FNK56" s="383">
        <f t="shared" si="72"/>
        <v>0</v>
      </c>
      <c r="FNL56" s="383">
        <f t="shared" si="72"/>
        <v>0</v>
      </c>
      <c r="FNM56" s="383">
        <f t="shared" si="72"/>
        <v>0</v>
      </c>
      <c r="FNN56" s="383">
        <f t="shared" si="72"/>
        <v>0</v>
      </c>
      <c r="FNO56" s="383">
        <f t="shared" si="72"/>
        <v>0</v>
      </c>
      <c r="FNP56" s="383">
        <f t="shared" si="72"/>
        <v>0</v>
      </c>
      <c r="FNQ56" s="383">
        <f t="shared" si="72"/>
        <v>0</v>
      </c>
      <c r="FNR56" s="383">
        <f t="shared" si="72"/>
        <v>0</v>
      </c>
      <c r="FNS56" s="383">
        <f t="shared" si="72"/>
        <v>0</v>
      </c>
      <c r="FNT56" s="383">
        <f t="shared" si="72"/>
        <v>0</v>
      </c>
      <c r="FNU56" s="383">
        <f t="shared" si="72"/>
        <v>0</v>
      </c>
      <c r="FNV56" s="383">
        <f t="shared" si="72"/>
        <v>0</v>
      </c>
      <c r="FNW56" s="383">
        <f t="shared" si="72"/>
        <v>0</v>
      </c>
      <c r="FNX56" s="383">
        <f t="shared" si="72"/>
        <v>0</v>
      </c>
      <c r="FNY56" s="383">
        <f t="shared" si="72"/>
        <v>0</v>
      </c>
      <c r="FNZ56" s="383">
        <f t="shared" si="72"/>
        <v>0</v>
      </c>
      <c r="FOA56" s="383">
        <f t="shared" si="72"/>
        <v>0</v>
      </c>
      <c r="FOB56" s="383">
        <f t="shared" si="72"/>
        <v>0</v>
      </c>
      <c r="FOC56" s="383">
        <f t="shared" si="72"/>
        <v>0</v>
      </c>
      <c r="FOD56" s="383">
        <f t="shared" si="72"/>
        <v>0</v>
      </c>
      <c r="FOE56" s="383">
        <f t="shared" si="72"/>
        <v>0</v>
      </c>
      <c r="FOF56" s="383">
        <f t="shared" si="72"/>
        <v>0</v>
      </c>
      <c r="FOG56" s="383">
        <f t="shared" si="72"/>
        <v>0</v>
      </c>
      <c r="FOH56" s="383">
        <f t="shared" si="72"/>
        <v>0</v>
      </c>
      <c r="FOI56" s="383">
        <f t="shared" si="72"/>
        <v>0</v>
      </c>
      <c r="FOJ56" s="383">
        <f t="shared" si="72"/>
        <v>0</v>
      </c>
      <c r="FOK56" s="383">
        <f t="shared" si="72"/>
        <v>0</v>
      </c>
      <c r="FOL56" s="383">
        <f t="shared" si="72"/>
        <v>0</v>
      </c>
      <c r="FOM56" s="383">
        <f t="shared" si="72"/>
        <v>0</v>
      </c>
      <c r="FON56" s="383">
        <f t="shared" si="72"/>
        <v>0</v>
      </c>
      <c r="FOO56" s="383">
        <f t="shared" si="72"/>
        <v>0</v>
      </c>
      <c r="FOP56" s="383">
        <f t="shared" si="72"/>
        <v>0</v>
      </c>
      <c r="FOQ56" s="383">
        <f t="shared" si="72"/>
        <v>0</v>
      </c>
      <c r="FOR56" s="383">
        <f t="shared" si="72"/>
        <v>0</v>
      </c>
      <c r="FOS56" s="383">
        <f t="shared" si="72"/>
        <v>0</v>
      </c>
      <c r="FOT56" s="383">
        <f t="shared" si="72"/>
        <v>0</v>
      </c>
      <c r="FOU56" s="383">
        <f t="shared" si="72"/>
        <v>0</v>
      </c>
      <c r="FOV56" s="383">
        <f t="shared" si="72"/>
        <v>0</v>
      </c>
      <c r="FOW56" s="383">
        <f t="shared" si="72"/>
        <v>0</v>
      </c>
      <c r="FOX56" s="383">
        <f t="shared" si="72"/>
        <v>0</v>
      </c>
      <c r="FOY56" s="383">
        <f t="shared" si="72"/>
        <v>0</v>
      </c>
      <c r="FOZ56" s="383">
        <f t="shared" si="72"/>
        <v>0</v>
      </c>
      <c r="FPA56" s="383">
        <f t="shared" si="72"/>
        <v>0</v>
      </c>
      <c r="FPB56" s="383">
        <f t="shared" si="72"/>
        <v>0</v>
      </c>
      <c r="FPC56" s="383">
        <f t="shared" si="72"/>
        <v>0</v>
      </c>
      <c r="FPD56" s="383">
        <f t="shared" si="72"/>
        <v>0</v>
      </c>
      <c r="FPE56" s="383">
        <f t="shared" si="72"/>
        <v>0</v>
      </c>
      <c r="FPF56" s="383">
        <f t="shared" si="72"/>
        <v>0</v>
      </c>
      <c r="FPG56" s="383">
        <f t="shared" si="72"/>
        <v>0</v>
      </c>
      <c r="FPH56" s="383">
        <f t="shared" si="72"/>
        <v>0</v>
      </c>
      <c r="FPI56" s="383">
        <f t="shared" si="72"/>
        <v>0</v>
      </c>
      <c r="FPJ56" s="383">
        <f t="shared" si="72"/>
        <v>0</v>
      </c>
      <c r="FPK56" s="383">
        <f t="shared" si="72"/>
        <v>0</v>
      </c>
      <c r="FPL56" s="383">
        <f t="shared" si="72"/>
        <v>0</v>
      </c>
      <c r="FPM56" s="383">
        <f t="shared" si="72"/>
        <v>0</v>
      </c>
      <c r="FPN56" s="383">
        <f t="shared" ref="FPN56:FRY56" si="73">$C$56*FPN54</f>
        <v>0</v>
      </c>
      <c r="FPO56" s="383">
        <f t="shared" si="73"/>
        <v>0</v>
      </c>
      <c r="FPP56" s="383">
        <f t="shared" si="73"/>
        <v>0</v>
      </c>
      <c r="FPQ56" s="383">
        <f t="shared" si="73"/>
        <v>0</v>
      </c>
      <c r="FPR56" s="383">
        <f t="shared" si="73"/>
        <v>0</v>
      </c>
      <c r="FPS56" s="383">
        <f t="shared" si="73"/>
        <v>0</v>
      </c>
      <c r="FPT56" s="383">
        <f t="shared" si="73"/>
        <v>0</v>
      </c>
      <c r="FPU56" s="383">
        <f t="shared" si="73"/>
        <v>0</v>
      </c>
      <c r="FPV56" s="383">
        <f t="shared" si="73"/>
        <v>0</v>
      </c>
      <c r="FPW56" s="383">
        <f t="shared" si="73"/>
        <v>0</v>
      </c>
      <c r="FPX56" s="383">
        <f t="shared" si="73"/>
        <v>0</v>
      </c>
      <c r="FPY56" s="383">
        <f t="shared" si="73"/>
        <v>0</v>
      </c>
      <c r="FPZ56" s="383">
        <f t="shared" si="73"/>
        <v>0</v>
      </c>
      <c r="FQA56" s="383">
        <f t="shared" si="73"/>
        <v>0</v>
      </c>
      <c r="FQB56" s="383">
        <f t="shared" si="73"/>
        <v>0</v>
      </c>
      <c r="FQC56" s="383">
        <f t="shared" si="73"/>
        <v>0</v>
      </c>
      <c r="FQD56" s="383">
        <f t="shared" si="73"/>
        <v>0</v>
      </c>
      <c r="FQE56" s="383">
        <f t="shared" si="73"/>
        <v>0</v>
      </c>
      <c r="FQF56" s="383">
        <f t="shared" si="73"/>
        <v>0</v>
      </c>
      <c r="FQG56" s="383">
        <f t="shared" si="73"/>
        <v>0</v>
      </c>
      <c r="FQH56" s="383">
        <f t="shared" si="73"/>
        <v>0</v>
      </c>
      <c r="FQI56" s="383">
        <f t="shared" si="73"/>
        <v>0</v>
      </c>
      <c r="FQJ56" s="383">
        <f t="shared" si="73"/>
        <v>0</v>
      </c>
      <c r="FQK56" s="383">
        <f t="shared" si="73"/>
        <v>0</v>
      </c>
      <c r="FQL56" s="383">
        <f t="shared" si="73"/>
        <v>0</v>
      </c>
      <c r="FQM56" s="383">
        <f t="shared" si="73"/>
        <v>0</v>
      </c>
      <c r="FQN56" s="383">
        <f t="shared" si="73"/>
        <v>0</v>
      </c>
      <c r="FQO56" s="383">
        <f t="shared" si="73"/>
        <v>0</v>
      </c>
      <c r="FQP56" s="383">
        <f t="shared" si="73"/>
        <v>0</v>
      </c>
      <c r="FQQ56" s="383">
        <f t="shared" si="73"/>
        <v>0</v>
      </c>
      <c r="FQR56" s="383">
        <f t="shared" si="73"/>
        <v>0</v>
      </c>
      <c r="FQS56" s="383">
        <f t="shared" si="73"/>
        <v>0</v>
      </c>
      <c r="FQT56" s="383">
        <f t="shared" si="73"/>
        <v>0</v>
      </c>
      <c r="FQU56" s="383">
        <f t="shared" si="73"/>
        <v>0</v>
      </c>
      <c r="FQV56" s="383">
        <f t="shared" si="73"/>
        <v>0</v>
      </c>
      <c r="FQW56" s="383">
        <f t="shared" si="73"/>
        <v>0</v>
      </c>
      <c r="FQX56" s="383">
        <f t="shared" si="73"/>
        <v>0</v>
      </c>
      <c r="FQY56" s="383">
        <f t="shared" si="73"/>
        <v>0</v>
      </c>
      <c r="FQZ56" s="383">
        <f t="shared" si="73"/>
        <v>0</v>
      </c>
      <c r="FRA56" s="383">
        <f t="shared" si="73"/>
        <v>0</v>
      </c>
      <c r="FRB56" s="383">
        <f t="shared" si="73"/>
        <v>0</v>
      </c>
      <c r="FRC56" s="383">
        <f t="shared" si="73"/>
        <v>0</v>
      </c>
      <c r="FRD56" s="383">
        <f t="shared" si="73"/>
        <v>0</v>
      </c>
      <c r="FRE56" s="383">
        <f t="shared" si="73"/>
        <v>0</v>
      </c>
      <c r="FRF56" s="383">
        <f t="shared" si="73"/>
        <v>0</v>
      </c>
      <c r="FRG56" s="383">
        <f t="shared" si="73"/>
        <v>0</v>
      </c>
      <c r="FRH56" s="383">
        <f t="shared" si="73"/>
        <v>0</v>
      </c>
      <c r="FRI56" s="383">
        <f t="shared" si="73"/>
        <v>0</v>
      </c>
      <c r="FRJ56" s="383">
        <f t="shared" si="73"/>
        <v>0</v>
      </c>
      <c r="FRK56" s="383">
        <f t="shared" si="73"/>
        <v>0</v>
      </c>
      <c r="FRL56" s="383">
        <f t="shared" si="73"/>
        <v>0</v>
      </c>
      <c r="FRM56" s="383">
        <f t="shared" si="73"/>
        <v>0</v>
      </c>
      <c r="FRN56" s="383">
        <f t="shared" si="73"/>
        <v>0</v>
      </c>
      <c r="FRO56" s="383">
        <f t="shared" si="73"/>
        <v>0</v>
      </c>
      <c r="FRP56" s="383">
        <f t="shared" si="73"/>
        <v>0</v>
      </c>
      <c r="FRQ56" s="383">
        <f t="shared" si="73"/>
        <v>0</v>
      </c>
      <c r="FRR56" s="383">
        <f t="shared" si="73"/>
        <v>0</v>
      </c>
      <c r="FRS56" s="383">
        <f t="shared" si="73"/>
        <v>0</v>
      </c>
      <c r="FRT56" s="383">
        <f t="shared" si="73"/>
        <v>0</v>
      </c>
      <c r="FRU56" s="383">
        <f t="shared" si="73"/>
        <v>0</v>
      </c>
      <c r="FRV56" s="383">
        <f t="shared" si="73"/>
        <v>0</v>
      </c>
      <c r="FRW56" s="383">
        <f t="shared" si="73"/>
        <v>0</v>
      </c>
      <c r="FRX56" s="383">
        <f t="shared" si="73"/>
        <v>0</v>
      </c>
      <c r="FRY56" s="383">
        <f t="shared" si="73"/>
        <v>0</v>
      </c>
      <c r="FRZ56" s="383">
        <f t="shared" ref="FRZ56:FUK56" si="74">$C$56*FRZ54</f>
        <v>0</v>
      </c>
      <c r="FSA56" s="383">
        <f t="shared" si="74"/>
        <v>0</v>
      </c>
      <c r="FSB56" s="383">
        <f t="shared" si="74"/>
        <v>0</v>
      </c>
      <c r="FSC56" s="383">
        <f t="shared" si="74"/>
        <v>0</v>
      </c>
      <c r="FSD56" s="383">
        <f t="shared" si="74"/>
        <v>0</v>
      </c>
      <c r="FSE56" s="383">
        <f t="shared" si="74"/>
        <v>0</v>
      </c>
      <c r="FSF56" s="383">
        <f t="shared" si="74"/>
        <v>0</v>
      </c>
      <c r="FSG56" s="383">
        <f t="shared" si="74"/>
        <v>0</v>
      </c>
      <c r="FSH56" s="383">
        <f t="shared" si="74"/>
        <v>0</v>
      </c>
      <c r="FSI56" s="383">
        <f t="shared" si="74"/>
        <v>0</v>
      </c>
      <c r="FSJ56" s="383">
        <f t="shared" si="74"/>
        <v>0</v>
      </c>
      <c r="FSK56" s="383">
        <f t="shared" si="74"/>
        <v>0</v>
      </c>
      <c r="FSL56" s="383">
        <f t="shared" si="74"/>
        <v>0</v>
      </c>
      <c r="FSM56" s="383">
        <f t="shared" si="74"/>
        <v>0</v>
      </c>
      <c r="FSN56" s="383">
        <f t="shared" si="74"/>
        <v>0</v>
      </c>
      <c r="FSO56" s="383">
        <f t="shared" si="74"/>
        <v>0</v>
      </c>
      <c r="FSP56" s="383">
        <f t="shared" si="74"/>
        <v>0</v>
      </c>
      <c r="FSQ56" s="383">
        <f t="shared" si="74"/>
        <v>0</v>
      </c>
      <c r="FSR56" s="383">
        <f t="shared" si="74"/>
        <v>0</v>
      </c>
      <c r="FSS56" s="383">
        <f t="shared" si="74"/>
        <v>0</v>
      </c>
      <c r="FST56" s="383">
        <f t="shared" si="74"/>
        <v>0</v>
      </c>
      <c r="FSU56" s="383">
        <f t="shared" si="74"/>
        <v>0</v>
      </c>
      <c r="FSV56" s="383">
        <f t="shared" si="74"/>
        <v>0</v>
      </c>
      <c r="FSW56" s="383">
        <f t="shared" si="74"/>
        <v>0</v>
      </c>
      <c r="FSX56" s="383">
        <f t="shared" si="74"/>
        <v>0</v>
      </c>
      <c r="FSY56" s="383">
        <f t="shared" si="74"/>
        <v>0</v>
      </c>
      <c r="FSZ56" s="383">
        <f t="shared" si="74"/>
        <v>0</v>
      </c>
      <c r="FTA56" s="383">
        <f t="shared" si="74"/>
        <v>0</v>
      </c>
      <c r="FTB56" s="383">
        <f t="shared" si="74"/>
        <v>0</v>
      </c>
      <c r="FTC56" s="383">
        <f t="shared" si="74"/>
        <v>0</v>
      </c>
      <c r="FTD56" s="383">
        <f t="shared" si="74"/>
        <v>0</v>
      </c>
      <c r="FTE56" s="383">
        <f t="shared" si="74"/>
        <v>0</v>
      </c>
      <c r="FTF56" s="383">
        <f t="shared" si="74"/>
        <v>0</v>
      </c>
      <c r="FTG56" s="383">
        <f t="shared" si="74"/>
        <v>0</v>
      </c>
      <c r="FTH56" s="383">
        <f t="shared" si="74"/>
        <v>0</v>
      </c>
      <c r="FTI56" s="383">
        <f t="shared" si="74"/>
        <v>0</v>
      </c>
      <c r="FTJ56" s="383">
        <f t="shared" si="74"/>
        <v>0</v>
      </c>
      <c r="FTK56" s="383">
        <f t="shared" si="74"/>
        <v>0</v>
      </c>
      <c r="FTL56" s="383">
        <f t="shared" si="74"/>
        <v>0</v>
      </c>
      <c r="FTM56" s="383">
        <f t="shared" si="74"/>
        <v>0</v>
      </c>
      <c r="FTN56" s="383">
        <f t="shared" si="74"/>
        <v>0</v>
      </c>
      <c r="FTO56" s="383">
        <f t="shared" si="74"/>
        <v>0</v>
      </c>
      <c r="FTP56" s="383">
        <f t="shared" si="74"/>
        <v>0</v>
      </c>
      <c r="FTQ56" s="383">
        <f t="shared" si="74"/>
        <v>0</v>
      </c>
      <c r="FTR56" s="383">
        <f t="shared" si="74"/>
        <v>0</v>
      </c>
      <c r="FTS56" s="383">
        <f t="shared" si="74"/>
        <v>0</v>
      </c>
      <c r="FTT56" s="383">
        <f t="shared" si="74"/>
        <v>0</v>
      </c>
      <c r="FTU56" s="383">
        <f t="shared" si="74"/>
        <v>0</v>
      </c>
      <c r="FTV56" s="383">
        <f t="shared" si="74"/>
        <v>0</v>
      </c>
      <c r="FTW56" s="383">
        <f t="shared" si="74"/>
        <v>0</v>
      </c>
      <c r="FTX56" s="383">
        <f t="shared" si="74"/>
        <v>0</v>
      </c>
      <c r="FTY56" s="383">
        <f t="shared" si="74"/>
        <v>0</v>
      </c>
      <c r="FTZ56" s="383">
        <f t="shared" si="74"/>
        <v>0</v>
      </c>
      <c r="FUA56" s="383">
        <f t="shared" si="74"/>
        <v>0</v>
      </c>
      <c r="FUB56" s="383">
        <f t="shared" si="74"/>
        <v>0</v>
      </c>
      <c r="FUC56" s="383">
        <f t="shared" si="74"/>
        <v>0</v>
      </c>
      <c r="FUD56" s="383">
        <f t="shared" si="74"/>
        <v>0</v>
      </c>
      <c r="FUE56" s="383">
        <f t="shared" si="74"/>
        <v>0</v>
      </c>
      <c r="FUF56" s="383">
        <f t="shared" si="74"/>
        <v>0</v>
      </c>
      <c r="FUG56" s="383">
        <f t="shared" si="74"/>
        <v>0</v>
      </c>
      <c r="FUH56" s="383">
        <f t="shared" si="74"/>
        <v>0</v>
      </c>
      <c r="FUI56" s="383">
        <f t="shared" si="74"/>
        <v>0</v>
      </c>
      <c r="FUJ56" s="383">
        <f t="shared" si="74"/>
        <v>0</v>
      </c>
      <c r="FUK56" s="383">
        <f t="shared" si="74"/>
        <v>0</v>
      </c>
      <c r="FUL56" s="383">
        <f t="shared" ref="FUL56:FWW56" si="75">$C$56*FUL54</f>
        <v>0</v>
      </c>
      <c r="FUM56" s="383">
        <f t="shared" si="75"/>
        <v>0</v>
      </c>
      <c r="FUN56" s="383">
        <f t="shared" si="75"/>
        <v>0</v>
      </c>
      <c r="FUO56" s="383">
        <f t="shared" si="75"/>
        <v>0</v>
      </c>
      <c r="FUP56" s="383">
        <f t="shared" si="75"/>
        <v>0</v>
      </c>
      <c r="FUQ56" s="383">
        <f t="shared" si="75"/>
        <v>0</v>
      </c>
      <c r="FUR56" s="383">
        <f t="shared" si="75"/>
        <v>0</v>
      </c>
      <c r="FUS56" s="383">
        <f t="shared" si="75"/>
        <v>0</v>
      </c>
      <c r="FUT56" s="383">
        <f t="shared" si="75"/>
        <v>0</v>
      </c>
      <c r="FUU56" s="383">
        <f t="shared" si="75"/>
        <v>0</v>
      </c>
      <c r="FUV56" s="383">
        <f t="shared" si="75"/>
        <v>0</v>
      </c>
      <c r="FUW56" s="383">
        <f t="shared" si="75"/>
        <v>0</v>
      </c>
      <c r="FUX56" s="383">
        <f t="shared" si="75"/>
        <v>0</v>
      </c>
      <c r="FUY56" s="383">
        <f t="shared" si="75"/>
        <v>0</v>
      </c>
      <c r="FUZ56" s="383">
        <f t="shared" si="75"/>
        <v>0</v>
      </c>
      <c r="FVA56" s="383">
        <f t="shared" si="75"/>
        <v>0</v>
      </c>
      <c r="FVB56" s="383">
        <f t="shared" si="75"/>
        <v>0</v>
      </c>
      <c r="FVC56" s="383">
        <f t="shared" si="75"/>
        <v>0</v>
      </c>
      <c r="FVD56" s="383">
        <f t="shared" si="75"/>
        <v>0</v>
      </c>
      <c r="FVE56" s="383">
        <f t="shared" si="75"/>
        <v>0</v>
      </c>
      <c r="FVF56" s="383">
        <f t="shared" si="75"/>
        <v>0</v>
      </c>
      <c r="FVG56" s="383">
        <f t="shared" si="75"/>
        <v>0</v>
      </c>
      <c r="FVH56" s="383">
        <f t="shared" si="75"/>
        <v>0</v>
      </c>
      <c r="FVI56" s="383">
        <f t="shared" si="75"/>
        <v>0</v>
      </c>
      <c r="FVJ56" s="383">
        <f t="shared" si="75"/>
        <v>0</v>
      </c>
      <c r="FVK56" s="383">
        <f t="shared" si="75"/>
        <v>0</v>
      </c>
      <c r="FVL56" s="383">
        <f t="shared" si="75"/>
        <v>0</v>
      </c>
      <c r="FVM56" s="383">
        <f t="shared" si="75"/>
        <v>0</v>
      </c>
      <c r="FVN56" s="383">
        <f t="shared" si="75"/>
        <v>0</v>
      </c>
      <c r="FVO56" s="383">
        <f t="shared" si="75"/>
        <v>0</v>
      </c>
      <c r="FVP56" s="383">
        <f t="shared" si="75"/>
        <v>0</v>
      </c>
      <c r="FVQ56" s="383">
        <f t="shared" si="75"/>
        <v>0</v>
      </c>
      <c r="FVR56" s="383">
        <f t="shared" si="75"/>
        <v>0</v>
      </c>
      <c r="FVS56" s="383">
        <f t="shared" si="75"/>
        <v>0</v>
      </c>
      <c r="FVT56" s="383">
        <f t="shared" si="75"/>
        <v>0</v>
      </c>
      <c r="FVU56" s="383">
        <f t="shared" si="75"/>
        <v>0</v>
      </c>
      <c r="FVV56" s="383">
        <f t="shared" si="75"/>
        <v>0</v>
      </c>
      <c r="FVW56" s="383">
        <f t="shared" si="75"/>
        <v>0</v>
      </c>
      <c r="FVX56" s="383">
        <f t="shared" si="75"/>
        <v>0</v>
      </c>
      <c r="FVY56" s="383">
        <f t="shared" si="75"/>
        <v>0</v>
      </c>
      <c r="FVZ56" s="383">
        <f t="shared" si="75"/>
        <v>0</v>
      </c>
      <c r="FWA56" s="383">
        <f t="shared" si="75"/>
        <v>0</v>
      </c>
      <c r="FWB56" s="383">
        <f t="shared" si="75"/>
        <v>0</v>
      </c>
      <c r="FWC56" s="383">
        <f t="shared" si="75"/>
        <v>0</v>
      </c>
      <c r="FWD56" s="383">
        <f t="shared" si="75"/>
        <v>0</v>
      </c>
      <c r="FWE56" s="383">
        <f t="shared" si="75"/>
        <v>0</v>
      </c>
      <c r="FWF56" s="383">
        <f t="shared" si="75"/>
        <v>0</v>
      </c>
      <c r="FWG56" s="383">
        <f t="shared" si="75"/>
        <v>0</v>
      </c>
      <c r="FWH56" s="383">
        <f t="shared" si="75"/>
        <v>0</v>
      </c>
      <c r="FWI56" s="383">
        <f t="shared" si="75"/>
        <v>0</v>
      </c>
      <c r="FWJ56" s="383">
        <f t="shared" si="75"/>
        <v>0</v>
      </c>
      <c r="FWK56" s="383">
        <f t="shared" si="75"/>
        <v>0</v>
      </c>
      <c r="FWL56" s="383">
        <f t="shared" si="75"/>
        <v>0</v>
      </c>
      <c r="FWM56" s="383">
        <f t="shared" si="75"/>
        <v>0</v>
      </c>
      <c r="FWN56" s="383">
        <f t="shared" si="75"/>
        <v>0</v>
      </c>
      <c r="FWO56" s="383">
        <f t="shared" si="75"/>
        <v>0</v>
      </c>
      <c r="FWP56" s="383">
        <f t="shared" si="75"/>
        <v>0</v>
      </c>
      <c r="FWQ56" s="383">
        <f t="shared" si="75"/>
        <v>0</v>
      </c>
      <c r="FWR56" s="383">
        <f t="shared" si="75"/>
        <v>0</v>
      </c>
      <c r="FWS56" s="383">
        <f t="shared" si="75"/>
        <v>0</v>
      </c>
      <c r="FWT56" s="383">
        <f t="shared" si="75"/>
        <v>0</v>
      </c>
      <c r="FWU56" s="383">
        <f t="shared" si="75"/>
        <v>0</v>
      </c>
      <c r="FWV56" s="383">
        <f t="shared" si="75"/>
        <v>0</v>
      </c>
      <c r="FWW56" s="383">
        <f t="shared" si="75"/>
        <v>0</v>
      </c>
      <c r="FWX56" s="383">
        <f t="shared" ref="FWX56:FZI56" si="76">$C$56*FWX54</f>
        <v>0</v>
      </c>
      <c r="FWY56" s="383">
        <f t="shared" si="76"/>
        <v>0</v>
      </c>
      <c r="FWZ56" s="383">
        <f t="shared" si="76"/>
        <v>0</v>
      </c>
      <c r="FXA56" s="383">
        <f t="shared" si="76"/>
        <v>0</v>
      </c>
      <c r="FXB56" s="383">
        <f t="shared" si="76"/>
        <v>0</v>
      </c>
      <c r="FXC56" s="383">
        <f t="shared" si="76"/>
        <v>0</v>
      </c>
      <c r="FXD56" s="383">
        <f t="shared" si="76"/>
        <v>0</v>
      </c>
      <c r="FXE56" s="383">
        <f t="shared" si="76"/>
        <v>0</v>
      </c>
      <c r="FXF56" s="383">
        <f t="shared" si="76"/>
        <v>0</v>
      </c>
      <c r="FXG56" s="383">
        <f t="shared" si="76"/>
        <v>0</v>
      </c>
      <c r="FXH56" s="383">
        <f t="shared" si="76"/>
        <v>0</v>
      </c>
      <c r="FXI56" s="383">
        <f t="shared" si="76"/>
        <v>0</v>
      </c>
      <c r="FXJ56" s="383">
        <f t="shared" si="76"/>
        <v>0</v>
      </c>
      <c r="FXK56" s="383">
        <f t="shared" si="76"/>
        <v>0</v>
      </c>
      <c r="FXL56" s="383">
        <f t="shared" si="76"/>
        <v>0</v>
      </c>
      <c r="FXM56" s="383">
        <f t="shared" si="76"/>
        <v>0</v>
      </c>
      <c r="FXN56" s="383">
        <f t="shared" si="76"/>
        <v>0</v>
      </c>
      <c r="FXO56" s="383">
        <f t="shared" si="76"/>
        <v>0</v>
      </c>
      <c r="FXP56" s="383">
        <f t="shared" si="76"/>
        <v>0</v>
      </c>
      <c r="FXQ56" s="383">
        <f t="shared" si="76"/>
        <v>0</v>
      </c>
      <c r="FXR56" s="383">
        <f t="shared" si="76"/>
        <v>0</v>
      </c>
      <c r="FXS56" s="383">
        <f t="shared" si="76"/>
        <v>0</v>
      </c>
      <c r="FXT56" s="383">
        <f t="shared" si="76"/>
        <v>0</v>
      </c>
      <c r="FXU56" s="383">
        <f t="shared" si="76"/>
        <v>0</v>
      </c>
      <c r="FXV56" s="383">
        <f t="shared" si="76"/>
        <v>0</v>
      </c>
      <c r="FXW56" s="383">
        <f t="shared" si="76"/>
        <v>0</v>
      </c>
      <c r="FXX56" s="383">
        <f t="shared" si="76"/>
        <v>0</v>
      </c>
      <c r="FXY56" s="383">
        <f t="shared" si="76"/>
        <v>0</v>
      </c>
      <c r="FXZ56" s="383">
        <f t="shared" si="76"/>
        <v>0</v>
      </c>
      <c r="FYA56" s="383">
        <f t="shared" si="76"/>
        <v>0</v>
      </c>
      <c r="FYB56" s="383">
        <f t="shared" si="76"/>
        <v>0</v>
      </c>
      <c r="FYC56" s="383">
        <f t="shared" si="76"/>
        <v>0</v>
      </c>
      <c r="FYD56" s="383">
        <f t="shared" si="76"/>
        <v>0</v>
      </c>
      <c r="FYE56" s="383">
        <f t="shared" si="76"/>
        <v>0</v>
      </c>
      <c r="FYF56" s="383">
        <f t="shared" si="76"/>
        <v>0</v>
      </c>
      <c r="FYG56" s="383">
        <f t="shared" si="76"/>
        <v>0</v>
      </c>
      <c r="FYH56" s="383">
        <f t="shared" si="76"/>
        <v>0</v>
      </c>
      <c r="FYI56" s="383">
        <f t="shared" si="76"/>
        <v>0</v>
      </c>
      <c r="FYJ56" s="383">
        <f t="shared" si="76"/>
        <v>0</v>
      </c>
      <c r="FYK56" s="383">
        <f t="shared" si="76"/>
        <v>0</v>
      </c>
      <c r="FYL56" s="383">
        <f t="shared" si="76"/>
        <v>0</v>
      </c>
      <c r="FYM56" s="383">
        <f t="shared" si="76"/>
        <v>0</v>
      </c>
      <c r="FYN56" s="383">
        <f t="shared" si="76"/>
        <v>0</v>
      </c>
      <c r="FYO56" s="383">
        <f t="shared" si="76"/>
        <v>0</v>
      </c>
      <c r="FYP56" s="383">
        <f t="shared" si="76"/>
        <v>0</v>
      </c>
      <c r="FYQ56" s="383">
        <f t="shared" si="76"/>
        <v>0</v>
      </c>
      <c r="FYR56" s="383">
        <f t="shared" si="76"/>
        <v>0</v>
      </c>
      <c r="FYS56" s="383">
        <f t="shared" si="76"/>
        <v>0</v>
      </c>
      <c r="FYT56" s="383">
        <f t="shared" si="76"/>
        <v>0</v>
      </c>
      <c r="FYU56" s="383">
        <f t="shared" si="76"/>
        <v>0</v>
      </c>
      <c r="FYV56" s="383">
        <f t="shared" si="76"/>
        <v>0</v>
      </c>
      <c r="FYW56" s="383">
        <f t="shared" si="76"/>
        <v>0</v>
      </c>
      <c r="FYX56" s="383">
        <f t="shared" si="76"/>
        <v>0</v>
      </c>
      <c r="FYY56" s="383">
        <f t="shared" si="76"/>
        <v>0</v>
      </c>
      <c r="FYZ56" s="383">
        <f t="shared" si="76"/>
        <v>0</v>
      </c>
      <c r="FZA56" s="383">
        <f t="shared" si="76"/>
        <v>0</v>
      </c>
      <c r="FZB56" s="383">
        <f t="shared" si="76"/>
        <v>0</v>
      </c>
      <c r="FZC56" s="383">
        <f t="shared" si="76"/>
        <v>0</v>
      </c>
      <c r="FZD56" s="383">
        <f t="shared" si="76"/>
        <v>0</v>
      </c>
      <c r="FZE56" s="383">
        <f t="shared" si="76"/>
        <v>0</v>
      </c>
      <c r="FZF56" s="383">
        <f t="shared" si="76"/>
        <v>0</v>
      </c>
      <c r="FZG56" s="383">
        <f t="shared" si="76"/>
        <v>0</v>
      </c>
      <c r="FZH56" s="383">
        <f t="shared" si="76"/>
        <v>0</v>
      </c>
      <c r="FZI56" s="383">
        <f t="shared" si="76"/>
        <v>0</v>
      </c>
      <c r="FZJ56" s="383">
        <f t="shared" ref="FZJ56:GBU56" si="77">$C$56*FZJ54</f>
        <v>0</v>
      </c>
      <c r="FZK56" s="383">
        <f t="shared" si="77"/>
        <v>0</v>
      </c>
      <c r="FZL56" s="383">
        <f t="shared" si="77"/>
        <v>0</v>
      </c>
      <c r="FZM56" s="383">
        <f t="shared" si="77"/>
        <v>0</v>
      </c>
      <c r="FZN56" s="383">
        <f t="shared" si="77"/>
        <v>0</v>
      </c>
      <c r="FZO56" s="383">
        <f t="shared" si="77"/>
        <v>0</v>
      </c>
      <c r="FZP56" s="383">
        <f t="shared" si="77"/>
        <v>0</v>
      </c>
      <c r="FZQ56" s="383">
        <f t="shared" si="77"/>
        <v>0</v>
      </c>
      <c r="FZR56" s="383">
        <f t="shared" si="77"/>
        <v>0</v>
      </c>
      <c r="FZS56" s="383">
        <f t="shared" si="77"/>
        <v>0</v>
      </c>
      <c r="FZT56" s="383">
        <f t="shared" si="77"/>
        <v>0</v>
      </c>
      <c r="FZU56" s="383">
        <f t="shared" si="77"/>
        <v>0</v>
      </c>
      <c r="FZV56" s="383">
        <f t="shared" si="77"/>
        <v>0</v>
      </c>
      <c r="FZW56" s="383">
        <f t="shared" si="77"/>
        <v>0</v>
      </c>
      <c r="FZX56" s="383">
        <f t="shared" si="77"/>
        <v>0</v>
      </c>
      <c r="FZY56" s="383">
        <f t="shared" si="77"/>
        <v>0</v>
      </c>
      <c r="FZZ56" s="383">
        <f t="shared" si="77"/>
        <v>0</v>
      </c>
      <c r="GAA56" s="383">
        <f t="shared" si="77"/>
        <v>0</v>
      </c>
      <c r="GAB56" s="383">
        <f t="shared" si="77"/>
        <v>0</v>
      </c>
      <c r="GAC56" s="383">
        <f t="shared" si="77"/>
        <v>0</v>
      </c>
      <c r="GAD56" s="383">
        <f t="shared" si="77"/>
        <v>0</v>
      </c>
      <c r="GAE56" s="383">
        <f t="shared" si="77"/>
        <v>0</v>
      </c>
      <c r="GAF56" s="383">
        <f t="shared" si="77"/>
        <v>0</v>
      </c>
      <c r="GAG56" s="383">
        <f t="shared" si="77"/>
        <v>0</v>
      </c>
      <c r="GAH56" s="383">
        <f t="shared" si="77"/>
        <v>0</v>
      </c>
      <c r="GAI56" s="383">
        <f t="shared" si="77"/>
        <v>0</v>
      </c>
      <c r="GAJ56" s="383">
        <f t="shared" si="77"/>
        <v>0</v>
      </c>
      <c r="GAK56" s="383">
        <f t="shared" si="77"/>
        <v>0</v>
      </c>
      <c r="GAL56" s="383">
        <f t="shared" si="77"/>
        <v>0</v>
      </c>
      <c r="GAM56" s="383">
        <f t="shared" si="77"/>
        <v>0</v>
      </c>
      <c r="GAN56" s="383">
        <f t="shared" si="77"/>
        <v>0</v>
      </c>
      <c r="GAO56" s="383">
        <f t="shared" si="77"/>
        <v>0</v>
      </c>
      <c r="GAP56" s="383">
        <f t="shared" si="77"/>
        <v>0</v>
      </c>
      <c r="GAQ56" s="383">
        <f t="shared" si="77"/>
        <v>0</v>
      </c>
      <c r="GAR56" s="383">
        <f t="shared" si="77"/>
        <v>0</v>
      </c>
      <c r="GAS56" s="383">
        <f t="shared" si="77"/>
        <v>0</v>
      </c>
      <c r="GAT56" s="383">
        <f t="shared" si="77"/>
        <v>0</v>
      </c>
      <c r="GAU56" s="383">
        <f t="shared" si="77"/>
        <v>0</v>
      </c>
      <c r="GAV56" s="383">
        <f t="shared" si="77"/>
        <v>0</v>
      </c>
      <c r="GAW56" s="383">
        <f t="shared" si="77"/>
        <v>0</v>
      </c>
      <c r="GAX56" s="383">
        <f t="shared" si="77"/>
        <v>0</v>
      </c>
      <c r="GAY56" s="383">
        <f t="shared" si="77"/>
        <v>0</v>
      </c>
      <c r="GAZ56" s="383">
        <f t="shared" si="77"/>
        <v>0</v>
      </c>
      <c r="GBA56" s="383">
        <f t="shared" si="77"/>
        <v>0</v>
      </c>
      <c r="GBB56" s="383">
        <f t="shared" si="77"/>
        <v>0</v>
      </c>
      <c r="GBC56" s="383">
        <f t="shared" si="77"/>
        <v>0</v>
      </c>
      <c r="GBD56" s="383">
        <f t="shared" si="77"/>
        <v>0</v>
      </c>
      <c r="GBE56" s="383">
        <f t="shared" si="77"/>
        <v>0</v>
      </c>
      <c r="GBF56" s="383">
        <f t="shared" si="77"/>
        <v>0</v>
      </c>
      <c r="GBG56" s="383">
        <f t="shared" si="77"/>
        <v>0</v>
      </c>
      <c r="GBH56" s="383">
        <f t="shared" si="77"/>
        <v>0</v>
      </c>
      <c r="GBI56" s="383">
        <f t="shared" si="77"/>
        <v>0</v>
      </c>
      <c r="GBJ56" s="383">
        <f t="shared" si="77"/>
        <v>0</v>
      </c>
      <c r="GBK56" s="383">
        <f t="shared" si="77"/>
        <v>0</v>
      </c>
      <c r="GBL56" s="383">
        <f t="shared" si="77"/>
        <v>0</v>
      </c>
      <c r="GBM56" s="383">
        <f t="shared" si="77"/>
        <v>0</v>
      </c>
      <c r="GBN56" s="383">
        <f t="shared" si="77"/>
        <v>0</v>
      </c>
      <c r="GBO56" s="383">
        <f t="shared" si="77"/>
        <v>0</v>
      </c>
      <c r="GBP56" s="383">
        <f t="shared" si="77"/>
        <v>0</v>
      </c>
      <c r="GBQ56" s="383">
        <f t="shared" si="77"/>
        <v>0</v>
      </c>
      <c r="GBR56" s="383">
        <f t="shared" si="77"/>
        <v>0</v>
      </c>
      <c r="GBS56" s="383">
        <f t="shared" si="77"/>
        <v>0</v>
      </c>
      <c r="GBT56" s="383">
        <f t="shared" si="77"/>
        <v>0</v>
      </c>
      <c r="GBU56" s="383">
        <f t="shared" si="77"/>
        <v>0</v>
      </c>
      <c r="GBV56" s="383">
        <f t="shared" ref="GBV56:GEG56" si="78">$C$56*GBV54</f>
        <v>0</v>
      </c>
      <c r="GBW56" s="383">
        <f t="shared" si="78"/>
        <v>0</v>
      </c>
      <c r="GBX56" s="383">
        <f t="shared" si="78"/>
        <v>0</v>
      </c>
      <c r="GBY56" s="383">
        <f t="shared" si="78"/>
        <v>0</v>
      </c>
      <c r="GBZ56" s="383">
        <f t="shared" si="78"/>
        <v>0</v>
      </c>
      <c r="GCA56" s="383">
        <f t="shared" si="78"/>
        <v>0</v>
      </c>
      <c r="GCB56" s="383">
        <f t="shared" si="78"/>
        <v>0</v>
      </c>
      <c r="GCC56" s="383">
        <f t="shared" si="78"/>
        <v>0</v>
      </c>
      <c r="GCD56" s="383">
        <f t="shared" si="78"/>
        <v>0</v>
      </c>
      <c r="GCE56" s="383">
        <f t="shared" si="78"/>
        <v>0</v>
      </c>
      <c r="GCF56" s="383">
        <f t="shared" si="78"/>
        <v>0</v>
      </c>
      <c r="GCG56" s="383">
        <f t="shared" si="78"/>
        <v>0</v>
      </c>
      <c r="GCH56" s="383">
        <f t="shared" si="78"/>
        <v>0</v>
      </c>
      <c r="GCI56" s="383">
        <f t="shared" si="78"/>
        <v>0</v>
      </c>
      <c r="GCJ56" s="383">
        <f t="shared" si="78"/>
        <v>0</v>
      </c>
      <c r="GCK56" s="383">
        <f t="shared" si="78"/>
        <v>0</v>
      </c>
      <c r="GCL56" s="383">
        <f t="shared" si="78"/>
        <v>0</v>
      </c>
      <c r="GCM56" s="383">
        <f t="shared" si="78"/>
        <v>0</v>
      </c>
      <c r="GCN56" s="383">
        <f t="shared" si="78"/>
        <v>0</v>
      </c>
      <c r="GCO56" s="383">
        <f t="shared" si="78"/>
        <v>0</v>
      </c>
      <c r="GCP56" s="383">
        <f t="shared" si="78"/>
        <v>0</v>
      </c>
      <c r="GCQ56" s="383">
        <f t="shared" si="78"/>
        <v>0</v>
      </c>
      <c r="GCR56" s="383">
        <f t="shared" si="78"/>
        <v>0</v>
      </c>
      <c r="GCS56" s="383">
        <f t="shared" si="78"/>
        <v>0</v>
      </c>
      <c r="GCT56" s="383">
        <f t="shared" si="78"/>
        <v>0</v>
      </c>
      <c r="GCU56" s="383">
        <f t="shared" si="78"/>
        <v>0</v>
      </c>
      <c r="GCV56" s="383">
        <f t="shared" si="78"/>
        <v>0</v>
      </c>
      <c r="GCW56" s="383">
        <f t="shared" si="78"/>
        <v>0</v>
      </c>
      <c r="GCX56" s="383">
        <f t="shared" si="78"/>
        <v>0</v>
      </c>
      <c r="GCY56" s="383">
        <f t="shared" si="78"/>
        <v>0</v>
      </c>
      <c r="GCZ56" s="383">
        <f t="shared" si="78"/>
        <v>0</v>
      </c>
      <c r="GDA56" s="383">
        <f t="shared" si="78"/>
        <v>0</v>
      </c>
      <c r="GDB56" s="383">
        <f t="shared" si="78"/>
        <v>0</v>
      </c>
      <c r="GDC56" s="383">
        <f t="shared" si="78"/>
        <v>0</v>
      </c>
      <c r="GDD56" s="383">
        <f t="shared" si="78"/>
        <v>0</v>
      </c>
      <c r="GDE56" s="383">
        <f t="shared" si="78"/>
        <v>0</v>
      </c>
      <c r="GDF56" s="383">
        <f t="shared" si="78"/>
        <v>0</v>
      </c>
      <c r="GDG56" s="383">
        <f t="shared" si="78"/>
        <v>0</v>
      </c>
      <c r="GDH56" s="383">
        <f t="shared" si="78"/>
        <v>0</v>
      </c>
      <c r="GDI56" s="383">
        <f t="shared" si="78"/>
        <v>0</v>
      </c>
      <c r="GDJ56" s="383">
        <f t="shared" si="78"/>
        <v>0</v>
      </c>
      <c r="GDK56" s="383">
        <f t="shared" si="78"/>
        <v>0</v>
      </c>
      <c r="GDL56" s="383">
        <f t="shared" si="78"/>
        <v>0</v>
      </c>
      <c r="GDM56" s="383">
        <f t="shared" si="78"/>
        <v>0</v>
      </c>
      <c r="GDN56" s="383">
        <f t="shared" si="78"/>
        <v>0</v>
      </c>
      <c r="GDO56" s="383">
        <f t="shared" si="78"/>
        <v>0</v>
      </c>
      <c r="GDP56" s="383">
        <f t="shared" si="78"/>
        <v>0</v>
      </c>
      <c r="GDQ56" s="383">
        <f t="shared" si="78"/>
        <v>0</v>
      </c>
      <c r="GDR56" s="383">
        <f t="shared" si="78"/>
        <v>0</v>
      </c>
      <c r="GDS56" s="383">
        <f t="shared" si="78"/>
        <v>0</v>
      </c>
      <c r="GDT56" s="383">
        <f t="shared" si="78"/>
        <v>0</v>
      </c>
      <c r="GDU56" s="383">
        <f t="shared" si="78"/>
        <v>0</v>
      </c>
      <c r="GDV56" s="383">
        <f t="shared" si="78"/>
        <v>0</v>
      </c>
      <c r="GDW56" s="383">
        <f t="shared" si="78"/>
        <v>0</v>
      </c>
      <c r="GDX56" s="383">
        <f t="shared" si="78"/>
        <v>0</v>
      </c>
      <c r="GDY56" s="383">
        <f t="shared" si="78"/>
        <v>0</v>
      </c>
      <c r="GDZ56" s="383">
        <f t="shared" si="78"/>
        <v>0</v>
      </c>
      <c r="GEA56" s="383">
        <f t="shared" si="78"/>
        <v>0</v>
      </c>
      <c r="GEB56" s="383">
        <f t="shared" si="78"/>
        <v>0</v>
      </c>
      <c r="GEC56" s="383">
        <f t="shared" si="78"/>
        <v>0</v>
      </c>
      <c r="GED56" s="383">
        <f t="shared" si="78"/>
        <v>0</v>
      </c>
      <c r="GEE56" s="383">
        <f t="shared" si="78"/>
        <v>0</v>
      </c>
      <c r="GEF56" s="383">
        <f t="shared" si="78"/>
        <v>0</v>
      </c>
      <c r="GEG56" s="383">
        <f t="shared" si="78"/>
        <v>0</v>
      </c>
      <c r="GEH56" s="383">
        <f t="shared" ref="GEH56:GGS56" si="79">$C$56*GEH54</f>
        <v>0</v>
      </c>
      <c r="GEI56" s="383">
        <f t="shared" si="79"/>
        <v>0</v>
      </c>
      <c r="GEJ56" s="383">
        <f t="shared" si="79"/>
        <v>0</v>
      </c>
      <c r="GEK56" s="383">
        <f t="shared" si="79"/>
        <v>0</v>
      </c>
      <c r="GEL56" s="383">
        <f t="shared" si="79"/>
        <v>0</v>
      </c>
      <c r="GEM56" s="383">
        <f t="shared" si="79"/>
        <v>0</v>
      </c>
      <c r="GEN56" s="383">
        <f t="shared" si="79"/>
        <v>0</v>
      </c>
      <c r="GEO56" s="383">
        <f t="shared" si="79"/>
        <v>0</v>
      </c>
      <c r="GEP56" s="383">
        <f t="shared" si="79"/>
        <v>0</v>
      </c>
      <c r="GEQ56" s="383">
        <f t="shared" si="79"/>
        <v>0</v>
      </c>
      <c r="GER56" s="383">
        <f t="shared" si="79"/>
        <v>0</v>
      </c>
      <c r="GES56" s="383">
        <f t="shared" si="79"/>
        <v>0</v>
      </c>
      <c r="GET56" s="383">
        <f t="shared" si="79"/>
        <v>0</v>
      </c>
      <c r="GEU56" s="383">
        <f t="shared" si="79"/>
        <v>0</v>
      </c>
      <c r="GEV56" s="383">
        <f t="shared" si="79"/>
        <v>0</v>
      </c>
      <c r="GEW56" s="383">
        <f t="shared" si="79"/>
        <v>0</v>
      </c>
      <c r="GEX56" s="383">
        <f t="shared" si="79"/>
        <v>0</v>
      </c>
      <c r="GEY56" s="383">
        <f t="shared" si="79"/>
        <v>0</v>
      </c>
      <c r="GEZ56" s="383">
        <f t="shared" si="79"/>
        <v>0</v>
      </c>
      <c r="GFA56" s="383">
        <f t="shared" si="79"/>
        <v>0</v>
      </c>
      <c r="GFB56" s="383">
        <f t="shared" si="79"/>
        <v>0</v>
      </c>
      <c r="GFC56" s="383">
        <f t="shared" si="79"/>
        <v>0</v>
      </c>
      <c r="GFD56" s="383">
        <f t="shared" si="79"/>
        <v>0</v>
      </c>
      <c r="GFE56" s="383">
        <f t="shared" si="79"/>
        <v>0</v>
      </c>
      <c r="GFF56" s="383">
        <f t="shared" si="79"/>
        <v>0</v>
      </c>
      <c r="GFG56" s="383">
        <f t="shared" si="79"/>
        <v>0</v>
      </c>
      <c r="GFH56" s="383">
        <f t="shared" si="79"/>
        <v>0</v>
      </c>
      <c r="GFI56" s="383">
        <f t="shared" si="79"/>
        <v>0</v>
      </c>
      <c r="GFJ56" s="383">
        <f t="shared" si="79"/>
        <v>0</v>
      </c>
      <c r="GFK56" s="383">
        <f t="shared" si="79"/>
        <v>0</v>
      </c>
      <c r="GFL56" s="383">
        <f t="shared" si="79"/>
        <v>0</v>
      </c>
      <c r="GFM56" s="383">
        <f t="shared" si="79"/>
        <v>0</v>
      </c>
      <c r="GFN56" s="383">
        <f t="shared" si="79"/>
        <v>0</v>
      </c>
      <c r="GFO56" s="383">
        <f t="shared" si="79"/>
        <v>0</v>
      </c>
      <c r="GFP56" s="383">
        <f t="shared" si="79"/>
        <v>0</v>
      </c>
      <c r="GFQ56" s="383">
        <f t="shared" si="79"/>
        <v>0</v>
      </c>
      <c r="GFR56" s="383">
        <f t="shared" si="79"/>
        <v>0</v>
      </c>
      <c r="GFS56" s="383">
        <f t="shared" si="79"/>
        <v>0</v>
      </c>
      <c r="GFT56" s="383">
        <f t="shared" si="79"/>
        <v>0</v>
      </c>
      <c r="GFU56" s="383">
        <f t="shared" si="79"/>
        <v>0</v>
      </c>
      <c r="GFV56" s="383">
        <f t="shared" si="79"/>
        <v>0</v>
      </c>
      <c r="GFW56" s="383">
        <f t="shared" si="79"/>
        <v>0</v>
      </c>
      <c r="GFX56" s="383">
        <f t="shared" si="79"/>
        <v>0</v>
      </c>
      <c r="GFY56" s="383">
        <f t="shared" si="79"/>
        <v>0</v>
      </c>
      <c r="GFZ56" s="383">
        <f t="shared" si="79"/>
        <v>0</v>
      </c>
      <c r="GGA56" s="383">
        <f t="shared" si="79"/>
        <v>0</v>
      </c>
      <c r="GGB56" s="383">
        <f t="shared" si="79"/>
        <v>0</v>
      </c>
      <c r="GGC56" s="383">
        <f t="shared" si="79"/>
        <v>0</v>
      </c>
      <c r="GGD56" s="383">
        <f t="shared" si="79"/>
        <v>0</v>
      </c>
      <c r="GGE56" s="383">
        <f t="shared" si="79"/>
        <v>0</v>
      </c>
      <c r="GGF56" s="383">
        <f t="shared" si="79"/>
        <v>0</v>
      </c>
      <c r="GGG56" s="383">
        <f t="shared" si="79"/>
        <v>0</v>
      </c>
      <c r="GGH56" s="383">
        <f t="shared" si="79"/>
        <v>0</v>
      </c>
      <c r="GGI56" s="383">
        <f t="shared" si="79"/>
        <v>0</v>
      </c>
      <c r="GGJ56" s="383">
        <f t="shared" si="79"/>
        <v>0</v>
      </c>
      <c r="GGK56" s="383">
        <f t="shared" si="79"/>
        <v>0</v>
      </c>
      <c r="GGL56" s="383">
        <f t="shared" si="79"/>
        <v>0</v>
      </c>
      <c r="GGM56" s="383">
        <f t="shared" si="79"/>
        <v>0</v>
      </c>
      <c r="GGN56" s="383">
        <f t="shared" si="79"/>
        <v>0</v>
      </c>
      <c r="GGO56" s="383">
        <f t="shared" si="79"/>
        <v>0</v>
      </c>
      <c r="GGP56" s="383">
        <f t="shared" si="79"/>
        <v>0</v>
      </c>
      <c r="GGQ56" s="383">
        <f t="shared" si="79"/>
        <v>0</v>
      </c>
      <c r="GGR56" s="383">
        <f t="shared" si="79"/>
        <v>0</v>
      </c>
      <c r="GGS56" s="383">
        <f t="shared" si="79"/>
        <v>0</v>
      </c>
      <c r="GGT56" s="383">
        <f t="shared" ref="GGT56:GJE56" si="80">$C$56*GGT54</f>
        <v>0</v>
      </c>
      <c r="GGU56" s="383">
        <f t="shared" si="80"/>
        <v>0</v>
      </c>
      <c r="GGV56" s="383">
        <f t="shared" si="80"/>
        <v>0</v>
      </c>
      <c r="GGW56" s="383">
        <f t="shared" si="80"/>
        <v>0</v>
      </c>
      <c r="GGX56" s="383">
        <f t="shared" si="80"/>
        <v>0</v>
      </c>
      <c r="GGY56" s="383">
        <f t="shared" si="80"/>
        <v>0</v>
      </c>
      <c r="GGZ56" s="383">
        <f t="shared" si="80"/>
        <v>0</v>
      </c>
      <c r="GHA56" s="383">
        <f t="shared" si="80"/>
        <v>0</v>
      </c>
      <c r="GHB56" s="383">
        <f t="shared" si="80"/>
        <v>0</v>
      </c>
      <c r="GHC56" s="383">
        <f t="shared" si="80"/>
        <v>0</v>
      </c>
      <c r="GHD56" s="383">
        <f t="shared" si="80"/>
        <v>0</v>
      </c>
      <c r="GHE56" s="383">
        <f t="shared" si="80"/>
        <v>0</v>
      </c>
      <c r="GHF56" s="383">
        <f t="shared" si="80"/>
        <v>0</v>
      </c>
      <c r="GHG56" s="383">
        <f t="shared" si="80"/>
        <v>0</v>
      </c>
      <c r="GHH56" s="383">
        <f t="shared" si="80"/>
        <v>0</v>
      </c>
      <c r="GHI56" s="383">
        <f t="shared" si="80"/>
        <v>0</v>
      </c>
      <c r="GHJ56" s="383">
        <f t="shared" si="80"/>
        <v>0</v>
      </c>
      <c r="GHK56" s="383">
        <f t="shared" si="80"/>
        <v>0</v>
      </c>
      <c r="GHL56" s="383">
        <f t="shared" si="80"/>
        <v>0</v>
      </c>
      <c r="GHM56" s="383">
        <f t="shared" si="80"/>
        <v>0</v>
      </c>
      <c r="GHN56" s="383">
        <f t="shared" si="80"/>
        <v>0</v>
      </c>
      <c r="GHO56" s="383">
        <f t="shared" si="80"/>
        <v>0</v>
      </c>
      <c r="GHP56" s="383">
        <f t="shared" si="80"/>
        <v>0</v>
      </c>
      <c r="GHQ56" s="383">
        <f t="shared" si="80"/>
        <v>0</v>
      </c>
      <c r="GHR56" s="383">
        <f t="shared" si="80"/>
        <v>0</v>
      </c>
      <c r="GHS56" s="383">
        <f t="shared" si="80"/>
        <v>0</v>
      </c>
      <c r="GHT56" s="383">
        <f t="shared" si="80"/>
        <v>0</v>
      </c>
      <c r="GHU56" s="383">
        <f t="shared" si="80"/>
        <v>0</v>
      </c>
      <c r="GHV56" s="383">
        <f t="shared" si="80"/>
        <v>0</v>
      </c>
      <c r="GHW56" s="383">
        <f t="shared" si="80"/>
        <v>0</v>
      </c>
      <c r="GHX56" s="383">
        <f t="shared" si="80"/>
        <v>0</v>
      </c>
      <c r="GHY56" s="383">
        <f t="shared" si="80"/>
        <v>0</v>
      </c>
      <c r="GHZ56" s="383">
        <f t="shared" si="80"/>
        <v>0</v>
      </c>
      <c r="GIA56" s="383">
        <f t="shared" si="80"/>
        <v>0</v>
      </c>
      <c r="GIB56" s="383">
        <f t="shared" si="80"/>
        <v>0</v>
      </c>
      <c r="GIC56" s="383">
        <f t="shared" si="80"/>
        <v>0</v>
      </c>
      <c r="GID56" s="383">
        <f t="shared" si="80"/>
        <v>0</v>
      </c>
      <c r="GIE56" s="383">
        <f t="shared" si="80"/>
        <v>0</v>
      </c>
      <c r="GIF56" s="383">
        <f t="shared" si="80"/>
        <v>0</v>
      </c>
      <c r="GIG56" s="383">
        <f t="shared" si="80"/>
        <v>0</v>
      </c>
      <c r="GIH56" s="383">
        <f t="shared" si="80"/>
        <v>0</v>
      </c>
      <c r="GII56" s="383">
        <f t="shared" si="80"/>
        <v>0</v>
      </c>
      <c r="GIJ56" s="383">
        <f t="shared" si="80"/>
        <v>0</v>
      </c>
      <c r="GIK56" s="383">
        <f t="shared" si="80"/>
        <v>0</v>
      </c>
      <c r="GIL56" s="383">
        <f t="shared" si="80"/>
        <v>0</v>
      </c>
      <c r="GIM56" s="383">
        <f t="shared" si="80"/>
        <v>0</v>
      </c>
      <c r="GIN56" s="383">
        <f t="shared" si="80"/>
        <v>0</v>
      </c>
      <c r="GIO56" s="383">
        <f t="shared" si="80"/>
        <v>0</v>
      </c>
      <c r="GIP56" s="383">
        <f t="shared" si="80"/>
        <v>0</v>
      </c>
      <c r="GIQ56" s="383">
        <f t="shared" si="80"/>
        <v>0</v>
      </c>
      <c r="GIR56" s="383">
        <f t="shared" si="80"/>
        <v>0</v>
      </c>
      <c r="GIS56" s="383">
        <f t="shared" si="80"/>
        <v>0</v>
      </c>
      <c r="GIT56" s="383">
        <f t="shared" si="80"/>
        <v>0</v>
      </c>
      <c r="GIU56" s="383">
        <f t="shared" si="80"/>
        <v>0</v>
      </c>
      <c r="GIV56" s="383">
        <f t="shared" si="80"/>
        <v>0</v>
      </c>
      <c r="GIW56" s="383">
        <f t="shared" si="80"/>
        <v>0</v>
      </c>
      <c r="GIX56" s="383">
        <f t="shared" si="80"/>
        <v>0</v>
      </c>
      <c r="GIY56" s="383">
        <f t="shared" si="80"/>
        <v>0</v>
      </c>
      <c r="GIZ56" s="383">
        <f t="shared" si="80"/>
        <v>0</v>
      </c>
      <c r="GJA56" s="383">
        <f t="shared" si="80"/>
        <v>0</v>
      </c>
      <c r="GJB56" s="383">
        <f t="shared" si="80"/>
        <v>0</v>
      </c>
      <c r="GJC56" s="383">
        <f t="shared" si="80"/>
        <v>0</v>
      </c>
      <c r="GJD56" s="383">
        <f t="shared" si="80"/>
        <v>0</v>
      </c>
      <c r="GJE56" s="383">
        <f t="shared" si="80"/>
        <v>0</v>
      </c>
      <c r="GJF56" s="383">
        <f t="shared" ref="GJF56:GLQ56" si="81">$C$56*GJF54</f>
        <v>0</v>
      </c>
      <c r="GJG56" s="383">
        <f t="shared" si="81"/>
        <v>0</v>
      </c>
      <c r="GJH56" s="383">
        <f t="shared" si="81"/>
        <v>0</v>
      </c>
      <c r="GJI56" s="383">
        <f t="shared" si="81"/>
        <v>0</v>
      </c>
      <c r="GJJ56" s="383">
        <f t="shared" si="81"/>
        <v>0</v>
      </c>
      <c r="GJK56" s="383">
        <f t="shared" si="81"/>
        <v>0</v>
      </c>
      <c r="GJL56" s="383">
        <f t="shared" si="81"/>
        <v>0</v>
      </c>
      <c r="GJM56" s="383">
        <f t="shared" si="81"/>
        <v>0</v>
      </c>
      <c r="GJN56" s="383">
        <f t="shared" si="81"/>
        <v>0</v>
      </c>
      <c r="GJO56" s="383">
        <f t="shared" si="81"/>
        <v>0</v>
      </c>
      <c r="GJP56" s="383">
        <f t="shared" si="81"/>
        <v>0</v>
      </c>
      <c r="GJQ56" s="383">
        <f t="shared" si="81"/>
        <v>0</v>
      </c>
      <c r="GJR56" s="383">
        <f t="shared" si="81"/>
        <v>0</v>
      </c>
      <c r="GJS56" s="383">
        <f t="shared" si="81"/>
        <v>0</v>
      </c>
      <c r="GJT56" s="383">
        <f t="shared" si="81"/>
        <v>0</v>
      </c>
      <c r="GJU56" s="383">
        <f t="shared" si="81"/>
        <v>0</v>
      </c>
      <c r="GJV56" s="383">
        <f t="shared" si="81"/>
        <v>0</v>
      </c>
      <c r="GJW56" s="383">
        <f t="shared" si="81"/>
        <v>0</v>
      </c>
      <c r="GJX56" s="383">
        <f t="shared" si="81"/>
        <v>0</v>
      </c>
      <c r="GJY56" s="383">
        <f t="shared" si="81"/>
        <v>0</v>
      </c>
      <c r="GJZ56" s="383">
        <f t="shared" si="81"/>
        <v>0</v>
      </c>
      <c r="GKA56" s="383">
        <f t="shared" si="81"/>
        <v>0</v>
      </c>
      <c r="GKB56" s="383">
        <f t="shared" si="81"/>
        <v>0</v>
      </c>
      <c r="GKC56" s="383">
        <f t="shared" si="81"/>
        <v>0</v>
      </c>
      <c r="GKD56" s="383">
        <f t="shared" si="81"/>
        <v>0</v>
      </c>
      <c r="GKE56" s="383">
        <f t="shared" si="81"/>
        <v>0</v>
      </c>
      <c r="GKF56" s="383">
        <f t="shared" si="81"/>
        <v>0</v>
      </c>
      <c r="GKG56" s="383">
        <f t="shared" si="81"/>
        <v>0</v>
      </c>
      <c r="GKH56" s="383">
        <f t="shared" si="81"/>
        <v>0</v>
      </c>
      <c r="GKI56" s="383">
        <f t="shared" si="81"/>
        <v>0</v>
      </c>
      <c r="GKJ56" s="383">
        <f t="shared" si="81"/>
        <v>0</v>
      </c>
      <c r="GKK56" s="383">
        <f t="shared" si="81"/>
        <v>0</v>
      </c>
      <c r="GKL56" s="383">
        <f t="shared" si="81"/>
        <v>0</v>
      </c>
      <c r="GKM56" s="383">
        <f t="shared" si="81"/>
        <v>0</v>
      </c>
      <c r="GKN56" s="383">
        <f t="shared" si="81"/>
        <v>0</v>
      </c>
      <c r="GKO56" s="383">
        <f t="shared" si="81"/>
        <v>0</v>
      </c>
      <c r="GKP56" s="383">
        <f t="shared" si="81"/>
        <v>0</v>
      </c>
      <c r="GKQ56" s="383">
        <f t="shared" si="81"/>
        <v>0</v>
      </c>
      <c r="GKR56" s="383">
        <f t="shared" si="81"/>
        <v>0</v>
      </c>
      <c r="GKS56" s="383">
        <f t="shared" si="81"/>
        <v>0</v>
      </c>
      <c r="GKT56" s="383">
        <f t="shared" si="81"/>
        <v>0</v>
      </c>
      <c r="GKU56" s="383">
        <f t="shared" si="81"/>
        <v>0</v>
      </c>
      <c r="GKV56" s="383">
        <f t="shared" si="81"/>
        <v>0</v>
      </c>
      <c r="GKW56" s="383">
        <f t="shared" si="81"/>
        <v>0</v>
      </c>
      <c r="GKX56" s="383">
        <f t="shared" si="81"/>
        <v>0</v>
      </c>
      <c r="GKY56" s="383">
        <f t="shared" si="81"/>
        <v>0</v>
      </c>
      <c r="GKZ56" s="383">
        <f t="shared" si="81"/>
        <v>0</v>
      </c>
      <c r="GLA56" s="383">
        <f t="shared" si="81"/>
        <v>0</v>
      </c>
      <c r="GLB56" s="383">
        <f t="shared" si="81"/>
        <v>0</v>
      </c>
      <c r="GLC56" s="383">
        <f t="shared" si="81"/>
        <v>0</v>
      </c>
      <c r="GLD56" s="383">
        <f t="shared" si="81"/>
        <v>0</v>
      </c>
      <c r="GLE56" s="383">
        <f t="shared" si="81"/>
        <v>0</v>
      </c>
      <c r="GLF56" s="383">
        <f t="shared" si="81"/>
        <v>0</v>
      </c>
      <c r="GLG56" s="383">
        <f t="shared" si="81"/>
        <v>0</v>
      </c>
      <c r="GLH56" s="383">
        <f t="shared" si="81"/>
        <v>0</v>
      </c>
      <c r="GLI56" s="383">
        <f t="shared" si="81"/>
        <v>0</v>
      </c>
      <c r="GLJ56" s="383">
        <f t="shared" si="81"/>
        <v>0</v>
      </c>
      <c r="GLK56" s="383">
        <f t="shared" si="81"/>
        <v>0</v>
      </c>
      <c r="GLL56" s="383">
        <f t="shared" si="81"/>
        <v>0</v>
      </c>
      <c r="GLM56" s="383">
        <f t="shared" si="81"/>
        <v>0</v>
      </c>
      <c r="GLN56" s="383">
        <f t="shared" si="81"/>
        <v>0</v>
      </c>
      <c r="GLO56" s="383">
        <f t="shared" si="81"/>
        <v>0</v>
      </c>
      <c r="GLP56" s="383">
        <f t="shared" si="81"/>
        <v>0</v>
      </c>
      <c r="GLQ56" s="383">
        <f t="shared" si="81"/>
        <v>0</v>
      </c>
      <c r="GLR56" s="383">
        <f t="shared" ref="GLR56:GOC56" si="82">$C$56*GLR54</f>
        <v>0</v>
      </c>
      <c r="GLS56" s="383">
        <f t="shared" si="82"/>
        <v>0</v>
      </c>
      <c r="GLT56" s="383">
        <f t="shared" si="82"/>
        <v>0</v>
      </c>
      <c r="GLU56" s="383">
        <f t="shared" si="82"/>
        <v>0</v>
      </c>
      <c r="GLV56" s="383">
        <f t="shared" si="82"/>
        <v>0</v>
      </c>
      <c r="GLW56" s="383">
        <f t="shared" si="82"/>
        <v>0</v>
      </c>
      <c r="GLX56" s="383">
        <f t="shared" si="82"/>
        <v>0</v>
      </c>
      <c r="GLY56" s="383">
        <f t="shared" si="82"/>
        <v>0</v>
      </c>
      <c r="GLZ56" s="383">
        <f t="shared" si="82"/>
        <v>0</v>
      </c>
      <c r="GMA56" s="383">
        <f t="shared" si="82"/>
        <v>0</v>
      </c>
      <c r="GMB56" s="383">
        <f t="shared" si="82"/>
        <v>0</v>
      </c>
      <c r="GMC56" s="383">
        <f t="shared" si="82"/>
        <v>0</v>
      </c>
      <c r="GMD56" s="383">
        <f t="shared" si="82"/>
        <v>0</v>
      </c>
      <c r="GME56" s="383">
        <f t="shared" si="82"/>
        <v>0</v>
      </c>
      <c r="GMF56" s="383">
        <f t="shared" si="82"/>
        <v>0</v>
      </c>
      <c r="GMG56" s="383">
        <f t="shared" si="82"/>
        <v>0</v>
      </c>
      <c r="GMH56" s="383">
        <f t="shared" si="82"/>
        <v>0</v>
      </c>
      <c r="GMI56" s="383">
        <f t="shared" si="82"/>
        <v>0</v>
      </c>
      <c r="GMJ56" s="383">
        <f t="shared" si="82"/>
        <v>0</v>
      </c>
      <c r="GMK56" s="383">
        <f t="shared" si="82"/>
        <v>0</v>
      </c>
      <c r="GML56" s="383">
        <f t="shared" si="82"/>
        <v>0</v>
      </c>
      <c r="GMM56" s="383">
        <f t="shared" si="82"/>
        <v>0</v>
      </c>
      <c r="GMN56" s="383">
        <f t="shared" si="82"/>
        <v>0</v>
      </c>
      <c r="GMO56" s="383">
        <f t="shared" si="82"/>
        <v>0</v>
      </c>
      <c r="GMP56" s="383">
        <f t="shared" si="82"/>
        <v>0</v>
      </c>
      <c r="GMQ56" s="383">
        <f t="shared" si="82"/>
        <v>0</v>
      </c>
      <c r="GMR56" s="383">
        <f t="shared" si="82"/>
        <v>0</v>
      </c>
      <c r="GMS56" s="383">
        <f t="shared" si="82"/>
        <v>0</v>
      </c>
      <c r="GMT56" s="383">
        <f t="shared" si="82"/>
        <v>0</v>
      </c>
      <c r="GMU56" s="383">
        <f t="shared" si="82"/>
        <v>0</v>
      </c>
      <c r="GMV56" s="383">
        <f t="shared" si="82"/>
        <v>0</v>
      </c>
      <c r="GMW56" s="383">
        <f t="shared" si="82"/>
        <v>0</v>
      </c>
      <c r="GMX56" s="383">
        <f t="shared" si="82"/>
        <v>0</v>
      </c>
      <c r="GMY56" s="383">
        <f t="shared" si="82"/>
        <v>0</v>
      </c>
      <c r="GMZ56" s="383">
        <f t="shared" si="82"/>
        <v>0</v>
      </c>
      <c r="GNA56" s="383">
        <f t="shared" si="82"/>
        <v>0</v>
      </c>
      <c r="GNB56" s="383">
        <f t="shared" si="82"/>
        <v>0</v>
      </c>
      <c r="GNC56" s="383">
        <f t="shared" si="82"/>
        <v>0</v>
      </c>
      <c r="GND56" s="383">
        <f t="shared" si="82"/>
        <v>0</v>
      </c>
      <c r="GNE56" s="383">
        <f t="shared" si="82"/>
        <v>0</v>
      </c>
      <c r="GNF56" s="383">
        <f t="shared" si="82"/>
        <v>0</v>
      </c>
      <c r="GNG56" s="383">
        <f t="shared" si="82"/>
        <v>0</v>
      </c>
      <c r="GNH56" s="383">
        <f t="shared" si="82"/>
        <v>0</v>
      </c>
      <c r="GNI56" s="383">
        <f t="shared" si="82"/>
        <v>0</v>
      </c>
      <c r="GNJ56" s="383">
        <f t="shared" si="82"/>
        <v>0</v>
      </c>
      <c r="GNK56" s="383">
        <f t="shared" si="82"/>
        <v>0</v>
      </c>
      <c r="GNL56" s="383">
        <f t="shared" si="82"/>
        <v>0</v>
      </c>
      <c r="GNM56" s="383">
        <f t="shared" si="82"/>
        <v>0</v>
      </c>
      <c r="GNN56" s="383">
        <f t="shared" si="82"/>
        <v>0</v>
      </c>
      <c r="GNO56" s="383">
        <f t="shared" si="82"/>
        <v>0</v>
      </c>
      <c r="GNP56" s="383">
        <f t="shared" si="82"/>
        <v>0</v>
      </c>
      <c r="GNQ56" s="383">
        <f t="shared" si="82"/>
        <v>0</v>
      </c>
      <c r="GNR56" s="383">
        <f t="shared" si="82"/>
        <v>0</v>
      </c>
      <c r="GNS56" s="383">
        <f t="shared" si="82"/>
        <v>0</v>
      </c>
      <c r="GNT56" s="383">
        <f t="shared" si="82"/>
        <v>0</v>
      </c>
      <c r="GNU56" s="383">
        <f t="shared" si="82"/>
        <v>0</v>
      </c>
      <c r="GNV56" s="383">
        <f t="shared" si="82"/>
        <v>0</v>
      </c>
      <c r="GNW56" s="383">
        <f t="shared" si="82"/>
        <v>0</v>
      </c>
      <c r="GNX56" s="383">
        <f t="shared" si="82"/>
        <v>0</v>
      </c>
      <c r="GNY56" s="383">
        <f t="shared" si="82"/>
        <v>0</v>
      </c>
      <c r="GNZ56" s="383">
        <f t="shared" si="82"/>
        <v>0</v>
      </c>
      <c r="GOA56" s="383">
        <f t="shared" si="82"/>
        <v>0</v>
      </c>
      <c r="GOB56" s="383">
        <f t="shared" si="82"/>
        <v>0</v>
      </c>
      <c r="GOC56" s="383">
        <f t="shared" si="82"/>
        <v>0</v>
      </c>
      <c r="GOD56" s="383">
        <f t="shared" ref="GOD56:GQO56" si="83">$C$56*GOD54</f>
        <v>0</v>
      </c>
      <c r="GOE56" s="383">
        <f t="shared" si="83"/>
        <v>0</v>
      </c>
      <c r="GOF56" s="383">
        <f t="shared" si="83"/>
        <v>0</v>
      </c>
      <c r="GOG56" s="383">
        <f t="shared" si="83"/>
        <v>0</v>
      </c>
      <c r="GOH56" s="383">
        <f t="shared" si="83"/>
        <v>0</v>
      </c>
      <c r="GOI56" s="383">
        <f t="shared" si="83"/>
        <v>0</v>
      </c>
      <c r="GOJ56" s="383">
        <f t="shared" si="83"/>
        <v>0</v>
      </c>
      <c r="GOK56" s="383">
        <f t="shared" si="83"/>
        <v>0</v>
      </c>
      <c r="GOL56" s="383">
        <f t="shared" si="83"/>
        <v>0</v>
      </c>
      <c r="GOM56" s="383">
        <f t="shared" si="83"/>
        <v>0</v>
      </c>
      <c r="GON56" s="383">
        <f t="shared" si="83"/>
        <v>0</v>
      </c>
      <c r="GOO56" s="383">
        <f t="shared" si="83"/>
        <v>0</v>
      </c>
      <c r="GOP56" s="383">
        <f t="shared" si="83"/>
        <v>0</v>
      </c>
      <c r="GOQ56" s="383">
        <f t="shared" si="83"/>
        <v>0</v>
      </c>
      <c r="GOR56" s="383">
        <f t="shared" si="83"/>
        <v>0</v>
      </c>
      <c r="GOS56" s="383">
        <f t="shared" si="83"/>
        <v>0</v>
      </c>
      <c r="GOT56" s="383">
        <f t="shared" si="83"/>
        <v>0</v>
      </c>
      <c r="GOU56" s="383">
        <f t="shared" si="83"/>
        <v>0</v>
      </c>
      <c r="GOV56" s="383">
        <f t="shared" si="83"/>
        <v>0</v>
      </c>
      <c r="GOW56" s="383">
        <f t="shared" si="83"/>
        <v>0</v>
      </c>
      <c r="GOX56" s="383">
        <f t="shared" si="83"/>
        <v>0</v>
      </c>
      <c r="GOY56" s="383">
        <f t="shared" si="83"/>
        <v>0</v>
      </c>
      <c r="GOZ56" s="383">
        <f t="shared" si="83"/>
        <v>0</v>
      </c>
      <c r="GPA56" s="383">
        <f t="shared" si="83"/>
        <v>0</v>
      </c>
      <c r="GPB56" s="383">
        <f t="shared" si="83"/>
        <v>0</v>
      </c>
      <c r="GPC56" s="383">
        <f t="shared" si="83"/>
        <v>0</v>
      </c>
      <c r="GPD56" s="383">
        <f t="shared" si="83"/>
        <v>0</v>
      </c>
      <c r="GPE56" s="383">
        <f t="shared" si="83"/>
        <v>0</v>
      </c>
      <c r="GPF56" s="383">
        <f t="shared" si="83"/>
        <v>0</v>
      </c>
      <c r="GPG56" s="383">
        <f t="shared" si="83"/>
        <v>0</v>
      </c>
      <c r="GPH56" s="383">
        <f t="shared" si="83"/>
        <v>0</v>
      </c>
      <c r="GPI56" s="383">
        <f t="shared" si="83"/>
        <v>0</v>
      </c>
      <c r="GPJ56" s="383">
        <f t="shared" si="83"/>
        <v>0</v>
      </c>
      <c r="GPK56" s="383">
        <f t="shared" si="83"/>
        <v>0</v>
      </c>
      <c r="GPL56" s="383">
        <f t="shared" si="83"/>
        <v>0</v>
      </c>
      <c r="GPM56" s="383">
        <f t="shared" si="83"/>
        <v>0</v>
      </c>
      <c r="GPN56" s="383">
        <f t="shared" si="83"/>
        <v>0</v>
      </c>
      <c r="GPO56" s="383">
        <f t="shared" si="83"/>
        <v>0</v>
      </c>
      <c r="GPP56" s="383">
        <f t="shared" si="83"/>
        <v>0</v>
      </c>
      <c r="GPQ56" s="383">
        <f t="shared" si="83"/>
        <v>0</v>
      </c>
      <c r="GPR56" s="383">
        <f t="shared" si="83"/>
        <v>0</v>
      </c>
      <c r="GPS56" s="383">
        <f t="shared" si="83"/>
        <v>0</v>
      </c>
      <c r="GPT56" s="383">
        <f t="shared" si="83"/>
        <v>0</v>
      </c>
      <c r="GPU56" s="383">
        <f t="shared" si="83"/>
        <v>0</v>
      </c>
      <c r="GPV56" s="383">
        <f t="shared" si="83"/>
        <v>0</v>
      </c>
      <c r="GPW56" s="383">
        <f t="shared" si="83"/>
        <v>0</v>
      </c>
      <c r="GPX56" s="383">
        <f t="shared" si="83"/>
        <v>0</v>
      </c>
      <c r="GPY56" s="383">
        <f t="shared" si="83"/>
        <v>0</v>
      </c>
      <c r="GPZ56" s="383">
        <f t="shared" si="83"/>
        <v>0</v>
      </c>
      <c r="GQA56" s="383">
        <f t="shared" si="83"/>
        <v>0</v>
      </c>
      <c r="GQB56" s="383">
        <f t="shared" si="83"/>
        <v>0</v>
      </c>
      <c r="GQC56" s="383">
        <f t="shared" si="83"/>
        <v>0</v>
      </c>
      <c r="GQD56" s="383">
        <f t="shared" si="83"/>
        <v>0</v>
      </c>
      <c r="GQE56" s="383">
        <f t="shared" si="83"/>
        <v>0</v>
      </c>
      <c r="GQF56" s="383">
        <f t="shared" si="83"/>
        <v>0</v>
      </c>
      <c r="GQG56" s="383">
        <f t="shared" si="83"/>
        <v>0</v>
      </c>
      <c r="GQH56" s="383">
        <f t="shared" si="83"/>
        <v>0</v>
      </c>
      <c r="GQI56" s="383">
        <f t="shared" si="83"/>
        <v>0</v>
      </c>
      <c r="GQJ56" s="383">
        <f t="shared" si="83"/>
        <v>0</v>
      </c>
      <c r="GQK56" s="383">
        <f t="shared" si="83"/>
        <v>0</v>
      </c>
      <c r="GQL56" s="383">
        <f t="shared" si="83"/>
        <v>0</v>
      </c>
      <c r="GQM56" s="383">
        <f t="shared" si="83"/>
        <v>0</v>
      </c>
      <c r="GQN56" s="383">
        <f t="shared" si="83"/>
        <v>0</v>
      </c>
      <c r="GQO56" s="383">
        <f t="shared" si="83"/>
        <v>0</v>
      </c>
      <c r="GQP56" s="383">
        <f t="shared" ref="GQP56:GTA56" si="84">$C$56*GQP54</f>
        <v>0</v>
      </c>
      <c r="GQQ56" s="383">
        <f t="shared" si="84"/>
        <v>0</v>
      </c>
      <c r="GQR56" s="383">
        <f t="shared" si="84"/>
        <v>0</v>
      </c>
      <c r="GQS56" s="383">
        <f t="shared" si="84"/>
        <v>0</v>
      </c>
      <c r="GQT56" s="383">
        <f t="shared" si="84"/>
        <v>0</v>
      </c>
      <c r="GQU56" s="383">
        <f t="shared" si="84"/>
        <v>0</v>
      </c>
      <c r="GQV56" s="383">
        <f t="shared" si="84"/>
        <v>0</v>
      </c>
      <c r="GQW56" s="383">
        <f t="shared" si="84"/>
        <v>0</v>
      </c>
      <c r="GQX56" s="383">
        <f t="shared" si="84"/>
        <v>0</v>
      </c>
      <c r="GQY56" s="383">
        <f t="shared" si="84"/>
        <v>0</v>
      </c>
      <c r="GQZ56" s="383">
        <f t="shared" si="84"/>
        <v>0</v>
      </c>
      <c r="GRA56" s="383">
        <f t="shared" si="84"/>
        <v>0</v>
      </c>
      <c r="GRB56" s="383">
        <f t="shared" si="84"/>
        <v>0</v>
      </c>
      <c r="GRC56" s="383">
        <f t="shared" si="84"/>
        <v>0</v>
      </c>
      <c r="GRD56" s="383">
        <f t="shared" si="84"/>
        <v>0</v>
      </c>
      <c r="GRE56" s="383">
        <f t="shared" si="84"/>
        <v>0</v>
      </c>
      <c r="GRF56" s="383">
        <f t="shared" si="84"/>
        <v>0</v>
      </c>
      <c r="GRG56" s="383">
        <f t="shared" si="84"/>
        <v>0</v>
      </c>
      <c r="GRH56" s="383">
        <f t="shared" si="84"/>
        <v>0</v>
      </c>
      <c r="GRI56" s="383">
        <f t="shared" si="84"/>
        <v>0</v>
      </c>
      <c r="GRJ56" s="383">
        <f t="shared" si="84"/>
        <v>0</v>
      </c>
      <c r="GRK56" s="383">
        <f t="shared" si="84"/>
        <v>0</v>
      </c>
      <c r="GRL56" s="383">
        <f t="shared" si="84"/>
        <v>0</v>
      </c>
      <c r="GRM56" s="383">
        <f t="shared" si="84"/>
        <v>0</v>
      </c>
      <c r="GRN56" s="383">
        <f t="shared" si="84"/>
        <v>0</v>
      </c>
      <c r="GRO56" s="383">
        <f t="shared" si="84"/>
        <v>0</v>
      </c>
      <c r="GRP56" s="383">
        <f t="shared" si="84"/>
        <v>0</v>
      </c>
      <c r="GRQ56" s="383">
        <f t="shared" si="84"/>
        <v>0</v>
      </c>
      <c r="GRR56" s="383">
        <f t="shared" si="84"/>
        <v>0</v>
      </c>
      <c r="GRS56" s="383">
        <f t="shared" si="84"/>
        <v>0</v>
      </c>
      <c r="GRT56" s="383">
        <f t="shared" si="84"/>
        <v>0</v>
      </c>
      <c r="GRU56" s="383">
        <f t="shared" si="84"/>
        <v>0</v>
      </c>
      <c r="GRV56" s="383">
        <f t="shared" si="84"/>
        <v>0</v>
      </c>
      <c r="GRW56" s="383">
        <f t="shared" si="84"/>
        <v>0</v>
      </c>
      <c r="GRX56" s="383">
        <f t="shared" si="84"/>
        <v>0</v>
      </c>
      <c r="GRY56" s="383">
        <f t="shared" si="84"/>
        <v>0</v>
      </c>
      <c r="GRZ56" s="383">
        <f t="shared" si="84"/>
        <v>0</v>
      </c>
      <c r="GSA56" s="383">
        <f t="shared" si="84"/>
        <v>0</v>
      </c>
      <c r="GSB56" s="383">
        <f t="shared" si="84"/>
        <v>0</v>
      </c>
      <c r="GSC56" s="383">
        <f t="shared" si="84"/>
        <v>0</v>
      </c>
      <c r="GSD56" s="383">
        <f t="shared" si="84"/>
        <v>0</v>
      </c>
      <c r="GSE56" s="383">
        <f t="shared" si="84"/>
        <v>0</v>
      </c>
      <c r="GSF56" s="383">
        <f t="shared" si="84"/>
        <v>0</v>
      </c>
      <c r="GSG56" s="383">
        <f t="shared" si="84"/>
        <v>0</v>
      </c>
      <c r="GSH56" s="383">
        <f t="shared" si="84"/>
        <v>0</v>
      </c>
      <c r="GSI56" s="383">
        <f t="shared" si="84"/>
        <v>0</v>
      </c>
      <c r="GSJ56" s="383">
        <f t="shared" si="84"/>
        <v>0</v>
      </c>
      <c r="GSK56" s="383">
        <f t="shared" si="84"/>
        <v>0</v>
      </c>
      <c r="GSL56" s="383">
        <f t="shared" si="84"/>
        <v>0</v>
      </c>
      <c r="GSM56" s="383">
        <f t="shared" si="84"/>
        <v>0</v>
      </c>
      <c r="GSN56" s="383">
        <f t="shared" si="84"/>
        <v>0</v>
      </c>
      <c r="GSO56" s="383">
        <f t="shared" si="84"/>
        <v>0</v>
      </c>
      <c r="GSP56" s="383">
        <f t="shared" si="84"/>
        <v>0</v>
      </c>
      <c r="GSQ56" s="383">
        <f t="shared" si="84"/>
        <v>0</v>
      </c>
      <c r="GSR56" s="383">
        <f t="shared" si="84"/>
        <v>0</v>
      </c>
      <c r="GSS56" s="383">
        <f t="shared" si="84"/>
        <v>0</v>
      </c>
      <c r="GST56" s="383">
        <f t="shared" si="84"/>
        <v>0</v>
      </c>
      <c r="GSU56" s="383">
        <f t="shared" si="84"/>
        <v>0</v>
      </c>
      <c r="GSV56" s="383">
        <f t="shared" si="84"/>
        <v>0</v>
      </c>
      <c r="GSW56" s="383">
        <f t="shared" si="84"/>
        <v>0</v>
      </c>
      <c r="GSX56" s="383">
        <f t="shared" si="84"/>
        <v>0</v>
      </c>
      <c r="GSY56" s="383">
        <f t="shared" si="84"/>
        <v>0</v>
      </c>
      <c r="GSZ56" s="383">
        <f t="shared" si="84"/>
        <v>0</v>
      </c>
      <c r="GTA56" s="383">
        <f t="shared" si="84"/>
        <v>0</v>
      </c>
      <c r="GTB56" s="383">
        <f t="shared" ref="GTB56:GVM56" si="85">$C$56*GTB54</f>
        <v>0</v>
      </c>
      <c r="GTC56" s="383">
        <f t="shared" si="85"/>
        <v>0</v>
      </c>
      <c r="GTD56" s="383">
        <f t="shared" si="85"/>
        <v>0</v>
      </c>
      <c r="GTE56" s="383">
        <f t="shared" si="85"/>
        <v>0</v>
      </c>
      <c r="GTF56" s="383">
        <f t="shared" si="85"/>
        <v>0</v>
      </c>
      <c r="GTG56" s="383">
        <f t="shared" si="85"/>
        <v>0</v>
      </c>
      <c r="GTH56" s="383">
        <f t="shared" si="85"/>
        <v>0</v>
      </c>
      <c r="GTI56" s="383">
        <f t="shared" si="85"/>
        <v>0</v>
      </c>
      <c r="GTJ56" s="383">
        <f t="shared" si="85"/>
        <v>0</v>
      </c>
      <c r="GTK56" s="383">
        <f t="shared" si="85"/>
        <v>0</v>
      </c>
      <c r="GTL56" s="383">
        <f t="shared" si="85"/>
        <v>0</v>
      </c>
      <c r="GTM56" s="383">
        <f t="shared" si="85"/>
        <v>0</v>
      </c>
      <c r="GTN56" s="383">
        <f t="shared" si="85"/>
        <v>0</v>
      </c>
      <c r="GTO56" s="383">
        <f t="shared" si="85"/>
        <v>0</v>
      </c>
      <c r="GTP56" s="383">
        <f t="shared" si="85"/>
        <v>0</v>
      </c>
      <c r="GTQ56" s="383">
        <f t="shared" si="85"/>
        <v>0</v>
      </c>
      <c r="GTR56" s="383">
        <f t="shared" si="85"/>
        <v>0</v>
      </c>
      <c r="GTS56" s="383">
        <f t="shared" si="85"/>
        <v>0</v>
      </c>
      <c r="GTT56" s="383">
        <f t="shared" si="85"/>
        <v>0</v>
      </c>
      <c r="GTU56" s="383">
        <f t="shared" si="85"/>
        <v>0</v>
      </c>
      <c r="GTV56" s="383">
        <f t="shared" si="85"/>
        <v>0</v>
      </c>
      <c r="GTW56" s="383">
        <f t="shared" si="85"/>
        <v>0</v>
      </c>
      <c r="GTX56" s="383">
        <f t="shared" si="85"/>
        <v>0</v>
      </c>
      <c r="GTY56" s="383">
        <f t="shared" si="85"/>
        <v>0</v>
      </c>
      <c r="GTZ56" s="383">
        <f t="shared" si="85"/>
        <v>0</v>
      </c>
      <c r="GUA56" s="383">
        <f t="shared" si="85"/>
        <v>0</v>
      </c>
      <c r="GUB56" s="383">
        <f t="shared" si="85"/>
        <v>0</v>
      </c>
      <c r="GUC56" s="383">
        <f t="shared" si="85"/>
        <v>0</v>
      </c>
      <c r="GUD56" s="383">
        <f t="shared" si="85"/>
        <v>0</v>
      </c>
      <c r="GUE56" s="383">
        <f t="shared" si="85"/>
        <v>0</v>
      </c>
      <c r="GUF56" s="383">
        <f t="shared" si="85"/>
        <v>0</v>
      </c>
      <c r="GUG56" s="383">
        <f t="shared" si="85"/>
        <v>0</v>
      </c>
      <c r="GUH56" s="383">
        <f t="shared" si="85"/>
        <v>0</v>
      </c>
      <c r="GUI56" s="383">
        <f t="shared" si="85"/>
        <v>0</v>
      </c>
      <c r="GUJ56" s="383">
        <f t="shared" si="85"/>
        <v>0</v>
      </c>
      <c r="GUK56" s="383">
        <f t="shared" si="85"/>
        <v>0</v>
      </c>
      <c r="GUL56" s="383">
        <f t="shared" si="85"/>
        <v>0</v>
      </c>
      <c r="GUM56" s="383">
        <f t="shared" si="85"/>
        <v>0</v>
      </c>
      <c r="GUN56" s="383">
        <f t="shared" si="85"/>
        <v>0</v>
      </c>
      <c r="GUO56" s="383">
        <f t="shared" si="85"/>
        <v>0</v>
      </c>
      <c r="GUP56" s="383">
        <f t="shared" si="85"/>
        <v>0</v>
      </c>
      <c r="GUQ56" s="383">
        <f t="shared" si="85"/>
        <v>0</v>
      </c>
      <c r="GUR56" s="383">
        <f t="shared" si="85"/>
        <v>0</v>
      </c>
      <c r="GUS56" s="383">
        <f t="shared" si="85"/>
        <v>0</v>
      </c>
      <c r="GUT56" s="383">
        <f t="shared" si="85"/>
        <v>0</v>
      </c>
      <c r="GUU56" s="383">
        <f t="shared" si="85"/>
        <v>0</v>
      </c>
      <c r="GUV56" s="383">
        <f t="shared" si="85"/>
        <v>0</v>
      </c>
      <c r="GUW56" s="383">
        <f t="shared" si="85"/>
        <v>0</v>
      </c>
      <c r="GUX56" s="383">
        <f t="shared" si="85"/>
        <v>0</v>
      </c>
      <c r="GUY56" s="383">
        <f t="shared" si="85"/>
        <v>0</v>
      </c>
      <c r="GUZ56" s="383">
        <f t="shared" si="85"/>
        <v>0</v>
      </c>
      <c r="GVA56" s="383">
        <f t="shared" si="85"/>
        <v>0</v>
      </c>
      <c r="GVB56" s="383">
        <f t="shared" si="85"/>
        <v>0</v>
      </c>
      <c r="GVC56" s="383">
        <f t="shared" si="85"/>
        <v>0</v>
      </c>
      <c r="GVD56" s="383">
        <f t="shared" si="85"/>
        <v>0</v>
      </c>
      <c r="GVE56" s="383">
        <f t="shared" si="85"/>
        <v>0</v>
      </c>
      <c r="GVF56" s="383">
        <f t="shared" si="85"/>
        <v>0</v>
      </c>
      <c r="GVG56" s="383">
        <f t="shared" si="85"/>
        <v>0</v>
      </c>
      <c r="GVH56" s="383">
        <f t="shared" si="85"/>
        <v>0</v>
      </c>
      <c r="GVI56" s="383">
        <f t="shared" si="85"/>
        <v>0</v>
      </c>
      <c r="GVJ56" s="383">
        <f t="shared" si="85"/>
        <v>0</v>
      </c>
      <c r="GVK56" s="383">
        <f t="shared" si="85"/>
        <v>0</v>
      </c>
      <c r="GVL56" s="383">
        <f t="shared" si="85"/>
        <v>0</v>
      </c>
      <c r="GVM56" s="383">
        <f t="shared" si="85"/>
        <v>0</v>
      </c>
      <c r="GVN56" s="383">
        <f t="shared" ref="GVN56:GXY56" si="86">$C$56*GVN54</f>
        <v>0</v>
      </c>
      <c r="GVO56" s="383">
        <f t="shared" si="86"/>
        <v>0</v>
      </c>
      <c r="GVP56" s="383">
        <f t="shared" si="86"/>
        <v>0</v>
      </c>
      <c r="GVQ56" s="383">
        <f t="shared" si="86"/>
        <v>0</v>
      </c>
      <c r="GVR56" s="383">
        <f t="shared" si="86"/>
        <v>0</v>
      </c>
      <c r="GVS56" s="383">
        <f t="shared" si="86"/>
        <v>0</v>
      </c>
      <c r="GVT56" s="383">
        <f t="shared" si="86"/>
        <v>0</v>
      </c>
      <c r="GVU56" s="383">
        <f t="shared" si="86"/>
        <v>0</v>
      </c>
      <c r="GVV56" s="383">
        <f t="shared" si="86"/>
        <v>0</v>
      </c>
      <c r="GVW56" s="383">
        <f t="shared" si="86"/>
        <v>0</v>
      </c>
      <c r="GVX56" s="383">
        <f t="shared" si="86"/>
        <v>0</v>
      </c>
      <c r="GVY56" s="383">
        <f t="shared" si="86"/>
        <v>0</v>
      </c>
      <c r="GVZ56" s="383">
        <f t="shared" si="86"/>
        <v>0</v>
      </c>
      <c r="GWA56" s="383">
        <f t="shared" si="86"/>
        <v>0</v>
      </c>
      <c r="GWB56" s="383">
        <f t="shared" si="86"/>
        <v>0</v>
      </c>
      <c r="GWC56" s="383">
        <f t="shared" si="86"/>
        <v>0</v>
      </c>
      <c r="GWD56" s="383">
        <f t="shared" si="86"/>
        <v>0</v>
      </c>
      <c r="GWE56" s="383">
        <f t="shared" si="86"/>
        <v>0</v>
      </c>
      <c r="GWF56" s="383">
        <f t="shared" si="86"/>
        <v>0</v>
      </c>
      <c r="GWG56" s="383">
        <f t="shared" si="86"/>
        <v>0</v>
      </c>
      <c r="GWH56" s="383">
        <f t="shared" si="86"/>
        <v>0</v>
      </c>
      <c r="GWI56" s="383">
        <f t="shared" si="86"/>
        <v>0</v>
      </c>
      <c r="GWJ56" s="383">
        <f t="shared" si="86"/>
        <v>0</v>
      </c>
      <c r="GWK56" s="383">
        <f t="shared" si="86"/>
        <v>0</v>
      </c>
      <c r="GWL56" s="383">
        <f t="shared" si="86"/>
        <v>0</v>
      </c>
      <c r="GWM56" s="383">
        <f t="shared" si="86"/>
        <v>0</v>
      </c>
      <c r="GWN56" s="383">
        <f t="shared" si="86"/>
        <v>0</v>
      </c>
      <c r="GWO56" s="383">
        <f t="shared" si="86"/>
        <v>0</v>
      </c>
      <c r="GWP56" s="383">
        <f t="shared" si="86"/>
        <v>0</v>
      </c>
      <c r="GWQ56" s="383">
        <f t="shared" si="86"/>
        <v>0</v>
      </c>
      <c r="GWR56" s="383">
        <f t="shared" si="86"/>
        <v>0</v>
      </c>
      <c r="GWS56" s="383">
        <f t="shared" si="86"/>
        <v>0</v>
      </c>
      <c r="GWT56" s="383">
        <f t="shared" si="86"/>
        <v>0</v>
      </c>
      <c r="GWU56" s="383">
        <f t="shared" si="86"/>
        <v>0</v>
      </c>
      <c r="GWV56" s="383">
        <f t="shared" si="86"/>
        <v>0</v>
      </c>
      <c r="GWW56" s="383">
        <f t="shared" si="86"/>
        <v>0</v>
      </c>
      <c r="GWX56" s="383">
        <f t="shared" si="86"/>
        <v>0</v>
      </c>
      <c r="GWY56" s="383">
        <f t="shared" si="86"/>
        <v>0</v>
      </c>
      <c r="GWZ56" s="383">
        <f t="shared" si="86"/>
        <v>0</v>
      </c>
      <c r="GXA56" s="383">
        <f t="shared" si="86"/>
        <v>0</v>
      </c>
      <c r="GXB56" s="383">
        <f t="shared" si="86"/>
        <v>0</v>
      </c>
      <c r="GXC56" s="383">
        <f t="shared" si="86"/>
        <v>0</v>
      </c>
      <c r="GXD56" s="383">
        <f t="shared" si="86"/>
        <v>0</v>
      </c>
      <c r="GXE56" s="383">
        <f t="shared" si="86"/>
        <v>0</v>
      </c>
      <c r="GXF56" s="383">
        <f t="shared" si="86"/>
        <v>0</v>
      </c>
      <c r="GXG56" s="383">
        <f t="shared" si="86"/>
        <v>0</v>
      </c>
      <c r="GXH56" s="383">
        <f t="shared" si="86"/>
        <v>0</v>
      </c>
      <c r="GXI56" s="383">
        <f t="shared" si="86"/>
        <v>0</v>
      </c>
      <c r="GXJ56" s="383">
        <f t="shared" si="86"/>
        <v>0</v>
      </c>
      <c r="GXK56" s="383">
        <f t="shared" si="86"/>
        <v>0</v>
      </c>
      <c r="GXL56" s="383">
        <f t="shared" si="86"/>
        <v>0</v>
      </c>
      <c r="GXM56" s="383">
        <f t="shared" si="86"/>
        <v>0</v>
      </c>
      <c r="GXN56" s="383">
        <f t="shared" si="86"/>
        <v>0</v>
      </c>
      <c r="GXO56" s="383">
        <f t="shared" si="86"/>
        <v>0</v>
      </c>
      <c r="GXP56" s="383">
        <f t="shared" si="86"/>
        <v>0</v>
      </c>
      <c r="GXQ56" s="383">
        <f t="shared" si="86"/>
        <v>0</v>
      </c>
      <c r="GXR56" s="383">
        <f t="shared" si="86"/>
        <v>0</v>
      </c>
      <c r="GXS56" s="383">
        <f t="shared" si="86"/>
        <v>0</v>
      </c>
      <c r="GXT56" s="383">
        <f t="shared" si="86"/>
        <v>0</v>
      </c>
      <c r="GXU56" s="383">
        <f t="shared" si="86"/>
        <v>0</v>
      </c>
      <c r="GXV56" s="383">
        <f t="shared" si="86"/>
        <v>0</v>
      </c>
      <c r="GXW56" s="383">
        <f t="shared" si="86"/>
        <v>0</v>
      </c>
      <c r="GXX56" s="383">
        <f t="shared" si="86"/>
        <v>0</v>
      </c>
      <c r="GXY56" s="383">
        <f t="shared" si="86"/>
        <v>0</v>
      </c>
      <c r="GXZ56" s="383">
        <f t="shared" ref="GXZ56:HAK56" si="87">$C$56*GXZ54</f>
        <v>0</v>
      </c>
      <c r="GYA56" s="383">
        <f t="shared" si="87"/>
        <v>0</v>
      </c>
      <c r="GYB56" s="383">
        <f t="shared" si="87"/>
        <v>0</v>
      </c>
      <c r="GYC56" s="383">
        <f t="shared" si="87"/>
        <v>0</v>
      </c>
      <c r="GYD56" s="383">
        <f t="shared" si="87"/>
        <v>0</v>
      </c>
      <c r="GYE56" s="383">
        <f t="shared" si="87"/>
        <v>0</v>
      </c>
      <c r="GYF56" s="383">
        <f t="shared" si="87"/>
        <v>0</v>
      </c>
      <c r="GYG56" s="383">
        <f t="shared" si="87"/>
        <v>0</v>
      </c>
      <c r="GYH56" s="383">
        <f t="shared" si="87"/>
        <v>0</v>
      </c>
      <c r="GYI56" s="383">
        <f t="shared" si="87"/>
        <v>0</v>
      </c>
      <c r="GYJ56" s="383">
        <f t="shared" si="87"/>
        <v>0</v>
      </c>
      <c r="GYK56" s="383">
        <f t="shared" si="87"/>
        <v>0</v>
      </c>
      <c r="GYL56" s="383">
        <f t="shared" si="87"/>
        <v>0</v>
      </c>
      <c r="GYM56" s="383">
        <f t="shared" si="87"/>
        <v>0</v>
      </c>
      <c r="GYN56" s="383">
        <f t="shared" si="87"/>
        <v>0</v>
      </c>
      <c r="GYO56" s="383">
        <f t="shared" si="87"/>
        <v>0</v>
      </c>
      <c r="GYP56" s="383">
        <f t="shared" si="87"/>
        <v>0</v>
      </c>
      <c r="GYQ56" s="383">
        <f t="shared" si="87"/>
        <v>0</v>
      </c>
      <c r="GYR56" s="383">
        <f t="shared" si="87"/>
        <v>0</v>
      </c>
      <c r="GYS56" s="383">
        <f t="shared" si="87"/>
        <v>0</v>
      </c>
      <c r="GYT56" s="383">
        <f t="shared" si="87"/>
        <v>0</v>
      </c>
      <c r="GYU56" s="383">
        <f t="shared" si="87"/>
        <v>0</v>
      </c>
      <c r="GYV56" s="383">
        <f t="shared" si="87"/>
        <v>0</v>
      </c>
      <c r="GYW56" s="383">
        <f t="shared" si="87"/>
        <v>0</v>
      </c>
      <c r="GYX56" s="383">
        <f t="shared" si="87"/>
        <v>0</v>
      </c>
      <c r="GYY56" s="383">
        <f t="shared" si="87"/>
        <v>0</v>
      </c>
      <c r="GYZ56" s="383">
        <f t="shared" si="87"/>
        <v>0</v>
      </c>
      <c r="GZA56" s="383">
        <f t="shared" si="87"/>
        <v>0</v>
      </c>
      <c r="GZB56" s="383">
        <f t="shared" si="87"/>
        <v>0</v>
      </c>
      <c r="GZC56" s="383">
        <f t="shared" si="87"/>
        <v>0</v>
      </c>
      <c r="GZD56" s="383">
        <f t="shared" si="87"/>
        <v>0</v>
      </c>
      <c r="GZE56" s="383">
        <f t="shared" si="87"/>
        <v>0</v>
      </c>
      <c r="GZF56" s="383">
        <f t="shared" si="87"/>
        <v>0</v>
      </c>
      <c r="GZG56" s="383">
        <f t="shared" si="87"/>
        <v>0</v>
      </c>
      <c r="GZH56" s="383">
        <f t="shared" si="87"/>
        <v>0</v>
      </c>
      <c r="GZI56" s="383">
        <f t="shared" si="87"/>
        <v>0</v>
      </c>
      <c r="GZJ56" s="383">
        <f t="shared" si="87"/>
        <v>0</v>
      </c>
      <c r="GZK56" s="383">
        <f t="shared" si="87"/>
        <v>0</v>
      </c>
      <c r="GZL56" s="383">
        <f t="shared" si="87"/>
        <v>0</v>
      </c>
      <c r="GZM56" s="383">
        <f t="shared" si="87"/>
        <v>0</v>
      </c>
      <c r="GZN56" s="383">
        <f t="shared" si="87"/>
        <v>0</v>
      </c>
      <c r="GZO56" s="383">
        <f t="shared" si="87"/>
        <v>0</v>
      </c>
      <c r="GZP56" s="383">
        <f t="shared" si="87"/>
        <v>0</v>
      </c>
      <c r="GZQ56" s="383">
        <f t="shared" si="87"/>
        <v>0</v>
      </c>
      <c r="GZR56" s="383">
        <f t="shared" si="87"/>
        <v>0</v>
      </c>
      <c r="GZS56" s="383">
        <f t="shared" si="87"/>
        <v>0</v>
      </c>
      <c r="GZT56" s="383">
        <f t="shared" si="87"/>
        <v>0</v>
      </c>
      <c r="GZU56" s="383">
        <f t="shared" si="87"/>
        <v>0</v>
      </c>
      <c r="GZV56" s="383">
        <f t="shared" si="87"/>
        <v>0</v>
      </c>
      <c r="GZW56" s="383">
        <f t="shared" si="87"/>
        <v>0</v>
      </c>
      <c r="GZX56" s="383">
        <f t="shared" si="87"/>
        <v>0</v>
      </c>
      <c r="GZY56" s="383">
        <f t="shared" si="87"/>
        <v>0</v>
      </c>
      <c r="GZZ56" s="383">
        <f t="shared" si="87"/>
        <v>0</v>
      </c>
      <c r="HAA56" s="383">
        <f t="shared" si="87"/>
        <v>0</v>
      </c>
      <c r="HAB56" s="383">
        <f t="shared" si="87"/>
        <v>0</v>
      </c>
      <c r="HAC56" s="383">
        <f t="shared" si="87"/>
        <v>0</v>
      </c>
      <c r="HAD56" s="383">
        <f t="shared" si="87"/>
        <v>0</v>
      </c>
      <c r="HAE56" s="383">
        <f t="shared" si="87"/>
        <v>0</v>
      </c>
      <c r="HAF56" s="383">
        <f t="shared" si="87"/>
        <v>0</v>
      </c>
      <c r="HAG56" s="383">
        <f t="shared" si="87"/>
        <v>0</v>
      </c>
      <c r="HAH56" s="383">
        <f t="shared" si="87"/>
        <v>0</v>
      </c>
      <c r="HAI56" s="383">
        <f t="shared" si="87"/>
        <v>0</v>
      </c>
      <c r="HAJ56" s="383">
        <f t="shared" si="87"/>
        <v>0</v>
      </c>
      <c r="HAK56" s="383">
        <f t="shared" si="87"/>
        <v>0</v>
      </c>
      <c r="HAL56" s="383">
        <f t="shared" ref="HAL56:HCW56" si="88">$C$56*HAL54</f>
        <v>0</v>
      </c>
      <c r="HAM56" s="383">
        <f t="shared" si="88"/>
        <v>0</v>
      </c>
      <c r="HAN56" s="383">
        <f t="shared" si="88"/>
        <v>0</v>
      </c>
      <c r="HAO56" s="383">
        <f t="shared" si="88"/>
        <v>0</v>
      </c>
      <c r="HAP56" s="383">
        <f t="shared" si="88"/>
        <v>0</v>
      </c>
      <c r="HAQ56" s="383">
        <f t="shared" si="88"/>
        <v>0</v>
      </c>
      <c r="HAR56" s="383">
        <f t="shared" si="88"/>
        <v>0</v>
      </c>
      <c r="HAS56" s="383">
        <f t="shared" si="88"/>
        <v>0</v>
      </c>
      <c r="HAT56" s="383">
        <f t="shared" si="88"/>
        <v>0</v>
      </c>
      <c r="HAU56" s="383">
        <f t="shared" si="88"/>
        <v>0</v>
      </c>
      <c r="HAV56" s="383">
        <f t="shared" si="88"/>
        <v>0</v>
      </c>
      <c r="HAW56" s="383">
        <f t="shared" si="88"/>
        <v>0</v>
      </c>
      <c r="HAX56" s="383">
        <f t="shared" si="88"/>
        <v>0</v>
      </c>
      <c r="HAY56" s="383">
        <f t="shared" si="88"/>
        <v>0</v>
      </c>
      <c r="HAZ56" s="383">
        <f t="shared" si="88"/>
        <v>0</v>
      </c>
      <c r="HBA56" s="383">
        <f t="shared" si="88"/>
        <v>0</v>
      </c>
      <c r="HBB56" s="383">
        <f t="shared" si="88"/>
        <v>0</v>
      </c>
      <c r="HBC56" s="383">
        <f t="shared" si="88"/>
        <v>0</v>
      </c>
      <c r="HBD56" s="383">
        <f t="shared" si="88"/>
        <v>0</v>
      </c>
      <c r="HBE56" s="383">
        <f t="shared" si="88"/>
        <v>0</v>
      </c>
      <c r="HBF56" s="383">
        <f t="shared" si="88"/>
        <v>0</v>
      </c>
      <c r="HBG56" s="383">
        <f t="shared" si="88"/>
        <v>0</v>
      </c>
      <c r="HBH56" s="383">
        <f t="shared" si="88"/>
        <v>0</v>
      </c>
      <c r="HBI56" s="383">
        <f t="shared" si="88"/>
        <v>0</v>
      </c>
      <c r="HBJ56" s="383">
        <f t="shared" si="88"/>
        <v>0</v>
      </c>
      <c r="HBK56" s="383">
        <f t="shared" si="88"/>
        <v>0</v>
      </c>
      <c r="HBL56" s="383">
        <f t="shared" si="88"/>
        <v>0</v>
      </c>
      <c r="HBM56" s="383">
        <f t="shared" si="88"/>
        <v>0</v>
      </c>
      <c r="HBN56" s="383">
        <f t="shared" si="88"/>
        <v>0</v>
      </c>
      <c r="HBO56" s="383">
        <f t="shared" si="88"/>
        <v>0</v>
      </c>
      <c r="HBP56" s="383">
        <f t="shared" si="88"/>
        <v>0</v>
      </c>
      <c r="HBQ56" s="383">
        <f t="shared" si="88"/>
        <v>0</v>
      </c>
      <c r="HBR56" s="383">
        <f t="shared" si="88"/>
        <v>0</v>
      </c>
      <c r="HBS56" s="383">
        <f t="shared" si="88"/>
        <v>0</v>
      </c>
      <c r="HBT56" s="383">
        <f t="shared" si="88"/>
        <v>0</v>
      </c>
      <c r="HBU56" s="383">
        <f t="shared" si="88"/>
        <v>0</v>
      </c>
      <c r="HBV56" s="383">
        <f t="shared" si="88"/>
        <v>0</v>
      </c>
      <c r="HBW56" s="383">
        <f t="shared" si="88"/>
        <v>0</v>
      </c>
      <c r="HBX56" s="383">
        <f t="shared" si="88"/>
        <v>0</v>
      </c>
      <c r="HBY56" s="383">
        <f t="shared" si="88"/>
        <v>0</v>
      </c>
      <c r="HBZ56" s="383">
        <f t="shared" si="88"/>
        <v>0</v>
      </c>
      <c r="HCA56" s="383">
        <f t="shared" si="88"/>
        <v>0</v>
      </c>
      <c r="HCB56" s="383">
        <f t="shared" si="88"/>
        <v>0</v>
      </c>
      <c r="HCC56" s="383">
        <f t="shared" si="88"/>
        <v>0</v>
      </c>
      <c r="HCD56" s="383">
        <f t="shared" si="88"/>
        <v>0</v>
      </c>
      <c r="HCE56" s="383">
        <f t="shared" si="88"/>
        <v>0</v>
      </c>
      <c r="HCF56" s="383">
        <f t="shared" si="88"/>
        <v>0</v>
      </c>
      <c r="HCG56" s="383">
        <f t="shared" si="88"/>
        <v>0</v>
      </c>
      <c r="HCH56" s="383">
        <f t="shared" si="88"/>
        <v>0</v>
      </c>
      <c r="HCI56" s="383">
        <f t="shared" si="88"/>
        <v>0</v>
      </c>
      <c r="HCJ56" s="383">
        <f t="shared" si="88"/>
        <v>0</v>
      </c>
      <c r="HCK56" s="383">
        <f t="shared" si="88"/>
        <v>0</v>
      </c>
      <c r="HCL56" s="383">
        <f t="shared" si="88"/>
        <v>0</v>
      </c>
      <c r="HCM56" s="383">
        <f t="shared" si="88"/>
        <v>0</v>
      </c>
      <c r="HCN56" s="383">
        <f t="shared" si="88"/>
        <v>0</v>
      </c>
      <c r="HCO56" s="383">
        <f t="shared" si="88"/>
        <v>0</v>
      </c>
      <c r="HCP56" s="383">
        <f t="shared" si="88"/>
        <v>0</v>
      </c>
      <c r="HCQ56" s="383">
        <f t="shared" si="88"/>
        <v>0</v>
      </c>
      <c r="HCR56" s="383">
        <f t="shared" si="88"/>
        <v>0</v>
      </c>
      <c r="HCS56" s="383">
        <f t="shared" si="88"/>
        <v>0</v>
      </c>
      <c r="HCT56" s="383">
        <f t="shared" si="88"/>
        <v>0</v>
      </c>
      <c r="HCU56" s="383">
        <f t="shared" si="88"/>
        <v>0</v>
      </c>
      <c r="HCV56" s="383">
        <f t="shared" si="88"/>
        <v>0</v>
      </c>
      <c r="HCW56" s="383">
        <f t="shared" si="88"/>
        <v>0</v>
      </c>
      <c r="HCX56" s="383">
        <f t="shared" ref="HCX56:HFI56" si="89">$C$56*HCX54</f>
        <v>0</v>
      </c>
      <c r="HCY56" s="383">
        <f t="shared" si="89"/>
        <v>0</v>
      </c>
      <c r="HCZ56" s="383">
        <f t="shared" si="89"/>
        <v>0</v>
      </c>
      <c r="HDA56" s="383">
        <f t="shared" si="89"/>
        <v>0</v>
      </c>
      <c r="HDB56" s="383">
        <f t="shared" si="89"/>
        <v>0</v>
      </c>
      <c r="HDC56" s="383">
        <f t="shared" si="89"/>
        <v>0</v>
      </c>
      <c r="HDD56" s="383">
        <f t="shared" si="89"/>
        <v>0</v>
      </c>
      <c r="HDE56" s="383">
        <f t="shared" si="89"/>
        <v>0</v>
      </c>
      <c r="HDF56" s="383">
        <f t="shared" si="89"/>
        <v>0</v>
      </c>
      <c r="HDG56" s="383">
        <f t="shared" si="89"/>
        <v>0</v>
      </c>
      <c r="HDH56" s="383">
        <f t="shared" si="89"/>
        <v>0</v>
      </c>
      <c r="HDI56" s="383">
        <f t="shared" si="89"/>
        <v>0</v>
      </c>
      <c r="HDJ56" s="383">
        <f t="shared" si="89"/>
        <v>0</v>
      </c>
      <c r="HDK56" s="383">
        <f t="shared" si="89"/>
        <v>0</v>
      </c>
      <c r="HDL56" s="383">
        <f t="shared" si="89"/>
        <v>0</v>
      </c>
      <c r="HDM56" s="383">
        <f t="shared" si="89"/>
        <v>0</v>
      </c>
      <c r="HDN56" s="383">
        <f t="shared" si="89"/>
        <v>0</v>
      </c>
      <c r="HDO56" s="383">
        <f t="shared" si="89"/>
        <v>0</v>
      </c>
      <c r="HDP56" s="383">
        <f t="shared" si="89"/>
        <v>0</v>
      </c>
      <c r="HDQ56" s="383">
        <f t="shared" si="89"/>
        <v>0</v>
      </c>
      <c r="HDR56" s="383">
        <f t="shared" si="89"/>
        <v>0</v>
      </c>
      <c r="HDS56" s="383">
        <f t="shared" si="89"/>
        <v>0</v>
      </c>
      <c r="HDT56" s="383">
        <f t="shared" si="89"/>
        <v>0</v>
      </c>
      <c r="HDU56" s="383">
        <f t="shared" si="89"/>
        <v>0</v>
      </c>
      <c r="HDV56" s="383">
        <f t="shared" si="89"/>
        <v>0</v>
      </c>
      <c r="HDW56" s="383">
        <f t="shared" si="89"/>
        <v>0</v>
      </c>
      <c r="HDX56" s="383">
        <f t="shared" si="89"/>
        <v>0</v>
      </c>
      <c r="HDY56" s="383">
        <f t="shared" si="89"/>
        <v>0</v>
      </c>
      <c r="HDZ56" s="383">
        <f t="shared" si="89"/>
        <v>0</v>
      </c>
      <c r="HEA56" s="383">
        <f t="shared" si="89"/>
        <v>0</v>
      </c>
      <c r="HEB56" s="383">
        <f t="shared" si="89"/>
        <v>0</v>
      </c>
      <c r="HEC56" s="383">
        <f t="shared" si="89"/>
        <v>0</v>
      </c>
      <c r="HED56" s="383">
        <f t="shared" si="89"/>
        <v>0</v>
      </c>
      <c r="HEE56" s="383">
        <f t="shared" si="89"/>
        <v>0</v>
      </c>
      <c r="HEF56" s="383">
        <f t="shared" si="89"/>
        <v>0</v>
      </c>
      <c r="HEG56" s="383">
        <f t="shared" si="89"/>
        <v>0</v>
      </c>
      <c r="HEH56" s="383">
        <f t="shared" si="89"/>
        <v>0</v>
      </c>
      <c r="HEI56" s="383">
        <f t="shared" si="89"/>
        <v>0</v>
      </c>
      <c r="HEJ56" s="383">
        <f t="shared" si="89"/>
        <v>0</v>
      </c>
      <c r="HEK56" s="383">
        <f t="shared" si="89"/>
        <v>0</v>
      </c>
      <c r="HEL56" s="383">
        <f t="shared" si="89"/>
        <v>0</v>
      </c>
      <c r="HEM56" s="383">
        <f t="shared" si="89"/>
        <v>0</v>
      </c>
      <c r="HEN56" s="383">
        <f t="shared" si="89"/>
        <v>0</v>
      </c>
      <c r="HEO56" s="383">
        <f t="shared" si="89"/>
        <v>0</v>
      </c>
      <c r="HEP56" s="383">
        <f t="shared" si="89"/>
        <v>0</v>
      </c>
      <c r="HEQ56" s="383">
        <f t="shared" si="89"/>
        <v>0</v>
      </c>
      <c r="HER56" s="383">
        <f t="shared" si="89"/>
        <v>0</v>
      </c>
      <c r="HES56" s="383">
        <f t="shared" si="89"/>
        <v>0</v>
      </c>
      <c r="HET56" s="383">
        <f t="shared" si="89"/>
        <v>0</v>
      </c>
      <c r="HEU56" s="383">
        <f t="shared" si="89"/>
        <v>0</v>
      </c>
      <c r="HEV56" s="383">
        <f t="shared" si="89"/>
        <v>0</v>
      </c>
      <c r="HEW56" s="383">
        <f t="shared" si="89"/>
        <v>0</v>
      </c>
      <c r="HEX56" s="383">
        <f t="shared" si="89"/>
        <v>0</v>
      </c>
      <c r="HEY56" s="383">
        <f t="shared" si="89"/>
        <v>0</v>
      </c>
      <c r="HEZ56" s="383">
        <f t="shared" si="89"/>
        <v>0</v>
      </c>
      <c r="HFA56" s="383">
        <f t="shared" si="89"/>
        <v>0</v>
      </c>
      <c r="HFB56" s="383">
        <f t="shared" si="89"/>
        <v>0</v>
      </c>
      <c r="HFC56" s="383">
        <f t="shared" si="89"/>
        <v>0</v>
      </c>
      <c r="HFD56" s="383">
        <f t="shared" si="89"/>
        <v>0</v>
      </c>
      <c r="HFE56" s="383">
        <f t="shared" si="89"/>
        <v>0</v>
      </c>
      <c r="HFF56" s="383">
        <f t="shared" si="89"/>
        <v>0</v>
      </c>
      <c r="HFG56" s="383">
        <f t="shared" si="89"/>
        <v>0</v>
      </c>
      <c r="HFH56" s="383">
        <f t="shared" si="89"/>
        <v>0</v>
      </c>
      <c r="HFI56" s="383">
        <f t="shared" si="89"/>
        <v>0</v>
      </c>
      <c r="HFJ56" s="383">
        <f t="shared" ref="HFJ56:HHU56" si="90">$C$56*HFJ54</f>
        <v>0</v>
      </c>
      <c r="HFK56" s="383">
        <f t="shared" si="90"/>
        <v>0</v>
      </c>
      <c r="HFL56" s="383">
        <f t="shared" si="90"/>
        <v>0</v>
      </c>
      <c r="HFM56" s="383">
        <f t="shared" si="90"/>
        <v>0</v>
      </c>
      <c r="HFN56" s="383">
        <f t="shared" si="90"/>
        <v>0</v>
      </c>
      <c r="HFO56" s="383">
        <f t="shared" si="90"/>
        <v>0</v>
      </c>
      <c r="HFP56" s="383">
        <f t="shared" si="90"/>
        <v>0</v>
      </c>
      <c r="HFQ56" s="383">
        <f t="shared" si="90"/>
        <v>0</v>
      </c>
      <c r="HFR56" s="383">
        <f t="shared" si="90"/>
        <v>0</v>
      </c>
      <c r="HFS56" s="383">
        <f t="shared" si="90"/>
        <v>0</v>
      </c>
      <c r="HFT56" s="383">
        <f t="shared" si="90"/>
        <v>0</v>
      </c>
      <c r="HFU56" s="383">
        <f t="shared" si="90"/>
        <v>0</v>
      </c>
      <c r="HFV56" s="383">
        <f t="shared" si="90"/>
        <v>0</v>
      </c>
      <c r="HFW56" s="383">
        <f t="shared" si="90"/>
        <v>0</v>
      </c>
      <c r="HFX56" s="383">
        <f t="shared" si="90"/>
        <v>0</v>
      </c>
      <c r="HFY56" s="383">
        <f t="shared" si="90"/>
        <v>0</v>
      </c>
      <c r="HFZ56" s="383">
        <f t="shared" si="90"/>
        <v>0</v>
      </c>
      <c r="HGA56" s="383">
        <f t="shared" si="90"/>
        <v>0</v>
      </c>
      <c r="HGB56" s="383">
        <f t="shared" si="90"/>
        <v>0</v>
      </c>
      <c r="HGC56" s="383">
        <f t="shared" si="90"/>
        <v>0</v>
      </c>
      <c r="HGD56" s="383">
        <f t="shared" si="90"/>
        <v>0</v>
      </c>
      <c r="HGE56" s="383">
        <f t="shared" si="90"/>
        <v>0</v>
      </c>
      <c r="HGF56" s="383">
        <f t="shared" si="90"/>
        <v>0</v>
      </c>
      <c r="HGG56" s="383">
        <f t="shared" si="90"/>
        <v>0</v>
      </c>
      <c r="HGH56" s="383">
        <f t="shared" si="90"/>
        <v>0</v>
      </c>
      <c r="HGI56" s="383">
        <f t="shared" si="90"/>
        <v>0</v>
      </c>
      <c r="HGJ56" s="383">
        <f t="shared" si="90"/>
        <v>0</v>
      </c>
      <c r="HGK56" s="383">
        <f t="shared" si="90"/>
        <v>0</v>
      </c>
      <c r="HGL56" s="383">
        <f t="shared" si="90"/>
        <v>0</v>
      </c>
      <c r="HGM56" s="383">
        <f t="shared" si="90"/>
        <v>0</v>
      </c>
      <c r="HGN56" s="383">
        <f t="shared" si="90"/>
        <v>0</v>
      </c>
      <c r="HGO56" s="383">
        <f t="shared" si="90"/>
        <v>0</v>
      </c>
      <c r="HGP56" s="383">
        <f t="shared" si="90"/>
        <v>0</v>
      </c>
      <c r="HGQ56" s="383">
        <f t="shared" si="90"/>
        <v>0</v>
      </c>
      <c r="HGR56" s="383">
        <f t="shared" si="90"/>
        <v>0</v>
      </c>
      <c r="HGS56" s="383">
        <f t="shared" si="90"/>
        <v>0</v>
      </c>
      <c r="HGT56" s="383">
        <f t="shared" si="90"/>
        <v>0</v>
      </c>
      <c r="HGU56" s="383">
        <f t="shared" si="90"/>
        <v>0</v>
      </c>
      <c r="HGV56" s="383">
        <f t="shared" si="90"/>
        <v>0</v>
      </c>
      <c r="HGW56" s="383">
        <f t="shared" si="90"/>
        <v>0</v>
      </c>
      <c r="HGX56" s="383">
        <f t="shared" si="90"/>
        <v>0</v>
      </c>
      <c r="HGY56" s="383">
        <f t="shared" si="90"/>
        <v>0</v>
      </c>
      <c r="HGZ56" s="383">
        <f t="shared" si="90"/>
        <v>0</v>
      </c>
      <c r="HHA56" s="383">
        <f t="shared" si="90"/>
        <v>0</v>
      </c>
      <c r="HHB56" s="383">
        <f t="shared" si="90"/>
        <v>0</v>
      </c>
      <c r="HHC56" s="383">
        <f t="shared" si="90"/>
        <v>0</v>
      </c>
      <c r="HHD56" s="383">
        <f t="shared" si="90"/>
        <v>0</v>
      </c>
      <c r="HHE56" s="383">
        <f t="shared" si="90"/>
        <v>0</v>
      </c>
      <c r="HHF56" s="383">
        <f t="shared" si="90"/>
        <v>0</v>
      </c>
      <c r="HHG56" s="383">
        <f t="shared" si="90"/>
        <v>0</v>
      </c>
      <c r="HHH56" s="383">
        <f t="shared" si="90"/>
        <v>0</v>
      </c>
      <c r="HHI56" s="383">
        <f t="shared" si="90"/>
        <v>0</v>
      </c>
      <c r="HHJ56" s="383">
        <f t="shared" si="90"/>
        <v>0</v>
      </c>
      <c r="HHK56" s="383">
        <f t="shared" si="90"/>
        <v>0</v>
      </c>
      <c r="HHL56" s="383">
        <f t="shared" si="90"/>
        <v>0</v>
      </c>
      <c r="HHM56" s="383">
        <f t="shared" si="90"/>
        <v>0</v>
      </c>
      <c r="HHN56" s="383">
        <f t="shared" si="90"/>
        <v>0</v>
      </c>
      <c r="HHO56" s="383">
        <f t="shared" si="90"/>
        <v>0</v>
      </c>
      <c r="HHP56" s="383">
        <f t="shared" si="90"/>
        <v>0</v>
      </c>
      <c r="HHQ56" s="383">
        <f t="shared" si="90"/>
        <v>0</v>
      </c>
      <c r="HHR56" s="383">
        <f t="shared" si="90"/>
        <v>0</v>
      </c>
      <c r="HHS56" s="383">
        <f t="shared" si="90"/>
        <v>0</v>
      </c>
      <c r="HHT56" s="383">
        <f t="shared" si="90"/>
        <v>0</v>
      </c>
      <c r="HHU56" s="383">
        <f t="shared" si="90"/>
        <v>0</v>
      </c>
      <c r="HHV56" s="383">
        <f t="shared" ref="HHV56:HKG56" si="91">$C$56*HHV54</f>
        <v>0</v>
      </c>
      <c r="HHW56" s="383">
        <f t="shared" si="91"/>
        <v>0</v>
      </c>
      <c r="HHX56" s="383">
        <f t="shared" si="91"/>
        <v>0</v>
      </c>
      <c r="HHY56" s="383">
        <f t="shared" si="91"/>
        <v>0</v>
      </c>
      <c r="HHZ56" s="383">
        <f t="shared" si="91"/>
        <v>0</v>
      </c>
      <c r="HIA56" s="383">
        <f t="shared" si="91"/>
        <v>0</v>
      </c>
      <c r="HIB56" s="383">
        <f t="shared" si="91"/>
        <v>0</v>
      </c>
      <c r="HIC56" s="383">
        <f t="shared" si="91"/>
        <v>0</v>
      </c>
      <c r="HID56" s="383">
        <f t="shared" si="91"/>
        <v>0</v>
      </c>
      <c r="HIE56" s="383">
        <f t="shared" si="91"/>
        <v>0</v>
      </c>
      <c r="HIF56" s="383">
        <f t="shared" si="91"/>
        <v>0</v>
      </c>
      <c r="HIG56" s="383">
        <f t="shared" si="91"/>
        <v>0</v>
      </c>
      <c r="HIH56" s="383">
        <f t="shared" si="91"/>
        <v>0</v>
      </c>
      <c r="HII56" s="383">
        <f t="shared" si="91"/>
        <v>0</v>
      </c>
      <c r="HIJ56" s="383">
        <f t="shared" si="91"/>
        <v>0</v>
      </c>
      <c r="HIK56" s="383">
        <f t="shared" si="91"/>
        <v>0</v>
      </c>
      <c r="HIL56" s="383">
        <f t="shared" si="91"/>
        <v>0</v>
      </c>
      <c r="HIM56" s="383">
        <f t="shared" si="91"/>
        <v>0</v>
      </c>
      <c r="HIN56" s="383">
        <f t="shared" si="91"/>
        <v>0</v>
      </c>
      <c r="HIO56" s="383">
        <f t="shared" si="91"/>
        <v>0</v>
      </c>
      <c r="HIP56" s="383">
        <f t="shared" si="91"/>
        <v>0</v>
      </c>
      <c r="HIQ56" s="383">
        <f t="shared" si="91"/>
        <v>0</v>
      </c>
      <c r="HIR56" s="383">
        <f t="shared" si="91"/>
        <v>0</v>
      </c>
      <c r="HIS56" s="383">
        <f t="shared" si="91"/>
        <v>0</v>
      </c>
      <c r="HIT56" s="383">
        <f t="shared" si="91"/>
        <v>0</v>
      </c>
      <c r="HIU56" s="383">
        <f t="shared" si="91"/>
        <v>0</v>
      </c>
      <c r="HIV56" s="383">
        <f t="shared" si="91"/>
        <v>0</v>
      </c>
      <c r="HIW56" s="383">
        <f t="shared" si="91"/>
        <v>0</v>
      </c>
      <c r="HIX56" s="383">
        <f t="shared" si="91"/>
        <v>0</v>
      </c>
      <c r="HIY56" s="383">
        <f t="shared" si="91"/>
        <v>0</v>
      </c>
      <c r="HIZ56" s="383">
        <f t="shared" si="91"/>
        <v>0</v>
      </c>
      <c r="HJA56" s="383">
        <f t="shared" si="91"/>
        <v>0</v>
      </c>
      <c r="HJB56" s="383">
        <f t="shared" si="91"/>
        <v>0</v>
      </c>
      <c r="HJC56" s="383">
        <f t="shared" si="91"/>
        <v>0</v>
      </c>
      <c r="HJD56" s="383">
        <f t="shared" si="91"/>
        <v>0</v>
      </c>
      <c r="HJE56" s="383">
        <f t="shared" si="91"/>
        <v>0</v>
      </c>
      <c r="HJF56" s="383">
        <f t="shared" si="91"/>
        <v>0</v>
      </c>
      <c r="HJG56" s="383">
        <f t="shared" si="91"/>
        <v>0</v>
      </c>
      <c r="HJH56" s="383">
        <f t="shared" si="91"/>
        <v>0</v>
      </c>
      <c r="HJI56" s="383">
        <f t="shared" si="91"/>
        <v>0</v>
      </c>
      <c r="HJJ56" s="383">
        <f t="shared" si="91"/>
        <v>0</v>
      </c>
      <c r="HJK56" s="383">
        <f t="shared" si="91"/>
        <v>0</v>
      </c>
      <c r="HJL56" s="383">
        <f t="shared" si="91"/>
        <v>0</v>
      </c>
      <c r="HJM56" s="383">
        <f t="shared" si="91"/>
        <v>0</v>
      </c>
      <c r="HJN56" s="383">
        <f t="shared" si="91"/>
        <v>0</v>
      </c>
      <c r="HJO56" s="383">
        <f t="shared" si="91"/>
        <v>0</v>
      </c>
      <c r="HJP56" s="383">
        <f t="shared" si="91"/>
        <v>0</v>
      </c>
      <c r="HJQ56" s="383">
        <f t="shared" si="91"/>
        <v>0</v>
      </c>
      <c r="HJR56" s="383">
        <f t="shared" si="91"/>
        <v>0</v>
      </c>
      <c r="HJS56" s="383">
        <f t="shared" si="91"/>
        <v>0</v>
      </c>
      <c r="HJT56" s="383">
        <f t="shared" si="91"/>
        <v>0</v>
      </c>
      <c r="HJU56" s="383">
        <f t="shared" si="91"/>
        <v>0</v>
      </c>
      <c r="HJV56" s="383">
        <f t="shared" si="91"/>
        <v>0</v>
      </c>
      <c r="HJW56" s="383">
        <f t="shared" si="91"/>
        <v>0</v>
      </c>
      <c r="HJX56" s="383">
        <f t="shared" si="91"/>
        <v>0</v>
      </c>
      <c r="HJY56" s="383">
        <f t="shared" si="91"/>
        <v>0</v>
      </c>
      <c r="HJZ56" s="383">
        <f t="shared" si="91"/>
        <v>0</v>
      </c>
      <c r="HKA56" s="383">
        <f t="shared" si="91"/>
        <v>0</v>
      </c>
      <c r="HKB56" s="383">
        <f t="shared" si="91"/>
        <v>0</v>
      </c>
      <c r="HKC56" s="383">
        <f t="shared" si="91"/>
        <v>0</v>
      </c>
      <c r="HKD56" s="383">
        <f t="shared" si="91"/>
        <v>0</v>
      </c>
      <c r="HKE56" s="383">
        <f t="shared" si="91"/>
        <v>0</v>
      </c>
      <c r="HKF56" s="383">
        <f t="shared" si="91"/>
        <v>0</v>
      </c>
      <c r="HKG56" s="383">
        <f t="shared" si="91"/>
        <v>0</v>
      </c>
      <c r="HKH56" s="383">
        <f t="shared" ref="HKH56:HMS56" si="92">$C$56*HKH54</f>
        <v>0</v>
      </c>
      <c r="HKI56" s="383">
        <f t="shared" si="92"/>
        <v>0</v>
      </c>
      <c r="HKJ56" s="383">
        <f t="shared" si="92"/>
        <v>0</v>
      </c>
      <c r="HKK56" s="383">
        <f t="shared" si="92"/>
        <v>0</v>
      </c>
      <c r="HKL56" s="383">
        <f t="shared" si="92"/>
        <v>0</v>
      </c>
      <c r="HKM56" s="383">
        <f t="shared" si="92"/>
        <v>0</v>
      </c>
      <c r="HKN56" s="383">
        <f t="shared" si="92"/>
        <v>0</v>
      </c>
      <c r="HKO56" s="383">
        <f t="shared" si="92"/>
        <v>0</v>
      </c>
      <c r="HKP56" s="383">
        <f t="shared" si="92"/>
        <v>0</v>
      </c>
      <c r="HKQ56" s="383">
        <f t="shared" si="92"/>
        <v>0</v>
      </c>
      <c r="HKR56" s="383">
        <f t="shared" si="92"/>
        <v>0</v>
      </c>
      <c r="HKS56" s="383">
        <f t="shared" si="92"/>
        <v>0</v>
      </c>
      <c r="HKT56" s="383">
        <f t="shared" si="92"/>
        <v>0</v>
      </c>
      <c r="HKU56" s="383">
        <f t="shared" si="92"/>
        <v>0</v>
      </c>
      <c r="HKV56" s="383">
        <f t="shared" si="92"/>
        <v>0</v>
      </c>
      <c r="HKW56" s="383">
        <f t="shared" si="92"/>
        <v>0</v>
      </c>
      <c r="HKX56" s="383">
        <f t="shared" si="92"/>
        <v>0</v>
      </c>
      <c r="HKY56" s="383">
        <f t="shared" si="92"/>
        <v>0</v>
      </c>
      <c r="HKZ56" s="383">
        <f t="shared" si="92"/>
        <v>0</v>
      </c>
      <c r="HLA56" s="383">
        <f t="shared" si="92"/>
        <v>0</v>
      </c>
      <c r="HLB56" s="383">
        <f t="shared" si="92"/>
        <v>0</v>
      </c>
      <c r="HLC56" s="383">
        <f t="shared" si="92"/>
        <v>0</v>
      </c>
      <c r="HLD56" s="383">
        <f t="shared" si="92"/>
        <v>0</v>
      </c>
      <c r="HLE56" s="383">
        <f t="shared" si="92"/>
        <v>0</v>
      </c>
      <c r="HLF56" s="383">
        <f t="shared" si="92"/>
        <v>0</v>
      </c>
      <c r="HLG56" s="383">
        <f t="shared" si="92"/>
        <v>0</v>
      </c>
      <c r="HLH56" s="383">
        <f t="shared" si="92"/>
        <v>0</v>
      </c>
      <c r="HLI56" s="383">
        <f t="shared" si="92"/>
        <v>0</v>
      </c>
      <c r="HLJ56" s="383">
        <f t="shared" si="92"/>
        <v>0</v>
      </c>
      <c r="HLK56" s="383">
        <f t="shared" si="92"/>
        <v>0</v>
      </c>
      <c r="HLL56" s="383">
        <f t="shared" si="92"/>
        <v>0</v>
      </c>
      <c r="HLM56" s="383">
        <f t="shared" si="92"/>
        <v>0</v>
      </c>
      <c r="HLN56" s="383">
        <f t="shared" si="92"/>
        <v>0</v>
      </c>
      <c r="HLO56" s="383">
        <f t="shared" si="92"/>
        <v>0</v>
      </c>
      <c r="HLP56" s="383">
        <f t="shared" si="92"/>
        <v>0</v>
      </c>
      <c r="HLQ56" s="383">
        <f t="shared" si="92"/>
        <v>0</v>
      </c>
      <c r="HLR56" s="383">
        <f t="shared" si="92"/>
        <v>0</v>
      </c>
      <c r="HLS56" s="383">
        <f t="shared" si="92"/>
        <v>0</v>
      </c>
      <c r="HLT56" s="383">
        <f t="shared" si="92"/>
        <v>0</v>
      </c>
      <c r="HLU56" s="383">
        <f t="shared" si="92"/>
        <v>0</v>
      </c>
      <c r="HLV56" s="383">
        <f t="shared" si="92"/>
        <v>0</v>
      </c>
      <c r="HLW56" s="383">
        <f t="shared" si="92"/>
        <v>0</v>
      </c>
      <c r="HLX56" s="383">
        <f t="shared" si="92"/>
        <v>0</v>
      </c>
      <c r="HLY56" s="383">
        <f t="shared" si="92"/>
        <v>0</v>
      </c>
      <c r="HLZ56" s="383">
        <f t="shared" si="92"/>
        <v>0</v>
      </c>
      <c r="HMA56" s="383">
        <f t="shared" si="92"/>
        <v>0</v>
      </c>
      <c r="HMB56" s="383">
        <f t="shared" si="92"/>
        <v>0</v>
      </c>
      <c r="HMC56" s="383">
        <f t="shared" si="92"/>
        <v>0</v>
      </c>
      <c r="HMD56" s="383">
        <f t="shared" si="92"/>
        <v>0</v>
      </c>
      <c r="HME56" s="383">
        <f t="shared" si="92"/>
        <v>0</v>
      </c>
      <c r="HMF56" s="383">
        <f t="shared" si="92"/>
        <v>0</v>
      </c>
      <c r="HMG56" s="383">
        <f t="shared" si="92"/>
        <v>0</v>
      </c>
      <c r="HMH56" s="383">
        <f t="shared" si="92"/>
        <v>0</v>
      </c>
      <c r="HMI56" s="383">
        <f t="shared" si="92"/>
        <v>0</v>
      </c>
      <c r="HMJ56" s="383">
        <f t="shared" si="92"/>
        <v>0</v>
      </c>
      <c r="HMK56" s="383">
        <f t="shared" si="92"/>
        <v>0</v>
      </c>
      <c r="HML56" s="383">
        <f t="shared" si="92"/>
        <v>0</v>
      </c>
      <c r="HMM56" s="383">
        <f t="shared" si="92"/>
        <v>0</v>
      </c>
      <c r="HMN56" s="383">
        <f t="shared" si="92"/>
        <v>0</v>
      </c>
      <c r="HMO56" s="383">
        <f t="shared" si="92"/>
        <v>0</v>
      </c>
      <c r="HMP56" s="383">
        <f t="shared" si="92"/>
        <v>0</v>
      </c>
      <c r="HMQ56" s="383">
        <f t="shared" si="92"/>
        <v>0</v>
      </c>
      <c r="HMR56" s="383">
        <f t="shared" si="92"/>
        <v>0</v>
      </c>
      <c r="HMS56" s="383">
        <f t="shared" si="92"/>
        <v>0</v>
      </c>
      <c r="HMT56" s="383">
        <f t="shared" ref="HMT56:HPE56" si="93">$C$56*HMT54</f>
        <v>0</v>
      </c>
      <c r="HMU56" s="383">
        <f t="shared" si="93"/>
        <v>0</v>
      </c>
      <c r="HMV56" s="383">
        <f t="shared" si="93"/>
        <v>0</v>
      </c>
      <c r="HMW56" s="383">
        <f t="shared" si="93"/>
        <v>0</v>
      </c>
      <c r="HMX56" s="383">
        <f t="shared" si="93"/>
        <v>0</v>
      </c>
      <c r="HMY56" s="383">
        <f t="shared" si="93"/>
        <v>0</v>
      </c>
      <c r="HMZ56" s="383">
        <f t="shared" si="93"/>
        <v>0</v>
      </c>
      <c r="HNA56" s="383">
        <f t="shared" si="93"/>
        <v>0</v>
      </c>
      <c r="HNB56" s="383">
        <f t="shared" si="93"/>
        <v>0</v>
      </c>
      <c r="HNC56" s="383">
        <f t="shared" si="93"/>
        <v>0</v>
      </c>
      <c r="HND56" s="383">
        <f t="shared" si="93"/>
        <v>0</v>
      </c>
      <c r="HNE56" s="383">
        <f t="shared" si="93"/>
        <v>0</v>
      </c>
      <c r="HNF56" s="383">
        <f t="shared" si="93"/>
        <v>0</v>
      </c>
      <c r="HNG56" s="383">
        <f t="shared" si="93"/>
        <v>0</v>
      </c>
      <c r="HNH56" s="383">
        <f t="shared" si="93"/>
        <v>0</v>
      </c>
      <c r="HNI56" s="383">
        <f t="shared" si="93"/>
        <v>0</v>
      </c>
      <c r="HNJ56" s="383">
        <f t="shared" si="93"/>
        <v>0</v>
      </c>
      <c r="HNK56" s="383">
        <f t="shared" si="93"/>
        <v>0</v>
      </c>
      <c r="HNL56" s="383">
        <f t="shared" si="93"/>
        <v>0</v>
      </c>
      <c r="HNM56" s="383">
        <f t="shared" si="93"/>
        <v>0</v>
      </c>
      <c r="HNN56" s="383">
        <f t="shared" si="93"/>
        <v>0</v>
      </c>
      <c r="HNO56" s="383">
        <f t="shared" si="93"/>
        <v>0</v>
      </c>
      <c r="HNP56" s="383">
        <f t="shared" si="93"/>
        <v>0</v>
      </c>
      <c r="HNQ56" s="383">
        <f t="shared" si="93"/>
        <v>0</v>
      </c>
      <c r="HNR56" s="383">
        <f t="shared" si="93"/>
        <v>0</v>
      </c>
      <c r="HNS56" s="383">
        <f t="shared" si="93"/>
        <v>0</v>
      </c>
      <c r="HNT56" s="383">
        <f t="shared" si="93"/>
        <v>0</v>
      </c>
      <c r="HNU56" s="383">
        <f t="shared" si="93"/>
        <v>0</v>
      </c>
      <c r="HNV56" s="383">
        <f t="shared" si="93"/>
        <v>0</v>
      </c>
      <c r="HNW56" s="383">
        <f t="shared" si="93"/>
        <v>0</v>
      </c>
      <c r="HNX56" s="383">
        <f t="shared" si="93"/>
        <v>0</v>
      </c>
      <c r="HNY56" s="383">
        <f t="shared" si="93"/>
        <v>0</v>
      </c>
      <c r="HNZ56" s="383">
        <f t="shared" si="93"/>
        <v>0</v>
      </c>
      <c r="HOA56" s="383">
        <f t="shared" si="93"/>
        <v>0</v>
      </c>
      <c r="HOB56" s="383">
        <f t="shared" si="93"/>
        <v>0</v>
      </c>
      <c r="HOC56" s="383">
        <f t="shared" si="93"/>
        <v>0</v>
      </c>
      <c r="HOD56" s="383">
        <f t="shared" si="93"/>
        <v>0</v>
      </c>
      <c r="HOE56" s="383">
        <f t="shared" si="93"/>
        <v>0</v>
      </c>
      <c r="HOF56" s="383">
        <f t="shared" si="93"/>
        <v>0</v>
      </c>
      <c r="HOG56" s="383">
        <f t="shared" si="93"/>
        <v>0</v>
      </c>
      <c r="HOH56" s="383">
        <f t="shared" si="93"/>
        <v>0</v>
      </c>
      <c r="HOI56" s="383">
        <f t="shared" si="93"/>
        <v>0</v>
      </c>
      <c r="HOJ56" s="383">
        <f t="shared" si="93"/>
        <v>0</v>
      </c>
      <c r="HOK56" s="383">
        <f t="shared" si="93"/>
        <v>0</v>
      </c>
      <c r="HOL56" s="383">
        <f t="shared" si="93"/>
        <v>0</v>
      </c>
      <c r="HOM56" s="383">
        <f t="shared" si="93"/>
        <v>0</v>
      </c>
      <c r="HON56" s="383">
        <f t="shared" si="93"/>
        <v>0</v>
      </c>
      <c r="HOO56" s="383">
        <f t="shared" si="93"/>
        <v>0</v>
      </c>
      <c r="HOP56" s="383">
        <f t="shared" si="93"/>
        <v>0</v>
      </c>
      <c r="HOQ56" s="383">
        <f t="shared" si="93"/>
        <v>0</v>
      </c>
      <c r="HOR56" s="383">
        <f t="shared" si="93"/>
        <v>0</v>
      </c>
      <c r="HOS56" s="383">
        <f t="shared" si="93"/>
        <v>0</v>
      </c>
      <c r="HOT56" s="383">
        <f t="shared" si="93"/>
        <v>0</v>
      </c>
      <c r="HOU56" s="383">
        <f t="shared" si="93"/>
        <v>0</v>
      </c>
      <c r="HOV56" s="383">
        <f t="shared" si="93"/>
        <v>0</v>
      </c>
      <c r="HOW56" s="383">
        <f t="shared" si="93"/>
        <v>0</v>
      </c>
      <c r="HOX56" s="383">
        <f t="shared" si="93"/>
        <v>0</v>
      </c>
      <c r="HOY56" s="383">
        <f t="shared" si="93"/>
        <v>0</v>
      </c>
      <c r="HOZ56" s="383">
        <f t="shared" si="93"/>
        <v>0</v>
      </c>
      <c r="HPA56" s="383">
        <f t="shared" si="93"/>
        <v>0</v>
      </c>
      <c r="HPB56" s="383">
        <f t="shared" si="93"/>
        <v>0</v>
      </c>
      <c r="HPC56" s="383">
        <f t="shared" si="93"/>
        <v>0</v>
      </c>
      <c r="HPD56" s="383">
        <f t="shared" si="93"/>
        <v>0</v>
      </c>
      <c r="HPE56" s="383">
        <f t="shared" si="93"/>
        <v>0</v>
      </c>
      <c r="HPF56" s="383">
        <f t="shared" ref="HPF56:HRQ56" si="94">$C$56*HPF54</f>
        <v>0</v>
      </c>
      <c r="HPG56" s="383">
        <f t="shared" si="94"/>
        <v>0</v>
      </c>
      <c r="HPH56" s="383">
        <f t="shared" si="94"/>
        <v>0</v>
      </c>
      <c r="HPI56" s="383">
        <f t="shared" si="94"/>
        <v>0</v>
      </c>
      <c r="HPJ56" s="383">
        <f t="shared" si="94"/>
        <v>0</v>
      </c>
      <c r="HPK56" s="383">
        <f t="shared" si="94"/>
        <v>0</v>
      </c>
      <c r="HPL56" s="383">
        <f t="shared" si="94"/>
        <v>0</v>
      </c>
      <c r="HPM56" s="383">
        <f t="shared" si="94"/>
        <v>0</v>
      </c>
      <c r="HPN56" s="383">
        <f t="shared" si="94"/>
        <v>0</v>
      </c>
      <c r="HPO56" s="383">
        <f t="shared" si="94"/>
        <v>0</v>
      </c>
      <c r="HPP56" s="383">
        <f t="shared" si="94"/>
        <v>0</v>
      </c>
      <c r="HPQ56" s="383">
        <f t="shared" si="94"/>
        <v>0</v>
      </c>
      <c r="HPR56" s="383">
        <f t="shared" si="94"/>
        <v>0</v>
      </c>
      <c r="HPS56" s="383">
        <f t="shared" si="94"/>
        <v>0</v>
      </c>
      <c r="HPT56" s="383">
        <f t="shared" si="94"/>
        <v>0</v>
      </c>
      <c r="HPU56" s="383">
        <f t="shared" si="94"/>
        <v>0</v>
      </c>
      <c r="HPV56" s="383">
        <f t="shared" si="94"/>
        <v>0</v>
      </c>
      <c r="HPW56" s="383">
        <f t="shared" si="94"/>
        <v>0</v>
      </c>
      <c r="HPX56" s="383">
        <f t="shared" si="94"/>
        <v>0</v>
      </c>
      <c r="HPY56" s="383">
        <f t="shared" si="94"/>
        <v>0</v>
      </c>
      <c r="HPZ56" s="383">
        <f t="shared" si="94"/>
        <v>0</v>
      </c>
      <c r="HQA56" s="383">
        <f t="shared" si="94"/>
        <v>0</v>
      </c>
      <c r="HQB56" s="383">
        <f t="shared" si="94"/>
        <v>0</v>
      </c>
      <c r="HQC56" s="383">
        <f t="shared" si="94"/>
        <v>0</v>
      </c>
      <c r="HQD56" s="383">
        <f t="shared" si="94"/>
        <v>0</v>
      </c>
      <c r="HQE56" s="383">
        <f t="shared" si="94"/>
        <v>0</v>
      </c>
      <c r="HQF56" s="383">
        <f t="shared" si="94"/>
        <v>0</v>
      </c>
      <c r="HQG56" s="383">
        <f t="shared" si="94"/>
        <v>0</v>
      </c>
      <c r="HQH56" s="383">
        <f t="shared" si="94"/>
        <v>0</v>
      </c>
      <c r="HQI56" s="383">
        <f t="shared" si="94"/>
        <v>0</v>
      </c>
      <c r="HQJ56" s="383">
        <f t="shared" si="94"/>
        <v>0</v>
      </c>
      <c r="HQK56" s="383">
        <f t="shared" si="94"/>
        <v>0</v>
      </c>
      <c r="HQL56" s="383">
        <f t="shared" si="94"/>
        <v>0</v>
      </c>
      <c r="HQM56" s="383">
        <f t="shared" si="94"/>
        <v>0</v>
      </c>
      <c r="HQN56" s="383">
        <f t="shared" si="94"/>
        <v>0</v>
      </c>
      <c r="HQO56" s="383">
        <f t="shared" si="94"/>
        <v>0</v>
      </c>
      <c r="HQP56" s="383">
        <f t="shared" si="94"/>
        <v>0</v>
      </c>
      <c r="HQQ56" s="383">
        <f t="shared" si="94"/>
        <v>0</v>
      </c>
      <c r="HQR56" s="383">
        <f t="shared" si="94"/>
        <v>0</v>
      </c>
      <c r="HQS56" s="383">
        <f t="shared" si="94"/>
        <v>0</v>
      </c>
      <c r="HQT56" s="383">
        <f t="shared" si="94"/>
        <v>0</v>
      </c>
      <c r="HQU56" s="383">
        <f t="shared" si="94"/>
        <v>0</v>
      </c>
      <c r="HQV56" s="383">
        <f t="shared" si="94"/>
        <v>0</v>
      </c>
      <c r="HQW56" s="383">
        <f t="shared" si="94"/>
        <v>0</v>
      </c>
      <c r="HQX56" s="383">
        <f t="shared" si="94"/>
        <v>0</v>
      </c>
      <c r="HQY56" s="383">
        <f t="shared" si="94"/>
        <v>0</v>
      </c>
      <c r="HQZ56" s="383">
        <f t="shared" si="94"/>
        <v>0</v>
      </c>
      <c r="HRA56" s="383">
        <f t="shared" si="94"/>
        <v>0</v>
      </c>
      <c r="HRB56" s="383">
        <f t="shared" si="94"/>
        <v>0</v>
      </c>
      <c r="HRC56" s="383">
        <f t="shared" si="94"/>
        <v>0</v>
      </c>
      <c r="HRD56" s="383">
        <f t="shared" si="94"/>
        <v>0</v>
      </c>
      <c r="HRE56" s="383">
        <f t="shared" si="94"/>
        <v>0</v>
      </c>
      <c r="HRF56" s="383">
        <f t="shared" si="94"/>
        <v>0</v>
      </c>
      <c r="HRG56" s="383">
        <f t="shared" si="94"/>
        <v>0</v>
      </c>
      <c r="HRH56" s="383">
        <f t="shared" si="94"/>
        <v>0</v>
      </c>
      <c r="HRI56" s="383">
        <f t="shared" si="94"/>
        <v>0</v>
      </c>
      <c r="HRJ56" s="383">
        <f t="shared" si="94"/>
        <v>0</v>
      </c>
      <c r="HRK56" s="383">
        <f t="shared" si="94"/>
        <v>0</v>
      </c>
      <c r="HRL56" s="383">
        <f t="shared" si="94"/>
        <v>0</v>
      </c>
      <c r="HRM56" s="383">
        <f t="shared" si="94"/>
        <v>0</v>
      </c>
      <c r="HRN56" s="383">
        <f t="shared" si="94"/>
        <v>0</v>
      </c>
      <c r="HRO56" s="383">
        <f t="shared" si="94"/>
        <v>0</v>
      </c>
      <c r="HRP56" s="383">
        <f t="shared" si="94"/>
        <v>0</v>
      </c>
      <c r="HRQ56" s="383">
        <f t="shared" si="94"/>
        <v>0</v>
      </c>
      <c r="HRR56" s="383">
        <f t="shared" ref="HRR56:HUC56" si="95">$C$56*HRR54</f>
        <v>0</v>
      </c>
      <c r="HRS56" s="383">
        <f t="shared" si="95"/>
        <v>0</v>
      </c>
      <c r="HRT56" s="383">
        <f t="shared" si="95"/>
        <v>0</v>
      </c>
      <c r="HRU56" s="383">
        <f t="shared" si="95"/>
        <v>0</v>
      </c>
      <c r="HRV56" s="383">
        <f t="shared" si="95"/>
        <v>0</v>
      </c>
      <c r="HRW56" s="383">
        <f t="shared" si="95"/>
        <v>0</v>
      </c>
      <c r="HRX56" s="383">
        <f t="shared" si="95"/>
        <v>0</v>
      </c>
      <c r="HRY56" s="383">
        <f t="shared" si="95"/>
        <v>0</v>
      </c>
      <c r="HRZ56" s="383">
        <f t="shared" si="95"/>
        <v>0</v>
      </c>
      <c r="HSA56" s="383">
        <f t="shared" si="95"/>
        <v>0</v>
      </c>
      <c r="HSB56" s="383">
        <f t="shared" si="95"/>
        <v>0</v>
      </c>
      <c r="HSC56" s="383">
        <f t="shared" si="95"/>
        <v>0</v>
      </c>
      <c r="HSD56" s="383">
        <f t="shared" si="95"/>
        <v>0</v>
      </c>
      <c r="HSE56" s="383">
        <f t="shared" si="95"/>
        <v>0</v>
      </c>
      <c r="HSF56" s="383">
        <f t="shared" si="95"/>
        <v>0</v>
      </c>
      <c r="HSG56" s="383">
        <f t="shared" si="95"/>
        <v>0</v>
      </c>
      <c r="HSH56" s="383">
        <f t="shared" si="95"/>
        <v>0</v>
      </c>
      <c r="HSI56" s="383">
        <f t="shared" si="95"/>
        <v>0</v>
      </c>
      <c r="HSJ56" s="383">
        <f t="shared" si="95"/>
        <v>0</v>
      </c>
      <c r="HSK56" s="383">
        <f t="shared" si="95"/>
        <v>0</v>
      </c>
      <c r="HSL56" s="383">
        <f t="shared" si="95"/>
        <v>0</v>
      </c>
      <c r="HSM56" s="383">
        <f t="shared" si="95"/>
        <v>0</v>
      </c>
      <c r="HSN56" s="383">
        <f t="shared" si="95"/>
        <v>0</v>
      </c>
      <c r="HSO56" s="383">
        <f t="shared" si="95"/>
        <v>0</v>
      </c>
      <c r="HSP56" s="383">
        <f t="shared" si="95"/>
        <v>0</v>
      </c>
      <c r="HSQ56" s="383">
        <f t="shared" si="95"/>
        <v>0</v>
      </c>
      <c r="HSR56" s="383">
        <f t="shared" si="95"/>
        <v>0</v>
      </c>
      <c r="HSS56" s="383">
        <f t="shared" si="95"/>
        <v>0</v>
      </c>
      <c r="HST56" s="383">
        <f t="shared" si="95"/>
        <v>0</v>
      </c>
      <c r="HSU56" s="383">
        <f t="shared" si="95"/>
        <v>0</v>
      </c>
      <c r="HSV56" s="383">
        <f t="shared" si="95"/>
        <v>0</v>
      </c>
      <c r="HSW56" s="383">
        <f t="shared" si="95"/>
        <v>0</v>
      </c>
      <c r="HSX56" s="383">
        <f t="shared" si="95"/>
        <v>0</v>
      </c>
      <c r="HSY56" s="383">
        <f t="shared" si="95"/>
        <v>0</v>
      </c>
      <c r="HSZ56" s="383">
        <f t="shared" si="95"/>
        <v>0</v>
      </c>
      <c r="HTA56" s="383">
        <f t="shared" si="95"/>
        <v>0</v>
      </c>
      <c r="HTB56" s="383">
        <f t="shared" si="95"/>
        <v>0</v>
      </c>
      <c r="HTC56" s="383">
        <f t="shared" si="95"/>
        <v>0</v>
      </c>
      <c r="HTD56" s="383">
        <f t="shared" si="95"/>
        <v>0</v>
      </c>
      <c r="HTE56" s="383">
        <f t="shared" si="95"/>
        <v>0</v>
      </c>
      <c r="HTF56" s="383">
        <f t="shared" si="95"/>
        <v>0</v>
      </c>
      <c r="HTG56" s="383">
        <f t="shared" si="95"/>
        <v>0</v>
      </c>
      <c r="HTH56" s="383">
        <f t="shared" si="95"/>
        <v>0</v>
      </c>
      <c r="HTI56" s="383">
        <f t="shared" si="95"/>
        <v>0</v>
      </c>
      <c r="HTJ56" s="383">
        <f t="shared" si="95"/>
        <v>0</v>
      </c>
      <c r="HTK56" s="383">
        <f t="shared" si="95"/>
        <v>0</v>
      </c>
      <c r="HTL56" s="383">
        <f t="shared" si="95"/>
        <v>0</v>
      </c>
      <c r="HTM56" s="383">
        <f t="shared" si="95"/>
        <v>0</v>
      </c>
      <c r="HTN56" s="383">
        <f t="shared" si="95"/>
        <v>0</v>
      </c>
      <c r="HTO56" s="383">
        <f t="shared" si="95"/>
        <v>0</v>
      </c>
      <c r="HTP56" s="383">
        <f t="shared" si="95"/>
        <v>0</v>
      </c>
      <c r="HTQ56" s="383">
        <f t="shared" si="95"/>
        <v>0</v>
      </c>
      <c r="HTR56" s="383">
        <f t="shared" si="95"/>
        <v>0</v>
      </c>
      <c r="HTS56" s="383">
        <f t="shared" si="95"/>
        <v>0</v>
      </c>
      <c r="HTT56" s="383">
        <f t="shared" si="95"/>
        <v>0</v>
      </c>
      <c r="HTU56" s="383">
        <f t="shared" si="95"/>
        <v>0</v>
      </c>
      <c r="HTV56" s="383">
        <f t="shared" si="95"/>
        <v>0</v>
      </c>
      <c r="HTW56" s="383">
        <f t="shared" si="95"/>
        <v>0</v>
      </c>
      <c r="HTX56" s="383">
        <f t="shared" si="95"/>
        <v>0</v>
      </c>
      <c r="HTY56" s="383">
        <f t="shared" si="95"/>
        <v>0</v>
      </c>
      <c r="HTZ56" s="383">
        <f t="shared" si="95"/>
        <v>0</v>
      </c>
      <c r="HUA56" s="383">
        <f t="shared" si="95"/>
        <v>0</v>
      </c>
      <c r="HUB56" s="383">
        <f t="shared" si="95"/>
        <v>0</v>
      </c>
      <c r="HUC56" s="383">
        <f t="shared" si="95"/>
        <v>0</v>
      </c>
      <c r="HUD56" s="383">
        <f t="shared" ref="HUD56:HWO56" si="96">$C$56*HUD54</f>
        <v>0</v>
      </c>
      <c r="HUE56" s="383">
        <f t="shared" si="96"/>
        <v>0</v>
      </c>
      <c r="HUF56" s="383">
        <f t="shared" si="96"/>
        <v>0</v>
      </c>
      <c r="HUG56" s="383">
        <f t="shared" si="96"/>
        <v>0</v>
      </c>
      <c r="HUH56" s="383">
        <f t="shared" si="96"/>
        <v>0</v>
      </c>
      <c r="HUI56" s="383">
        <f t="shared" si="96"/>
        <v>0</v>
      </c>
      <c r="HUJ56" s="383">
        <f t="shared" si="96"/>
        <v>0</v>
      </c>
      <c r="HUK56" s="383">
        <f t="shared" si="96"/>
        <v>0</v>
      </c>
      <c r="HUL56" s="383">
        <f t="shared" si="96"/>
        <v>0</v>
      </c>
      <c r="HUM56" s="383">
        <f t="shared" si="96"/>
        <v>0</v>
      </c>
      <c r="HUN56" s="383">
        <f t="shared" si="96"/>
        <v>0</v>
      </c>
      <c r="HUO56" s="383">
        <f t="shared" si="96"/>
        <v>0</v>
      </c>
      <c r="HUP56" s="383">
        <f t="shared" si="96"/>
        <v>0</v>
      </c>
      <c r="HUQ56" s="383">
        <f t="shared" si="96"/>
        <v>0</v>
      </c>
      <c r="HUR56" s="383">
        <f t="shared" si="96"/>
        <v>0</v>
      </c>
      <c r="HUS56" s="383">
        <f t="shared" si="96"/>
        <v>0</v>
      </c>
      <c r="HUT56" s="383">
        <f t="shared" si="96"/>
        <v>0</v>
      </c>
      <c r="HUU56" s="383">
        <f t="shared" si="96"/>
        <v>0</v>
      </c>
      <c r="HUV56" s="383">
        <f t="shared" si="96"/>
        <v>0</v>
      </c>
      <c r="HUW56" s="383">
        <f t="shared" si="96"/>
        <v>0</v>
      </c>
      <c r="HUX56" s="383">
        <f t="shared" si="96"/>
        <v>0</v>
      </c>
      <c r="HUY56" s="383">
        <f t="shared" si="96"/>
        <v>0</v>
      </c>
      <c r="HUZ56" s="383">
        <f t="shared" si="96"/>
        <v>0</v>
      </c>
      <c r="HVA56" s="383">
        <f t="shared" si="96"/>
        <v>0</v>
      </c>
      <c r="HVB56" s="383">
        <f t="shared" si="96"/>
        <v>0</v>
      </c>
      <c r="HVC56" s="383">
        <f t="shared" si="96"/>
        <v>0</v>
      </c>
      <c r="HVD56" s="383">
        <f t="shared" si="96"/>
        <v>0</v>
      </c>
      <c r="HVE56" s="383">
        <f t="shared" si="96"/>
        <v>0</v>
      </c>
      <c r="HVF56" s="383">
        <f t="shared" si="96"/>
        <v>0</v>
      </c>
      <c r="HVG56" s="383">
        <f t="shared" si="96"/>
        <v>0</v>
      </c>
      <c r="HVH56" s="383">
        <f t="shared" si="96"/>
        <v>0</v>
      </c>
      <c r="HVI56" s="383">
        <f t="shared" si="96"/>
        <v>0</v>
      </c>
      <c r="HVJ56" s="383">
        <f t="shared" si="96"/>
        <v>0</v>
      </c>
      <c r="HVK56" s="383">
        <f t="shared" si="96"/>
        <v>0</v>
      </c>
      <c r="HVL56" s="383">
        <f t="shared" si="96"/>
        <v>0</v>
      </c>
      <c r="HVM56" s="383">
        <f t="shared" si="96"/>
        <v>0</v>
      </c>
      <c r="HVN56" s="383">
        <f t="shared" si="96"/>
        <v>0</v>
      </c>
      <c r="HVO56" s="383">
        <f t="shared" si="96"/>
        <v>0</v>
      </c>
      <c r="HVP56" s="383">
        <f t="shared" si="96"/>
        <v>0</v>
      </c>
      <c r="HVQ56" s="383">
        <f t="shared" si="96"/>
        <v>0</v>
      </c>
      <c r="HVR56" s="383">
        <f t="shared" si="96"/>
        <v>0</v>
      </c>
      <c r="HVS56" s="383">
        <f t="shared" si="96"/>
        <v>0</v>
      </c>
      <c r="HVT56" s="383">
        <f t="shared" si="96"/>
        <v>0</v>
      </c>
      <c r="HVU56" s="383">
        <f t="shared" si="96"/>
        <v>0</v>
      </c>
      <c r="HVV56" s="383">
        <f t="shared" si="96"/>
        <v>0</v>
      </c>
      <c r="HVW56" s="383">
        <f t="shared" si="96"/>
        <v>0</v>
      </c>
      <c r="HVX56" s="383">
        <f t="shared" si="96"/>
        <v>0</v>
      </c>
      <c r="HVY56" s="383">
        <f t="shared" si="96"/>
        <v>0</v>
      </c>
      <c r="HVZ56" s="383">
        <f t="shared" si="96"/>
        <v>0</v>
      </c>
      <c r="HWA56" s="383">
        <f t="shared" si="96"/>
        <v>0</v>
      </c>
      <c r="HWB56" s="383">
        <f t="shared" si="96"/>
        <v>0</v>
      </c>
      <c r="HWC56" s="383">
        <f t="shared" si="96"/>
        <v>0</v>
      </c>
      <c r="HWD56" s="383">
        <f t="shared" si="96"/>
        <v>0</v>
      </c>
      <c r="HWE56" s="383">
        <f t="shared" si="96"/>
        <v>0</v>
      </c>
      <c r="HWF56" s="383">
        <f t="shared" si="96"/>
        <v>0</v>
      </c>
      <c r="HWG56" s="383">
        <f t="shared" si="96"/>
        <v>0</v>
      </c>
      <c r="HWH56" s="383">
        <f t="shared" si="96"/>
        <v>0</v>
      </c>
      <c r="HWI56" s="383">
        <f t="shared" si="96"/>
        <v>0</v>
      </c>
      <c r="HWJ56" s="383">
        <f t="shared" si="96"/>
        <v>0</v>
      </c>
      <c r="HWK56" s="383">
        <f t="shared" si="96"/>
        <v>0</v>
      </c>
      <c r="HWL56" s="383">
        <f t="shared" si="96"/>
        <v>0</v>
      </c>
      <c r="HWM56" s="383">
        <f t="shared" si="96"/>
        <v>0</v>
      </c>
      <c r="HWN56" s="383">
        <f t="shared" si="96"/>
        <v>0</v>
      </c>
      <c r="HWO56" s="383">
        <f t="shared" si="96"/>
        <v>0</v>
      </c>
      <c r="HWP56" s="383">
        <f t="shared" ref="HWP56:HZA56" si="97">$C$56*HWP54</f>
        <v>0</v>
      </c>
      <c r="HWQ56" s="383">
        <f t="shared" si="97"/>
        <v>0</v>
      </c>
      <c r="HWR56" s="383">
        <f t="shared" si="97"/>
        <v>0</v>
      </c>
      <c r="HWS56" s="383">
        <f t="shared" si="97"/>
        <v>0</v>
      </c>
      <c r="HWT56" s="383">
        <f t="shared" si="97"/>
        <v>0</v>
      </c>
      <c r="HWU56" s="383">
        <f t="shared" si="97"/>
        <v>0</v>
      </c>
      <c r="HWV56" s="383">
        <f t="shared" si="97"/>
        <v>0</v>
      </c>
      <c r="HWW56" s="383">
        <f t="shared" si="97"/>
        <v>0</v>
      </c>
      <c r="HWX56" s="383">
        <f t="shared" si="97"/>
        <v>0</v>
      </c>
      <c r="HWY56" s="383">
        <f t="shared" si="97"/>
        <v>0</v>
      </c>
      <c r="HWZ56" s="383">
        <f t="shared" si="97"/>
        <v>0</v>
      </c>
      <c r="HXA56" s="383">
        <f t="shared" si="97"/>
        <v>0</v>
      </c>
      <c r="HXB56" s="383">
        <f t="shared" si="97"/>
        <v>0</v>
      </c>
      <c r="HXC56" s="383">
        <f t="shared" si="97"/>
        <v>0</v>
      </c>
      <c r="HXD56" s="383">
        <f t="shared" si="97"/>
        <v>0</v>
      </c>
      <c r="HXE56" s="383">
        <f t="shared" si="97"/>
        <v>0</v>
      </c>
      <c r="HXF56" s="383">
        <f t="shared" si="97"/>
        <v>0</v>
      </c>
      <c r="HXG56" s="383">
        <f t="shared" si="97"/>
        <v>0</v>
      </c>
      <c r="HXH56" s="383">
        <f t="shared" si="97"/>
        <v>0</v>
      </c>
      <c r="HXI56" s="383">
        <f t="shared" si="97"/>
        <v>0</v>
      </c>
      <c r="HXJ56" s="383">
        <f t="shared" si="97"/>
        <v>0</v>
      </c>
      <c r="HXK56" s="383">
        <f t="shared" si="97"/>
        <v>0</v>
      </c>
      <c r="HXL56" s="383">
        <f t="shared" si="97"/>
        <v>0</v>
      </c>
      <c r="HXM56" s="383">
        <f t="shared" si="97"/>
        <v>0</v>
      </c>
      <c r="HXN56" s="383">
        <f t="shared" si="97"/>
        <v>0</v>
      </c>
      <c r="HXO56" s="383">
        <f t="shared" si="97"/>
        <v>0</v>
      </c>
      <c r="HXP56" s="383">
        <f t="shared" si="97"/>
        <v>0</v>
      </c>
      <c r="HXQ56" s="383">
        <f t="shared" si="97"/>
        <v>0</v>
      </c>
      <c r="HXR56" s="383">
        <f t="shared" si="97"/>
        <v>0</v>
      </c>
      <c r="HXS56" s="383">
        <f t="shared" si="97"/>
        <v>0</v>
      </c>
      <c r="HXT56" s="383">
        <f t="shared" si="97"/>
        <v>0</v>
      </c>
      <c r="HXU56" s="383">
        <f t="shared" si="97"/>
        <v>0</v>
      </c>
      <c r="HXV56" s="383">
        <f t="shared" si="97"/>
        <v>0</v>
      </c>
      <c r="HXW56" s="383">
        <f t="shared" si="97"/>
        <v>0</v>
      </c>
      <c r="HXX56" s="383">
        <f t="shared" si="97"/>
        <v>0</v>
      </c>
      <c r="HXY56" s="383">
        <f t="shared" si="97"/>
        <v>0</v>
      </c>
      <c r="HXZ56" s="383">
        <f t="shared" si="97"/>
        <v>0</v>
      </c>
      <c r="HYA56" s="383">
        <f t="shared" si="97"/>
        <v>0</v>
      </c>
      <c r="HYB56" s="383">
        <f t="shared" si="97"/>
        <v>0</v>
      </c>
      <c r="HYC56" s="383">
        <f t="shared" si="97"/>
        <v>0</v>
      </c>
      <c r="HYD56" s="383">
        <f t="shared" si="97"/>
        <v>0</v>
      </c>
      <c r="HYE56" s="383">
        <f t="shared" si="97"/>
        <v>0</v>
      </c>
      <c r="HYF56" s="383">
        <f t="shared" si="97"/>
        <v>0</v>
      </c>
      <c r="HYG56" s="383">
        <f t="shared" si="97"/>
        <v>0</v>
      </c>
      <c r="HYH56" s="383">
        <f t="shared" si="97"/>
        <v>0</v>
      </c>
      <c r="HYI56" s="383">
        <f t="shared" si="97"/>
        <v>0</v>
      </c>
      <c r="HYJ56" s="383">
        <f t="shared" si="97"/>
        <v>0</v>
      </c>
      <c r="HYK56" s="383">
        <f t="shared" si="97"/>
        <v>0</v>
      </c>
      <c r="HYL56" s="383">
        <f t="shared" si="97"/>
        <v>0</v>
      </c>
      <c r="HYM56" s="383">
        <f t="shared" si="97"/>
        <v>0</v>
      </c>
      <c r="HYN56" s="383">
        <f t="shared" si="97"/>
        <v>0</v>
      </c>
      <c r="HYO56" s="383">
        <f t="shared" si="97"/>
        <v>0</v>
      </c>
      <c r="HYP56" s="383">
        <f t="shared" si="97"/>
        <v>0</v>
      </c>
      <c r="HYQ56" s="383">
        <f t="shared" si="97"/>
        <v>0</v>
      </c>
      <c r="HYR56" s="383">
        <f t="shared" si="97"/>
        <v>0</v>
      </c>
      <c r="HYS56" s="383">
        <f t="shared" si="97"/>
        <v>0</v>
      </c>
      <c r="HYT56" s="383">
        <f t="shared" si="97"/>
        <v>0</v>
      </c>
      <c r="HYU56" s="383">
        <f t="shared" si="97"/>
        <v>0</v>
      </c>
      <c r="HYV56" s="383">
        <f t="shared" si="97"/>
        <v>0</v>
      </c>
      <c r="HYW56" s="383">
        <f t="shared" si="97"/>
        <v>0</v>
      </c>
      <c r="HYX56" s="383">
        <f t="shared" si="97"/>
        <v>0</v>
      </c>
      <c r="HYY56" s="383">
        <f t="shared" si="97"/>
        <v>0</v>
      </c>
      <c r="HYZ56" s="383">
        <f t="shared" si="97"/>
        <v>0</v>
      </c>
      <c r="HZA56" s="383">
        <f t="shared" si="97"/>
        <v>0</v>
      </c>
      <c r="HZB56" s="383">
        <f t="shared" ref="HZB56:IBM56" si="98">$C$56*HZB54</f>
        <v>0</v>
      </c>
      <c r="HZC56" s="383">
        <f t="shared" si="98"/>
        <v>0</v>
      </c>
      <c r="HZD56" s="383">
        <f t="shared" si="98"/>
        <v>0</v>
      </c>
      <c r="HZE56" s="383">
        <f t="shared" si="98"/>
        <v>0</v>
      </c>
      <c r="HZF56" s="383">
        <f t="shared" si="98"/>
        <v>0</v>
      </c>
      <c r="HZG56" s="383">
        <f t="shared" si="98"/>
        <v>0</v>
      </c>
      <c r="HZH56" s="383">
        <f t="shared" si="98"/>
        <v>0</v>
      </c>
      <c r="HZI56" s="383">
        <f t="shared" si="98"/>
        <v>0</v>
      </c>
      <c r="HZJ56" s="383">
        <f t="shared" si="98"/>
        <v>0</v>
      </c>
      <c r="HZK56" s="383">
        <f t="shared" si="98"/>
        <v>0</v>
      </c>
      <c r="HZL56" s="383">
        <f t="shared" si="98"/>
        <v>0</v>
      </c>
      <c r="HZM56" s="383">
        <f t="shared" si="98"/>
        <v>0</v>
      </c>
      <c r="HZN56" s="383">
        <f t="shared" si="98"/>
        <v>0</v>
      </c>
      <c r="HZO56" s="383">
        <f t="shared" si="98"/>
        <v>0</v>
      </c>
      <c r="HZP56" s="383">
        <f t="shared" si="98"/>
        <v>0</v>
      </c>
      <c r="HZQ56" s="383">
        <f t="shared" si="98"/>
        <v>0</v>
      </c>
      <c r="HZR56" s="383">
        <f t="shared" si="98"/>
        <v>0</v>
      </c>
      <c r="HZS56" s="383">
        <f t="shared" si="98"/>
        <v>0</v>
      </c>
      <c r="HZT56" s="383">
        <f t="shared" si="98"/>
        <v>0</v>
      </c>
      <c r="HZU56" s="383">
        <f t="shared" si="98"/>
        <v>0</v>
      </c>
      <c r="HZV56" s="383">
        <f t="shared" si="98"/>
        <v>0</v>
      </c>
      <c r="HZW56" s="383">
        <f t="shared" si="98"/>
        <v>0</v>
      </c>
      <c r="HZX56" s="383">
        <f t="shared" si="98"/>
        <v>0</v>
      </c>
      <c r="HZY56" s="383">
        <f t="shared" si="98"/>
        <v>0</v>
      </c>
      <c r="HZZ56" s="383">
        <f t="shared" si="98"/>
        <v>0</v>
      </c>
      <c r="IAA56" s="383">
        <f t="shared" si="98"/>
        <v>0</v>
      </c>
      <c r="IAB56" s="383">
        <f t="shared" si="98"/>
        <v>0</v>
      </c>
      <c r="IAC56" s="383">
        <f t="shared" si="98"/>
        <v>0</v>
      </c>
      <c r="IAD56" s="383">
        <f t="shared" si="98"/>
        <v>0</v>
      </c>
      <c r="IAE56" s="383">
        <f t="shared" si="98"/>
        <v>0</v>
      </c>
      <c r="IAF56" s="383">
        <f t="shared" si="98"/>
        <v>0</v>
      </c>
      <c r="IAG56" s="383">
        <f t="shared" si="98"/>
        <v>0</v>
      </c>
      <c r="IAH56" s="383">
        <f t="shared" si="98"/>
        <v>0</v>
      </c>
      <c r="IAI56" s="383">
        <f t="shared" si="98"/>
        <v>0</v>
      </c>
      <c r="IAJ56" s="383">
        <f t="shared" si="98"/>
        <v>0</v>
      </c>
      <c r="IAK56" s="383">
        <f t="shared" si="98"/>
        <v>0</v>
      </c>
      <c r="IAL56" s="383">
        <f t="shared" si="98"/>
        <v>0</v>
      </c>
      <c r="IAM56" s="383">
        <f t="shared" si="98"/>
        <v>0</v>
      </c>
      <c r="IAN56" s="383">
        <f t="shared" si="98"/>
        <v>0</v>
      </c>
      <c r="IAO56" s="383">
        <f t="shared" si="98"/>
        <v>0</v>
      </c>
      <c r="IAP56" s="383">
        <f t="shared" si="98"/>
        <v>0</v>
      </c>
      <c r="IAQ56" s="383">
        <f t="shared" si="98"/>
        <v>0</v>
      </c>
      <c r="IAR56" s="383">
        <f t="shared" si="98"/>
        <v>0</v>
      </c>
      <c r="IAS56" s="383">
        <f t="shared" si="98"/>
        <v>0</v>
      </c>
      <c r="IAT56" s="383">
        <f t="shared" si="98"/>
        <v>0</v>
      </c>
      <c r="IAU56" s="383">
        <f t="shared" si="98"/>
        <v>0</v>
      </c>
      <c r="IAV56" s="383">
        <f t="shared" si="98"/>
        <v>0</v>
      </c>
      <c r="IAW56" s="383">
        <f t="shared" si="98"/>
        <v>0</v>
      </c>
      <c r="IAX56" s="383">
        <f t="shared" si="98"/>
        <v>0</v>
      </c>
      <c r="IAY56" s="383">
        <f t="shared" si="98"/>
        <v>0</v>
      </c>
      <c r="IAZ56" s="383">
        <f t="shared" si="98"/>
        <v>0</v>
      </c>
      <c r="IBA56" s="383">
        <f t="shared" si="98"/>
        <v>0</v>
      </c>
      <c r="IBB56" s="383">
        <f t="shared" si="98"/>
        <v>0</v>
      </c>
      <c r="IBC56" s="383">
        <f t="shared" si="98"/>
        <v>0</v>
      </c>
      <c r="IBD56" s="383">
        <f t="shared" si="98"/>
        <v>0</v>
      </c>
      <c r="IBE56" s="383">
        <f t="shared" si="98"/>
        <v>0</v>
      </c>
      <c r="IBF56" s="383">
        <f t="shared" si="98"/>
        <v>0</v>
      </c>
      <c r="IBG56" s="383">
        <f t="shared" si="98"/>
        <v>0</v>
      </c>
      <c r="IBH56" s="383">
        <f t="shared" si="98"/>
        <v>0</v>
      </c>
      <c r="IBI56" s="383">
        <f t="shared" si="98"/>
        <v>0</v>
      </c>
      <c r="IBJ56" s="383">
        <f t="shared" si="98"/>
        <v>0</v>
      </c>
      <c r="IBK56" s="383">
        <f t="shared" si="98"/>
        <v>0</v>
      </c>
      <c r="IBL56" s="383">
        <f t="shared" si="98"/>
        <v>0</v>
      </c>
      <c r="IBM56" s="383">
        <f t="shared" si="98"/>
        <v>0</v>
      </c>
      <c r="IBN56" s="383">
        <f t="shared" ref="IBN56:IDY56" si="99">$C$56*IBN54</f>
        <v>0</v>
      </c>
      <c r="IBO56" s="383">
        <f t="shared" si="99"/>
        <v>0</v>
      </c>
      <c r="IBP56" s="383">
        <f t="shared" si="99"/>
        <v>0</v>
      </c>
      <c r="IBQ56" s="383">
        <f t="shared" si="99"/>
        <v>0</v>
      </c>
      <c r="IBR56" s="383">
        <f t="shared" si="99"/>
        <v>0</v>
      </c>
      <c r="IBS56" s="383">
        <f t="shared" si="99"/>
        <v>0</v>
      </c>
      <c r="IBT56" s="383">
        <f t="shared" si="99"/>
        <v>0</v>
      </c>
      <c r="IBU56" s="383">
        <f t="shared" si="99"/>
        <v>0</v>
      </c>
      <c r="IBV56" s="383">
        <f t="shared" si="99"/>
        <v>0</v>
      </c>
      <c r="IBW56" s="383">
        <f t="shared" si="99"/>
        <v>0</v>
      </c>
      <c r="IBX56" s="383">
        <f t="shared" si="99"/>
        <v>0</v>
      </c>
      <c r="IBY56" s="383">
        <f t="shared" si="99"/>
        <v>0</v>
      </c>
      <c r="IBZ56" s="383">
        <f t="shared" si="99"/>
        <v>0</v>
      </c>
      <c r="ICA56" s="383">
        <f t="shared" si="99"/>
        <v>0</v>
      </c>
      <c r="ICB56" s="383">
        <f t="shared" si="99"/>
        <v>0</v>
      </c>
      <c r="ICC56" s="383">
        <f t="shared" si="99"/>
        <v>0</v>
      </c>
      <c r="ICD56" s="383">
        <f t="shared" si="99"/>
        <v>0</v>
      </c>
      <c r="ICE56" s="383">
        <f t="shared" si="99"/>
        <v>0</v>
      </c>
      <c r="ICF56" s="383">
        <f t="shared" si="99"/>
        <v>0</v>
      </c>
      <c r="ICG56" s="383">
        <f t="shared" si="99"/>
        <v>0</v>
      </c>
      <c r="ICH56" s="383">
        <f t="shared" si="99"/>
        <v>0</v>
      </c>
      <c r="ICI56" s="383">
        <f t="shared" si="99"/>
        <v>0</v>
      </c>
      <c r="ICJ56" s="383">
        <f t="shared" si="99"/>
        <v>0</v>
      </c>
      <c r="ICK56" s="383">
        <f t="shared" si="99"/>
        <v>0</v>
      </c>
      <c r="ICL56" s="383">
        <f t="shared" si="99"/>
        <v>0</v>
      </c>
      <c r="ICM56" s="383">
        <f t="shared" si="99"/>
        <v>0</v>
      </c>
      <c r="ICN56" s="383">
        <f t="shared" si="99"/>
        <v>0</v>
      </c>
      <c r="ICO56" s="383">
        <f t="shared" si="99"/>
        <v>0</v>
      </c>
      <c r="ICP56" s="383">
        <f t="shared" si="99"/>
        <v>0</v>
      </c>
      <c r="ICQ56" s="383">
        <f t="shared" si="99"/>
        <v>0</v>
      </c>
      <c r="ICR56" s="383">
        <f t="shared" si="99"/>
        <v>0</v>
      </c>
      <c r="ICS56" s="383">
        <f t="shared" si="99"/>
        <v>0</v>
      </c>
      <c r="ICT56" s="383">
        <f t="shared" si="99"/>
        <v>0</v>
      </c>
      <c r="ICU56" s="383">
        <f t="shared" si="99"/>
        <v>0</v>
      </c>
      <c r="ICV56" s="383">
        <f t="shared" si="99"/>
        <v>0</v>
      </c>
      <c r="ICW56" s="383">
        <f t="shared" si="99"/>
        <v>0</v>
      </c>
      <c r="ICX56" s="383">
        <f t="shared" si="99"/>
        <v>0</v>
      </c>
      <c r="ICY56" s="383">
        <f t="shared" si="99"/>
        <v>0</v>
      </c>
      <c r="ICZ56" s="383">
        <f t="shared" si="99"/>
        <v>0</v>
      </c>
      <c r="IDA56" s="383">
        <f t="shared" si="99"/>
        <v>0</v>
      </c>
      <c r="IDB56" s="383">
        <f t="shared" si="99"/>
        <v>0</v>
      </c>
      <c r="IDC56" s="383">
        <f t="shared" si="99"/>
        <v>0</v>
      </c>
      <c r="IDD56" s="383">
        <f t="shared" si="99"/>
        <v>0</v>
      </c>
      <c r="IDE56" s="383">
        <f t="shared" si="99"/>
        <v>0</v>
      </c>
      <c r="IDF56" s="383">
        <f t="shared" si="99"/>
        <v>0</v>
      </c>
      <c r="IDG56" s="383">
        <f t="shared" si="99"/>
        <v>0</v>
      </c>
      <c r="IDH56" s="383">
        <f t="shared" si="99"/>
        <v>0</v>
      </c>
      <c r="IDI56" s="383">
        <f t="shared" si="99"/>
        <v>0</v>
      </c>
      <c r="IDJ56" s="383">
        <f t="shared" si="99"/>
        <v>0</v>
      </c>
      <c r="IDK56" s="383">
        <f t="shared" si="99"/>
        <v>0</v>
      </c>
      <c r="IDL56" s="383">
        <f t="shared" si="99"/>
        <v>0</v>
      </c>
      <c r="IDM56" s="383">
        <f t="shared" si="99"/>
        <v>0</v>
      </c>
      <c r="IDN56" s="383">
        <f t="shared" si="99"/>
        <v>0</v>
      </c>
      <c r="IDO56" s="383">
        <f t="shared" si="99"/>
        <v>0</v>
      </c>
      <c r="IDP56" s="383">
        <f t="shared" si="99"/>
        <v>0</v>
      </c>
      <c r="IDQ56" s="383">
        <f t="shared" si="99"/>
        <v>0</v>
      </c>
      <c r="IDR56" s="383">
        <f t="shared" si="99"/>
        <v>0</v>
      </c>
      <c r="IDS56" s="383">
        <f t="shared" si="99"/>
        <v>0</v>
      </c>
      <c r="IDT56" s="383">
        <f t="shared" si="99"/>
        <v>0</v>
      </c>
      <c r="IDU56" s="383">
        <f t="shared" si="99"/>
        <v>0</v>
      </c>
      <c r="IDV56" s="383">
        <f t="shared" si="99"/>
        <v>0</v>
      </c>
      <c r="IDW56" s="383">
        <f t="shared" si="99"/>
        <v>0</v>
      </c>
      <c r="IDX56" s="383">
        <f t="shared" si="99"/>
        <v>0</v>
      </c>
      <c r="IDY56" s="383">
        <f t="shared" si="99"/>
        <v>0</v>
      </c>
      <c r="IDZ56" s="383">
        <f t="shared" ref="IDZ56:IGK56" si="100">$C$56*IDZ54</f>
        <v>0</v>
      </c>
      <c r="IEA56" s="383">
        <f t="shared" si="100"/>
        <v>0</v>
      </c>
      <c r="IEB56" s="383">
        <f t="shared" si="100"/>
        <v>0</v>
      </c>
      <c r="IEC56" s="383">
        <f t="shared" si="100"/>
        <v>0</v>
      </c>
      <c r="IED56" s="383">
        <f t="shared" si="100"/>
        <v>0</v>
      </c>
      <c r="IEE56" s="383">
        <f t="shared" si="100"/>
        <v>0</v>
      </c>
      <c r="IEF56" s="383">
        <f t="shared" si="100"/>
        <v>0</v>
      </c>
      <c r="IEG56" s="383">
        <f t="shared" si="100"/>
        <v>0</v>
      </c>
      <c r="IEH56" s="383">
        <f t="shared" si="100"/>
        <v>0</v>
      </c>
      <c r="IEI56" s="383">
        <f t="shared" si="100"/>
        <v>0</v>
      </c>
      <c r="IEJ56" s="383">
        <f t="shared" si="100"/>
        <v>0</v>
      </c>
      <c r="IEK56" s="383">
        <f t="shared" si="100"/>
        <v>0</v>
      </c>
      <c r="IEL56" s="383">
        <f t="shared" si="100"/>
        <v>0</v>
      </c>
      <c r="IEM56" s="383">
        <f t="shared" si="100"/>
        <v>0</v>
      </c>
      <c r="IEN56" s="383">
        <f t="shared" si="100"/>
        <v>0</v>
      </c>
      <c r="IEO56" s="383">
        <f t="shared" si="100"/>
        <v>0</v>
      </c>
      <c r="IEP56" s="383">
        <f t="shared" si="100"/>
        <v>0</v>
      </c>
      <c r="IEQ56" s="383">
        <f t="shared" si="100"/>
        <v>0</v>
      </c>
      <c r="IER56" s="383">
        <f t="shared" si="100"/>
        <v>0</v>
      </c>
      <c r="IES56" s="383">
        <f t="shared" si="100"/>
        <v>0</v>
      </c>
      <c r="IET56" s="383">
        <f t="shared" si="100"/>
        <v>0</v>
      </c>
      <c r="IEU56" s="383">
        <f t="shared" si="100"/>
        <v>0</v>
      </c>
      <c r="IEV56" s="383">
        <f t="shared" si="100"/>
        <v>0</v>
      </c>
      <c r="IEW56" s="383">
        <f t="shared" si="100"/>
        <v>0</v>
      </c>
      <c r="IEX56" s="383">
        <f t="shared" si="100"/>
        <v>0</v>
      </c>
      <c r="IEY56" s="383">
        <f t="shared" si="100"/>
        <v>0</v>
      </c>
      <c r="IEZ56" s="383">
        <f t="shared" si="100"/>
        <v>0</v>
      </c>
      <c r="IFA56" s="383">
        <f t="shared" si="100"/>
        <v>0</v>
      </c>
      <c r="IFB56" s="383">
        <f t="shared" si="100"/>
        <v>0</v>
      </c>
      <c r="IFC56" s="383">
        <f t="shared" si="100"/>
        <v>0</v>
      </c>
      <c r="IFD56" s="383">
        <f t="shared" si="100"/>
        <v>0</v>
      </c>
      <c r="IFE56" s="383">
        <f t="shared" si="100"/>
        <v>0</v>
      </c>
      <c r="IFF56" s="383">
        <f t="shared" si="100"/>
        <v>0</v>
      </c>
      <c r="IFG56" s="383">
        <f t="shared" si="100"/>
        <v>0</v>
      </c>
      <c r="IFH56" s="383">
        <f t="shared" si="100"/>
        <v>0</v>
      </c>
      <c r="IFI56" s="383">
        <f t="shared" si="100"/>
        <v>0</v>
      </c>
      <c r="IFJ56" s="383">
        <f t="shared" si="100"/>
        <v>0</v>
      </c>
      <c r="IFK56" s="383">
        <f t="shared" si="100"/>
        <v>0</v>
      </c>
      <c r="IFL56" s="383">
        <f t="shared" si="100"/>
        <v>0</v>
      </c>
      <c r="IFM56" s="383">
        <f t="shared" si="100"/>
        <v>0</v>
      </c>
      <c r="IFN56" s="383">
        <f t="shared" si="100"/>
        <v>0</v>
      </c>
      <c r="IFO56" s="383">
        <f t="shared" si="100"/>
        <v>0</v>
      </c>
      <c r="IFP56" s="383">
        <f t="shared" si="100"/>
        <v>0</v>
      </c>
      <c r="IFQ56" s="383">
        <f t="shared" si="100"/>
        <v>0</v>
      </c>
      <c r="IFR56" s="383">
        <f t="shared" si="100"/>
        <v>0</v>
      </c>
      <c r="IFS56" s="383">
        <f t="shared" si="100"/>
        <v>0</v>
      </c>
      <c r="IFT56" s="383">
        <f t="shared" si="100"/>
        <v>0</v>
      </c>
      <c r="IFU56" s="383">
        <f t="shared" si="100"/>
        <v>0</v>
      </c>
      <c r="IFV56" s="383">
        <f t="shared" si="100"/>
        <v>0</v>
      </c>
      <c r="IFW56" s="383">
        <f t="shared" si="100"/>
        <v>0</v>
      </c>
      <c r="IFX56" s="383">
        <f t="shared" si="100"/>
        <v>0</v>
      </c>
      <c r="IFY56" s="383">
        <f t="shared" si="100"/>
        <v>0</v>
      </c>
      <c r="IFZ56" s="383">
        <f t="shared" si="100"/>
        <v>0</v>
      </c>
      <c r="IGA56" s="383">
        <f t="shared" si="100"/>
        <v>0</v>
      </c>
      <c r="IGB56" s="383">
        <f t="shared" si="100"/>
        <v>0</v>
      </c>
      <c r="IGC56" s="383">
        <f t="shared" si="100"/>
        <v>0</v>
      </c>
      <c r="IGD56" s="383">
        <f t="shared" si="100"/>
        <v>0</v>
      </c>
      <c r="IGE56" s="383">
        <f t="shared" si="100"/>
        <v>0</v>
      </c>
      <c r="IGF56" s="383">
        <f t="shared" si="100"/>
        <v>0</v>
      </c>
      <c r="IGG56" s="383">
        <f t="shared" si="100"/>
        <v>0</v>
      </c>
      <c r="IGH56" s="383">
        <f t="shared" si="100"/>
        <v>0</v>
      </c>
      <c r="IGI56" s="383">
        <f t="shared" si="100"/>
        <v>0</v>
      </c>
      <c r="IGJ56" s="383">
        <f t="shared" si="100"/>
        <v>0</v>
      </c>
      <c r="IGK56" s="383">
        <f t="shared" si="100"/>
        <v>0</v>
      </c>
      <c r="IGL56" s="383">
        <f t="shared" ref="IGL56:IIW56" si="101">$C$56*IGL54</f>
        <v>0</v>
      </c>
      <c r="IGM56" s="383">
        <f t="shared" si="101"/>
        <v>0</v>
      </c>
      <c r="IGN56" s="383">
        <f t="shared" si="101"/>
        <v>0</v>
      </c>
      <c r="IGO56" s="383">
        <f t="shared" si="101"/>
        <v>0</v>
      </c>
      <c r="IGP56" s="383">
        <f t="shared" si="101"/>
        <v>0</v>
      </c>
      <c r="IGQ56" s="383">
        <f t="shared" si="101"/>
        <v>0</v>
      </c>
      <c r="IGR56" s="383">
        <f t="shared" si="101"/>
        <v>0</v>
      </c>
      <c r="IGS56" s="383">
        <f t="shared" si="101"/>
        <v>0</v>
      </c>
      <c r="IGT56" s="383">
        <f t="shared" si="101"/>
        <v>0</v>
      </c>
      <c r="IGU56" s="383">
        <f t="shared" si="101"/>
        <v>0</v>
      </c>
      <c r="IGV56" s="383">
        <f t="shared" si="101"/>
        <v>0</v>
      </c>
      <c r="IGW56" s="383">
        <f t="shared" si="101"/>
        <v>0</v>
      </c>
      <c r="IGX56" s="383">
        <f t="shared" si="101"/>
        <v>0</v>
      </c>
      <c r="IGY56" s="383">
        <f t="shared" si="101"/>
        <v>0</v>
      </c>
      <c r="IGZ56" s="383">
        <f t="shared" si="101"/>
        <v>0</v>
      </c>
      <c r="IHA56" s="383">
        <f t="shared" si="101"/>
        <v>0</v>
      </c>
      <c r="IHB56" s="383">
        <f t="shared" si="101"/>
        <v>0</v>
      </c>
      <c r="IHC56" s="383">
        <f t="shared" si="101"/>
        <v>0</v>
      </c>
      <c r="IHD56" s="383">
        <f t="shared" si="101"/>
        <v>0</v>
      </c>
      <c r="IHE56" s="383">
        <f t="shared" si="101"/>
        <v>0</v>
      </c>
      <c r="IHF56" s="383">
        <f t="shared" si="101"/>
        <v>0</v>
      </c>
      <c r="IHG56" s="383">
        <f t="shared" si="101"/>
        <v>0</v>
      </c>
      <c r="IHH56" s="383">
        <f t="shared" si="101"/>
        <v>0</v>
      </c>
      <c r="IHI56" s="383">
        <f t="shared" si="101"/>
        <v>0</v>
      </c>
      <c r="IHJ56" s="383">
        <f t="shared" si="101"/>
        <v>0</v>
      </c>
      <c r="IHK56" s="383">
        <f t="shared" si="101"/>
        <v>0</v>
      </c>
      <c r="IHL56" s="383">
        <f t="shared" si="101"/>
        <v>0</v>
      </c>
      <c r="IHM56" s="383">
        <f t="shared" si="101"/>
        <v>0</v>
      </c>
      <c r="IHN56" s="383">
        <f t="shared" si="101"/>
        <v>0</v>
      </c>
      <c r="IHO56" s="383">
        <f t="shared" si="101"/>
        <v>0</v>
      </c>
      <c r="IHP56" s="383">
        <f t="shared" si="101"/>
        <v>0</v>
      </c>
      <c r="IHQ56" s="383">
        <f t="shared" si="101"/>
        <v>0</v>
      </c>
      <c r="IHR56" s="383">
        <f t="shared" si="101"/>
        <v>0</v>
      </c>
      <c r="IHS56" s="383">
        <f t="shared" si="101"/>
        <v>0</v>
      </c>
      <c r="IHT56" s="383">
        <f t="shared" si="101"/>
        <v>0</v>
      </c>
      <c r="IHU56" s="383">
        <f t="shared" si="101"/>
        <v>0</v>
      </c>
      <c r="IHV56" s="383">
        <f t="shared" si="101"/>
        <v>0</v>
      </c>
      <c r="IHW56" s="383">
        <f t="shared" si="101"/>
        <v>0</v>
      </c>
      <c r="IHX56" s="383">
        <f t="shared" si="101"/>
        <v>0</v>
      </c>
      <c r="IHY56" s="383">
        <f t="shared" si="101"/>
        <v>0</v>
      </c>
      <c r="IHZ56" s="383">
        <f t="shared" si="101"/>
        <v>0</v>
      </c>
      <c r="IIA56" s="383">
        <f t="shared" si="101"/>
        <v>0</v>
      </c>
      <c r="IIB56" s="383">
        <f t="shared" si="101"/>
        <v>0</v>
      </c>
      <c r="IIC56" s="383">
        <f t="shared" si="101"/>
        <v>0</v>
      </c>
      <c r="IID56" s="383">
        <f t="shared" si="101"/>
        <v>0</v>
      </c>
      <c r="IIE56" s="383">
        <f t="shared" si="101"/>
        <v>0</v>
      </c>
      <c r="IIF56" s="383">
        <f t="shared" si="101"/>
        <v>0</v>
      </c>
      <c r="IIG56" s="383">
        <f t="shared" si="101"/>
        <v>0</v>
      </c>
      <c r="IIH56" s="383">
        <f t="shared" si="101"/>
        <v>0</v>
      </c>
      <c r="III56" s="383">
        <f t="shared" si="101"/>
        <v>0</v>
      </c>
      <c r="IIJ56" s="383">
        <f t="shared" si="101"/>
        <v>0</v>
      </c>
      <c r="IIK56" s="383">
        <f t="shared" si="101"/>
        <v>0</v>
      </c>
      <c r="IIL56" s="383">
        <f t="shared" si="101"/>
        <v>0</v>
      </c>
      <c r="IIM56" s="383">
        <f t="shared" si="101"/>
        <v>0</v>
      </c>
      <c r="IIN56" s="383">
        <f t="shared" si="101"/>
        <v>0</v>
      </c>
      <c r="IIO56" s="383">
        <f t="shared" si="101"/>
        <v>0</v>
      </c>
      <c r="IIP56" s="383">
        <f t="shared" si="101"/>
        <v>0</v>
      </c>
      <c r="IIQ56" s="383">
        <f t="shared" si="101"/>
        <v>0</v>
      </c>
      <c r="IIR56" s="383">
        <f t="shared" si="101"/>
        <v>0</v>
      </c>
      <c r="IIS56" s="383">
        <f t="shared" si="101"/>
        <v>0</v>
      </c>
      <c r="IIT56" s="383">
        <f t="shared" si="101"/>
        <v>0</v>
      </c>
      <c r="IIU56" s="383">
        <f t="shared" si="101"/>
        <v>0</v>
      </c>
      <c r="IIV56" s="383">
        <f t="shared" si="101"/>
        <v>0</v>
      </c>
      <c r="IIW56" s="383">
        <f t="shared" si="101"/>
        <v>0</v>
      </c>
      <c r="IIX56" s="383">
        <f t="shared" ref="IIX56:ILI56" si="102">$C$56*IIX54</f>
        <v>0</v>
      </c>
      <c r="IIY56" s="383">
        <f t="shared" si="102"/>
        <v>0</v>
      </c>
      <c r="IIZ56" s="383">
        <f t="shared" si="102"/>
        <v>0</v>
      </c>
      <c r="IJA56" s="383">
        <f t="shared" si="102"/>
        <v>0</v>
      </c>
      <c r="IJB56" s="383">
        <f t="shared" si="102"/>
        <v>0</v>
      </c>
      <c r="IJC56" s="383">
        <f t="shared" si="102"/>
        <v>0</v>
      </c>
      <c r="IJD56" s="383">
        <f t="shared" si="102"/>
        <v>0</v>
      </c>
      <c r="IJE56" s="383">
        <f t="shared" si="102"/>
        <v>0</v>
      </c>
      <c r="IJF56" s="383">
        <f t="shared" si="102"/>
        <v>0</v>
      </c>
      <c r="IJG56" s="383">
        <f t="shared" si="102"/>
        <v>0</v>
      </c>
      <c r="IJH56" s="383">
        <f t="shared" si="102"/>
        <v>0</v>
      </c>
      <c r="IJI56" s="383">
        <f t="shared" si="102"/>
        <v>0</v>
      </c>
      <c r="IJJ56" s="383">
        <f t="shared" si="102"/>
        <v>0</v>
      </c>
      <c r="IJK56" s="383">
        <f t="shared" si="102"/>
        <v>0</v>
      </c>
      <c r="IJL56" s="383">
        <f t="shared" si="102"/>
        <v>0</v>
      </c>
      <c r="IJM56" s="383">
        <f t="shared" si="102"/>
        <v>0</v>
      </c>
      <c r="IJN56" s="383">
        <f t="shared" si="102"/>
        <v>0</v>
      </c>
      <c r="IJO56" s="383">
        <f t="shared" si="102"/>
        <v>0</v>
      </c>
      <c r="IJP56" s="383">
        <f t="shared" si="102"/>
        <v>0</v>
      </c>
      <c r="IJQ56" s="383">
        <f t="shared" si="102"/>
        <v>0</v>
      </c>
      <c r="IJR56" s="383">
        <f t="shared" si="102"/>
        <v>0</v>
      </c>
      <c r="IJS56" s="383">
        <f t="shared" si="102"/>
        <v>0</v>
      </c>
      <c r="IJT56" s="383">
        <f t="shared" si="102"/>
        <v>0</v>
      </c>
      <c r="IJU56" s="383">
        <f t="shared" si="102"/>
        <v>0</v>
      </c>
      <c r="IJV56" s="383">
        <f t="shared" si="102"/>
        <v>0</v>
      </c>
      <c r="IJW56" s="383">
        <f t="shared" si="102"/>
        <v>0</v>
      </c>
      <c r="IJX56" s="383">
        <f t="shared" si="102"/>
        <v>0</v>
      </c>
      <c r="IJY56" s="383">
        <f t="shared" si="102"/>
        <v>0</v>
      </c>
      <c r="IJZ56" s="383">
        <f t="shared" si="102"/>
        <v>0</v>
      </c>
      <c r="IKA56" s="383">
        <f t="shared" si="102"/>
        <v>0</v>
      </c>
      <c r="IKB56" s="383">
        <f t="shared" si="102"/>
        <v>0</v>
      </c>
      <c r="IKC56" s="383">
        <f t="shared" si="102"/>
        <v>0</v>
      </c>
      <c r="IKD56" s="383">
        <f t="shared" si="102"/>
        <v>0</v>
      </c>
      <c r="IKE56" s="383">
        <f t="shared" si="102"/>
        <v>0</v>
      </c>
      <c r="IKF56" s="383">
        <f t="shared" si="102"/>
        <v>0</v>
      </c>
      <c r="IKG56" s="383">
        <f t="shared" si="102"/>
        <v>0</v>
      </c>
      <c r="IKH56" s="383">
        <f t="shared" si="102"/>
        <v>0</v>
      </c>
      <c r="IKI56" s="383">
        <f t="shared" si="102"/>
        <v>0</v>
      </c>
      <c r="IKJ56" s="383">
        <f t="shared" si="102"/>
        <v>0</v>
      </c>
      <c r="IKK56" s="383">
        <f t="shared" si="102"/>
        <v>0</v>
      </c>
      <c r="IKL56" s="383">
        <f t="shared" si="102"/>
        <v>0</v>
      </c>
      <c r="IKM56" s="383">
        <f t="shared" si="102"/>
        <v>0</v>
      </c>
      <c r="IKN56" s="383">
        <f t="shared" si="102"/>
        <v>0</v>
      </c>
      <c r="IKO56" s="383">
        <f t="shared" si="102"/>
        <v>0</v>
      </c>
      <c r="IKP56" s="383">
        <f t="shared" si="102"/>
        <v>0</v>
      </c>
      <c r="IKQ56" s="383">
        <f t="shared" si="102"/>
        <v>0</v>
      </c>
      <c r="IKR56" s="383">
        <f t="shared" si="102"/>
        <v>0</v>
      </c>
      <c r="IKS56" s="383">
        <f t="shared" si="102"/>
        <v>0</v>
      </c>
      <c r="IKT56" s="383">
        <f t="shared" si="102"/>
        <v>0</v>
      </c>
      <c r="IKU56" s="383">
        <f t="shared" si="102"/>
        <v>0</v>
      </c>
      <c r="IKV56" s="383">
        <f t="shared" si="102"/>
        <v>0</v>
      </c>
      <c r="IKW56" s="383">
        <f t="shared" si="102"/>
        <v>0</v>
      </c>
      <c r="IKX56" s="383">
        <f t="shared" si="102"/>
        <v>0</v>
      </c>
      <c r="IKY56" s="383">
        <f t="shared" si="102"/>
        <v>0</v>
      </c>
      <c r="IKZ56" s="383">
        <f t="shared" si="102"/>
        <v>0</v>
      </c>
      <c r="ILA56" s="383">
        <f t="shared" si="102"/>
        <v>0</v>
      </c>
      <c r="ILB56" s="383">
        <f t="shared" si="102"/>
        <v>0</v>
      </c>
      <c r="ILC56" s="383">
        <f t="shared" si="102"/>
        <v>0</v>
      </c>
      <c r="ILD56" s="383">
        <f t="shared" si="102"/>
        <v>0</v>
      </c>
      <c r="ILE56" s="383">
        <f t="shared" si="102"/>
        <v>0</v>
      </c>
      <c r="ILF56" s="383">
        <f t="shared" si="102"/>
        <v>0</v>
      </c>
      <c r="ILG56" s="383">
        <f t="shared" si="102"/>
        <v>0</v>
      </c>
      <c r="ILH56" s="383">
        <f t="shared" si="102"/>
        <v>0</v>
      </c>
      <c r="ILI56" s="383">
        <f t="shared" si="102"/>
        <v>0</v>
      </c>
      <c r="ILJ56" s="383">
        <f t="shared" ref="ILJ56:INU56" si="103">$C$56*ILJ54</f>
        <v>0</v>
      </c>
      <c r="ILK56" s="383">
        <f t="shared" si="103"/>
        <v>0</v>
      </c>
      <c r="ILL56" s="383">
        <f t="shared" si="103"/>
        <v>0</v>
      </c>
      <c r="ILM56" s="383">
        <f t="shared" si="103"/>
        <v>0</v>
      </c>
      <c r="ILN56" s="383">
        <f t="shared" si="103"/>
        <v>0</v>
      </c>
      <c r="ILO56" s="383">
        <f t="shared" si="103"/>
        <v>0</v>
      </c>
      <c r="ILP56" s="383">
        <f t="shared" si="103"/>
        <v>0</v>
      </c>
      <c r="ILQ56" s="383">
        <f t="shared" si="103"/>
        <v>0</v>
      </c>
      <c r="ILR56" s="383">
        <f t="shared" si="103"/>
        <v>0</v>
      </c>
      <c r="ILS56" s="383">
        <f t="shared" si="103"/>
        <v>0</v>
      </c>
      <c r="ILT56" s="383">
        <f t="shared" si="103"/>
        <v>0</v>
      </c>
      <c r="ILU56" s="383">
        <f t="shared" si="103"/>
        <v>0</v>
      </c>
      <c r="ILV56" s="383">
        <f t="shared" si="103"/>
        <v>0</v>
      </c>
      <c r="ILW56" s="383">
        <f t="shared" si="103"/>
        <v>0</v>
      </c>
      <c r="ILX56" s="383">
        <f t="shared" si="103"/>
        <v>0</v>
      </c>
      <c r="ILY56" s="383">
        <f t="shared" si="103"/>
        <v>0</v>
      </c>
      <c r="ILZ56" s="383">
        <f t="shared" si="103"/>
        <v>0</v>
      </c>
      <c r="IMA56" s="383">
        <f t="shared" si="103"/>
        <v>0</v>
      </c>
      <c r="IMB56" s="383">
        <f t="shared" si="103"/>
        <v>0</v>
      </c>
      <c r="IMC56" s="383">
        <f t="shared" si="103"/>
        <v>0</v>
      </c>
      <c r="IMD56" s="383">
        <f t="shared" si="103"/>
        <v>0</v>
      </c>
      <c r="IME56" s="383">
        <f t="shared" si="103"/>
        <v>0</v>
      </c>
      <c r="IMF56" s="383">
        <f t="shared" si="103"/>
        <v>0</v>
      </c>
      <c r="IMG56" s="383">
        <f t="shared" si="103"/>
        <v>0</v>
      </c>
      <c r="IMH56" s="383">
        <f t="shared" si="103"/>
        <v>0</v>
      </c>
      <c r="IMI56" s="383">
        <f t="shared" si="103"/>
        <v>0</v>
      </c>
      <c r="IMJ56" s="383">
        <f t="shared" si="103"/>
        <v>0</v>
      </c>
      <c r="IMK56" s="383">
        <f t="shared" si="103"/>
        <v>0</v>
      </c>
      <c r="IML56" s="383">
        <f t="shared" si="103"/>
        <v>0</v>
      </c>
      <c r="IMM56" s="383">
        <f t="shared" si="103"/>
        <v>0</v>
      </c>
      <c r="IMN56" s="383">
        <f t="shared" si="103"/>
        <v>0</v>
      </c>
      <c r="IMO56" s="383">
        <f t="shared" si="103"/>
        <v>0</v>
      </c>
      <c r="IMP56" s="383">
        <f t="shared" si="103"/>
        <v>0</v>
      </c>
      <c r="IMQ56" s="383">
        <f t="shared" si="103"/>
        <v>0</v>
      </c>
      <c r="IMR56" s="383">
        <f t="shared" si="103"/>
        <v>0</v>
      </c>
      <c r="IMS56" s="383">
        <f t="shared" si="103"/>
        <v>0</v>
      </c>
      <c r="IMT56" s="383">
        <f t="shared" si="103"/>
        <v>0</v>
      </c>
      <c r="IMU56" s="383">
        <f t="shared" si="103"/>
        <v>0</v>
      </c>
      <c r="IMV56" s="383">
        <f t="shared" si="103"/>
        <v>0</v>
      </c>
      <c r="IMW56" s="383">
        <f t="shared" si="103"/>
        <v>0</v>
      </c>
      <c r="IMX56" s="383">
        <f t="shared" si="103"/>
        <v>0</v>
      </c>
      <c r="IMY56" s="383">
        <f t="shared" si="103"/>
        <v>0</v>
      </c>
      <c r="IMZ56" s="383">
        <f t="shared" si="103"/>
        <v>0</v>
      </c>
      <c r="INA56" s="383">
        <f t="shared" si="103"/>
        <v>0</v>
      </c>
      <c r="INB56" s="383">
        <f t="shared" si="103"/>
        <v>0</v>
      </c>
      <c r="INC56" s="383">
        <f t="shared" si="103"/>
        <v>0</v>
      </c>
      <c r="IND56" s="383">
        <f t="shared" si="103"/>
        <v>0</v>
      </c>
      <c r="INE56" s="383">
        <f t="shared" si="103"/>
        <v>0</v>
      </c>
      <c r="INF56" s="383">
        <f t="shared" si="103"/>
        <v>0</v>
      </c>
      <c r="ING56" s="383">
        <f t="shared" si="103"/>
        <v>0</v>
      </c>
      <c r="INH56" s="383">
        <f t="shared" si="103"/>
        <v>0</v>
      </c>
      <c r="INI56" s="383">
        <f t="shared" si="103"/>
        <v>0</v>
      </c>
      <c r="INJ56" s="383">
        <f t="shared" si="103"/>
        <v>0</v>
      </c>
      <c r="INK56" s="383">
        <f t="shared" si="103"/>
        <v>0</v>
      </c>
      <c r="INL56" s="383">
        <f t="shared" si="103"/>
        <v>0</v>
      </c>
      <c r="INM56" s="383">
        <f t="shared" si="103"/>
        <v>0</v>
      </c>
      <c r="INN56" s="383">
        <f t="shared" si="103"/>
        <v>0</v>
      </c>
      <c r="INO56" s="383">
        <f t="shared" si="103"/>
        <v>0</v>
      </c>
      <c r="INP56" s="383">
        <f t="shared" si="103"/>
        <v>0</v>
      </c>
      <c r="INQ56" s="383">
        <f t="shared" si="103"/>
        <v>0</v>
      </c>
      <c r="INR56" s="383">
        <f t="shared" si="103"/>
        <v>0</v>
      </c>
      <c r="INS56" s="383">
        <f t="shared" si="103"/>
        <v>0</v>
      </c>
      <c r="INT56" s="383">
        <f t="shared" si="103"/>
        <v>0</v>
      </c>
      <c r="INU56" s="383">
        <f t="shared" si="103"/>
        <v>0</v>
      </c>
      <c r="INV56" s="383">
        <f t="shared" ref="INV56:IQG56" si="104">$C$56*INV54</f>
        <v>0</v>
      </c>
      <c r="INW56" s="383">
        <f t="shared" si="104"/>
        <v>0</v>
      </c>
      <c r="INX56" s="383">
        <f t="shared" si="104"/>
        <v>0</v>
      </c>
      <c r="INY56" s="383">
        <f t="shared" si="104"/>
        <v>0</v>
      </c>
      <c r="INZ56" s="383">
        <f t="shared" si="104"/>
        <v>0</v>
      </c>
      <c r="IOA56" s="383">
        <f t="shared" si="104"/>
        <v>0</v>
      </c>
      <c r="IOB56" s="383">
        <f t="shared" si="104"/>
        <v>0</v>
      </c>
      <c r="IOC56" s="383">
        <f t="shared" si="104"/>
        <v>0</v>
      </c>
      <c r="IOD56" s="383">
        <f t="shared" si="104"/>
        <v>0</v>
      </c>
      <c r="IOE56" s="383">
        <f t="shared" si="104"/>
        <v>0</v>
      </c>
      <c r="IOF56" s="383">
        <f t="shared" si="104"/>
        <v>0</v>
      </c>
      <c r="IOG56" s="383">
        <f t="shared" si="104"/>
        <v>0</v>
      </c>
      <c r="IOH56" s="383">
        <f t="shared" si="104"/>
        <v>0</v>
      </c>
      <c r="IOI56" s="383">
        <f t="shared" si="104"/>
        <v>0</v>
      </c>
      <c r="IOJ56" s="383">
        <f t="shared" si="104"/>
        <v>0</v>
      </c>
      <c r="IOK56" s="383">
        <f t="shared" si="104"/>
        <v>0</v>
      </c>
      <c r="IOL56" s="383">
        <f t="shared" si="104"/>
        <v>0</v>
      </c>
      <c r="IOM56" s="383">
        <f t="shared" si="104"/>
        <v>0</v>
      </c>
      <c r="ION56" s="383">
        <f t="shared" si="104"/>
        <v>0</v>
      </c>
      <c r="IOO56" s="383">
        <f t="shared" si="104"/>
        <v>0</v>
      </c>
      <c r="IOP56" s="383">
        <f t="shared" si="104"/>
        <v>0</v>
      </c>
      <c r="IOQ56" s="383">
        <f t="shared" si="104"/>
        <v>0</v>
      </c>
      <c r="IOR56" s="383">
        <f t="shared" si="104"/>
        <v>0</v>
      </c>
      <c r="IOS56" s="383">
        <f t="shared" si="104"/>
        <v>0</v>
      </c>
      <c r="IOT56" s="383">
        <f t="shared" si="104"/>
        <v>0</v>
      </c>
      <c r="IOU56" s="383">
        <f t="shared" si="104"/>
        <v>0</v>
      </c>
      <c r="IOV56" s="383">
        <f t="shared" si="104"/>
        <v>0</v>
      </c>
      <c r="IOW56" s="383">
        <f t="shared" si="104"/>
        <v>0</v>
      </c>
      <c r="IOX56" s="383">
        <f t="shared" si="104"/>
        <v>0</v>
      </c>
      <c r="IOY56" s="383">
        <f t="shared" si="104"/>
        <v>0</v>
      </c>
      <c r="IOZ56" s="383">
        <f t="shared" si="104"/>
        <v>0</v>
      </c>
      <c r="IPA56" s="383">
        <f t="shared" si="104"/>
        <v>0</v>
      </c>
      <c r="IPB56" s="383">
        <f t="shared" si="104"/>
        <v>0</v>
      </c>
      <c r="IPC56" s="383">
        <f t="shared" si="104"/>
        <v>0</v>
      </c>
      <c r="IPD56" s="383">
        <f t="shared" si="104"/>
        <v>0</v>
      </c>
      <c r="IPE56" s="383">
        <f t="shared" si="104"/>
        <v>0</v>
      </c>
      <c r="IPF56" s="383">
        <f t="shared" si="104"/>
        <v>0</v>
      </c>
      <c r="IPG56" s="383">
        <f t="shared" si="104"/>
        <v>0</v>
      </c>
      <c r="IPH56" s="383">
        <f t="shared" si="104"/>
        <v>0</v>
      </c>
      <c r="IPI56" s="383">
        <f t="shared" si="104"/>
        <v>0</v>
      </c>
      <c r="IPJ56" s="383">
        <f t="shared" si="104"/>
        <v>0</v>
      </c>
      <c r="IPK56" s="383">
        <f t="shared" si="104"/>
        <v>0</v>
      </c>
      <c r="IPL56" s="383">
        <f t="shared" si="104"/>
        <v>0</v>
      </c>
      <c r="IPM56" s="383">
        <f t="shared" si="104"/>
        <v>0</v>
      </c>
      <c r="IPN56" s="383">
        <f t="shared" si="104"/>
        <v>0</v>
      </c>
      <c r="IPO56" s="383">
        <f t="shared" si="104"/>
        <v>0</v>
      </c>
      <c r="IPP56" s="383">
        <f t="shared" si="104"/>
        <v>0</v>
      </c>
      <c r="IPQ56" s="383">
        <f t="shared" si="104"/>
        <v>0</v>
      </c>
      <c r="IPR56" s="383">
        <f t="shared" si="104"/>
        <v>0</v>
      </c>
      <c r="IPS56" s="383">
        <f t="shared" si="104"/>
        <v>0</v>
      </c>
      <c r="IPT56" s="383">
        <f t="shared" si="104"/>
        <v>0</v>
      </c>
      <c r="IPU56" s="383">
        <f t="shared" si="104"/>
        <v>0</v>
      </c>
      <c r="IPV56" s="383">
        <f t="shared" si="104"/>
        <v>0</v>
      </c>
      <c r="IPW56" s="383">
        <f t="shared" si="104"/>
        <v>0</v>
      </c>
      <c r="IPX56" s="383">
        <f t="shared" si="104"/>
        <v>0</v>
      </c>
      <c r="IPY56" s="383">
        <f t="shared" si="104"/>
        <v>0</v>
      </c>
      <c r="IPZ56" s="383">
        <f t="shared" si="104"/>
        <v>0</v>
      </c>
      <c r="IQA56" s="383">
        <f t="shared" si="104"/>
        <v>0</v>
      </c>
      <c r="IQB56" s="383">
        <f t="shared" si="104"/>
        <v>0</v>
      </c>
      <c r="IQC56" s="383">
        <f t="shared" si="104"/>
        <v>0</v>
      </c>
      <c r="IQD56" s="383">
        <f t="shared" si="104"/>
        <v>0</v>
      </c>
      <c r="IQE56" s="383">
        <f t="shared" si="104"/>
        <v>0</v>
      </c>
      <c r="IQF56" s="383">
        <f t="shared" si="104"/>
        <v>0</v>
      </c>
      <c r="IQG56" s="383">
        <f t="shared" si="104"/>
        <v>0</v>
      </c>
      <c r="IQH56" s="383">
        <f t="shared" ref="IQH56:ISS56" si="105">$C$56*IQH54</f>
        <v>0</v>
      </c>
      <c r="IQI56" s="383">
        <f t="shared" si="105"/>
        <v>0</v>
      </c>
      <c r="IQJ56" s="383">
        <f t="shared" si="105"/>
        <v>0</v>
      </c>
      <c r="IQK56" s="383">
        <f t="shared" si="105"/>
        <v>0</v>
      </c>
      <c r="IQL56" s="383">
        <f t="shared" si="105"/>
        <v>0</v>
      </c>
      <c r="IQM56" s="383">
        <f t="shared" si="105"/>
        <v>0</v>
      </c>
      <c r="IQN56" s="383">
        <f t="shared" si="105"/>
        <v>0</v>
      </c>
      <c r="IQO56" s="383">
        <f t="shared" si="105"/>
        <v>0</v>
      </c>
      <c r="IQP56" s="383">
        <f t="shared" si="105"/>
        <v>0</v>
      </c>
      <c r="IQQ56" s="383">
        <f t="shared" si="105"/>
        <v>0</v>
      </c>
      <c r="IQR56" s="383">
        <f t="shared" si="105"/>
        <v>0</v>
      </c>
      <c r="IQS56" s="383">
        <f t="shared" si="105"/>
        <v>0</v>
      </c>
      <c r="IQT56" s="383">
        <f t="shared" si="105"/>
        <v>0</v>
      </c>
      <c r="IQU56" s="383">
        <f t="shared" si="105"/>
        <v>0</v>
      </c>
      <c r="IQV56" s="383">
        <f t="shared" si="105"/>
        <v>0</v>
      </c>
      <c r="IQW56" s="383">
        <f t="shared" si="105"/>
        <v>0</v>
      </c>
      <c r="IQX56" s="383">
        <f t="shared" si="105"/>
        <v>0</v>
      </c>
      <c r="IQY56" s="383">
        <f t="shared" si="105"/>
        <v>0</v>
      </c>
      <c r="IQZ56" s="383">
        <f t="shared" si="105"/>
        <v>0</v>
      </c>
      <c r="IRA56" s="383">
        <f t="shared" si="105"/>
        <v>0</v>
      </c>
      <c r="IRB56" s="383">
        <f t="shared" si="105"/>
        <v>0</v>
      </c>
      <c r="IRC56" s="383">
        <f t="shared" si="105"/>
        <v>0</v>
      </c>
      <c r="IRD56" s="383">
        <f t="shared" si="105"/>
        <v>0</v>
      </c>
      <c r="IRE56" s="383">
        <f t="shared" si="105"/>
        <v>0</v>
      </c>
      <c r="IRF56" s="383">
        <f t="shared" si="105"/>
        <v>0</v>
      </c>
      <c r="IRG56" s="383">
        <f t="shared" si="105"/>
        <v>0</v>
      </c>
      <c r="IRH56" s="383">
        <f t="shared" si="105"/>
        <v>0</v>
      </c>
      <c r="IRI56" s="383">
        <f t="shared" si="105"/>
        <v>0</v>
      </c>
      <c r="IRJ56" s="383">
        <f t="shared" si="105"/>
        <v>0</v>
      </c>
      <c r="IRK56" s="383">
        <f t="shared" si="105"/>
        <v>0</v>
      </c>
      <c r="IRL56" s="383">
        <f t="shared" si="105"/>
        <v>0</v>
      </c>
      <c r="IRM56" s="383">
        <f t="shared" si="105"/>
        <v>0</v>
      </c>
      <c r="IRN56" s="383">
        <f t="shared" si="105"/>
        <v>0</v>
      </c>
      <c r="IRO56" s="383">
        <f t="shared" si="105"/>
        <v>0</v>
      </c>
      <c r="IRP56" s="383">
        <f t="shared" si="105"/>
        <v>0</v>
      </c>
      <c r="IRQ56" s="383">
        <f t="shared" si="105"/>
        <v>0</v>
      </c>
      <c r="IRR56" s="383">
        <f t="shared" si="105"/>
        <v>0</v>
      </c>
      <c r="IRS56" s="383">
        <f t="shared" si="105"/>
        <v>0</v>
      </c>
      <c r="IRT56" s="383">
        <f t="shared" si="105"/>
        <v>0</v>
      </c>
      <c r="IRU56" s="383">
        <f t="shared" si="105"/>
        <v>0</v>
      </c>
      <c r="IRV56" s="383">
        <f t="shared" si="105"/>
        <v>0</v>
      </c>
      <c r="IRW56" s="383">
        <f t="shared" si="105"/>
        <v>0</v>
      </c>
      <c r="IRX56" s="383">
        <f t="shared" si="105"/>
        <v>0</v>
      </c>
      <c r="IRY56" s="383">
        <f t="shared" si="105"/>
        <v>0</v>
      </c>
      <c r="IRZ56" s="383">
        <f t="shared" si="105"/>
        <v>0</v>
      </c>
      <c r="ISA56" s="383">
        <f t="shared" si="105"/>
        <v>0</v>
      </c>
      <c r="ISB56" s="383">
        <f t="shared" si="105"/>
        <v>0</v>
      </c>
      <c r="ISC56" s="383">
        <f t="shared" si="105"/>
        <v>0</v>
      </c>
      <c r="ISD56" s="383">
        <f t="shared" si="105"/>
        <v>0</v>
      </c>
      <c r="ISE56" s="383">
        <f t="shared" si="105"/>
        <v>0</v>
      </c>
      <c r="ISF56" s="383">
        <f t="shared" si="105"/>
        <v>0</v>
      </c>
      <c r="ISG56" s="383">
        <f t="shared" si="105"/>
        <v>0</v>
      </c>
      <c r="ISH56" s="383">
        <f t="shared" si="105"/>
        <v>0</v>
      </c>
      <c r="ISI56" s="383">
        <f t="shared" si="105"/>
        <v>0</v>
      </c>
      <c r="ISJ56" s="383">
        <f t="shared" si="105"/>
        <v>0</v>
      </c>
      <c r="ISK56" s="383">
        <f t="shared" si="105"/>
        <v>0</v>
      </c>
      <c r="ISL56" s="383">
        <f t="shared" si="105"/>
        <v>0</v>
      </c>
      <c r="ISM56" s="383">
        <f t="shared" si="105"/>
        <v>0</v>
      </c>
      <c r="ISN56" s="383">
        <f t="shared" si="105"/>
        <v>0</v>
      </c>
      <c r="ISO56" s="383">
        <f t="shared" si="105"/>
        <v>0</v>
      </c>
      <c r="ISP56" s="383">
        <f t="shared" si="105"/>
        <v>0</v>
      </c>
      <c r="ISQ56" s="383">
        <f t="shared" si="105"/>
        <v>0</v>
      </c>
      <c r="ISR56" s="383">
        <f t="shared" si="105"/>
        <v>0</v>
      </c>
      <c r="ISS56" s="383">
        <f t="shared" si="105"/>
        <v>0</v>
      </c>
      <c r="IST56" s="383">
        <f t="shared" ref="IST56:IVE56" si="106">$C$56*IST54</f>
        <v>0</v>
      </c>
      <c r="ISU56" s="383">
        <f t="shared" si="106"/>
        <v>0</v>
      </c>
      <c r="ISV56" s="383">
        <f t="shared" si="106"/>
        <v>0</v>
      </c>
      <c r="ISW56" s="383">
        <f t="shared" si="106"/>
        <v>0</v>
      </c>
      <c r="ISX56" s="383">
        <f t="shared" si="106"/>
        <v>0</v>
      </c>
      <c r="ISY56" s="383">
        <f t="shared" si="106"/>
        <v>0</v>
      </c>
      <c r="ISZ56" s="383">
        <f t="shared" si="106"/>
        <v>0</v>
      </c>
      <c r="ITA56" s="383">
        <f t="shared" si="106"/>
        <v>0</v>
      </c>
      <c r="ITB56" s="383">
        <f t="shared" si="106"/>
        <v>0</v>
      </c>
      <c r="ITC56" s="383">
        <f t="shared" si="106"/>
        <v>0</v>
      </c>
      <c r="ITD56" s="383">
        <f t="shared" si="106"/>
        <v>0</v>
      </c>
      <c r="ITE56" s="383">
        <f t="shared" si="106"/>
        <v>0</v>
      </c>
      <c r="ITF56" s="383">
        <f t="shared" si="106"/>
        <v>0</v>
      </c>
      <c r="ITG56" s="383">
        <f t="shared" si="106"/>
        <v>0</v>
      </c>
      <c r="ITH56" s="383">
        <f t="shared" si="106"/>
        <v>0</v>
      </c>
      <c r="ITI56" s="383">
        <f t="shared" si="106"/>
        <v>0</v>
      </c>
      <c r="ITJ56" s="383">
        <f t="shared" si="106"/>
        <v>0</v>
      </c>
      <c r="ITK56" s="383">
        <f t="shared" si="106"/>
        <v>0</v>
      </c>
      <c r="ITL56" s="383">
        <f t="shared" si="106"/>
        <v>0</v>
      </c>
      <c r="ITM56" s="383">
        <f t="shared" si="106"/>
        <v>0</v>
      </c>
      <c r="ITN56" s="383">
        <f t="shared" si="106"/>
        <v>0</v>
      </c>
      <c r="ITO56" s="383">
        <f t="shared" si="106"/>
        <v>0</v>
      </c>
      <c r="ITP56" s="383">
        <f t="shared" si="106"/>
        <v>0</v>
      </c>
      <c r="ITQ56" s="383">
        <f t="shared" si="106"/>
        <v>0</v>
      </c>
      <c r="ITR56" s="383">
        <f t="shared" si="106"/>
        <v>0</v>
      </c>
      <c r="ITS56" s="383">
        <f t="shared" si="106"/>
        <v>0</v>
      </c>
      <c r="ITT56" s="383">
        <f t="shared" si="106"/>
        <v>0</v>
      </c>
      <c r="ITU56" s="383">
        <f t="shared" si="106"/>
        <v>0</v>
      </c>
      <c r="ITV56" s="383">
        <f t="shared" si="106"/>
        <v>0</v>
      </c>
      <c r="ITW56" s="383">
        <f t="shared" si="106"/>
        <v>0</v>
      </c>
      <c r="ITX56" s="383">
        <f t="shared" si="106"/>
        <v>0</v>
      </c>
      <c r="ITY56" s="383">
        <f t="shared" si="106"/>
        <v>0</v>
      </c>
      <c r="ITZ56" s="383">
        <f t="shared" si="106"/>
        <v>0</v>
      </c>
      <c r="IUA56" s="383">
        <f t="shared" si="106"/>
        <v>0</v>
      </c>
      <c r="IUB56" s="383">
        <f t="shared" si="106"/>
        <v>0</v>
      </c>
      <c r="IUC56" s="383">
        <f t="shared" si="106"/>
        <v>0</v>
      </c>
      <c r="IUD56" s="383">
        <f t="shared" si="106"/>
        <v>0</v>
      </c>
      <c r="IUE56" s="383">
        <f t="shared" si="106"/>
        <v>0</v>
      </c>
      <c r="IUF56" s="383">
        <f t="shared" si="106"/>
        <v>0</v>
      </c>
      <c r="IUG56" s="383">
        <f t="shared" si="106"/>
        <v>0</v>
      </c>
      <c r="IUH56" s="383">
        <f t="shared" si="106"/>
        <v>0</v>
      </c>
      <c r="IUI56" s="383">
        <f t="shared" si="106"/>
        <v>0</v>
      </c>
      <c r="IUJ56" s="383">
        <f t="shared" si="106"/>
        <v>0</v>
      </c>
      <c r="IUK56" s="383">
        <f t="shared" si="106"/>
        <v>0</v>
      </c>
      <c r="IUL56" s="383">
        <f t="shared" si="106"/>
        <v>0</v>
      </c>
      <c r="IUM56" s="383">
        <f t="shared" si="106"/>
        <v>0</v>
      </c>
      <c r="IUN56" s="383">
        <f t="shared" si="106"/>
        <v>0</v>
      </c>
      <c r="IUO56" s="383">
        <f t="shared" si="106"/>
        <v>0</v>
      </c>
      <c r="IUP56" s="383">
        <f t="shared" si="106"/>
        <v>0</v>
      </c>
      <c r="IUQ56" s="383">
        <f t="shared" si="106"/>
        <v>0</v>
      </c>
      <c r="IUR56" s="383">
        <f t="shared" si="106"/>
        <v>0</v>
      </c>
      <c r="IUS56" s="383">
        <f t="shared" si="106"/>
        <v>0</v>
      </c>
      <c r="IUT56" s="383">
        <f t="shared" si="106"/>
        <v>0</v>
      </c>
      <c r="IUU56" s="383">
        <f t="shared" si="106"/>
        <v>0</v>
      </c>
      <c r="IUV56" s="383">
        <f t="shared" si="106"/>
        <v>0</v>
      </c>
      <c r="IUW56" s="383">
        <f t="shared" si="106"/>
        <v>0</v>
      </c>
      <c r="IUX56" s="383">
        <f t="shared" si="106"/>
        <v>0</v>
      </c>
      <c r="IUY56" s="383">
        <f t="shared" si="106"/>
        <v>0</v>
      </c>
      <c r="IUZ56" s="383">
        <f t="shared" si="106"/>
        <v>0</v>
      </c>
      <c r="IVA56" s="383">
        <f t="shared" si="106"/>
        <v>0</v>
      </c>
      <c r="IVB56" s="383">
        <f t="shared" si="106"/>
        <v>0</v>
      </c>
      <c r="IVC56" s="383">
        <f t="shared" si="106"/>
        <v>0</v>
      </c>
      <c r="IVD56" s="383">
        <f t="shared" si="106"/>
        <v>0</v>
      </c>
      <c r="IVE56" s="383">
        <f t="shared" si="106"/>
        <v>0</v>
      </c>
      <c r="IVF56" s="383">
        <f t="shared" ref="IVF56:IXQ56" si="107">$C$56*IVF54</f>
        <v>0</v>
      </c>
      <c r="IVG56" s="383">
        <f t="shared" si="107"/>
        <v>0</v>
      </c>
      <c r="IVH56" s="383">
        <f t="shared" si="107"/>
        <v>0</v>
      </c>
      <c r="IVI56" s="383">
        <f t="shared" si="107"/>
        <v>0</v>
      </c>
      <c r="IVJ56" s="383">
        <f t="shared" si="107"/>
        <v>0</v>
      </c>
      <c r="IVK56" s="383">
        <f t="shared" si="107"/>
        <v>0</v>
      </c>
      <c r="IVL56" s="383">
        <f t="shared" si="107"/>
        <v>0</v>
      </c>
      <c r="IVM56" s="383">
        <f t="shared" si="107"/>
        <v>0</v>
      </c>
      <c r="IVN56" s="383">
        <f t="shared" si="107"/>
        <v>0</v>
      </c>
      <c r="IVO56" s="383">
        <f t="shared" si="107"/>
        <v>0</v>
      </c>
      <c r="IVP56" s="383">
        <f t="shared" si="107"/>
        <v>0</v>
      </c>
      <c r="IVQ56" s="383">
        <f t="shared" si="107"/>
        <v>0</v>
      </c>
      <c r="IVR56" s="383">
        <f t="shared" si="107"/>
        <v>0</v>
      </c>
      <c r="IVS56" s="383">
        <f t="shared" si="107"/>
        <v>0</v>
      </c>
      <c r="IVT56" s="383">
        <f t="shared" si="107"/>
        <v>0</v>
      </c>
      <c r="IVU56" s="383">
        <f t="shared" si="107"/>
        <v>0</v>
      </c>
      <c r="IVV56" s="383">
        <f t="shared" si="107"/>
        <v>0</v>
      </c>
      <c r="IVW56" s="383">
        <f t="shared" si="107"/>
        <v>0</v>
      </c>
      <c r="IVX56" s="383">
        <f t="shared" si="107"/>
        <v>0</v>
      </c>
      <c r="IVY56" s="383">
        <f t="shared" si="107"/>
        <v>0</v>
      </c>
      <c r="IVZ56" s="383">
        <f t="shared" si="107"/>
        <v>0</v>
      </c>
      <c r="IWA56" s="383">
        <f t="shared" si="107"/>
        <v>0</v>
      </c>
      <c r="IWB56" s="383">
        <f t="shared" si="107"/>
        <v>0</v>
      </c>
      <c r="IWC56" s="383">
        <f t="shared" si="107"/>
        <v>0</v>
      </c>
      <c r="IWD56" s="383">
        <f t="shared" si="107"/>
        <v>0</v>
      </c>
      <c r="IWE56" s="383">
        <f t="shared" si="107"/>
        <v>0</v>
      </c>
      <c r="IWF56" s="383">
        <f t="shared" si="107"/>
        <v>0</v>
      </c>
      <c r="IWG56" s="383">
        <f t="shared" si="107"/>
        <v>0</v>
      </c>
      <c r="IWH56" s="383">
        <f t="shared" si="107"/>
        <v>0</v>
      </c>
      <c r="IWI56" s="383">
        <f t="shared" si="107"/>
        <v>0</v>
      </c>
      <c r="IWJ56" s="383">
        <f t="shared" si="107"/>
        <v>0</v>
      </c>
      <c r="IWK56" s="383">
        <f t="shared" si="107"/>
        <v>0</v>
      </c>
      <c r="IWL56" s="383">
        <f t="shared" si="107"/>
        <v>0</v>
      </c>
      <c r="IWM56" s="383">
        <f t="shared" si="107"/>
        <v>0</v>
      </c>
      <c r="IWN56" s="383">
        <f t="shared" si="107"/>
        <v>0</v>
      </c>
      <c r="IWO56" s="383">
        <f t="shared" si="107"/>
        <v>0</v>
      </c>
      <c r="IWP56" s="383">
        <f t="shared" si="107"/>
        <v>0</v>
      </c>
      <c r="IWQ56" s="383">
        <f t="shared" si="107"/>
        <v>0</v>
      </c>
      <c r="IWR56" s="383">
        <f t="shared" si="107"/>
        <v>0</v>
      </c>
      <c r="IWS56" s="383">
        <f t="shared" si="107"/>
        <v>0</v>
      </c>
      <c r="IWT56" s="383">
        <f t="shared" si="107"/>
        <v>0</v>
      </c>
      <c r="IWU56" s="383">
        <f t="shared" si="107"/>
        <v>0</v>
      </c>
      <c r="IWV56" s="383">
        <f t="shared" si="107"/>
        <v>0</v>
      </c>
      <c r="IWW56" s="383">
        <f t="shared" si="107"/>
        <v>0</v>
      </c>
      <c r="IWX56" s="383">
        <f t="shared" si="107"/>
        <v>0</v>
      </c>
      <c r="IWY56" s="383">
        <f t="shared" si="107"/>
        <v>0</v>
      </c>
      <c r="IWZ56" s="383">
        <f t="shared" si="107"/>
        <v>0</v>
      </c>
      <c r="IXA56" s="383">
        <f t="shared" si="107"/>
        <v>0</v>
      </c>
      <c r="IXB56" s="383">
        <f t="shared" si="107"/>
        <v>0</v>
      </c>
      <c r="IXC56" s="383">
        <f t="shared" si="107"/>
        <v>0</v>
      </c>
      <c r="IXD56" s="383">
        <f t="shared" si="107"/>
        <v>0</v>
      </c>
      <c r="IXE56" s="383">
        <f t="shared" si="107"/>
        <v>0</v>
      </c>
      <c r="IXF56" s="383">
        <f t="shared" si="107"/>
        <v>0</v>
      </c>
      <c r="IXG56" s="383">
        <f t="shared" si="107"/>
        <v>0</v>
      </c>
      <c r="IXH56" s="383">
        <f t="shared" si="107"/>
        <v>0</v>
      </c>
      <c r="IXI56" s="383">
        <f t="shared" si="107"/>
        <v>0</v>
      </c>
      <c r="IXJ56" s="383">
        <f t="shared" si="107"/>
        <v>0</v>
      </c>
      <c r="IXK56" s="383">
        <f t="shared" si="107"/>
        <v>0</v>
      </c>
      <c r="IXL56" s="383">
        <f t="shared" si="107"/>
        <v>0</v>
      </c>
      <c r="IXM56" s="383">
        <f t="shared" si="107"/>
        <v>0</v>
      </c>
      <c r="IXN56" s="383">
        <f t="shared" si="107"/>
        <v>0</v>
      </c>
      <c r="IXO56" s="383">
        <f t="shared" si="107"/>
        <v>0</v>
      </c>
      <c r="IXP56" s="383">
        <f t="shared" si="107"/>
        <v>0</v>
      </c>
      <c r="IXQ56" s="383">
        <f t="shared" si="107"/>
        <v>0</v>
      </c>
      <c r="IXR56" s="383">
        <f t="shared" ref="IXR56:JAC56" si="108">$C$56*IXR54</f>
        <v>0</v>
      </c>
      <c r="IXS56" s="383">
        <f t="shared" si="108"/>
        <v>0</v>
      </c>
      <c r="IXT56" s="383">
        <f t="shared" si="108"/>
        <v>0</v>
      </c>
      <c r="IXU56" s="383">
        <f t="shared" si="108"/>
        <v>0</v>
      </c>
      <c r="IXV56" s="383">
        <f t="shared" si="108"/>
        <v>0</v>
      </c>
      <c r="IXW56" s="383">
        <f t="shared" si="108"/>
        <v>0</v>
      </c>
      <c r="IXX56" s="383">
        <f t="shared" si="108"/>
        <v>0</v>
      </c>
      <c r="IXY56" s="383">
        <f t="shared" si="108"/>
        <v>0</v>
      </c>
      <c r="IXZ56" s="383">
        <f t="shared" si="108"/>
        <v>0</v>
      </c>
      <c r="IYA56" s="383">
        <f t="shared" si="108"/>
        <v>0</v>
      </c>
      <c r="IYB56" s="383">
        <f t="shared" si="108"/>
        <v>0</v>
      </c>
      <c r="IYC56" s="383">
        <f t="shared" si="108"/>
        <v>0</v>
      </c>
      <c r="IYD56" s="383">
        <f t="shared" si="108"/>
        <v>0</v>
      </c>
      <c r="IYE56" s="383">
        <f t="shared" si="108"/>
        <v>0</v>
      </c>
      <c r="IYF56" s="383">
        <f t="shared" si="108"/>
        <v>0</v>
      </c>
      <c r="IYG56" s="383">
        <f t="shared" si="108"/>
        <v>0</v>
      </c>
      <c r="IYH56" s="383">
        <f t="shared" si="108"/>
        <v>0</v>
      </c>
      <c r="IYI56" s="383">
        <f t="shared" si="108"/>
        <v>0</v>
      </c>
      <c r="IYJ56" s="383">
        <f t="shared" si="108"/>
        <v>0</v>
      </c>
      <c r="IYK56" s="383">
        <f t="shared" si="108"/>
        <v>0</v>
      </c>
      <c r="IYL56" s="383">
        <f t="shared" si="108"/>
        <v>0</v>
      </c>
      <c r="IYM56" s="383">
        <f t="shared" si="108"/>
        <v>0</v>
      </c>
      <c r="IYN56" s="383">
        <f t="shared" si="108"/>
        <v>0</v>
      </c>
      <c r="IYO56" s="383">
        <f t="shared" si="108"/>
        <v>0</v>
      </c>
      <c r="IYP56" s="383">
        <f t="shared" si="108"/>
        <v>0</v>
      </c>
      <c r="IYQ56" s="383">
        <f t="shared" si="108"/>
        <v>0</v>
      </c>
      <c r="IYR56" s="383">
        <f t="shared" si="108"/>
        <v>0</v>
      </c>
      <c r="IYS56" s="383">
        <f t="shared" si="108"/>
        <v>0</v>
      </c>
      <c r="IYT56" s="383">
        <f t="shared" si="108"/>
        <v>0</v>
      </c>
      <c r="IYU56" s="383">
        <f t="shared" si="108"/>
        <v>0</v>
      </c>
      <c r="IYV56" s="383">
        <f t="shared" si="108"/>
        <v>0</v>
      </c>
      <c r="IYW56" s="383">
        <f t="shared" si="108"/>
        <v>0</v>
      </c>
      <c r="IYX56" s="383">
        <f t="shared" si="108"/>
        <v>0</v>
      </c>
      <c r="IYY56" s="383">
        <f t="shared" si="108"/>
        <v>0</v>
      </c>
      <c r="IYZ56" s="383">
        <f t="shared" si="108"/>
        <v>0</v>
      </c>
      <c r="IZA56" s="383">
        <f t="shared" si="108"/>
        <v>0</v>
      </c>
      <c r="IZB56" s="383">
        <f t="shared" si="108"/>
        <v>0</v>
      </c>
      <c r="IZC56" s="383">
        <f t="shared" si="108"/>
        <v>0</v>
      </c>
      <c r="IZD56" s="383">
        <f t="shared" si="108"/>
        <v>0</v>
      </c>
      <c r="IZE56" s="383">
        <f t="shared" si="108"/>
        <v>0</v>
      </c>
      <c r="IZF56" s="383">
        <f t="shared" si="108"/>
        <v>0</v>
      </c>
      <c r="IZG56" s="383">
        <f t="shared" si="108"/>
        <v>0</v>
      </c>
      <c r="IZH56" s="383">
        <f t="shared" si="108"/>
        <v>0</v>
      </c>
      <c r="IZI56" s="383">
        <f t="shared" si="108"/>
        <v>0</v>
      </c>
      <c r="IZJ56" s="383">
        <f t="shared" si="108"/>
        <v>0</v>
      </c>
      <c r="IZK56" s="383">
        <f t="shared" si="108"/>
        <v>0</v>
      </c>
      <c r="IZL56" s="383">
        <f t="shared" si="108"/>
        <v>0</v>
      </c>
      <c r="IZM56" s="383">
        <f t="shared" si="108"/>
        <v>0</v>
      </c>
      <c r="IZN56" s="383">
        <f t="shared" si="108"/>
        <v>0</v>
      </c>
      <c r="IZO56" s="383">
        <f t="shared" si="108"/>
        <v>0</v>
      </c>
      <c r="IZP56" s="383">
        <f t="shared" si="108"/>
        <v>0</v>
      </c>
      <c r="IZQ56" s="383">
        <f t="shared" si="108"/>
        <v>0</v>
      </c>
      <c r="IZR56" s="383">
        <f t="shared" si="108"/>
        <v>0</v>
      </c>
      <c r="IZS56" s="383">
        <f t="shared" si="108"/>
        <v>0</v>
      </c>
      <c r="IZT56" s="383">
        <f t="shared" si="108"/>
        <v>0</v>
      </c>
      <c r="IZU56" s="383">
        <f t="shared" si="108"/>
        <v>0</v>
      </c>
      <c r="IZV56" s="383">
        <f t="shared" si="108"/>
        <v>0</v>
      </c>
      <c r="IZW56" s="383">
        <f t="shared" si="108"/>
        <v>0</v>
      </c>
      <c r="IZX56" s="383">
        <f t="shared" si="108"/>
        <v>0</v>
      </c>
      <c r="IZY56" s="383">
        <f t="shared" si="108"/>
        <v>0</v>
      </c>
      <c r="IZZ56" s="383">
        <f t="shared" si="108"/>
        <v>0</v>
      </c>
      <c r="JAA56" s="383">
        <f t="shared" si="108"/>
        <v>0</v>
      </c>
      <c r="JAB56" s="383">
        <f t="shared" si="108"/>
        <v>0</v>
      </c>
      <c r="JAC56" s="383">
        <f t="shared" si="108"/>
        <v>0</v>
      </c>
      <c r="JAD56" s="383">
        <f t="shared" ref="JAD56:JCO56" si="109">$C$56*JAD54</f>
        <v>0</v>
      </c>
      <c r="JAE56" s="383">
        <f t="shared" si="109"/>
        <v>0</v>
      </c>
      <c r="JAF56" s="383">
        <f t="shared" si="109"/>
        <v>0</v>
      </c>
      <c r="JAG56" s="383">
        <f t="shared" si="109"/>
        <v>0</v>
      </c>
      <c r="JAH56" s="383">
        <f t="shared" si="109"/>
        <v>0</v>
      </c>
      <c r="JAI56" s="383">
        <f t="shared" si="109"/>
        <v>0</v>
      </c>
      <c r="JAJ56" s="383">
        <f t="shared" si="109"/>
        <v>0</v>
      </c>
      <c r="JAK56" s="383">
        <f t="shared" si="109"/>
        <v>0</v>
      </c>
      <c r="JAL56" s="383">
        <f t="shared" si="109"/>
        <v>0</v>
      </c>
      <c r="JAM56" s="383">
        <f t="shared" si="109"/>
        <v>0</v>
      </c>
      <c r="JAN56" s="383">
        <f t="shared" si="109"/>
        <v>0</v>
      </c>
      <c r="JAO56" s="383">
        <f t="shared" si="109"/>
        <v>0</v>
      </c>
      <c r="JAP56" s="383">
        <f t="shared" si="109"/>
        <v>0</v>
      </c>
      <c r="JAQ56" s="383">
        <f t="shared" si="109"/>
        <v>0</v>
      </c>
      <c r="JAR56" s="383">
        <f t="shared" si="109"/>
        <v>0</v>
      </c>
      <c r="JAS56" s="383">
        <f t="shared" si="109"/>
        <v>0</v>
      </c>
      <c r="JAT56" s="383">
        <f t="shared" si="109"/>
        <v>0</v>
      </c>
      <c r="JAU56" s="383">
        <f t="shared" si="109"/>
        <v>0</v>
      </c>
      <c r="JAV56" s="383">
        <f t="shared" si="109"/>
        <v>0</v>
      </c>
      <c r="JAW56" s="383">
        <f t="shared" si="109"/>
        <v>0</v>
      </c>
      <c r="JAX56" s="383">
        <f t="shared" si="109"/>
        <v>0</v>
      </c>
      <c r="JAY56" s="383">
        <f t="shared" si="109"/>
        <v>0</v>
      </c>
      <c r="JAZ56" s="383">
        <f t="shared" si="109"/>
        <v>0</v>
      </c>
      <c r="JBA56" s="383">
        <f t="shared" si="109"/>
        <v>0</v>
      </c>
      <c r="JBB56" s="383">
        <f t="shared" si="109"/>
        <v>0</v>
      </c>
      <c r="JBC56" s="383">
        <f t="shared" si="109"/>
        <v>0</v>
      </c>
      <c r="JBD56" s="383">
        <f t="shared" si="109"/>
        <v>0</v>
      </c>
      <c r="JBE56" s="383">
        <f t="shared" si="109"/>
        <v>0</v>
      </c>
      <c r="JBF56" s="383">
        <f t="shared" si="109"/>
        <v>0</v>
      </c>
      <c r="JBG56" s="383">
        <f t="shared" si="109"/>
        <v>0</v>
      </c>
      <c r="JBH56" s="383">
        <f t="shared" si="109"/>
        <v>0</v>
      </c>
      <c r="JBI56" s="383">
        <f t="shared" si="109"/>
        <v>0</v>
      </c>
      <c r="JBJ56" s="383">
        <f t="shared" si="109"/>
        <v>0</v>
      </c>
      <c r="JBK56" s="383">
        <f t="shared" si="109"/>
        <v>0</v>
      </c>
      <c r="JBL56" s="383">
        <f t="shared" si="109"/>
        <v>0</v>
      </c>
      <c r="JBM56" s="383">
        <f t="shared" si="109"/>
        <v>0</v>
      </c>
      <c r="JBN56" s="383">
        <f t="shared" si="109"/>
        <v>0</v>
      </c>
      <c r="JBO56" s="383">
        <f t="shared" si="109"/>
        <v>0</v>
      </c>
      <c r="JBP56" s="383">
        <f t="shared" si="109"/>
        <v>0</v>
      </c>
      <c r="JBQ56" s="383">
        <f t="shared" si="109"/>
        <v>0</v>
      </c>
      <c r="JBR56" s="383">
        <f t="shared" si="109"/>
        <v>0</v>
      </c>
      <c r="JBS56" s="383">
        <f t="shared" si="109"/>
        <v>0</v>
      </c>
      <c r="JBT56" s="383">
        <f t="shared" si="109"/>
        <v>0</v>
      </c>
      <c r="JBU56" s="383">
        <f t="shared" si="109"/>
        <v>0</v>
      </c>
      <c r="JBV56" s="383">
        <f t="shared" si="109"/>
        <v>0</v>
      </c>
      <c r="JBW56" s="383">
        <f t="shared" si="109"/>
        <v>0</v>
      </c>
      <c r="JBX56" s="383">
        <f t="shared" si="109"/>
        <v>0</v>
      </c>
      <c r="JBY56" s="383">
        <f t="shared" si="109"/>
        <v>0</v>
      </c>
      <c r="JBZ56" s="383">
        <f t="shared" si="109"/>
        <v>0</v>
      </c>
      <c r="JCA56" s="383">
        <f t="shared" si="109"/>
        <v>0</v>
      </c>
      <c r="JCB56" s="383">
        <f t="shared" si="109"/>
        <v>0</v>
      </c>
      <c r="JCC56" s="383">
        <f t="shared" si="109"/>
        <v>0</v>
      </c>
      <c r="JCD56" s="383">
        <f t="shared" si="109"/>
        <v>0</v>
      </c>
      <c r="JCE56" s="383">
        <f t="shared" si="109"/>
        <v>0</v>
      </c>
      <c r="JCF56" s="383">
        <f t="shared" si="109"/>
        <v>0</v>
      </c>
      <c r="JCG56" s="383">
        <f t="shared" si="109"/>
        <v>0</v>
      </c>
      <c r="JCH56" s="383">
        <f t="shared" si="109"/>
        <v>0</v>
      </c>
      <c r="JCI56" s="383">
        <f t="shared" si="109"/>
        <v>0</v>
      </c>
      <c r="JCJ56" s="383">
        <f t="shared" si="109"/>
        <v>0</v>
      </c>
      <c r="JCK56" s="383">
        <f t="shared" si="109"/>
        <v>0</v>
      </c>
      <c r="JCL56" s="383">
        <f t="shared" si="109"/>
        <v>0</v>
      </c>
      <c r="JCM56" s="383">
        <f t="shared" si="109"/>
        <v>0</v>
      </c>
      <c r="JCN56" s="383">
        <f t="shared" si="109"/>
        <v>0</v>
      </c>
      <c r="JCO56" s="383">
        <f t="shared" si="109"/>
        <v>0</v>
      </c>
      <c r="JCP56" s="383">
        <f t="shared" ref="JCP56:JFA56" si="110">$C$56*JCP54</f>
        <v>0</v>
      </c>
      <c r="JCQ56" s="383">
        <f t="shared" si="110"/>
        <v>0</v>
      </c>
      <c r="JCR56" s="383">
        <f t="shared" si="110"/>
        <v>0</v>
      </c>
      <c r="JCS56" s="383">
        <f t="shared" si="110"/>
        <v>0</v>
      </c>
      <c r="JCT56" s="383">
        <f t="shared" si="110"/>
        <v>0</v>
      </c>
      <c r="JCU56" s="383">
        <f t="shared" si="110"/>
        <v>0</v>
      </c>
      <c r="JCV56" s="383">
        <f t="shared" si="110"/>
        <v>0</v>
      </c>
      <c r="JCW56" s="383">
        <f t="shared" si="110"/>
        <v>0</v>
      </c>
      <c r="JCX56" s="383">
        <f t="shared" si="110"/>
        <v>0</v>
      </c>
      <c r="JCY56" s="383">
        <f t="shared" si="110"/>
        <v>0</v>
      </c>
      <c r="JCZ56" s="383">
        <f t="shared" si="110"/>
        <v>0</v>
      </c>
      <c r="JDA56" s="383">
        <f t="shared" si="110"/>
        <v>0</v>
      </c>
      <c r="JDB56" s="383">
        <f t="shared" si="110"/>
        <v>0</v>
      </c>
      <c r="JDC56" s="383">
        <f t="shared" si="110"/>
        <v>0</v>
      </c>
      <c r="JDD56" s="383">
        <f t="shared" si="110"/>
        <v>0</v>
      </c>
      <c r="JDE56" s="383">
        <f t="shared" si="110"/>
        <v>0</v>
      </c>
      <c r="JDF56" s="383">
        <f t="shared" si="110"/>
        <v>0</v>
      </c>
      <c r="JDG56" s="383">
        <f t="shared" si="110"/>
        <v>0</v>
      </c>
      <c r="JDH56" s="383">
        <f t="shared" si="110"/>
        <v>0</v>
      </c>
      <c r="JDI56" s="383">
        <f t="shared" si="110"/>
        <v>0</v>
      </c>
      <c r="JDJ56" s="383">
        <f t="shared" si="110"/>
        <v>0</v>
      </c>
      <c r="JDK56" s="383">
        <f t="shared" si="110"/>
        <v>0</v>
      </c>
      <c r="JDL56" s="383">
        <f t="shared" si="110"/>
        <v>0</v>
      </c>
      <c r="JDM56" s="383">
        <f t="shared" si="110"/>
        <v>0</v>
      </c>
      <c r="JDN56" s="383">
        <f t="shared" si="110"/>
        <v>0</v>
      </c>
      <c r="JDO56" s="383">
        <f t="shared" si="110"/>
        <v>0</v>
      </c>
      <c r="JDP56" s="383">
        <f t="shared" si="110"/>
        <v>0</v>
      </c>
      <c r="JDQ56" s="383">
        <f t="shared" si="110"/>
        <v>0</v>
      </c>
      <c r="JDR56" s="383">
        <f t="shared" si="110"/>
        <v>0</v>
      </c>
      <c r="JDS56" s="383">
        <f t="shared" si="110"/>
        <v>0</v>
      </c>
      <c r="JDT56" s="383">
        <f t="shared" si="110"/>
        <v>0</v>
      </c>
      <c r="JDU56" s="383">
        <f t="shared" si="110"/>
        <v>0</v>
      </c>
      <c r="JDV56" s="383">
        <f t="shared" si="110"/>
        <v>0</v>
      </c>
      <c r="JDW56" s="383">
        <f t="shared" si="110"/>
        <v>0</v>
      </c>
      <c r="JDX56" s="383">
        <f t="shared" si="110"/>
        <v>0</v>
      </c>
      <c r="JDY56" s="383">
        <f t="shared" si="110"/>
        <v>0</v>
      </c>
      <c r="JDZ56" s="383">
        <f t="shared" si="110"/>
        <v>0</v>
      </c>
      <c r="JEA56" s="383">
        <f t="shared" si="110"/>
        <v>0</v>
      </c>
      <c r="JEB56" s="383">
        <f t="shared" si="110"/>
        <v>0</v>
      </c>
      <c r="JEC56" s="383">
        <f t="shared" si="110"/>
        <v>0</v>
      </c>
      <c r="JED56" s="383">
        <f t="shared" si="110"/>
        <v>0</v>
      </c>
      <c r="JEE56" s="383">
        <f t="shared" si="110"/>
        <v>0</v>
      </c>
      <c r="JEF56" s="383">
        <f t="shared" si="110"/>
        <v>0</v>
      </c>
      <c r="JEG56" s="383">
        <f t="shared" si="110"/>
        <v>0</v>
      </c>
      <c r="JEH56" s="383">
        <f t="shared" si="110"/>
        <v>0</v>
      </c>
      <c r="JEI56" s="383">
        <f t="shared" si="110"/>
        <v>0</v>
      </c>
      <c r="JEJ56" s="383">
        <f t="shared" si="110"/>
        <v>0</v>
      </c>
      <c r="JEK56" s="383">
        <f t="shared" si="110"/>
        <v>0</v>
      </c>
      <c r="JEL56" s="383">
        <f t="shared" si="110"/>
        <v>0</v>
      </c>
      <c r="JEM56" s="383">
        <f t="shared" si="110"/>
        <v>0</v>
      </c>
      <c r="JEN56" s="383">
        <f t="shared" si="110"/>
        <v>0</v>
      </c>
      <c r="JEO56" s="383">
        <f t="shared" si="110"/>
        <v>0</v>
      </c>
      <c r="JEP56" s="383">
        <f t="shared" si="110"/>
        <v>0</v>
      </c>
      <c r="JEQ56" s="383">
        <f t="shared" si="110"/>
        <v>0</v>
      </c>
      <c r="JER56" s="383">
        <f t="shared" si="110"/>
        <v>0</v>
      </c>
      <c r="JES56" s="383">
        <f t="shared" si="110"/>
        <v>0</v>
      </c>
      <c r="JET56" s="383">
        <f t="shared" si="110"/>
        <v>0</v>
      </c>
      <c r="JEU56" s="383">
        <f t="shared" si="110"/>
        <v>0</v>
      </c>
      <c r="JEV56" s="383">
        <f t="shared" si="110"/>
        <v>0</v>
      </c>
      <c r="JEW56" s="383">
        <f t="shared" si="110"/>
        <v>0</v>
      </c>
      <c r="JEX56" s="383">
        <f t="shared" si="110"/>
        <v>0</v>
      </c>
      <c r="JEY56" s="383">
        <f t="shared" si="110"/>
        <v>0</v>
      </c>
      <c r="JEZ56" s="383">
        <f t="shared" si="110"/>
        <v>0</v>
      </c>
      <c r="JFA56" s="383">
        <f t="shared" si="110"/>
        <v>0</v>
      </c>
      <c r="JFB56" s="383">
        <f t="shared" ref="JFB56:JHM56" si="111">$C$56*JFB54</f>
        <v>0</v>
      </c>
      <c r="JFC56" s="383">
        <f t="shared" si="111"/>
        <v>0</v>
      </c>
      <c r="JFD56" s="383">
        <f t="shared" si="111"/>
        <v>0</v>
      </c>
      <c r="JFE56" s="383">
        <f t="shared" si="111"/>
        <v>0</v>
      </c>
      <c r="JFF56" s="383">
        <f t="shared" si="111"/>
        <v>0</v>
      </c>
      <c r="JFG56" s="383">
        <f t="shared" si="111"/>
        <v>0</v>
      </c>
      <c r="JFH56" s="383">
        <f t="shared" si="111"/>
        <v>0</v>
      </c>
      <c r="JFI56" s="383">
        <f t="shared" si="111"/>
        <v>0</v>
      </c>
      <c r="JFJ56" s="383">
        <f t="shared" si="111"/>
        <v>0</v>
      </c>
      <c r="JFK56" s="383">
        <f t="shared" si="111"/>
        <v>0</v>
      </c>
      <c r="JFL56" s="383">
        <f t="shared" si="111"/>
        <v>0</v>
      </c>
      <c r="JFM56" s="383">
        <f t="shared" si="111"/>
        <v>0</v>
      </c>
      <c r="JFN56" s="383">
        <f t="shared" si="111"/>
        <v>0</v>
      </c>
      <c r="JFO56" s="383">
        <f t="shared" si="111"/>
        <v>0</v>
      </c>
      <c r="JFP56" s="383">
        <f t="shared" si="111"/>
        <v>0</v>
      </c>
      <c r="JFQ56" s="383">
        <f t="shared" si="111"/>
        <v>0</v>
      </c>
      <c r="JFR56" s="383">
        <f t="shared" si="111"/>
        <v>0</v>
      </c>
      <c r="JFS56" s="383">
        <f t="shared" si="111"/>
        <v>0</v>
      </c>
      <c r="JFT56" s="383">
        <f t="shared" si="111"/>
        <v>0</v>
      </c>
      <c r="JFU56" s="383">
        <f t="shared" si="111"/>
        <v>0</v>
      </c>
      <c r="JFV56" s="383">
        <f t="shared" si="111"/>
        <v>0</v>
      </c>
      <c r="JFW56" s="383">
        <f t="shared" si="111"/>
        <v>0</v>
      </c>
      <c r="JFX56" s="383">
        <f t="shared" si="111"/>
        <v>0</v>
      </c>
      <c r="JFY56" s="383">
        <f t="shared" si="111"/>
        <v>0</v>
      </c>
      <c r="JFZ56" s="383">
        <f t="shared" si="111"/>
        <v>0</v>
      </c>
      <c r="JGA56" s="383">
        <f t="shared" si="111"/>
        <v>0</v>
      </c>
      <c r="JGB56" s="383">
        <f t="shared" si="111"/>
        <v>0</v>
      </c>
      <c r="JGC56" s="383">
        <f t="shared" si="111"/>
        <v>0</v>
      </c>
      <c r="JGD56" s="383">
        <f t="shared" si="111"/>
        <v>0</v>
      </c>
      <c r="JGE56" s="383">
        <f t="shared" si="111"/>
        <v>0</v>
      </c>
      <c r="JGF56" s="383">
        <f t="shared" si="111"/>
        <v>0</v>
      </c>
      <c r="JGG56" s="383">
        <f t="shared" si="111"/>
        <v>0</v>
      </c>
      <c r="JGH56" s="383">
        <f t="shared" si="111"/>
        <v>0</v>
      </c>
      <c r="JGI56" s="383">
        <f t="shared" si="111"/>
        <v>0</v>
      </c>
      <c r="JGJ56" s="383">
        <f t="shared" si="111"/>
        <v>0</v>
      </c>
      <c r="JGK56" s="383">
        <f t="shared" si="111"/>
        <v>0</v>
      </c>
      <c r="JGL56" s="383">
        <f t="shared" si="111"/>
        <v>0</v>
      </c>
      <c r="JGM56" s="383">
        <f t="shared" si="111"/>
        <v>0</v>
      </c>
      <c r="JGN56" s="383">
        <f t="shared" si="111"/>
        <v>0</v>
      </c>
      <c r="JGO56" s="383">
        <f t="shared" si="111"/>
        <v>0</v>
      </c>
      <c r="JGP56" s="383">
        <f t="shared" si="111"/>
        <v>0</v>
      </c>
      <c r="JGQ56" s="383">
        <f t="shared" si="111"/>
        <v>0</v>
      </c>
      <c r="JGR56" s="383">
        <f t="shared" si="111"/>
        <v>0</v>
      </c>
      <c r="JGS56" s="383">
        <f t="shared" si="111"/>
        <v>0</v>
      </c>
      <c r="JGT56" s="383">
        <f t="shared" si="111"/>
        <v>0</v>
      </c>
      <c r="JGU56" s="383">
        <f t="shared" si="111"/>
        <v>0</v>
      </c>
      <c r="JGV56" s="383">
        <f t="shared" si="111"/>
        <v>0</v>
      </c>
      <c r="JGW56" s="383">
        <f t="shared" si="111"/>
        <v>0</v>
      </c>
      <c r="JGX56" s="383">
        <f t="shared" si="111"/>
        <v>0</v>
      </c>
      <c r="JGY56" s="383">
        <f t="shared" si="111"/>
        <v>0</v>
      </c>
      <c r="JGZ56" s="383">
        <f t="shared" si="111"/>
        <v>0</v>
      </c>
      <c r="JHA56" s="383">
        <f t="shared" si="111"/>
        <v>0</v>
      </c>
      <c r="JHB56" s="383">
        <f t="shared" si="111"/>
        <v>0</v>
      </c>
      <c r="JHC56" s="383">
        <f t="shared" si="111"/>
        <v>0</v>
      </c>
      <c r="JHD56" s="383">
        <f t="shared" si="111"/>
        <v>0</v>
      </c>
      <c r="JHE56" s="383">
        <f t="shared" si="111"/>
        <v>0</v>
      </c>
      <c r="JHF56" s="383">
        <f t="shared" si="111"/>
        <v>0</v>
      </c>
      <c r="JHG56" s="383">
        <f t="shared" si="111"/>
        <v>0</v>
      </c>
      <c r="JHH56" s="383">
        <f t="shared" si="111"/>
        <v>0</v>
      </c>
      <c r="JHI56" s="383">
        <f t="shared" si="111"/>
        <v>0</v>
      </c>
      <c r="JHJ56" s="383">
        <f t="shared" si="111"/>
        <v>0</v>
      </c>
      <c r="JHK56" s="383">
        <f t="shared" si="111"/>
        <v>0</v>
      </c>
      <c r="JHL56" s="383">
        <f t="shared" si="111"/>
        <v>0</v>
      </c>
      <c r="JHM56" s="383">
        <f t="shared" si="111"/>
        <v>0</v>
      </c>
      <c r="JHN56" s="383">
        <f t="shared" ref="JHN56:JJY56" si="112">$C$56*JHN54</f>
        <v>0</v>
      </c>
      <c r="JHO56" s="383">
        <f t="shared" si="112"/>
        <v>0</v>
      </c>
      <c r="JHP56" s="383">
        <f t="shared" si="112"/>
        <v>0</v>
      </c>
      <c r="JHQ56" s="383">
        <f t="shared" si="112"/>
        <v>0</v>
      </c>
      <c r="JHR56" s="383">
        <f t="shared" si="112"/>
        <v>0</v>
      </c>
      <c r="JHS56" s="383">
        <f t="shared" si="112"/>
        <v>0</v>
      </c>
      <c r="JHT56" s="383">
        <f t="shared" si="112"/>
        <v>0</v>
      </c>
      <c r="JHU56" s="383">
        <f t="shared" si="112"/>
        <v>0</v>
      </c>
      <c r="JHV56" s="383">
        <f t="shared" si="112"/>
        <v>0</v>
      </c>
      <c r="JHW56" s="383">
        <f t="shared" si="112"/>
        <v>0</v>
      </c>
      <c r="JHX56" s="383">
        <f t="shared" si="112"/>
        <v>0</v>
      </c>
      <c r="JHY56" s="383">
        <f t="shared" si="112"/>
        <v>0</v>
      </c>
      <c r="JHZ56" s="383">
        <f t="shared" si="112"/>
        <v>0</v>
      </c>
      <c r="JIA56" s="383">
        <f t="shared" si="112"/>
        <v>0</v>
      </c>
      <c r="JIB56" s="383">
        <f t="shared" si="112"/>
        <v>0</v>
      </c>
      <c r="JIC56" s="383">
        <f t="shared" si="112"/>
        <v>0</v>
      </c>
      <c r="JID56" s="383">
        <f t="shared" si="112"/>
        <v>0</v>
      </c>
      <c r="JIE56" s="383">
        <f t="shared" si="112"/>
        <v>0</v>
      </c>
      <c r="JIF56" s="383">
        <f t="shared" si="112"/>
        <v>0</v>
      </c>
      <c r="JIG56" s="383">
        <f t="shared" si="112"/>
        <v>0</v>
      </c>
      <c r="JIH56" s="383">
        <f t="shared" si="112"/>
        <v>0</v>
      </c>
      <c r="JII56" s="383">
        <f t="shared" si="112"/>
        <v>0</v>
      </c>
      <c r="JIJ56" s="383">
        <f t="shared" si="112"/>
        <v>0</v>
      </c>
      <c r="JIK56" s="383">
        <f t="shared" si="112"/>
        <v>0</v>
      </c>
      <c r="JIL56" s="383">
        <f t="shared" si="112"/>
        <v>0</v>
      </c>
      <c r="JIM56" s="383">
        <f t="shared" si="112"/>
        <v>0</v>
      </c>
      <c r="JIN56" s="383">
        <f t="shared" si="112"/>
        <v>0</v>
      </c>
      <c r="JIO56" s="383">
        <f t="shared" si="112"/>
        <v>0</v>
      </c>
      <c r="JIP56" s="383">
        <f t="shared" si="112"/>
        <v>0</v>
      </c>
      <c r="JIQ56" s="383">
        <f t="shared" si="112"/>
        <v>0</v>
      </c>
      <c r="JIR56" s="383">
        <f t="shared" si="112"/>
        <v>0</v>
      </c>
      <c r="JIS56" s="383">
        <f t="shared" si="112"/>
        <v>0</v>
      </c>
      <c r="JIT56" s="383">
        <f t="shared" si="112"/>
        <v>0</v>
      </c>
      <c r="JIU56" s="383">
        <f t="shared" si="112"/>
        <v>0</v>
      </c>
      <c r="JIV56" s="383">
        <f t="shared" si="112"/>
        <v>0</v>
      </c>
      <c r="JIW56" s="383">
        <f t="shared" si="112"/>
        <v>0</v>
      </c>
      <c r="JIX56" s="383">
        <f t="shared" si="112"/>
        <v>0</v>
      </c>
      <c r="JIY56" s="383">
        <f t="shared" si="112"/>
        <v>0</v>
      </c>
      <c r="JIZ56" s="383">
        <f t="shared" si="112"/>
        <v>0</v>
      </c>
      <c r="JJA56" s="383">
        <f t="shared" si="112"/>
        <v>0</v>
      </c>
      <c r="JJB56" s="383">
        <f t="shared" si="112"/>
        <v>0</v>
      </c>
      <c r="JJC56" s="383">
        <f t="shared" si="112"/>
        <v>0</v>
      </c>
      <c r="JJD56" s="383">
        <f t="shared" si="112"/>
        <v>0</v>
      </c>
      <c r="JJE56" s="383">
        <f t="shared" si="112"/>
        <v>0</v>
      </c>
      <c r="JJF56" s="383">
        <f t="shared" si="112"/>
        <v>0</v>
      </c>
      <c r="JJG56" s="383">
        <f t="shared" si="112"/>
        <v>0</v>
      </c>
      <c r="JJH56" s="383">
        <f t="shared" si="112"/>
        <v>0</v>
      </c>
      <c r="JJI56" s="383">
        <f t="shared" si="112"/>
        <v>0</v>
      </c>
      <c r="JJJ56" s="383">
        <f t="shared" si="112"/>
        <v>0</v>
      </c>
      <c r="JJK56" s="383">
        <f t="shared" si="112"/>
        <v>0</v>
      </c>
      <c r="JJL56" s="383">
        <f t="shared" si="112"/>
        <v>0</v>
      </c>
      <c r="JJM56" s="383">
        <f t="shared" si="112"/>
        <v>0</v>
      </c>
      <c r="JJN56" s="383">
        <f t="shared" si="112"/>
        <v>0</v>
      </c>
      <c r="JJO56" s="383">
        <f t="shared" si="112"/>
        <v>0</v>
      </c>
      <c r="JJP56" s="383">
        <f t="shared" si="112"/>
        <v>0</v>
      </c>
      <c r="JJQ56" s="383">
        <f t="shared" si="112"/>
        <v>0</v>
      </c>
      <c r="JJR56" s="383">
        <f t="shared" si="112"/>
        <v>0</v>
      </c>
      <c r="JJS56" s="383">
        <f t="shared" si="112"/>
        <v>0</v>
      </c>
      <c r="JJT56" s="383">
        <f t="shared" si="112"/>
        <v>0</v>
      </c>
      <c r="JJU56" s="383">
        <f t="shared" si="112"/>
        <v>0</v>
      </c>
      <c r="JJV56" s="383">
        <f t="shared" si="112"/>
        <v>0</v>
      </c>
      <c r="JJW56" s="383">
        <f t="shared" si="112"/>
        <v>0</v>
      </c>
      <c r="JJX56" s="383">
        <f t="shared" si="112"/>
        <v>0</v>
      </c>
      <c r="JJY56" s="383">
        <f t="shared" si="112"/>
        <v>0</v>
      </c>
      <c r="JJZ56" s="383">
        <f t="shared" ref="JJZ56:JMK56" si="113">$C$56*JJZ54</f>
        <v>0</v>
      </c>
      <c r="JKA56" s="383">
        <f t="shared" si="113"/>
        <v>0</v>
      </c>
      <c r="JKB56" s="383">
        <f t="shared" si="113"/>
        <v>0</v>
      </c>
      <c r="JKC56" s="383">
        <f t="shared" si="113"/>
        <v>0</v>
      </c>
      <c r="JKD56" s="383">
        <f t="shared" si="113"/>
        <v>0</v>
      </c>
      <c r="JKE56" s="383">
        <f t="shared" si="113"/>
        <v>0</v>
      </c>
      <c r="JKF56" s="383">
        <f t="shared" si="113"/>
        <v>0</v>
      </c>
      <c r="JKG56" s="383">
        <f t="shared" si="113"/>
        <v>0</v>
      </c>
      <c r="JKH56" s="383">
        <f t="shared" si="113"/>
        <v>0</v>
      </c>
      <c r="JKI56" s="383">
        <f t="shared" si="113"/>
        <v>0</v>
      </c>
      <c r="JKJ56" s="383">
        <f t="shared" si="113"/>
        <v>0</v>
      </c>
      <c r="JKK56" s="383">
        <f t="shared" si="113"/>
        <v>0</v>
      </c>
      <c r="JKL56" s="383">
        <f t="shared" si="113"/>
        <v>0</v>
      </c>
      <c r="JKM56" s="383">
        <f t="shared" si="113"/>
        <v>0</v>
      </c>
      <c r="JKN56" s="383">
        <f t="shared" si="113"/>
        <v>0</v>
      </c>
      <c r="JKO56" s="383">
        <f t="shared" si="113"/>
        <v>0</v>
      </c>
      <c r="JKP56" s="383">
        <f t="shared" si="113"/>
        <v>0</v>
      </c>
      <c r="JKQ56" s="383">
        <f t="shared" si="113"/>
        <v>0</v>
      </c>
      <c r="JKR56" s="383">
        <f t="shared" si="113"/>
        <v>0</v>
      </c>
      <c r="JKS56" s="383">
        <f t="shared" si="113"/>
        <v>0</v>
      </c>
      <c r="JKT56" s="383">
        <f t="shared" si="113"/>
        <v>0</v>
      </c>
      <c r="JKU56" s="383">
        <f t="shared" si="113"/>
        <v>0</v>
      </c>
      <c r="JKV56" s="383">
        <f t="shared" si="113"/>
        <v>0</v>
      </c>
      <c r="JKW56" s="383">
        <f t="shared" si="113"/>
        <v>0</v>
      </c>
      <c r="JKX56" s="383">
        <f t="shared" si="113"/>
        <v>0</v>
      </c>
      <c r="JKY56" s="383">
        <f t="shared" si="113"/>
        <v>0</v>
      </c>
      <c r="JKZ56" s="383">
        <f t="shared" si="113"/>
        <v>0</v>
      </c>
      <c r="JLA56" s="383">
        <f t="shared" si="113"/>
        <v>0</v>
      </c>
      <c r="JLB56" s="383">
        <f t="shared" si="113"/>
        <v>0</v>
      </c>
      <c r="JLC56" s="383">
        <f t="shared" si="113"/>
        <v>0</v>
      </c>
      <c r="JLD56" s="383">
        <f t="shared" si="113"/>
        <v>0</v>
      </c>
      <c r="JLE56" s="383">
        <f t="shared" si="113"/>
        <v>0</v>
      </c>
      <c r="JLF56" s="383">
        <f t="shared" si="113"/>
        <v>0</v>
      </c>
      <c r="JLG56" s="383">
        <f t="shared" si="113"/>
        <v>0</v>
      </c>
      <c r="JLH56" s="383">
        <f t="shared" si="113"/>
        <v>0</v>
      </c>
      <c r="JLI56" s="383">
        <f t="shared" si="113"/>
        <v>0</v>
      </c>
      <c r="JLJ56" s="383">
        <f t="shared" si="113"/>
        <v>0</v>
      </c>
      <c r="JLK56" s="383">
        <f t="shared" si="113"/>
        <v>0</v>
      </c>
      <c r="JLL56" s="383">
        <f t="shared" si="113"/>
        <v>0</v>
      </c>
      <c r="JLM56" s="383">
        <f t="shared" si="113"/>
        <v>0</v>
      </c>
      <c r="JLN56" s="383">
        <f t="shared" si="113"/>
        <v>0</v>
      </c>
      <c r="JLO56" s="383">
        <f t="shared" si="113"/>
        <v>0</v>
      </c>
      <c r="JLP56" s="383">
        <f t="shared" si="113"/>
        <v>0</v>
      </c>
      <c r="JLQ56" s="383">
        <f t="shared" si="113"/>
        <v>0</v>
      </c>
      <c r="JLR56" s="383">
        <f t="shared" si="113"/>
        <v>0</v>
      </c>
      <c r="JLS56" s="383">
        <f t="shared" si="113"/>
        <v>0</v>
      </c>
      <c r="JLT56" s="383">
        <f t="shared" si="113"/>
        <v>0</v>
      </c>
      <c r="JLU56" s="383">
        <f t="shared" si="113"/>
        <v>0</v>
      </c>
      <c r="JLV56" s="383">
        <f t="shared" si="113"/>
        <v>0</v>
      </c>
      <c r="JLW56" s="383">
        <f t="shared" si="113"/>
        <v>0</v>
      </c>
      <c r="JLX56" s="383">
        <f t="shared" si="113"/>
        <v>0</v>
      </c>
      <c r="JLY56" s="383">
        <f t="shared" si="113"/>
        <v>0</v>
      </c>
      <c r="JLZ56" s="383">
        <f t="shared" si="113"/>
        <v>0</v>
      </c>
      <c r="JMA56" s="383">
        <f t="shared" si="113"/>
        <v>0</v>
      </c>
      <c r="JMB56" s="383">
        <f t="shared" si="113"/>
        <v>0</v>
      </c>
      <c r="JMC56" s="383">
        <f t="shared" si="113"/>
        <v>0</v>
      </c>
      <c r="JMD56" s="383">
        <f t="shared" si="113"/>
        <v>0</v>
      </c>
      <c r="JME56" s="383">
        <f t="shared" si="113"/>
        <v>0</v>
      </c>
      <c r="JMF56" s="383">
        <f t="shared" si="113"/>
        <v>0</v>
      </c>
      <c r="JMG56" s="383">
        <f t="shared" si="113"/>
        <v>0</v>
      </c>
      <c r="JMH56" s="383">
        <f t="shared" si="113"/>
        <v>0</v>
      </c>
      <c r="JMI56" s="383">
        <f t="shared" si="113"/>
        <v>0</v>
      </c>
      <c r="JMJ56" s="383">
        <f t="shared" si="113"/>
        <v>0</v>
      </c>
      <c r="JMK56" s="383">
        <f t="shared" si="113"/>
        <v>0</v>
      </c>
      <c r="JML56" s="383">
        <f t="shared" ref="JML56:JOW56" si="114">$C$56*JML54</f>
        <v>0</v>
      </c>
      <c r="JMM56" s="383">
        <f t="shared" si="114"/>
        <v>0</v>
      </c>
      <c r="JMN56" s="383">
        <f t="shared" si="114"/>
        <v>0</v>
      </c>
      <c r="JMO56" s="383">
        <f t="shared" si="114"/>
        <v>0</v>
      </c>
      <c r="JMP56" s="383">
        <f t="shared" si="114"/>
        <v>0</v>
      </c>
      <c r="JMQ56" s="383">
        <f t="shared" si="114"/>
        <v>0</v>
      </c>
      <c r="JMR56" s="383">
        <f t="shared" si="114"/>
        <v>0</v>
      </c>
      <c r="JMS56" s="383">
        <f t="shared" si="114"/>
        <v>0</v>
      </c>
      <c r="JMT56" s="383">
        <f t="shared" si="114"/>
        <v>0</v>
      </c>
      <c r="JMU56" s="383">
        <f t="shared" si="114"/>
        <v>0</v>
      </c>
      <c r="JMV56" s="383">
        <f t="shared" si="114"/>
        <v>0</v>
      </c>
      <c r="JMW56" s="383">
        <f t="shared" si="114"/>
        <v>0</v>
      </c>
      <c r="JMX56" s="383">
        <f t="shared" si="114"/>
        <v>0</v>
      </c>
      <c r="JMY56" s="383">
        <f t="shared" si="114"/>
        <v>0</v>
      </c>
      <c r="JMZ56" s="383">
        <f t="shared" si="114"/>
        <v>0</v>
      </c>
      <c r="JNA56" s="383">
        <f t="shared" si="114"/>
        <v>0</v>
      </c>
      <c r="JNB56" s="383">
        <f t="shared" si="114"/>
        <v>0</v>
      </c>
      <c r="JNC56" s="383">
        <f t="shared" si="114"/>
        <v>0</v>
      </c>
      <c r="JND56" s="383">
        <f t="shared" si="114"/>
        <v>0</v>
      </c>
      <c r="JNE56" s="383">
        <f t="shared" si="114"/>
        <v>0</v>
      </c>
      <c r="JNF56" s="383">
        <f t="shared" si="114"/>
        <v>0</v>
      </c>
      <c r="JNG56" s="383">
        <f t="shared" si="114"/>
        <v>0</v>
      </c>
      <c r="JNH56" s="383">
        <f t="shared" si="114"/>
        <v>0</v>
      </c>
      <c r="JNI56" s="383">
        <f t="shared" si="114"/>
        <v>0</v>
      </c>
      <c r="JNJ56" s="383">
        <f t="shared" si="114"/>
        <v>0</v>
      </c>
      <c r="JNK56" s="383">
        <f t="shared" si="114"/>
        <v>0</v>
      </c>
      <c r="JNL56" s="383">
        <f t="shared" si="114"/>
        <v>0</v>
      </c>
      <c r="JNM56" s="383">
        <f t="shared" si="114"/>
        <v>0</v>
      </c>
      <c r="JNN56" s="383">
        <f t="shared" si="114"/>
        <v>0</v>
      </c>
      <c r="JNO56" s="383">
        <f t="shared" si="114"/>
        <v>0</v>
      </c>
      <c r="JNP56" s="383">
        <f t="shared" si="114"/>
        <v>0</v>
      </c>
      <c r="JNQ56" s="383">
        <f t="shared" si="114"/>
        <v>0</v>
      </c>
      <c r="JNR56" s="383">
        <f t="shared" si="114"/>
        <v>0</v>
      </c>
      <c r="JNS56" s="383">
        <f t="shared" si="114"/>
        <v>0</v>
      </c>
      <c r="JNT56" s="383">
        <f t="shared" si="114"/>
        <v>0</v>
      </c>
      <c r="JNU56" s="383">
        <f t="shared" si="114"/>
        <v>0</v>
      </c>
      <c r="JNV56" s="383">
        <f t="shared" si="114"/>
        <v>0</v>
      </c>
      <c r="JNW56" s="383">
        <f t="shared" si="114"/>
        <v>0</v>
      </c>
      <c r="JNX56" s="383">
        <f t="shared" si="114"/>
        <v>0</v>
      </c>
      <c r="JNY56" s="383">
        <f t="shared" si="114"/>
        <v>0</v>
      </c>
      <c r="JNZ56" s="383">
        <f t="shared" si="114"/>
        <v>0</v>
      </c>
      <c r="JOA56" s="383">
        <f t="shared" si="114"/>
        <v>0</v>
      </c>
      <c r="JOB56" s="383">
        <f t="shared" si="114"/>
        <v>0</v>
      </c>
      <c r="JOC56" s="383">
        <f t="shared" si="114"/>
        <v>0</v>
      </c>
      <c r="JOD56" s="383">
        <f t="shared" si="114"/>
        <v>0</v>
      </c>
      <c r="JOE56" s="383">
        <f t="shared" si="114"/>
        <v>0</v>
      </c>
      <c r="JOF56" s="383">
        <f t="shared" si="114"/>
        <v>0</v>
      </c>
      <c r="JOG56" s="383">
        <f t="shared" si="114"/>
        <v>0</v>
      </c>
      <c r="JOH56" s="383">
        <f t="shared" si="114"/>
        <v>0</v>
      </c>
      <c r="JOI56" s="383">
        <f t="shared" si="114"/>
        <v>0</v>
      </c>
      <c r="JOJ56" s="383">
        <f t="shared" si="114"/>
        <v>0</v>
      </c>
      <c r="JOK56" s="383">
        <f t="shared" si="114"/>
        <v>0</v>
      </c>
      <c r="JOL56" s="383">
        <f t="shared" si="114"/>
        <v>0</v>
      </c>
      <c r="JOM56" s="383">
        <f t="shared" si="114"/>
        <v>0</v>
      </c>
      <c r="JON56" s="383">
        <f t="shared" si="114"/>
        <v>0</v>
      </c>
      <c r="JOO56" s="383">
        <f t="shared" si="114"/>
        <v>0</v>
      </c>
      <c r="JOP56" s="383">
        <f t="shared" si="114"/>
        <v>0</v>
      </c>
      <c r="JOQ56" s="383">
        <f t="shared" si="114"/>
        <v>0</v>
      </c>
      <c r="JOR56" s="383">
        <f t="shared" si="114"/>
        <v>0</v>
      </c>
      <c r="JOS56" s="383">
        <f t="shared" si="114"/>
        <v>0</v>
      </c>
      <c r="JOT56" s="383">
        <f t="shared" si="114"/>
        <v>0</v>
      </c>
      <c r="JOU56" s="383">
        <f t="shared" si="114"/>
        <v>0</v>
      </c>
      <c r="JOV56" s="383">
        <f t="shared" si="114"/>
        <v>0</v>
      </c>
      <c r="JOW56" s="383">
        <f t="shared" si="114"/>
        <v>0</v>
      </c>
      <c r="JOX56" s="383">
        <f t="shared" ref="JOX56:JRI56" si="115">$C$56*JOX54</f>
        <v>0</v>
      </c>
      <c r="JOY56" s="383">
        <f t="shared" si="115"/>
        <v>0</v>
      </c>
      <c r="JOZ56" s="383">
        <f t="shared" si="115"/>
        <v>0</v>
      </c>
      <c r="JPA56" s="383">
        <f t="shared" si="115"/>
        <v>0</v>
      </c>
      <c r="JPB56" s="383">
        <f t="shared" si="115"/>
        <v>0</v>
      </c>
      <c r="JPC56" s="383">
        <f t="shared" si="115"/>
        <v>0</v>
      </c>
      <c r="JPD56" s="383">
        <f t="shared" si="115"/>
        <v>0</v>
      </c>
      <c r="JPE56" s="383">
        <f t="shared" si="115"/>
        <v>0</v>
      </c>
      <c r="JPF56" s="383">
        <f t="shared" si="115"/>
        <v>0</v>
      </c>
      <c r="JPG56" s="383">
        <f t="shared" si="115"/>
        <v>0</v>
      </c>
      <c r="JPH56" s="383">
        <f t="shared" si="115"/>
        <v>0</v>
      </c>
      <c r="JPI56" s="383">
        <f t="shared" si="115"/>
        <v>0</v>
      </c>
      <c r="JPJ56" s="383">
        <f t="shared" si="115"/>
        <v>0</v>
      </c>
      <c r="JPK56" s="383">
        <f t="shared" si="115"/>
        <v>0</v>
      </c>
      <c r="JPL56" s="383">
        <f t="shared" si="115"/>
        <v>0</v>
      </c>
      <c r="JPM56" s="383">
        <f t="shared" si="115"/>
        <v>0</v>
      </c>
      <c r="JPN56" s="383">
        <f t="shared" si="115"/>
        <v>0</v>
      </c>
      <c r="JPO56" s="383">
        <f t="shared" si="115"/>
        <v>0</v>
      </c>
      <c r="JPP56" s="383">
        <f t="shared" si="115"/>
        <v>0</v>
      </c>
      <c r="JPQ56" s="383">
        <f t="shared" si="115"/>
        <v>0</v>
      </c>
      <c r="JPR56" s="383">
        <f t="shared" si="115"/>
        <v>0</v>
      </c>
      <c r="JPS56" s="383">
        <f t="shared" si="115"/>
        <v>0</v>
      </c>
      <c r="JPT56" s="383">
        <f t="shared" si="115"/>
        <v>0</v>
      </c>
      <c r="JPU56" s="383">
        <f t="shared" si="115"/>
        <v>0</v>
      </c>
      <c r="JPV56" s="383">
        <f t="shared" si="115"/>
        <v>0</v>
      </c>
      <c r="JPW56" s="383">
        <f t="shared" si="115"/>
        <v>0</v>
      </c>
      <c r="JPX56" s="383">
        <f t="shared" si="115"/>
        <v>0</v>
      </c>
      <c r="JPY56" s="383">
        <f t="shared" si="115"/>
        <v>0</v>
      </c>
      <c r="JPZ56" s="383">
        <f t="shared" si="115"/>
        <v>0</v>
      </c>
      <c r="JQA56" s="383">
        <f t="shared" si="115"/>
        <v>0</v>
      </c>
      <c r="JQB56" s="383">
        <f t="shared" si="115"/>
        <v>0</v>
      </c>
      <c r="JQC56" s="383">
        <f t="shared" si="115"/>
        <v>0</v>
      </c>
      <c r="JQD56" s="383">
        <f t="shared" si="115"/>
        <v>0</v>
      </c>
      <c r="JQE56" s="383">
        <f t="shared" si="115"/>
        <v>0</v>
      </c>
      <c r="JQF56" s="383">
        <f t="shared" si="115"/>
        <v>0</v>
      </c>
      <c r="JQG56" s="383">
        <f t="shared" si="115"/>
        <v>0</v>
      </c>
      <c r="JQH56" s="383">
        <f t="shared" si="115"/>
        <v>0</v>
      </c>
      <c r="JQI56" s="383">
        <f t="shared" si="115"/>
        <v>0</v>
      </c>
      <c r="JQJ56" s="383">
        <f t="shared" si="115"/>
        <v>0</v>
      </c>
      <c r="JQK56" s="383">
        <f t="shared" si="115"/>
        <v>0</v>
      </c>
      <c r="JQL56" s="383">
        <f t="shared" si="115"/>
        <v>0</v>
      </c>
      <c r="JQM56" s="383">
        <f t="shared" si="115"/>
        <v>0</v>
      </c>
      <c r="JQN56" s="383">
        <f t="shared" si="115"/>
        <v>0</v>
      </c>
      <c r="JQO56" s="383">
        <f t="shared" si="115"/>
        <v>0</v>
      </c>
      <c r="JQP56" s="383">
        <f t="shared" si="115"/>
        <v>0</v>
      </c>
      <c r="JQQ56" s="383">
        <f t="shared" si="115"/>
        <v>0</v>
      </c>
      <c r="JQR56" s="383">
        <f t="shared" si="115"/>
        <v>0</v>
      </c>
      <c r="JQS56" s="383">
        <f t="shared" si="115"/>
        <v>0</v>
      </c>
      <c r="JQT56" s="383">
        <f t="shared" si="115"/>
        <v>0</v>
      </c>
      <c r="JQU56" s="383">
        <f t="shared" si="115"/>
        <v>0</v>
      </c>
      <c r="JQV56" s="383">
        <f t="shared" si="115"/>
        <v>0</v>
      </c>
      <c r="JQW56" s="383">
        <f t="shared" si="115"/>
        <v>0</v>
      </c>
      <c r="JQX56" s="383">
        <f t="shared" si="115"/>
        <v>0</v>
      </c>
      <c r="JQY56" s="383">
        <f t="shared" si="115"/>
        <v>0</v>
      </c>
      <c r="JQZ56" s="383">
        <f t="shared" si="115"/>
        <v>0</v>
      </c>
      <c r="JRA56" s="383">
        <f t="shared" si="115"/>
        <v>0</v>
      </c>
      <c r="JRB56" s="383">
        <f t="shared" si="115"/>
        <v>0</v>
      </c>
      <c r="JRC56" s="383">
        <f t="shared" si="115"/>
        <v>0</v>
      </c>
      <c r="JRD56" s="383">
        <f t="shared" si="115"/>
        <v>0</v>
      </c>
      <c r="JRE56" s="383">
        <f t="shared" si="115"/>
        <v>0</v>
      </c>
      <c r="JRF56" s="383">
        <f t="shared" si="115"/>
        <v>0</v>
      </c>
      <c r="JRG56" s="383">
        <f t="shared" si="115"/>
        <v>0</v>
      </c>
      <c r="JRH56" s="383">
        <f t="shared" si="115"/>
        <v>0</v>
      </c>
      <c r="JRI56" s="383">
        <f t="shared" si="115"/>
        <v>0</v>
      </c>
      <c r="JRJ56" s="383">
        <f t="shared" ref="JRJ56:JTU56" si="116">$C$56*JRJ54</f>
        <v>0</v>
      </c>
      <c r="JRK56" s="383">
        <f t="shared" si="116"/>
        <v>0</v>
      </c>
      <c r="JRL56" s="383">
        <f t="shared" si="116"/>
        <v>0</v>
      </c>
      <c r="JRM56" s="383">
        <f t="shared" si="116"/>
        <v>0</v>
      </c>
      <c r="JRN56" s="383">
        <f t="shared" si="116"/>
        <v>0</v>
      </c>
      <c r="JRO56" s="383">
        <f t="shared" si="116"/>
        <v>0</v>
      </c>
      <c r="JRP56" s="383">
        <f t="shared" si="116"/>
        <v>0</v>
      </c>
      <c r="JRQ56" s="383">
        <f t="shared" si="116"/>
        <v>0</v>
      </c>
      <c r="JRR56" s="383">
        <f t="shared" si="116"/>
        <v>0</v>
      </c>
      <c r="JRS56" s="383">
        <f t="shared" si="116"/>
        <v>0</v>
      </c>
      <c r="JRT56" s="383">
        <f t="shared" si="116"/>
        <v>0</v>
      </c>
      <c r="JRU56" s="383">
        <f t="shared" si="116"/>
        <v>0</v>
      </c>
      <c r="JRV56" s="383">
        <f t="shared" si="116"/>
        <v>0</v>
      </c>
      <c r="JRW56" s="383">
        <f t="shared" si="116"/>
        <v>0</v>
      </c>
      <c r="JRX56" s="383">
        <f t="shared" si="116"/>
        <v>0</v>
      </c>
      <c r="JRY56" s="383">
        <f t="shared" si="116"/>
        <v>0</v>
      </c>
      <c r="JRZ56" s="383">
        <f t="shared" si="116"/>
        <v>0</v>
      </c>
      <c r="JSA56" s="383">
        <f t="shared" si="116"/>
        <v>0</v>
      </c>
      <c r="JSB56" s="383">
        <f t="shared" si="116"/>
        <v>0</v>
      </c>
      <c r="JSC56" s="383">
        <f t="shared" si="116"/>
        <v>0</v>
      </c>
      <c r="JSD56" s="383">
        <f t="shared" si="116"/>
        <v>0</v>
      </c>
      <c r="JSE56" s="383">
        <f t="shared" si="116"/>
        <v>0</v>
      </c>
      <c r="JSF56" s="383">
        <f t="shared" si="116"/>
        <v>0</v>
      </c>
      <c r="JSG56" s="383">
        <f t="shared" si="116"/>
        <v>0</v>
      </c>
      <c r="JSH56" s="383">
        <f t="shared" si="116"/>
        <v>0</v>
      </c>
      <c r="JSI56" s="383">
        <f t="shared" si="116"/>
        <v>0</v>
      </c>
      <c r="JSJ56" s="383">
        <f t="shared" si="116"/>
        <v>0</v>
      </c>
      <c r="JSK56" s="383">
        <f t="shared" si="116"/>
        <v>0</v>
      </c>
      <c r="JSL56" s="383">
        <f t="shared" si="116"/>
        <v>0</v>
      </c>
      <c r="JSM56" s="383">
        <f t="shared" si="116"/>
        <v>0</v>
      </c>
      <c r="JSN56" s="383">
        <f t="shared" si="116"/>
        <v>0</v>
      </c>
      <c r="JSO56" s="383">
        <f t="shared" si="116"/>
        <v>0</v>
      </c>
      <c r="JSP56" s="383">
        <f t="shared" si="116"/>
        <v>0</v>
      </c>
      <c r="JSQ56" s="383">
        <f t="shared" si="116"/>
        <v>0</v>
      </c>
      <c r="JSR56" s="383">
        <f t="shared" si="116"/>
        <v>0</v>
      </c>
      <c r="JSS56" s="383">
        <f t="shared" si="116"/>
        <v>0</v>
      </c>
      <c r="JST56" s="383">
        <f t="shared" si="116"/>
        <v>0</v>
      </c>
      <c r="JSU56" s="383">
        <f t="shared" si="116"/>
        <v>0</v>
      </c>
      <c r="JSV56" s="383">
        <f t="shared" si="116"/>
        <v>0</v>
      </c>
      <c r="JSW56" s="383">
        <f t="shared" si="116"/>
        <v>0</v>
      </c>
      <c r="JSX56" s="383">
        <f t="shared" si="116"/>
        <v>0</v>
      </c>
      <c r="JSY56" s="383">
        <f t="shared" si="116"/>
        <v>0</v>
      </c>
      <c r="JSZ56" s="383">
        <f t="shared" si="116"/>
        <v>0</v>
      </c>
      <c r="JTA56" s="383">
        <f t="shared" si="116"/>
        <v>0</v>
      </c>
      <c r="JTB56" s="383">
        <f t="shared" si="116"/>
        <v>0</v>
      </c>
      <c r="JTC56" s="383">
        <f t="shared" si="116"/>
        <v>0</v>
      </c>
      <c r="JTD56" s="383">
        <f t="shared" si="116"/>
        <v>0</v>
      </c>
      <c r="JTE56" s="383">
        <f t="shared" si="116"/>
        <v>0</v>
      </c>
      <c r="JTF56" s="383">
        <f t="shared" si="116"/>
        <v>0</v>
      </c>
      <c r="JTG56" s="383">
        <f t="shared" si="116"/>
        <v>0</v>
      </c>
      <c r="JTH56" s="383">
        <f t="shared" si="116"/>
        <v>0</v>
      </c>
      <c r="JTI56" s="383">
        <f t="shared" si="116"/>
        <v>0</v>
      </c>
      <c r="JTJ56" s="383">
        <f t="shared" si="116"/>
        <v>0</v>
      </c>
      <c r="JTK56" s="383">
        <f t="shared" si="116"/>
        <v>0</v>
      </c>
      <c r="JTL56" s="383">
        <f t="shared" si="116"/>
        <v>0</v>
      </c>
      <c r="JTM56" s="383">
        <f t="shared" si="116"/>
        <v>0</v>
      </c>
      <c r="JTN56" s="383">
        <f t="shared" si="116"/>
        <v>0</v>
      </c>
      <c r="JTO56" s="383">
        <f t="shared" si="116"/>
        <v>0</v>
      </c>
      <c r="JTP56" s="383">
        <f t="shared" si="116"/>
        <v>0</v>
      </c>
      <c r="JTQ56" s="383">
        <f t="shared" si="116"/>
        <v>0</v>
      </c>
      <c r="JTR56" s="383">
        <f t="shared" si="116"/>
        <v>0</v>
      </c>
      <c r="JTS56" s="383">
        <f t="shared" si="116"/>
        <v>0</v>
      </c>
      <c r="JTT56" s="383">
        <f t="shared" si="116"/>
        <v>0</v>
      </c>
      <c r="JTU56" s="383">
        <f t="shared" si="116"/>
        <v>0</v>
      </c>
      <c r="JTV56" s="383">
        <f t="shared" ref="JTV56:JWG56" si="117">$C$56*JTV54</f>
        <v>0</v>
      </c>
      <c r="JTW56" s="383">
        <f t="shared" si="117"/>
        <v>0</v>
      </c>
      <c r="JTX56" s="383">
        <f t="shared" si="117"/>
        <v>0</v>
      </c>
      <c r="JTY56" s="383">
        <f t="shared" si="117"/>
        <v>0</v>
      </c>
      <c r="JTZ56" s="383">
        <f t="shared" si="117"/>
        <v>0</v>
      </c>
      <c r="JUA56" s="383">
        <f t="shared" si="117"/>
        <v>0</v>
      </c>
      <c r="JUB56" s="383">
        <f t="shared" si="117"/>
        <v>0</v>
      </c>
      <c r="JUC56" s="383">
        <f t="shared" si="117"/>
        <v>0</v>
      </c>
      <c r="JUD56" s="383">
        <f t="shared" si="117"/>
        <v>0</v>
      </c>
      <c r="JUE56" s="383">
        <f t="shared" si="117"/>
        <v>0</v>
      </c>
      <c r="JUF56" s="383">
        <f t="shared" si="117"/>
        <v>0</v>
      </c>
      <c r="JUG56" s="383">
        <f t="shared" si="117"/>
        <v>0</v>
      </c>
      <c r="JUH56" s="383">
        <f t="shared" si="117"/>
        <v>0</v>
      </c>
      <c r="JUI56" s="383">
        <f t="shared" si="117"/>
        <v>0</v>
      </c>
      <c r="JUJ56" s="383">
        <f t="shared" si="117"/>
        <v>0</v>
      </c>
      <c r="JUK56" s="383">
        <f t="shared" si="117"/>
        <v>0</v>
      </c>
      <c r="JUL56" s="383">
        <f t="shared" si="117"/>
        <v>0</v>
      </c>
      <c r="JUM56" s="383">
        <f t="shared" si="117"/>
        <v>0</v>
      </c>
      <c r="JUN56" s="383">
        <f t="shared" si="117"/>
        <v>0</v>
      </c>
      <c r="JUO56" s="383">
        <f t="shared" si="117"/>
        <v>0</v>
      </c>
      <c r="JUP56" s="383">
        <f t="shared" si="117"/>
        <v>0</v>
      </c>
      <c r="JUQ56" s="383">
        <f t="shared" si="117"/>
        <v>0</v>
      </c>
      <c r="JUR56" s="383">
        <f t="shared" si="117"/>
        <v>0</v>
      </c>
      <c r="JUS56" s="383">
        <f t="shared" si="117"/>
        <v>0</v>
      </c>
      <c r="JUT56" s="383">
        <f t="shared" si="117"/>
        <v>0</v>
      </c>
      <c r="JUU56" s="383">
        <f t="shared" si="117"/>
        <v>0</v>
      </c>
      <c r="JUV56" s="383">
        <f t="shared" si="117"/>
        <v>0</v>
      </c>
      <c r="JUW56" s="383">
        <f t="shared" si="117"/>
        <v>0</v>
      </c>
      <c r="JUX56" s="383">
        <f t="shared" si="117"/>
        <v>0</v>
      </c>
      <c r="JUY56" s="383">
        <f t="shared" si="117"/>
        <v>0</v>
      </c>
      <c r="JUZ56" s="383">
        <f t="shared" si="117"/>
        <v>0</v>
      </c>
      <c r="JVA56" s="383">
        <f t="shared" si="117"/>
        <v>0</v>
      </c>
      <c r="JVB56" s="383">
        <f t="shared" si="117"/>
        <v>0</v>
      </c>
      <c r="JVC56" s="383">
        <f t="shared" si="117"/>
        <v>0</v>
      </c>
      <c r="JVD56" s="383">
        <f t="shared" si="117"/>
        <v>0</v>
      </c>
      <c r="JVE56" s="383">
        <f t="shared" si="117"/>
        <v>0</v>
      </c>
      <c r="JVF56" s="383">
        <f t="shared" si="117"/>
        <v>0</v>
      </c>
      <c r="JVG56" s="383">
        <f t="shared" si="117"/>
        <v>0</v>
      </c>
      <c r="JVH56" s="383">
        <f t="shared" si="117"/>
        <v>0</v>
      </c>
      <c r="JVI56" s="383">
        <f t="shared" si="117"/>
        <v>0</v>
      </c>
      <c r="JVJ56" s="383">
        <f t="shared" si="117"/>
        <v>0</v>
      </c>
      <c r="JVK56" s="383">
        <f t="shared" si="117"/>
        <v>0</v>
      </c>
      <c r="JVL56" s="383">
        <f t="shared" si="117"/>
        <v>0</v>
      </c>
      <c r="JVM56" s="383">
        <f t="shared" si="117"/>
        <v>0</v>
      </c>
      <c r="JVN56" s="383">
        <f t="shared" si="117"/>
        <v>0</v>
      </c>
      <c r="JVO56" s="383">
        <f t="shared" si="117"/>
        <v>0</v>
      </c>
      <c r="JVP56" s="383">
        <f t="shared" si="117"/>
        <v>0</v>
      </c>
      <c r="JVQ56" s="383">
        <f t="shared" si="117"/>
        <v>0</v>
      </c>
      <c r="JVR56" s="383">
        <f t="shared" si="117"/>
        <v>0</v>
      </c>
      <c r="JVS56" s="383">
        <f t="shared" si="117"/>
        <v>0</v>
      </c>
      <c r="JVT56" s="383">
        <f t="shared" si="117"/>
        <v>0</v>
      </c>
      <c r="JVU56" s="383">
        <f t="shared" si="117"/>
        <v>0</v>
      </c>
      <c r="JVV56" s="383">
        <f t="shared" si="117"/>
        <v>0</v>
      </c>
      <c r="JVW56" s="383">
        <f t="shared" si="117"/>
        <v>0</v>
      </c>
      <c r="JVX56" s="383">
        <f t="shared" si="117"/>
        <v>0</v>
      </c>
      <c r="JVY56" s="383">
        <f t="shared" si="117"/>
        <v>0</v>
      </c>
      <c r="JVZ56" s="383">
        <f t="shared" si="117"/>
        <v>0</v>
      </c>
      <c r="JWA56" s="383">
        <f t="shared" si="117"/>
        <v>0</v>
      </c>
      <c r="JWB56" s="383">
        <f t="shared" si="117"/>
        <v>0</v>
      </c>
      <c r="JWC56" s="383">
        <f t="shared" si="117"/>
        <v>0</v>
      </c>
      <c r="JWD56" s="383">
        <f t="shared" si="117"/>
        <v>0</v>
      </c>
      <c r="JWE56" s="383">
        <f t="shared" si="117"/>
        <v>0</v>
      </c>
      <c r="JWF56" s="383">
        <f t="shared" si="117"/>
        <v>0</v>
      </c>
      <c r="JWG56" s="383">
        <f t="shared" si="117"/>
        <v>0</v>
      </c>
      <c r="JWH56" s="383">
        <f t="shared" ref="JWH56:JYS56" si="118">$C$56*JWH54</f>
        <v>0</v>
      </c>
      <c r="JWI56" s="383">
        <f t="shared" si="118"/>
        <v>0</v>
      </c>
      <c r="JWJ56" s="383">
        <f t="shared" si="118"/>
        <v>0</v>
      </c>
      <c r="JWK56" s="383">
        <f t="shared" si="118"/>
        <v>0</v>
      </c>
      <c r="JWL56" s="383">
        <f t="shared" si="118"/>
        <v>0</v>
      </c>
      <c r="JWM56" s="383">
        <f t="shared" si="118"/>
        <v>0</v>
      </c>
      <c r="JWN56" s="383">
        <f t="shared" si="118"/>
        <v>0</v>
      </c>
      <c r="JWO56" s="383">
        <f t="shared" si="118"/>
        <v>0</v>
      </c>
      <c r="JWP56" s="383">
        <f t="shared" si="118"/>
        <v>0</v>
      </c>
      <c r="JWQ56" s="383">
        <f t="shared" si="118"/>
        <v>0</v>
      </c>
      <c r="JWR56" s="383">
        <f t="shared" si="118"/>
        <v>0</v>
      </c>
      <c r="JWS56" s="383">
        <f t="shared" si="118"/>
        <v>0</v>
      </c>
      <c r="JWT56" s="383">
        <f t="shared" si="118"/>
        <v>0</v>
      </c>
      <c r="JWU56" s="383">
        <f t="shared" si="118"/>
        <v>0</v>
      </c>
      <c r="JWV56" s="383">
        <f t="shared" si="118"/>
        <v>0</v>
      </c>
      <c r="JWW56" s="383">
        <f t="shared" si="118"/>
        <v>0</v>
      </c>
      <c r="JWX56" s="383">
        <f t="shared" si="118"/>
        <v>0</v>
      </c>
      <c r="JWY56" s="383">
        <f t="shared" si="118"/>
        <v>0</v>
      </c>
      <c r="JWZ56" s="383">
        <f t="shared" si="118"/>
        <v>0</v>
      </c>
      <c r="JXA56" s="383">
        <f t="shared" si="118"/>
        <v>0</v>
      </c>
      <c r="JXB56" s="383">
        <f t="shared" si="118"/>
        <v>0</v>
      </c>
      <c r="JXC56" s="383">
        <f t="shared" si="118"/>
        <v>0</v>
      </c>
      <c r="JXD56" s="383">
        <f t="shared" si="118"/>
        <v>0</v>
      </c>
      <c r="JXE56" s="383">
        <f t="shared" si="118"/>
        <v>0</v>
      </c>
      <c r="JXF56" s="383">
        <f t="shared" si="118"/>
        <v>0</v>
      </c>
      <c r="JXG56" s="383">
        <f t="shared" si="118"/>
        <v>0</v>
      </c>
      <c r="JXH56" s="383">
        <f t="shared" si="118"/>
        <v>0</v>
      </c>
      <c r="JXI56" s="383">
        <f t="shared" si="118"/>
        <v>0</v>
      </c>
      <c r="JXJ56" s="383">
        <f t="shared" si="118"/>
        <v>0</v>
      </c>
      <c r="JXK56" s="383">
        <f t="shared" si="118"/>
        <v>0</v>
      </c>
      <c r="JXL56" s="383">
        <f t="shared" si="118"/>
        <v>0</v>
      </c>
      <c r="JXM56" s="383">
        <f t="shared" si="118"/>
        <v>0</v>
      </c>
      <c r="JXN56" s="383">
        <f t="shared" si="118"/>
        <v>0</v>
      </c>
      <c r="JXO56" s="383">
        <f t="shared" si="118"/>
        <v>0</v>
      </c>
      <c r="JXP56" s="383">
        <f t="shared" si="118"/>
        <v>0</v>
      </c>
      <c r="JXQ56" s="383">
        <f t="shared" si="118"/>
        <v>0</v>
      </c>
      <c r="JXR56" s="383">
        <f t="shared" si="118"/>
        <v>0</v>
      </c>
      <c r="JXS56" s="383">
        <f t="shared" si="118"/>
        <v>0</v>
      </c>
      <c r="JXT56" s="383">
        <f t="shared" si="118"/>
        <v>0</v>
      </c>
      <c r="JXU56" s="383">
        <f t="shared" si="118"/>
        <v>0</v>
      </c>
      <c r="JXV56" s="383">
        <f t="shared" si="118"/>
        <v>0</v>
      </c>
      <c r="JXW56" s="383">
        <f t="shared" si="118"/>
        <v>0</v>
      </c>
      <c r="JXX56" s="383">
        <f t="shared" si="118"/>
        <v>0</v>
      </c>
      <c r="JXY56" s="383">
        <f t="shared" si="118"/>
        <v>0</v>
      </c>
      <c r="JXZ56" s="383">
        <f t="shared" si="118"/>
        <v>0</v>
      </c>
      <c r="JYA56" s="383">
        <f t="shared" si="118"/>
        <v>0</v>
      </c>
      <c r="JYB56" s="383">
        <f t="shared" si="118"/>
        <v>0</v>
      </c>
      <c r="JYC56" s="383">
        <f t="shared" si="118"/>
        <v>0</v>
      </c>
      <c r="JYD56" s="383">
        <f t="shared" si="118"/>
        <v>0</v>
      </c>
      <c r="JYE56" s="383">
        <f t="shared" si="118"/>
        <v>0</v>
      </c>
      <c r="JYF56" s="383">
        <f t="shared" si="118"/>
        <v>0</v>
      </c>
      <c r="JYG56" s="383">
        <f t="shared" si="118"/>
        <v>0</v>
      </c>
      <c r="JYH56" s="383">
        <f t="shared" si="118"/>
        <v>0</v>
      </c>
      <c r="JYI56" s="383">
        <f t="shared" si="118"/>
        <v>0</v>
      </c>
      <c r="JYJ56" s="383">
        <f t="shared" si="118"/>
        <v>0</v>
      </c>
      <c r="JYK56" s="383">
        <f t="shared" si="118"/>
        <v>0</v>
      </c>
      <c r="JYL56" s="383">
        <f t="shared" si="118"/>
        <v>0</v>
      </c>
      <c r="JYM56" s="383">
        <f t="shared" si="118"/>
        <v>0</v>
      </c>
      <c r="JYN56" s="383">
        <f t="shared" si="118"/>
        <v>0</v>
      </c>
      <c r="JYO56" s="383">
        <f t="shared" si="118"/>
        <v>0</v>
      </c>
      <c r="JYP56" s="383">
        <f t="shared" si="118"/>
        <v>0</v>
      </c>
      <c r="JYQ56" s="383">
        <f t="shared" si="118"/>
        <v>0</v>
      </c>
      <c r="JYR56" s="383">
        <f t="shared" si="118"/>
        <v>0</v>
      </c>
      <c r="JYS56" s="383">
        <f t="shared" si="118"/>
        <v>0</v>
      </c>
      <c r="JYT56" s="383">
        <f t="shared" ref="JYT56:KBE56" si="119">$C$56*JYT54</f>
        <v>0</v>
      </c>
      <c r="JYU56" s="383">
        <f t="shared" si="119"/>
        <v>0</v>
      </c>
      <c r="JYV56" s="383">
        <f t="shared" si="119"/>
        <v>0</v>
      </c>
      <c r="JYW56" s="383">
        <f t="shared" si="119"/>
        <v>0</v>
      </c>
      <c r="JYX56" s="383">
        <f t="shared" si="119"/>
        <v>0</v>
      </c>
      <c r="JYY56" s="383">
        <f t="shared" si="119"/>
        <v>0</v>
      </c>
      <c r="JYZ56" s="383">
        <f t="shared" si="119"/>
        <v>0</v>
      </c>
      <c r="JZA56" s="383">
        <f t="shared" si="119"/>
        <v>0</v>
      </c>
      <c r="JZB56" s="383">
        <f t="shared" si="119"/>
        <v>0</v>
      </c>
      <c r="JZC56" s="383">
        <f t="shared" si="119"/>
        <v>0</v>
      </c>
      <c r="JZD56" s="383">
        <f t="shared" si="119"/>
        <v>0</v>
      </c>
      <c r="JZE56" s="383">
        <f t="shared" si="119"/>
        <v>0</v>
      </c>
      <c r="JZF56" s="383">
        <f t="shared" si="119"/>
        <v>0</v>
      </c>
      <c r="JZG56" s="383">
        <f t="shared" si="119"/>
        <v>0</v>
      </c>
      <c r="JZH56" s="383">
        <f t="shared" si="119"/>
        <v>0</v>
      </c>
      <c r="JZI56" s="383">
        <f t="shared" si="119"/>
        <v>0</v>
      </c>
      <c r="JZJ56" s="383">
        <f t="shared" si="119"/>
        <v>0</v>
      </c>
      <c r="JZK56" s="383">
        <f t="shared" si="119"/>
        <v>0</v>
      </c>
      <c r="JZL56" s="383">
        <f t="shared" si="119"/>
        <v>0</v>
      </c>
      <c r="JZM56" s="383">
        <f t="shared" si="119"/>
        <v>0</v>
      </c>
      <c r="JZN56" s="383">
        <f t="shared" si="119"/>
        <v>0</v>
      </c>
      <c r="JZO56" s="383">
        <f t="shared" si="119"/>
        <v>0</v>
      </c>
      <c r="JZP56" s="383">
        <f t="shared" si="119"/>
        <v>0</v>
      </c>
      <c r="JZQ56" s="383">
        <f t="shared" si="119"/>
        <v>0</v>
      </c>
      <c r="JZR56" s="383">
        <f t="shared" si="119"/>
        <v>0</v>
      </c>
      <c r="JZS56" s="383">
        <f t="shared" si="119"/>
        <v>0</v>
      </c>
      <c r="JZT56" s="383">
        <f t="shared" si="119"/>
        <v>0</v>
      </c>
      <c r="JZU56" s="383">
        <f t="shared" si="119"/>
        <v>0</v>
      </c>
      <c r="JZV56" s="383">
        <f t="shared" si="119"/>
        <v>0</v>
      </c>
      <c r="JZW56" s="383">
        <f t="shared" si="119"/>
        <v>0</v>
      </c>
      <c r="JZX56" s="383">
        <f t="shared" si="119"/>
        <v>0</v>
      </c>
      <c r="JZY56" s="383">
        <f t="shared" si="119"/>
        <v>0</v>
      </c>
      <c r="JZZ56" s="383">
        <f t="shared" si="119"/>
        <v>0</v>
      </c>
      <c r="KAA56" s="383">
        <f t="shared" si="119"/>
        <v>0</v>
      </c>
      <c r="KAB56" s="383">
        <f t="shared" si="119"/>
        <v>0</v>
      </c>
      <c r="KAC56" s="383">
        <f t="shared" si="119"/>
        <v>0</v>
      </c>
      <c r="KAD56" s="383">
        <f t="shared" si="119"/>
        <v>0</v>
      </c>
      <c r="KAE56" s="383">
        <f t="shared" si="119"/>
        <v>0</v>
      </c>
      <c r="KAF56" s="383">
        <f t="shared" si="119"/>
        <v>0</v>
      </c>
      <c r="KAG56" s="383">
        <f t="shared" si="119"/>
        <v>0</v>
      </c>
      <c r="KAH56" s="383">
        <f t="shared" si="119"/>
        <v>0</v>
      </c>
      <c r="KAI56" s="383">
        <f t="shared" si="119"/>
        <v>0</v>
      </c>
      <c r="KAJ56" s="383">
        <f t="shared" si="119"/>
        <v>0</v>
      </c>
      <c r="KAK56" s="383">
        <f t="shared" si="119"/>
        <v>0</v>
      </c>
      <c r="KAL56" s="383">
        <f t="shared" si="119"/>
        <v>0</v>
      </c>
      <c r="KAM56" s="383">
        <f t="shared" si="119"/>
        <v>0</v>
      </c>
      <c r="KAN56" s="383">
        <f t="shared" si="119"/>
        <v>0</v>
      </c>
      <c r="KAO56" s="383">
        <f t="shared" si="119"/>
        <v>0</v>
      </c>
      <c r="KAP56" s="383">
        <f t="shared" si="119"/>
        <v>0</v>
      </c>
      <c r="KAQ56" s="383">
        <f t="shared" si="119"/>
        <v>0</v>
      </c>
      <c r="KAR56" s="383">
        <f t="shared" si="119"/>
        <v>0</v>
      </c>
      <c r="KAS56" s="383">
        <f t="shared" si="119"/>
        <v>0</v>
      </c>
      <c r="KAT56" s="383">
        <f t="shared" si="119"/>
        <v>0</v>
      </c>
      <c r="KAU56" s="383">
        <f t="shared" si="119"/>
        <v>0</v>
      </c>
      <c r="KAV56" s="383">
        <f t="shared" si="119"/>
        <v>0</v>
      </c>
      <c r="KAW56" s="383">
        <f t="shared" si="119"/>
        <v>0</v>
      </c>
      <c r="KAX56" s="383">
        <f t="shared" si="119"/>
        <v>0</v>
      </c>
      <c r="KAY56" s="383">
        <f t="shared" si="119"/>
        <v>0</v>
      </c>
      <c r="KAZ56" s="383">
        <f t="shared" si="119"/>
        <v>0</v>
      </c>
      <c r="KBA56" s="383">
        <f t="shared" si="119"/>
        <v>0</v>
      </c>
      <c r="KBB56" s="383">
        <f t="shared" si="119"/>
        <v>0</v>
      </c>
      <c r="KBC56" s="383">
        <f t="shared" si="119"/>
        <v>0</v>
      </c>
      <c r="KBD56" s="383">
        <f t="shared" si="119"/>
        <v>0</v>
      </c>
      <c r="KBE56" s="383">
        <f t="shared" si="119"/>
        <v>0</v>
      </c>
      <c r="KBF56" s="383">
        <f t="shared" ref="KBF56:KDQ56" si="120">$C$56*KBF54</f>
        <v>0</v>
      </c>
      <c r="KBG56" s="383">
        <f t="shared" si="120"/>
        <v>0</v>
      </c>
      <c r="KBH56" s="383">
        <f t="shared" si="120"/>
        <v>0</v>
      </c>
      <c r="KBI56" s="383">
        <f t="shared" si="120"/>
        <v>0</v>
      </c>
      <c r="KBJ56" s="383">
        <f t="shared" si="120"/>
        <v>0</v>
      </c>
      <c r="KBK56" s="383">
        <f t="shared" si="120"/>
        <v>0</v>
      </c>
      <c r="KBL56" s="383">
        <f t="shared" si="120"/>
        <v>0</v>
      </c>
      <c r="KBM56" s="383">
        <f t="shared" si="120"/>
        <v>0</v>
      </c>
      <c r="KBN56" s="383">
        <f t="shared" si="120"/>
        <v>0</v>
      </c>
      <c r="KBO56" s="383">
        <f t="shared" si="120"/>
        <v>0</v>
      </c>
      <c r="KBP56" s="383">
        <f t="shared" si="120"/>
        <v>0</v>
      </c>
      <c r="KBQ56" s="383">
        <f t="shared" si="120"/>
        <v>0</v>
      </c>
      <c r="KBR56" s="383">
        <f t="shared" si="120"/>
        <v>0</v>
      </c>
      <c r="KBS56" s="383">
        <f t="shared" si="120"/>
        <v>0</v>
      </c>
      <c r="KBT56" s="383">
        <f t="shared" si="120"/>
        <v>0</v>
      </c>
      <c r="KBU56" s="383">
        <f t="shared" si="120"/>
        <v>0</v>
      </c>
      <c r="KBV56" s="383">
        <f t="shared" si="120"/>
        <v>0</v>
      </c>
      <c r="KBW56" s="383">
        <f t="shared" si="120"/>
        <v>0</v>
      </c>
      <c r="KBX56" s="383">
        <f t="shared" si="120"/>
        <v>0</v>
      </c>
      <c r="KBY56" s="383">
        <f t="shared" si="120"/>
        <v>0</v>
      </c>
      <c r="KBZ56" s="383">
        <f t="shared" si="120"/>
        <v>0</v>
      </c>
      <c r="KCA56" s="383">
        <f t="shared" si="120"/>
        <v>0</v>
      </c>
      <c r="KCB56" s="383">
        <f t="shared" si="120"/>
        <v>0</v>
      </c>
      <c r="KCC56" s="383">
        <f t="shared" si="120"/>
        <v>0</v>
      </c>
      <c r="KCD56" s="383">
        <f t="shared" si="120"/>
        <v>0</v>
      </c>
      <c r="KCE56" s="383">
        <f t="shared" si="120"/>
        <v>0</v>
      </c>
      <c r="KCF56" s="383">
        <f t="shared" si="120"/>
        <v>0</v>
      </c>
      <c r="KCG56" s="383">
        <f t="shared" si="120"/>
        <v>0</v>
      </c>
      <c r="KCH56" s="383">
        <f t="shared" si="120"/>
        <v>0</v>
      </c>
      <c r="KCI56" s="383">
        <f t="shared" si="120"/>
        <v>0</v>
      </c>
      <c r="KCJ56" s="383">
        <f t="shared" si="120"/>
        <v>0</v>
      </c>
      <c r="KCK56" s="383">
        <f t="shared" si="120"/>
        <v>0</v>
      </c>
      <c r="KCL56" s="383">
        <f t="shared" si="120"/>
        <v>0</v>
      </c>
      <c r="KCM56" s="383">
        <f t="shared" si="120"/>
        <v>0</v>
      </c>
      <c r="KCN56" s="383">
        <f t="shared" si="120"/>
        <v>0</v>
      </c>
      <c r="KCO56" s="383">
        <f t="shared" si="120"/>
        <v>0</v>
      </c>
      <c r="KCP56" s="383">
        <f t="shared" si="120"/>
        <v>0</v>
      </c>
      <c r="KCQ56" s="383">
        <f t="shared" si="120"/>
        <v>0</v>
      </c>
      <c r="KCR56" s="383">
        <f t="shared" si="120"/>
        <v>0</v>
      </c>
      <c r="KCS56" s="383">
        <f t="shared" si="120"/>
        <v>0</v>
      </c>
      <c r="KCT56" s="383">
        <f t="shared" si="120"/>
        <v>0</v>
      </c>
      <c r="KCU56" s="383">
        <f t="shared" si="120"/>
        <v>0</v>
      </c>
      <c r="KCV56" s="383">
        <f t="shared" si="120"/>
        <v>0</v>
      </c>
      <c r="KCW56" s="383">
        <f t="shared" si="120"/>
        <v>0</v>
      </c>
      <c r="KCX56" s="383">
        <f t="shared" si="120"/>
        <v>0</v>
      </c>
      <c r="KCY56" s="383">
        <f t="shared" si="120"/>
        <v>0</v>
      </c>
      <c r="KCZ56" s="383">
        <f t="shared" si="120"/>
        <v>0</v>
      </c>
      <c r="KDA56" s="383">
        <f t="shared" si="120"/>
        <v>0</v>
      </c>
      <c r="KDB56" s="383">
        <f t="shared" si="120"/>
        <v>0</v>
      </c>
      <c r="KDC56" s="383">
        <f t="shared" si="120"/>
        <v>0</v>
      </c>
      <c r="KDD56" s="383">
        <f t="shared" si="120"/>
        <v>0</v>
      </c>
      <c r="KDE56" s="383">
        <f t="shared" si="120"/>
        <v>0</v>
      </c>
      <c r="KDF56" s="383">
        <f t="shared" si="120"/>
        <v>0</v>
      </c>
      <c r="KDG56" s="383">
        <f t="shared" si="120"/>
        <v>0</v>
      </c>
      <c r="KDH56" s="383">
        <f t="shared" si="120"/>
        <v>0</v>
      </c>
      <c r="KDI56" s="383">
        <f t="shared" si="120"/>
        <v>0</v>
      </c>
      <c r="KDJ56" s="383">
        <f t="shared" si="120"/>
        <v>0</v>
      </c>
      <c r="KDK56" s="383">
        <f t="shared" si="120"/>
        <v>0</v>
      </c>
      <c r="KDL56" s="383">
        <f t="shared" si="120"/>
        <v>0</v>
      </c>
      <c r="KDM56" s="383">
        <f t="shared" si="120"/>
        <v>0</v>
      </c>
      <c r="KDN56" s="383">
        <f t="shared" si="120"/>
        <v>0</v>
      </c>
      <c r="KDO56" s="383">
        <f t="shared" si="120"/>
        <v>0</v>
      </c>
      <c r="KDP56" s="383">
        <f t="shared" si="120"/>
        <v>0</v>
      </c>
      <c r="KDQ56" s="383">
        <f t="shared" si="120"/>
        <v>0</v>
      </c>
      <c r="KDR56" s="383">
        <f t="shared" ref="KDR56:KGC56" si="121">$C$56*KDR54</f>
        <v>0</v>
      </c>
      <c r="KDS56" s="383">
        <f t="shared" si="121"/>
        <v>0</v>
      </c>
      <c r="KDT56" s="383">
        <f t="shared" si="121"/>
        <v>0</v>
      </c>
      <c r="KDU56" s="383">
        <f t="shared" si="121"/>
        <v>0</v>
      </c>
      <c r="KDV56" s="383">
        <f t="shared" si="121"/>
        <v>0</v>
      </c>
      <c r="KDW56" s="383">
        <f t="shared" si="121"/>
        <v>0</v>
      </c>
      <c r="KDX56" s="383">
        <f t="shared" si="121"/>
        <v>0</v>
      </c>
      <c r="KDY56" s="383">
        <f t="shared" si="121"/>
        <v>0</v>
      </c>
      <c r="KDZ56" s="383">
        <f t="shared" si="121"/>
        <v>0</v>
      </c>
      <c r="KEA56" s="383">
        <f t="shared" si="121"/>
        <v>0</v>
      </c>
      <c r="KEB56" s="383">
        <f t="shared" si="121"/>
        <v>0</v>
      </c>
      <c r="KEC56" s="383">
        <f t="shared" si="121"/>
        <v>0</v>
      </c>
      <c r="KED56" s="383">
        <f t="shared" si="121"/>
        <v>0</v>
      </c>
      <c r="KEE56" s="383">
        <f t="shared" si="121"/>
        <v>0</v>
      </c>
      <c r="KEF56" s="383">
        <f t="shared" si="121"/>
        <v>0</v>
      </c>
      <c r="KEG56" s="383">
        <f t="shared" si="121"/>
        <v>0</v>
      </c>
      <c r="KEH56" s="383">
        <f t="shared" si="121"/>
        <v>0</v>
      </c>
      <c r="KEI56" s="383">
        <f t="shared" si="121"/>
        <v>0</v>
      </c>
      <c r="KEJ56" s="383">
        <f t="shared" si="121"/>
        <v>0</v>
      </c>
      <c r="KEK56" s="383">
        <f t="shared" si="121"/>
        <v>0</v>
      </c>
      <c r="KEL56" s="383">
        <f t="shared" si="121"/>
        <v>0</v>
      </c>
      <c r="KEM56" s="383">
        <f t="shared" si="121"/>
        <v>0</v>
      </c>
      <c r="KEN56" s="383">
        <f t="shared" si="121"/>
        <v>0</v>
      </c>
      <c r="KEO56" s="383">
        <f t="shared" si="121"/>
        <v>0</v>
      </c>
      <c r="KEP56" s="383">
        <f t="shared" si="121"/>
        <v>0</v>
      </c>
      <c r="KEQ56" s="383">
        <f t="shared" si="121"/>
        <v>0</v>
      </c>
      <c r="KER56" s="383">
        <f t="shared" si="121"/>
        <v>0</v>
      </c>
      <c r="KES56" s="383">
        <f t="shared" si="121"/>
        <v>0</v>
      </c>
      <c r="KET56" s="383">
        <f t="shared" si="121"/>
        <v>0</v>
      </c>
      <c r="KEU56" s="383">
        <f t="shared" si="121"/>
        <v>0</v>
      </c>
      <c r="KEV56" s="383">
        <f t="shared" si="121"/>
        <v>0</v>
      </c>
      <c r="KEW56" s="383">
        <f t="shared" si="121"/>
        <v>0</v>
      </c>
      <c r="KEX56" s="383">
        <f t="shared" si="121"/>
        <v>0</v>
      </c>
      <c r="KEY56" s="383">
        <f t="shared" si="121"/>
        <v>0</v>
      </c>
      <c r="KEZ56" s="383">
        <f t="shared" si="121"/>
        <v>0</v>
      </c>
      <c r="KFA56" s="383">
        <f t="shared" si="121"/>
        <v>0</v>
      </c>
      <c r="KFB56" s="383">
        <f t="shared" si="121"/>
        <v>0</v>
      </c>
      <c r="KFC56" s="383">
        <f t="shared" si="121"/>
        <v>0</v>
      </c>
      <c r="KFD56" s="383">
        <f t="shared" si="121"/>
        <v>0</v>
      </c>
      <c r="KFE56" s="383">
        <f t="shared" si="121"/>
        <v>0</v>
      </c>
      <c r="KFF56" s="383">
        <f t="shared" si="121"/>
        <v>0</v>
      </c>
      <c r="KFG56" s="383">
        <f t="shared" si="121"/>
        <v>0</v>
      </c>
      <c r="KFH56" s="383">
        <f t="shared" si="121"/>
        <v>0</v>
      </c>
      <c r="KFI56" s="383">
        <f t="shared" si="121"/>
        <v>0</v>
      </c>
      <c r="KFJ56" s="383">
        <f t="shared" si="121"/>
        <v>0</v>
      </c>
      <c r="KFK56" s="383">
        <f t="shared" si="121"/>
        <v>0</v>
      </c>
      <c r="KFL56" s="383">
        <f t="shared" si="121"/>
        <v>0</v>
      </c>
      <c r="KFM56" s="383">
        <f t="shared" si="121"/>
        <v>0</v>
      </c>
      <c r="KFN56" s="383">
        <f t="shared" si="121"/>
        <v>0</v>
      </c>
      <c r="KFO56" s="383">
        <f t="shared" si="121"/>
        <v>0</v>
      </c>
      <c r="KFP56" s="383">
        <f t="shared" si="121"/>
        <v>0</v>
      </c>
      <c r="KFQ56" s="383">
        <f t="shared" si="121"/>
        <v>0</v>
      </c>
      <c r="KFR56" s="383">
        <f t="shared" si="121"/>
        <v>0</v>
      </c>
      <c r="KFS56" s="383">
        <f t="shared" si="121"/>
        <v>0</v>
      </c>
      <c r="KFT56" s="383">
        <f t="shared" si="121"/>
        <v>0</v>
      </c>
      <c r="KFU56" s="383">
        <f t="shared" si="121"/>
        <v>0</v>
      </c>
      <c r="KFV56" s="383">
        <f t="shared" si="121"/>
        <v>0</v>
      </c>
      <c r="KFW56" s="383">
        <f t="shared" si="121"/>
        <v>0</v>
      </c>
      <c r="KFX56" s="383">
        <f t="shared" si="121"/>
        <v>0</v>
      </c>
      <c r="KFY56" s="383">
        <f t="shared" si="121"/>
        <v>0</v>
      </c>
      <c r="KFZ56" s="383">
        <f t="shared" si="121"/>
        <v>0</v>
      </c>
      <c r="KGA56" s="383">
        <f t="shared" si="121"/>
        <v>0</v>
      </c>
      <c r="KGB56" s="383">
        <f t="shared" si="121"/>
        <v>0</v>
      </c>
      <c r="KGC56" s="383">
        <f t="shared" si="121"/>
        <v>0</v>
      </c>
      <c r="KGD56" s="383">
        <f t="shared" ref="KGD56:KIO56" si="122">$C$56*KGD54</f>
        <v>0</v>
      </c>
      <c r="KGE56" s="383">
        <f t="shared" si="122"/>
        <v>0</v>
      </c>
      <c r="KGF56" s="383">
        <f t="shared" si="122"/>
        <v>0</v>
      </c>
      <c r="KGG56" s="383">
        <f t="shared" si="122"/>
        <v>0</v>
      </c>
      <c r="KGH56" s="383">
        <f t="shared" si="122"/>
        <v>0</v>
      </c>
      <c r="KGI56" s="383">
        <f t="shared" si="122"/>
        <v>0</v>
      </c>
      <c r="KGJ56" s="383">
        <f t="shared" si="122"/>
        <v>0</v>
      </c>
      <c r="KGK56" s="383">
        <f t="shared" si="122"/>
        <v>0</v>
      </c>
      <c r="KGL56" s="383">
        <f t="shared" si="122"/>
        <v>0</v>
      </c>
      <c r="KGM56" s="383">
        <f t="shared" si="122"/>
        <v>0</v>
      </c>
      <c r="KGN56" s="383">
        <f t="shared" si="122"/>
        <v>0</v>
      </c>
      <c r="KGO56" s="383">
        <f t="shared" si="122"/>
        <v>0</v>
      </c>
      <c r="KGP56" s="383">
        <f t="shared" si="122"/>
        <v>0</v>
      </c>
      <c r="KGQ56" s="383">
        <f t="shared" si="122"/>
        <v>0</v>
      </c>
      <c r="KGR56" s="383">
        <f t="shared" si="122"/>
        <v>0</v>
      </c>
      <c r="KGS56" s="383">
        <f t="shared" si="122"/>
        <v>0</v>
      </c>
      <c r="KGT56" s="383">
        <f t="shared" si="122"/>
        <v>0</v>
      </c>
      <c r="KGU56" s="383">
        <f t="shared" si="122"/>
        <v>0</v>
      </c>
      <c r="KGV56" s="383">
        <f t="shared" si="122"/>
        <v>0</v>
      </c>
      <c r="KGW56" s="383">
        <f t="shared" si="122"/>
        <v>0</v>
      </c>
      <c r="KGX56" s="383">
        <f t="shared" si="122"/>
        <v>0</v>
      </c>
      <c r="KGY56" s="383">
        <f t="shared" si="122"/>
        <v>0</v>
      </c>
      <c r="KGZ56" s="383">
        <f t="shared" si="122"/>
        <v>0</v>
      </c>
      <c r="KHA56" s="383">
        <f t="shared" si="122"/>
        <v>0</v>
      </c>
      <c r="KHB56" s="383">
        <f t="shared" si="122"/>
        <v>0</v>
      </c>
      <c r="KHC56" s="383">
        <f t="shared" si="122"/>
        <v>0</v>
      </c>
      <c r="KHD56" s="383">
        <f t="shared" si="122"/>
        <v>0</v>
      </c>
      <c r="KHE56" s="383">
        <f t="shared" si="122"/>
        <v>0</v>
      </c>
      <c r="KHF56" s="383">
        <f t="shared" si="122"/>
        <v>0</v>
      </c>
      <c r="KHG56" s="383">
        <f t="shared" si="122"/>
        <v>0</v>
      </c>
      <c r="KHH56" s="383">
        <f t="shared" si="122"/>
        <v>0</v>
      </c>
      <c r="KHI56" s="383">
        <f t="shared" si="122"/>
        <v>0</v>
      </c>
      <c r="KHJ56" s="383">
        <f t="shared" si="122"/>
        <v>0</v>
      </c>
      <c r="KHK56" s="383">
        <f t="shared" si="122"/>
        <v>0</v>
      </c>
      <c r="KHL56" s="383">
        <f t="shared" si="122"/>
        <v>0</v>
      </c>
      <c r="KHM56" s="383">
        <f t="shared" si="122"/>
        <v>0</v>
      </c>
      <c r="KHN56" s="383">
        <f t="shared" si="122"/>
        <v>0</v>
      </c>
      <c r="KHO56" s="383">
        <f t="shared" si="122"/>
        <v>0</v>
      </c>
      <c r="KHP56" s="383">
        <f t="shared" si="122"/>
        <v>0</v>
      </c>
      <c r="KHQ56" s="383">
        <f t="shared" si="122"/>
        <v>0</v>
      </c>
      <c r="KHR56" s="383">
        <f t="shared" si="122"/>
        <v>0</v>
      </c>
      <c r="KHS56" s="383">
        <f t="shared" si="122"/>
        <v>0</v>
      </c>
      <c r="KHT56" s="383">
        <f t="shared" si="122"/>
        <v>0</v>
      </c>
      <c r="KHU56" s="383">
        <f t="shared" si="122"/>
        <v>0</v>
      </c>
      <c r="KHV56" s="383">
        <f t="shared" si="122"/>
        <v>0</v>
      </c>
      <c r="KHW56" s="383">
        <f t="shared" si="122"/>
        <v>0</v>
      </c>
      <c r="KHX56" s="383">
        <f t="shared" si="122"/>
        <v>0</v>
      </c>
      <c r="KHY56" s="383">
        <f t="shared" si="122"/>
        <v>0</v>
      </c>
      <c r="KHZ56" s="383">
        <f t="shared" si="122"/>
        <v>0</v>
      </c>
      <c r="KIA56" s="383">
        <f t="shared" si="122"/>
        <v>0</v>
      </c>
      <c r="KIB56" s="383">
        <f t="shared" si="122"/>
        <v>0</v>
      </c>
      <c r="KIC56" s="383">
        <f t="shared" si="122"/>
        <v>0</v>
      </c>
      <c r="KID56" s="383">
        <f t="shared" si="122"/>
        <v>0</v>
      </c>
      <c r="KIE56" s="383">
        <f t="shared" si="122"/>
        <v>0</v>
      </c>
      <c r="KIF56" s="383">
        <f t="shared" si="122"/>
        <v>0</v>
      </c>
      <c r="KIG56" s="383">
        <f t="shared" si="122"/>
        <v>0</v>
      </c>
      <c r="KIH56" s="383">
        <f t="shared" si="122"/>
        <v>0</v>
      </c>
      <c r="KII56" s="383">
        <f t="shared" si="122"/>
        <v>0</v>
      </c>
      <c r="KIJ56" s="383">
        <f t="shared" si="122"/>
        <v>0</v>
      </c>
      <c r="KIK56" s="383">
        <f t="shared" si="122"/>
        <v>0</v>
      </c>
      <c r="KIL56" s="383">
        <f t="shared" si="122"/>
        <v>0</v>
      </c>
      <c r="KIM56" s="383">
        <f t="shared" si="122"/>
        <v>0</v>
      </c>
      <c r="KIN56" s="383">
        <f t="shared" si="122"/>
        <v>0</v>
      </c>
      <c r="KIO56" s="383">
        <f t="shared" si="122"/>
        <v>0</v>
      </c>
      <c r="KIP56" s="383">
        <f t="shared" ref="KIP56:KLA56" si="123">$C$56*KIP54</f>
        <v>0</v>
      </c>
      <c r="KIQ56" s="383">
        <f t="shared" si="123"/>
        <v>0</v>
      </c>
      <c r="KIR56" s="383">
        <f t="shared" si="123"/>
        <v>0</v>
      </c>
      <c r="KIS56" s="383">
        <f t="shared" si="123"/>
        <v>0</v>
      </c>
      <c r="KIT56" s="383">
        <f t="shared" si="123"/>
        <v>0</v>
      </c>
      <c r="KIU56" s="383">
        <f t="shared" si="123"/>
        <v>0</v>
      </c>
      <c r="KIV56" s="383">
        <f t="shared" si="123"/>
        <v>0</v>
      </c>
      <c r="KIW56" s="383">
        <f t="shared" si="123"/>
        <v>0</v>
      </c>
      <c r="KIX56" s="383">
        <f t="shared" si="123"/>
        <v>0</v>
      </c>
      <c r="KIY56" s="383">
        <f t="shared" si="123"/>
        <v>0</v>
      </c>
      <c r="KIZ56" s="383">
        <f t="shared" si="123"/>
        <v>0</v>
      </c>
      <c r="KJA56" s="383">
        <f t="shared" si="123"/>
        <v>0</v>
      </c>
      <c r="KJB56" s="383">
        <f t="shared" si="123"/>
        <v>0</v>
      </c>
      <c r="KJC56" s="383">
        <f t="shared" si="123"/>
        <v>0</v>
      </c>
      <c r="KJD56" s="383">
        <f t="shared" si="123"/>
        <v>0</v>
      </c>
      <c r="KJE56" s="383">
        <f t="shared" si="123"/>
        <v>0</v>
      </c>
      <c r="KJF56" s="383">
        <f t="shared" si="123"/>
        <v>0</v>
      </c>
      <c r="KJG56" s="383">
        <f t="shared" si="123"/>
        <v>0</v>
      </c>
      <c r="KJH56" s="383">
        <f t="shared" si="123"/>
        <v>0</v>
      </c>
      <c r="KJI56" s="383">
        <f t="shared" si="123"/>
        <v>0</v>
      </c>
      <c r="KJJ56" s="383">
        <f t="shared" si="123"/>
        <v>0</v>
      </c>
      <c r="KJK56" s="383">
        <f t="shared" si="123"/>
        <v>0</v>
      </c>
      <c r="KJL56" s="383">
        <f t="shared" si="123"/>
        <v>0</v>
      </c>
      <c r="KJM56" s="383">
        <f t="shared" si="123"/>
        <v>0</v>
      </c>
      <c r="KJN56" s="383">
        <f t="shared" si="123"/>
        <v>0</v>
      </c>
      <c r="KJO56" s="383">
        <f t="shared" si="123"/>
        <v>0</v>
      </c>
      <c r="KJP56" s="383">
        <f t="shared" si="123"/>
        <v>0</v>
      </c>
      <c r="KJQ56" s="383">
        <f t="shared" si="123"/>
        <v>0</v>
      </c>
      <c r="KJR56" s="383">
        <f t="shared" si="123"/>
        <v>0</v>
      </c>
      <c r="KJS56" s="383">
        <f t="shared" si="123"/>
        <v>0</v>
      </c>
      <c r="KJT56" s="383">
        <f t="shared" si="123"/>
        <v>0</v>
      </c>
      <c r="KJU56" s="383">
        <f t="shared" si="123"/>
        <v>0</v>
      </c>
      <c r="KJV56" s="383">
        <f t="shared" si="123"/>
        <v>0</v>
      </c>
      <c r="KJW56" s="383">
        <f t="shared" si="123"/>
        <v>0</v>
      </c>
      <c r="KJX56" s="383">
        <f t="shared" si="123"/>
        <v>0</v>
      </c>
      <c r="KJY56" s="383">
        <f t="shared" si="123"/>
        <v>0</v>
      </c>
      <c r="KJZ56" s="383">
        <f t="shared" si="123"/>
        <v>0</v>
      </c>
      <c r="KKA56" s="383">
        <f t="shared" si="123"/>
        <v>0</v>
      </c>
      <c r="KKB56" s="383">
        <f t="shared" si="123"/>
        <v>0</v>
      </c>
      <c r="KKC56" s="383">
        <f t="shared" si="123"/>
        <v>0</v>
      </c>
      <c r="KKD56" s="383">
        <f t="shared" si="123"/>
        <v>0</v>
      </c>
      <c r="KKE56" s="383">
        <f t="shared" si="123"/>
        <v>0</v>
      </c>
      <c r="KKF56" s="383">
        <f t="shared" si="123"/>
        <v>0</v>
      </c>
      <c r="KKG56" s="383">
        <f t="shared" si="123"/>
        <v>0</v>
      </c>
      <c r="KKH56" s="383">
        <f t="shared" si="123"/>
        <v>0</v>
      </c>
      <c r="KKI56" s="383">
        <f t="shared" si="123"/>
        <v>0</v>
      </c>
      <c r="KKJ56" s="383">
        <f t="shared" si="123"/>
        <v>0</v>
      </c>
      <c r="KKK56" s="383">
        <f t="shared" si="123"/>
        <v>0</v>
      </c>
      <c r="KKL56" s="383">
        <f t="shared" si="123"/>
        <v>0</v>
      </c>
      <c r="KKM56" s="383">
        <f t="shared" si="123"/>
        <v>0</v>
      </c>
      <c r="KKN56" s="383">
        <f t="shared" si="123"/>
        <v>0</v>
      </c>
      <c r="KKO56" s="383">
        <f t="shared" si="123"/>
        <v>0</v>
      </c>
      <c r="KKP56" s="383">
        <f t="shared" si="123"/>
        <v>0</v>
      </c>
      <c r="KKQ56" s="383">
        <f t="shared" si="123"/>
        <v>0</v>
      </c>
      <c r="KKR56" s="383">
        <f t="shared" si="123"/>
        <v>0</v>
      </c>
      <c r="KKS56" s="383">
        <f t="shared" si="123"/>
        <v>0</v>
      </c>
      <c r="KKT56" s="383">
        <f t="shared" si="123"/>
        <v>0</v>
      </c>
      <c r="KKU56" s="383">
        <f t="shared" si="123"/>
        <v>0</v>
      </c>
      <c r="KKV56" s="383">
        <f t="shared" si="123"/>
        <v>0</v>
      </c>
      <c r="KKW56" s="383">
        <f t="shared" si="123"/>
        <v>0</v>
      </c>
      <c r="KKX56" s="383">
        <f t="shared" si="123"/>
        <v>0</v>
      </c>
      <c r="KKY56" s="383">
        <f t="shared" si="123"/>
        <v>0</v>
      </c>
      <c r="KKZ56" s="383">
        <f t="shared" si="123"/>
        <v>0</v>
      </c>
      <c r="KLA56" s="383">
        <f t="shared" si="123"/>
        <v>0</v>
      </c>
      <c r="KLB56" s="383">
        <f t="shared" ref="KLB56:KNM56" si="124">$C$56*KLB54</f>
        <v>0</v>
      </c>
      <c r="KLC56" s="383">
        <f t="shared" si="124"/>
        <v>0</v>
      </c>
      <c r="KLD56" s="383">
        <f t="shared" si="124"/>
        <v>0</v>
      </c>
      <c r="KLE56" s="383">
        <f t="shared" si="124"/>
        <v>0</v>
      </c>
      <c r="KLF56" s="383">
        <f t="shared" si="124"/>
        <v>0</v>
      </c>
      <c r="KLG56" s="383">
        <f t="shared" si="124"/>
        <v>0</v>
      </c>
      <c r="KLH56" s="383">
        <f t="shared" si="124"/>
        <v>0</v>
      </c>
      <c r="KLI56" s="383">
        <f t="shared" si="124"/>
        <v>0</v>
      </c>
      <c r="KLJ56" s="383">
        <f t="shared" si="124"/>
        <v>0</v>
      </c>
      <c r="KLK56" s="383">
        <f t="shared" si="124"/>
        <v>0</v>
      </c>
      <c r="KLL56" s="383">
        <f t="shared" si="124"/>
        <v>0</v>
      </c>
      <c r="KLM56" s="383">
        <f t="shared" si="124"/>
        <v>0</v>
      </c>
      <c r="KLN56" s="383">
        <f t="shared" si="124"/>
        <v>0</v>
      </c>
      <c r="KLO56" s="383">
        <f t="shared" si="124"/>
        <v>0</v>
      </c>
      <c r="KLP56" s="383">
        <f t="shared" si="124"/>
        <v>0</v>
      </c>
      <c r="KLQ56" s="383">
        <f t="shared" si="124"/>
        <v>0</v>
      </c>
      <c r="KLR56" s="383">
        <f t="shared" si="124"/>
        <v>0</v>
      </c>
      <c r="KLS56" s="383">
        <f t="shared" si="124"/>
        <v>0</v>
      </c>
      <c r="KLT56" s="383">
        <f t="shared" si="124"/>
        <v>0</v>
      </c>
      <c r="KLU56" s="383">
        <f t="shared" si="124"/>
        <v>0</v>
      </c>
      <c r="KLV56" s="383">
        <f t="shared" si="124"/>
        <v>0</v>
      </c>
      <c r="KLW56" s="383">
        <f t="shared" si="124"/>
        <v>0</v>
      </c>
      <c r="KLX56" s="383">
        <f t="shared" si="124"/>
        <v>0</v>
      </c>
      <c r="KLY56" s="383">
        <f t="shared" si="124"/>
        <v>0</v>
      </c>
      <c r="KLZ56" s="383">
        <f t="shared" si="124"/>
        <v>0</v>
      </c>
      <c r="KMA56" s="383">
        <f t="shared" si="124"/>
        <v>0</v>
      </c>
      <c r="KMB56" s="383">
        <f t="shared" si="124"/>
        <v>0</v>
      </c>
      <c r="KMC56" s="383">
        <f t="shared" si="124"/>
        <v>0</v>
      </c>
      <c r="KMD56" s="383">
        <f t="shared" si="124"/>
        <v>0</v>
      </c>
      <c r="KME56" s="383">
        <f t="shared" si="124"/>
        <v>0</v>
      </c>
      <c r="KMF56" s="383">
        <f t="shared" si="124"/>
        <v>0</v>
      </c>
      <c r="KMG56" s="383">
        <f t="shared" si="124"/>
        <v>0</v>
      </c>
      <c r="KMH56" s="383">
        <f t="shared" si="124"/>
        <v>0</v>
      </c>
      <c r="KMI56" s="383">
        <f t="shared" si="124"/>
        <v>0</v>
      </c>
      <c r="KMJ56" s="383">
        <f t="shared" si="124"/>
        <v>0</v>
      </c>
      <c r="KMK56" s="383">
        <f t="shared" si="124"/>
        <v>0</v>
      </c>
      <c r="KML56" s="383">
        <f t="shared" si="124"/>
        <v>0</v>
      </c>
      <c r="KMM56" s="383">
        <f t="shared" si="124"/>
        <v>0</v>
      </c>
      <c r="KMN56" s="383">
        <f t="shared" si="124"/>
        <v>0</v>
      </c>
      <c r="KMO56" s="383">
        <f t="shared" si="124"/>
        <v>0</v>
      </c>
      <c r="KMP56" s="383">
        <f t="shared" si="124"/>
        <v>0</v>
      </c>
      <c r="KMQ56" s="383">
        <f t="shared" si="124"/>
        <v>0</v>
      </c>
      <c r="KMR56" s="383">
        <f t="shared" si="124"/>
        <v>0</v>
      </c>
      <c r="KMS56" s="383">
        <f t="shared" si="124"/>
        <v>0</v>
      </c>
      <c r="KMT56" s="383">
        <f t="shared" si="124"/>
        <v>0</v>
      </c>
      <c r="KMU56" s="383">
        <f t="shared" si="124"/>
        <v>0</v>
      </c>
      <c r="KMV56" s="383">
        <f t="shared" si="124"/>
        <v>0</v>
      </c>
      <c r="KMW56" s="383">
        <f t="shared" si="124"/>
        <v>0</v>
      </c>
      <c r="KMX56" s="383">
        <f t="shared" si="124"/>
        <v>0</v>
      </c>
      <c r="KMY56" s="383">
        <f t="shared" si="124"/>
        <v>0</v>
      </c>
      <c r="KMZ56" s="383">
        <f t="shared" si="124"/>
        <v>0</v>
      </c>
      <c r="KNA56" s="383">
        <f t="shared" si="124"/>
        <v>0</v>
      </c>
      <c r="KNB56" s="383">
        <f t="shared" si="124"/>
        <v>0</v>
      </c>
      <c r="KNC56" s="383">
        <f t="shared" si="124"/>
        <v>0</v>
      </c>
      <c r="KND56" s="383">
        <f t="shared" si="124"/>
        <v>0</v>
      </c>
      <c r="KNE56" s="383">
        <f t="shared" si="124"/>
        <v>0</v>
      </c>
      <c r="KNF56" s="383">
        <f t="shared" si="124"/>
        <v>0</v>
      </c>
      <c r="KNG56" s="383">
        <f t="shared" si="124"/>
        <v>0</v>
      </c>
      <c r="KNH56" s="383">
        <f t="shared" si="124"/>
        <v>0</v>
      </c>
      <c r="KNI56" s="383">
        <f t="shared" si="124"/>
        <v>0</v>
      </c>
      <c r="KNJ56" s="383">
        <f t="shared" si="124"/>
        <v>0</v>
      </c>
      <c r="KNK56" s="383">
        <f t="shared" si="124"/>
        <v>0</v>
      </c>
      <c r="KNL56" s="383">
        <f t="shared" si="124"/>
        <v>0</v>
      </c>
      <c r="KNM56" s="383">
        <f t="shared" si="124"/>
        <v>0</v>
      </c>
      <c r="KNN56" s="383">
        <f t="shared" ref="KNN56:KPY56" si="125">$C$56*KNN54</f>
        <v>0</v>
      </c>
      <c r="KNO56" s="383">
        <f t="shared" si="125"/>
        <v>0</v>
      </c>
      <c r="KNP56" s="383">
        <f t="shared" si="125"/>
        <v>0</v>
      </c>
      <c r="KNQ56" s="383">
        <f t="shared" si="125"/>
        <v>0</v>
      </c>
      <c r="KNR56" s="383">
        <f t="shared" si="125"/>
        <v>0</v>
      </c>
      <c r="KNS56" s="383">
        <f t="shared" si="125"/>
        <v>0</v>
      </c>
      <c r="KNT56" s="383">
        <f t="shared" si="125"/>
        <v>0</v>
      </c>
      <c r="KNU56" s="383">
        <f t="shared" si="125"/>
        <v>0</v>
      </c>
      <c r="KNV56" s="383">
        <f t="shared" si="125"/>
        <v>0</v>
      </c>
      <c r="KNW56" s="383">
        <f t="shared" si="125"/>
        <v>0</v>
      </c>
      <c r="KNX56" s="383">
        <f t="shared" si="125"/>
        <v>0</v>
      </c>
      <c r="KNY56" s="383">
        <f t="shared" si="125"/>
        <v>0</v>
      </c>
      <c r="KNZ56" s="383">
        <f t="shared" si="125"/>
        <v>0</v>
      </c>
      <c r="KOA56" s="383">
        <f t="shared" si="125"/>
        <v>0</v>
      </c>
      <c r="KOB56" s="383">
        <f t="shared" si="125"/>
        <v>0</v>
      </c>
      <c r="KOC56" s="383">
        <f t="shared" si="125"/>
        <v>0</v>
      </c>
      <c r="KOD56" s="383">
        <f t="shared" si="125"/>
        <v>0</v>
      </c>
      <c r="KOE56" s="383">
        <f t="shared" si="125"/>
        <v>0</v>
      </c>
      <c r="KOF56" s="383">
        <f t="shared" si="125"/>
        <v>0</v>
      </c>
      <c r="KOG56" s="383">
        <f t="shared" si="125"/>
        <v>0</v>
      </c>
      <c r="KOH56" s="383">
        <f t="shared" si="125"/>
        <v>0</v>
      </c>
      <c r="KOI56" s="383">
        <f t="shared" si="125"/>
        <v>0</v>
      </c>
      <c r="KOJ56" s="383">
        <f t="shared" si="125"/>
        <v>0</v>
      </c>
      <c r="KOK56" s="383">
        <f t="shared" si="125"/>
        <v>0</v>
      </c>
      <c r="KOL56" s="383">
        <f t="shared" si="125"/>
        <v>0</v>
      </c>
      <c r="KOM56" s="383">
        <f t="shared" si="125"/>
        <v>0</v>
      </c>
      <c r="KON56" s="383">
        <f t="shared" si="125"/>
        <v>0</v>
      </c>
      <c r="KOO56" s="383">
        <f t="shared" si="125"/>
        <v>0</v>
      </c>
      <c r="KOP56" s="383">
        <f t="shared" si="125"/>
        <v>0</v>
      </c>
      <c r="KOQ56" s="383">
        <f t="shared" si="125"/>
        <v>0</v>
      </c>
      <c r="KOR56" s="383">
        <f t="shared" si="125"/>
        <v>0</v>
      </c>
      <c r="KOS56" s="383">
        <f t="shared" si="125"/>
        <v>0</v>
      </c>
      <c r="KOT56" s="383">
        <f t="shared" si="125"/>
        <v>0</v>
      </c>
      <c r="KOU56" s="383">
        <f t="shared" si="125"/>
        <v>0</v>
      </c>
      <c r="KOV56" s="383">
        <f t="shared" si="125"/>
        <v>0</v>
      </c>
      <c r="KOW56" s="383">
        <f t="shared" si="125"/>
        <v>0</v>
      </c>
      <c r="KOX56" s="383">
        <f t="shared" si="125"/>
        <v>0</v>
      </c>
      <c r="KOY56" s="383">
        <f t="shared" si="125"/>
        <v>0</v>
      </c>
      <c r="KOZ56" s="383">
        <f t="shared" si="125"/>
        <v>0</v>
      </c>
      <c r="KPA56" s="383">
        <f t="shared" si="125"/>
        <v>0</v>
      </c>
      <c r="KPB56" s="383">
        <f t="shared" si="125"/>
        <v>0</v>
      </c>
      <c r="KPC56" s="383">
        <f t="shared" si="125"/>
        <v>0</v>
      </c>
      <c r="KPD56" s="383">
        <f t="shared" si="125"/>
        <v>0</v>
      </c>
      <c r="KPE56" s="383">
        <f t="shared" si="125"/>
        <v>0</v>
      </c>
      <c r="KPF56" s="383">
        <f t="shared" si="125"/>
        <v>0</v>
      </c>
      <c r="KPG56" s="383">
        <f t="shared" si="125"/>
        <v>0</v>
      </c>
      <c r="KPH56" s="383">
        <f t="shared" si="125"/>
        <v>0</v>
      </c>
      <c r="KPI56" s="383">
        <f t="shared" si="125"/>
        <v>0</v>
      </c>
      <c r="KPJ56" s="383">
        <f t="shared" si="125"/>
        <v>0</v>
      </c>
      <c r="KPK56" s="383">
        <f t="shared" si="125"/>
        <v>0</v>
      </c>
      <c r="KPL56" s="383">
        <f t="shared" si="125"/>
        <v>0</v>
      </c>
      <c r="KPM56" s="383">
        <f t="shared" si="125"/>
        <v>0</v>
      </c>
      <c r="KPN56" s="383">
        <f t="shared" si="125"/>
        <v>0</v>
      </c>
      <c r="KPO56" s="383">
        <f t="shared" si="125"/>
        <v>0</v>
      </c>
      <c r="KPP56" s="383">
        <f t="shared" si="125"/>
        <v>0</v>
      </c>
      <c r="KPQ56" s="383">
        <f t="shared" si="125"/>
        <v>0</v>
      </c>
      <c r="KPR56" s="383">
        <f t="shared" si="125"/>
        <v>0</v>
      </c>
      <c r="KPS56" s="383">
        <f t="shared" si="125"/>
        <v>0</v>
      </c>
      <c r="KPT56" s="383">
        <f t="shared" si="125"/>
        <v>0</v>
      </c>
      <c r="KPU56" s="383">
        <f t="shared" si="125"/>
        <v>0</v>
      </c>
      <c r="KPV56" s="383">
        <f t="shared" si="125"/>
        <v>0</v>
      </c>
      <c r="KPW56" s="383">
        <f t="shared" si="125"/>
        <v>0</v>
      </c>
      <c r="KPX56" s="383">
        <f t="shared" si="125"/>
        <v>0</v>
      </c>
      <c r="KPY56" s="383">
        <f t="shared" si="125"/>
        <v>0</v>
      </c>
      <c r="KPZ56" s="383">
        <f t="shared" ref="KPZ56:KSK56" si="126">$C$56*KPZ54</f>
        <v>0</v>
      </c>
      <c r="KQA56" s="383">
        <f t="shared" si="126"/>
        <v>0</v>
      </c>
      <c r="KQB56" s="383">
        <f t="shared" si="126"/>
        <v>0</v>
      </c>
      <c r="KQC56" s="383">
        <f t="shared" si="126"/>
        <v>0</v>
      </c>
      <c r="KQD56" s="383">
        <f t="shared" si="126"/>
        <v>0</v>
      </c>
      <c r="KQE56" s="383">
        <f t="shared" si="126"/>
        <v>0</v>
      </c>
      <c r="KQF56" s="383">
        <f t="shared" si="126"/>
        <v>0</v>
      </c>
      <c r="KQG56" s="383">
        <f t="shared" si="126"/>
        <v>0</v>
      </c>
      <c r="KQH56" s="383">
        <f t="shared" si="126"/>
        <v>0</v>
      </c>
      <c r="KQI56" s="383">
        <f t="shared" si="126"/>
        <v>0</v>
      </c>
      <c r="KQJ56" s="383">
        <f t="shared" si="126"/>
        <v>0</v>
      </c>
      <c r="KQK56" s="383">
        <f t="shared" si="126"/>
        <v>0</v>
      </c>
      <c r="KQL56" s="383">
        <f t="shared" si="126"/>
        <v>0</v>
      </c>
      <c r="KQM56" s="383">
        <f t="shared" si="126"/>
        <v>0</v>
      </c>
      <c r="KQN56" s="383">
        <f t="shared" si="126"/>
        <v>0</v>
      </c>
      <c r="KQO56" s="383">
        <f t="shared" si="126"/>
        <v>0</v>
      </c>
      <c r="KQP56" s="383">
        <f t="shared" si="126"/>
        <v>0</v>
      </c>
      <c r="KQQ56" s="383">
        <f t="shared" si="126"/>
        <v>0</v>
      </c>
      <c r="KQR56" s="383">
        <f t="shared" si="126"/>
        <v>0</v>
      </c>
      <c r="KQS56" s="383">
        <f t="shared" si="126"/>
        <v>0</v>
      </c>
      <c r="KQT56" s="383">
        <f t="shared" si="126"/>
        <v>0</v>
      </c>
      <c r="KQU56" s="383">
        <f t="shared" si="126"/>
        <v>0</v>
      </c>
      <c r="KQV56" s="383">
        <f t="shared" si="126"/>
        <v>0</v>
      </c>
      <c r="KQW56" s="383">
        <f t="shared" si="126"/>
        <v>0</v>
      </c>
      <c r="KQX56" s="383">
        <f t="shared" si="126"/>
        <v>0</v>
      </c>
      <c r="KQY56" s="383">
        <f t="shared" si="126"/>
        <v>0</v>
      </c>
      <c r="KQZ56" s="383">
        <f t="shared" si="126"/>
        <v>0</v>
      </c>
      <c r="KRA56" s="383">
        <f t="shared" si="126"/>
        <v>0</v>
      </c>
      <c r="KRB56" s="383">
        <f t="shared" si="126"/>
        <v>0</v>
      </c>
      <c r="KRC56" s="383">
        <f t="shared" si="126"/>
        <v>0</v>
      </c>
      <c r="KRD56" s="383">
        <f t="shared" si="126"/>
        <v>0</v>
      </c>
      <c r="KRE56" s="383">
        <f t="shared" si="126"/>
        <v>0</v>
      </c>
      <c r="KRF56" s="383">
        <f t="shared" si="126"/>
        <v>0</v>
      </c>
      <c r="KRG56" s="383">
        <f t="shared" si="126"/>
        <v>0</v>
      </c>
      <c r="KRH56" s="383">
        <f t="shared" si="126"/>
        <v>0</v>
      </c>
      <c r="KRI56" s="383">
        <f t="shared" si="126"/>
        <v>0</v>
      </c>
      <c r="KRJ56" s="383">
        <f t="shared" si="126"/>
        <v>0</v>
      </c>
      <c r="KRK56" s="383">
        <f t="shared" si="126"/>
        <v>0</v>
      </c>
      <c r="KRL56" s="383">
        <f t="shared" si="126"/>
        <v>0</v>
      </c>
      <c r="KRM56" s="383">
        <f t="shared" si="126"/>
        <v>0</v>
      </c>
      <c r="KRN56" s="383">
        <f t="shared" si="126"/>
        <v>0</v>
      </c>
      <c r="KRO56" s="383">
        <f t="shared" si="126"/>
        <v>0</v>
      </c>
      <c r="KRP56" s="383">
        <f t="shared" si="126"/>
        <v>0</v>
      </c>
      <c r="KRQ56" s="383">
        <f t="shared" si="126"/>
        <v>0</v>
      </c>
      <c r="KRR56" s="383">
        <f t="shared" si="126"/>
        <v>0</v>
      </c>
      <c r="KRS56" s="383">
        <f t="shared" si="126"/>
        <v>0</v>
      </c>
      <c r="KRT56" s="383">
        <f t="shared" si="126"/>
        <v>0</v>
      </c>
      <c r="KRU56" s="383">
        <f t="shared" si="126"/>
        <v>0</v>
      </c>
      <c r="KRV56" s="383">
        <f t="shared" si="126"/>
        <v>0</v>
      </c>
      <c r="KRW56" s="383">
        <f t="shared" si="126"/>
        <v>0</v>
      </c>
      <c r="KRX56" s="383">
        <f t="shared" si="126"/>
        <v>0</v>
      </c>
      <c r="KRY56" s="383">
        <f t="shared" si="126"/>
        <v>0</v>
      </c>
      <c r="KRZ56" s="383">
        <f t="shared" si="126"/>
        <v>0</v>
      </c>
      <c r="KSA56" s="383">
        <f t="shared" si="126"/>
        <v>0</v>
      </c>
      <c r="KSB56" s="383">
        <f t="shared" si="126"/>
        <v>0</v>
      </c>
      <c r="KSC56" s="383">
        <f t="shared" si="126"/>
        <v>0</v>
      </c>
      <c r="KSD56" s="383">
        <f t="shared" si="126"/>
        <v>0</v>
      </c>
      <c r="KSE56" s="383">
        <f t="shared" si="126"/>
        <v>0</v>
      </c>
      <c r="KSF56" s="383">
        <f t="shared" si="126"/>
        <v>0</v>
      </c>
      <c r="KSG56" s="383">
        <f t="shared" si="126"/>
        <v>0</v>
      </c>
      <c r="KSH56" s="383">
        <f t="shared" si="126"/>
        <v>0</v>
      </c>
      <c r="KSI56" s="383">
        <f t="shared" si="126"/>
        <v>0</v>
      </c>
      <c r="KSJ56" s="383">
        <f t="shared" si="126"/>
        <v>0</v>
      </c>
      <c r="KSK56" s="383">
        <f t="shared" si="126"/>
        <v>0</v>
      </c>
      <c r="KSL56" s="383">
        <f t="shared" ref="KSL56:KUW56" si="127">$C$56*KSL54</f>
        <v>0</v>
      </c>
      <c r="KSM56" s="383">
        <f t="shared" si="127"/>
        <v>0</v>
      </c>
      <c r="KSN56" s="383">
        <f t="shared" si="127"/>
        <v>0</v>
      </c>
      <c r="KSO56" s="383">
        <f t="shared" si="127"/>
        <v>0</v>
      </c>
      <c r="KSP56" s="383">
        <f t="shared" si="127"/>
        <v>0</v>
      </c>
      <c r="KSQ56" s="383">
        <f t="shared" si="127"/>
        <v>0</v>
      </c>
      <c r="KSR56" s="383">
        <f t="shared" si="127"/>
        <v>0</v>
      </c>
      <c r="KSS56" s="383">
        <f t="shared" si="127"/>
        <v>0</v>
      </c>
      <c r="KST56" s="383">
        <f t="shared" si="127"/>
        <v>0</v>
      </c>
      <c r="KSU56" s="383">
        <f t="shared" si="127"/>
        <v>0</v>
      </c>
      <c r="KSV56" s="383">
        <f t="shared" si="127"/>
        <v>0</v>
      </c>
      <c r="KSW56" s="383">
        <f t="shared" si="127"/>
        <v>0</v>
      </c>
      <c r="KSX56" s="383">
        <f t="shared" si="127"/>
        <v>0</v>
      </c>
      <c r="KSY56" s="383">
        <f t="shared" si="127"/>
        <v>0</v>
      </c>
      <c r="KSZ56" s="383">
        <f t="shared" si="127"/>
        <v>0</v>
      </c>
      <c r="KTA56" s="383">
        <f t="shared" si="127"/>
        <v>0</v>
      </c>
      <c r="KTB56" s="383">
        <f t="shared" si="127"/>
        <v>0</v>
      </c>
      <c r="KTC56" s="383">
        <f t="shared" si="127"/>
        <v>0</v>
      </c>
      <c r="KTD56" s="383">
        <f t="shared" si="127"/>
        <v>0</v>
      </c>
      <c r="KTE56" s="383">
        <f t="shared" si="127"/>
        <v>0</v>
      </c>
      <c r="KTF56" s="383">
        <f t="shared" si="127"/>
        <v>0</v>
      </c>
      <c r="KTG56" s="383">
        <f t="shared" si="127"/>
        <v>0</v>
      </c>
      <c r="KTH56" s="383">
        <f t="shared" si="127"/>
        <v>0</v>
      </c>
      <c r="KTI56" s="383">
        <f t="shared" si="127"/>
        <v>0</v>
      </c>
      <c r="KTJ56" s="383">
        <f t="shared" si="127"/>
        <v>0</v>
      </c>
      <c r="KTK56" s="383">
        <f t="shared" si="127"/>
        <v>0</v>
      </c>
      <c r="KTL56" s="383">
        <f t="shared" si="127"/>
        <v>0</v>
      </c>
      <c r="KTM56" s="383">
        <f t="shared" si="127"/>
        <v>0</v>
      </c>
      <c r="KTN56" s="383">
        <f t="shared" si="127"/>
        <v>0</v>
      </c>
      <c r="KTO56" s="383">
        <f t="shared" si="127"/>
        <v>0</v>
      </c>
      <c r="KTP56" s="383">
        <f t="shared" si="127"/>
        <v>0</v>
      </c>
      <c r="KTQ56" s="383">
        <f t="shared" si="127"/>
        <v>0</v>
      </c>
      <c r="KTR56" s="383">
        <f t="shared" si="127"/>
        <v>0</v>
      </c>
      <c r="KTS56" s="383">
        <f t="shared" si="127"/>
        <v>0</v>
      </c>
      <c r="KTT56" s="383">
        <f t="shared" si="127"/>
        <v>0</v>
      </c>
      <c r="KTU56" s="383">
        <f t="shared" si="127"/>
        <v>0</v>
      </c>
      <c r="KTV56" s="383">
        <f t="shared" si="127"/>
        <v>0</v>
      </c>
      <c r="KTW56" s="383">
        <f t="shared" si="127"/>
        <v>0</v>
      </c>
      <c r="KTX56" s="383">
        <f t="shared" si="127"/>
        <v>0</v>
      </c>
      <c r="KTY56" s="383">
        <f t="shared" si="127"/>
        <v>0</v>
      </c>
      <c r="KTZ56" s="383">
        <f t="shared" si="127"/>
        <v>0</v>
      </c>
      <c r="KUA56" s="383">
        <f t="shared" si="127"/>
        <v>0</v>
      </c>
      <c r="KUB56" s="383">
        <f t="shared" si="127"/>
        <v>0</v>
      </c>
      <c r="KUC56" s="383">
        <f t="shared" si="127"/>
        <v>0</v>
      </c>
      <c r="KUD56" s="383">
        <f t="shared" si="127"/>
        <v>0</v>
      </c>
      <c r="KUE56" s="383">
        <f t="shared" si="127"/>
        <v>0</v>
      </c>
      <c r="KUF56" s="383">
        <f t="shared" si="127"/>
        <v>0</v>
      </c>
      <c r="KUG56" s="383">
        <f t="shared" si="127"/>
        <v>0</v>
      </c>
      <c r="KUH56" s="383">
        <f t="shared" si="127"/>
        <v>0</v>
      </c>
      <c r="KUI56" s="383">
        <f t="shared" si="127"/>
        <v>0</v>
      </c>
      <c r="KUJ56" s="383">
        <f t="shared" si="127"/>
        <v>0</v>
      </c>
      <c r="KUK56" s="383">
        <f t="shared" si="127"/>
        <v>0</v>
      </c>
      <c r="KUL56" s="383">
        <f t="shared" si="127"/>
        <v>0</v>
      </c>
      <c r="KUM56" s="383">
        <f t="shared" si="127"/>
        <v>0</v>
      </c>
      <c r="KUN56" s="383">
        <f t="shared" si="127"/>
        <v>0</v>
      </c>
      <c r="KUO56" s="383">
        <f t="shared" si="127"/>
        <v>0</v>
      </c>
      <c r="KUP56" s="383">
        <f t="shared" si="127"/>
        <v>0</v>
      </c>
      <c r="KUQ56" s="383">
        <f t="shared" si="127"/>
        <v>0</v>
      </c>
      <c r="KUR56" s="383">
        <f t="shared" si="127"/>
        <v>0</v>
      </c>
      <c r="KUS56" s="383">
        <f t="shared" si="127"/>
        <v>0</v>
      </c>
      <c r="KUT56" s="383">
        <f t="shared" si="127"/>
        <v>0</v>
      </c>
      <c r="KUU56" s="383">
        <f t="shared" si="127"/>
        <v>0</v>
      </c>
      <c r="KUV56" s="383">
        <f t="shared" si="127"/>
        <v>0</v>
      </c>
      <c r="KUW56" s="383">
        <f t="shared" si="127"/>
        <v>0</v>
      </c>
      <c r="KUX56" s="383">
        <f t="shared" ref="KUX56:KXI56" si="128">$C$56*KUX54</f>
        <v>0</v>
      </c>
      <c r="KUY56" s="383">
        <f t="shared" si="128"/>
        <v>0</v>
      </c>
      <c r="KUZ56" s="383">
        <f t="shared" si="128"/>
        <v>0</v>
      </c>
      <c r="KVA56" s="383">
        <f t="shared" si="128"/>
        <v>0</v>
      </c>
      <c r="KVB56" s="383">
        <f t="shared" si="128"/>
        <v>0</v>
      </c>
      <c r="KVC56" s="383">
        <f t="shared" si="128"/>
        <v>0</v>
      </c>
      <c r="KVD56" s="383">
        <f t="shared" si="128"/>
        <v>0</v>
      </c>
      <c r="KVE56" s="383">
        <f t="shared" si="128"/>
        <v>0</v>
      </c>
      <c r="KVF56" s="383">
        <f t="shared" si="128"/>
        <v>0</v>
      </c>
      <c r="KVG56" s="383">
        <f t="shared" si="128"/>
        <v>0</v>
      </c>
      <c r="KVH56" s="383">
        <f t="shared" si="128"/>
        <v>0</v>
      </c>
      <c r="KVI56" s="383">
        <f t="shared" si="128"/>
        <v>0</v>
      </c>
      <c r="KVJ56" s="383">
        <f t="shared" si="128"/>
        <v>0</v>
      </c>
      <c r="KVK56" s="383">
        <f t="shared" si="128"/>
        <v>0</v>
      </c>
      <c r="KVL56" s="383">
        <f t="shared" si="128"/>
        <v>0</v>
      </c>
      <c r="KVM56" s="383">
        <f t="shared" si="128"/>
        <v>0</v>
      </c>
      <c r="KVN56" s="383">
        <f t="shared" si="128"/>
        <v>0</v>
      </c>
      <c r="KVO56" s="383">
        <f t="shared" si="128"/>
        <v>0</v>
      </c>
      <c r="KVP56" s="383">
        <f t="shared" si="128"/>
        <v>0</v>
      </c>
      <c r="KVQ56" s="383">
        <f t="shared" si="128"/>
        <v>0</v>
      </c>
      <c r="KVR56" s="383">
        <f t="shared" si="128"/>
        <v>0</v>
      </c>
      <c r="KVS56" s="383">
        <f t="shared" si="128"/>
        <v>0</v>
      </c>
      <c r="KVT56" s="383">
        <f t="shared" si="128"/>
        <v>0</v>
      </c>
      <c r="KVU56" s="383">
        <f t="shared" si="128"/>
        <v>0</v>
      </c>
      <c r="KVV56" s="383">
        <f t="shared" si="128"/>
        <v>0</v>
      </c>
      <c r="KVW56" s="383">
        <f t="shared" si="128"/>
        <v>0</v>
      </c>
      <c r="KVX56" s="383">
        <f t="shared" si="128"/>
        <v>0</v>
      </c>
      <c r="KVY56" s="383">
        <f t="shared" si="128"/>
        <v>0</v>
      </c>
      <c r="KVZ56" s="383">
        <f t="shared" si="128"/>
        <v>0</v>
      </c>
      <c r="KWA56" s="383">
        <f t="shared" si="128"/>
        <v>0</v>
      </c>
      <c r="KWB56" s="383">
        <f t="shared" si="128"/>
        <v>0</v>
      </c>
      <c r="KWC56" s="383">
        <f t="shared" si="128"/>
        <v>0</v>
      </c>
      <c r="KWD56" s="383">
        <f t="shared" si="128"/>
        <v>0</v>
      </c>
      <c r="KWE56" s="383">
        <f t="shared" si="128"/>
        <v>0</v>
      </c>
      <c r="KWF56" s="383">
        <f t="shared" si="128"/>
        <v>0</v>
      </c>
      <c r="KWG56" s="383">
        <f t="shared" si="128"/>
        <v>0</v>
      </c>
      <c r="KWH56" s="383">
        <f t="shared" si="128"/>
        <v>0</v>
      </c>
      <c r="KWI56" s="383">
        <f t="shared" si="128"/>
        <v>0</v>
      </c>
      <c r="KWJ56" s="383">
        <f t="shared" si="128"/>
        <v>0</v>
      </c>
      <c r="KWK56" s="383">
        <f t="shared" si="128"/>
        <v>0</v>
      </c>
      <c r="KWL56" s="383">
        <f t="shared" si="128"/>
        <v>0</v>
      </c>
      <c r="KWM56" s="383">
        <f t="shared" si="128"/>
        <v>0</v>
      </c>
      <c r="KWN56" s="383">
        <f t="shared" si="128"/>
        <v>0</v>
      </c>
      <c r="KWO56" s="383">
        <f t="shared" si="128"/>
        <v>0</v>
      </c>
      <c r="KWP56" s="383">
        <f t="shared" si="128"/>
        <v>0</v>
      </c>
      <c r="KWQ56" s="383">
        <f t="shared" si="128"/>
        <v>0</v>
      </c>
      <c r="KWR56" s="383">
        <f t="shared" si="128"/>
        <v>0</v>
      </c>
      <c r="KWS56" s="383">
        <f t="shared" si="128"/>
        <v>0</v>
      </c>
      <c r="KWT56" s="383">
        <f t="shared" si="128"/>
        <v>0</v>
      </c>
      <c r="KWU56" s="383">
        <f t="shared" si="128"/>
        <v>0</v>
      </c>
      <c r="KWV56" s="383">
        <f t="shared" si="128"/>
        <v>0</v>
      </c>
      <c r="KWW56" s="383">
        <f t="shared" si="128"/>
        <v>0</v>
      </c>
      <c r="KWX56" s="383">
        <f t="shared" si="128"/>
        <v>0</v>
      </c>
      <c r="KWY56" s="383">
        <f t="shared" si="128"/>
        <v>0</v>
      </c>
      <c r="KWZ56" s="383">
        <f t="shared" si="128"/>
        <v>0</v>
      </c>
      <c r="KXA56" s="383">
        <f t="shared" si="128"/>
        <v>0</v>
      </c>
      <c r="KXB56" s="383">
        <f t="shared" si="128"/>
        <v>0</v>
      </c>
      <c r="KXC56" s="383">
        <f t="shared" si="128"/>
        <v>0</v>
      </c>
      <c r="KXD56" s="383">
        <f t="shared" si="128"/>
        <v>0</v>
      </c>
      <c r="KXE56" s="383">
        <f t="shared" si="128"/>
        <v>0</v>
      </c>
      <c r="KXF56" s="383">
        <f t="shared" si="128"/>
        <v>0</v>
      </c>
      <c r="KXG56" s="383">
        <f t="shared" si="128"/>
        <v>0</v>
      </c>
      <c r="KXH56" s="383">
        <f t="shared" si="128"/>
        <v>0</v>
      </c>
      <c r="KXI56" s="383">
        <f t="shared" si="128"/>
        <v>0</v>
      </c>
      <c r="KXJ56" s="383">
        <f t="shared" ref="KXJ56:KZU56" si="129">$C$56*KXJ54</f>
        <v>0</v>
      </c>
      <c r="KXK56" s="383">
        <f t="shared" si="129"/>
        <v>0</v>
      </c>
      <c r="KXL56" s="383">
        <f t="shared" si="129"/>
        <v>0</v>
      </c>
      <c r="KXM56" s="383">
        <f t="shared" si="129"/>
        <v>0</v>
      </c>
      <c r="KXN56" s="383">
        <f t="shared" si="129"/>
        <v>0</v>
      </c>
      <c r="KXO56" s="383">
        <f t="shared" si="129"/>
        <v>0</v>
      </c>
      <c r="KXP56" s="383">
        <f t="shared" si="129"/>
        <v>0</v>
      </c>
      <c r="KXQ56" s="383">
        <f t="shared" si="129"/>
        <v>0</v>
      </c>
      <c r="KXR56" s="383">
        <f t="shared" si="129"/>
        <v>0</v>
      </c>
      <c r="KXS56" s="383">
        <f t="shared" si="129"/>
        <v>0</v>
      </c>
      <c r="KXT56" s="383">
        <f t="shared" si="129"/>
        <v>0</v>
      </c>
      <c r="KXU56" s="383">
        <f t="shared" si="129"/>
        <v>0</v>
      </c>
      <c r="KXV56" s="383">
        <f t="shared" si="129"/>
        <v>0</v>
      </c>
      <c r="KXW56" s="383">
        <f t="shared" si="129"/>
        <v>0</v>
      </c>
      <c r="KXX56" s="383">
        <f t="shared" si="129"/>
        <v>0</v>
      </c>
      <c r="KXY56" s="383">
        <f t="shared" si="129"/>
        <v>0</v>
      </c>
      <c r="KXZ56" s="383">
        <f t="shared" si="129"/>
        <v>0</v>
      </c>
      <c r="KYA56" s="383">
        <f t="shared" si="129"/>
        <v>0</v>
      </c>
      <c r="KYB56" s="383">
        <f t="shared" si="129"/>
        <v>0</v>
      </c>
      <c r="KYC56" s="383">
        <f t="shared" si="129"/>
        <v>0</v>
      </c>
      <c r="KYD56" s="383">
        <f t="shared" si="129"/>
        <v>0</v>
      </c>
      <c r="KYE56" s="383">
        <f t="shared" si="129"/>
        <v>0</v>
      </c>
      <c r="KYF56" s="383">
        <f t="shared" si="129"/>
        <v>0</v>
      </c>
      <c r="KYG56" s="383">
        <f t="shared" si="129"/>
        <v>0</v>
      </c>
      <c r="KYH56" s="383">
        <f t="shared" si="129"/>
        <v>0</v>
      </c>
      <c r="KYI56" s="383">
        <f t="shared" si="129"/>
        <v>0</v>
      </c>
      <c r="KYJ56" s="383">
        <f t="shared" si="129"/>
        <v>0</v>
      </c>
      <c r="KYK56" s="383">
        <f t="shared" si="129"/>
        <v>0</v>
      </c>
      <c r="KYL56" s="383">
        <f t="shared" si="129"/>
        <v>0</v>
      </c>
      <c r="KYM56" s="383">
        <f t="shared" si="129"/>
        <v>0</v>
      </c>
      <c r="KYN56" s="383">
        <f t="shared" si="129"/>
        <v>0</v>
      </c>
      <c r="KYO56" s="383">
        <f t="shared" si="129"/>
        <v>0</v>
      </c>
      <c r="KYP56" s="383">
        <f t="shared" si="129"/>
        <v>0</v>
      </c>
      <c r="KYQ56" s="383">
        <f t="shared" si="129"/>
        <v>0</v>
      </c>
      <c r="KYR56" s="383">
        <f t="shared" si="129"/>
        <v>0</v>
      </c>
      <c r="KYS56" s="383">
        <f t="shared" si="129"/>
        <v>0</v>
      </c>
      <c r="KYT56" s="383">
        <f t="shared" si="129"/>
        <v>0</v>
      </c>
      <c r="KYU56" s="383">
        <f t="shared" si="129"/>
        <v>0</v>
      </c>
      <c r="KYV56" s="383">
        <f t="shared" si="129"/>
        <v>0</v>
      </c>
      <c r="KYW56" s="383">
        <f t="shared" si="129"/>
        <v>0</v>
      </c>
      <c r="KYX56" s="383">
        <f t="shared" si="129"/>
        <v>0</v>
      </c>
      <c r="KYY56" s="383">
        <f t="shared" si="129"/>
        <v>0</v>
      </c>
      <c r="KYZ56" s="383">
        <f t="shared" si="129"/>
        <v>0</v>
      </c>
      <c r="KZA56" s="383">
        <f t="shared" si="129"/>
        <v>0</v>
      </c>
      <c r="KZB56" s="383">
        <f t="shared" si="129"/>
        <v>0</v>
      </c>
      <c r="KZC56" s="383">
        <f t="shared" si="129"/>
        <v>0</v>
      </c>
      <c r="KZD56" s="383">
        <f t="shared" si="129"/>
        <v>0</v>
      </c>
      <c r="KZE56" s="383">
        <f t="shared" si="129"/>
        <v>0</v>
      </c>
      <c r="KZF56" s="383">
        <f t="shared" si="129"/>
        <v>0</v>
      </c>
      <c r="KZG56" s="383">
        <f t="shared" si="129"/>
        <v>0</v>
      </c>
      <c r="KZH56" s="383">
        <f t="shared" si="129"/>
        <v>0</v>
      </c>
      <c r="KZI56" s="383">
        <f t="shared" si="129"/>
        <v>0</v>
      </c>
      <c r="KZJ56" s="383">
        <f t="shared" si="129"/>
        <v>0</v>
      </c>
      <c r="KZK56" s="383">
        <f t="shared" si="129"/>
        <v>0</v>
      </c>
      <c r="KZL56" s="383">
        <f t="shared" si="129"/>
        <v>0</v>
      </c>
      <c r="KZM56" s="383">
        <f t="shared" si="129"/>
        <v>0</v>
      </c>
      <c r="KZN56" s="383">
        <f t="shared" si="129"/>
        <v>0</v>
      </c>
      <c r="KZO56" s="383">
        <f t="shared" si="129"/>
        <v>0</v>
      </c>
      <c r="KZP56" s="383">
        <f t="shared" si="129"/>
        <v>0</v>
      </c>
      <c r="KZQ56" s="383">
        <f t="shared" si="129"/>
        <v>0</v>
      </c>
      <c r="KZR56" s="383">
        <f t="shared" si="129"/>
        <v>0</v>
      </c>
      <c r="KZS56" s="383">
        <f t="shared" si="129"/>
        <v>0</v>
      </c>
      <c r="KZT56" s="383">
        <f t="shared" si="129"/>
        <v>0</v>
      </c>
      <c r="KZU56" s="383">
        <f t="shared" si="129"/>
        <v>0</v>
      </c>
      <c r="KZV56" s="383">
        <f t="shared" ref="KZV56:LCG56" si="130">$C$56*KZV54</f>
        <v>0</v>
      </c>
      <c r="KZW56" s="383">
        <f t="shared" si="130"/>
        <v>0</v>
      </c>
      <c r="KZX56" s="383">
        <f t="shared" si="130"/>
        <v>0</v>
      </c>
      <c r="KZY56" s="383">
        <f t="shared" si="130"/>
        <v>0</v>
      </c>
      <c r="KZZ56" s="383">
        <f t="shared" si="130"/>
        <v>0</v>
      </c>
      <c r="LAA56" s="383">
        <f t="shared" si="130"/>
        <v>0</v>
      </c>
      <c r="LAB56" s="383">
        <f t="shared" si="130"/>
        <v>0</v>
      </c>
      <c r="LAC56" s="383">
        <f t="shared" si="130"/>
        <v>0</v>
      </c>
      <c r="LAD56" s="383">
        <f t="shared" si="130"/>
        <v>0</v>
      </c>
      <c r="LAE56" s="383">
        <f t="shared" si="130"/>
        <v>0</v>
      </c>
      <c r="LAF56" s="383">
        <f t="shared" si="130"/>
        <v>0</v>
      </c>
      <c r="LAG56" s="383">
        <f t="shared" si="130"/>
        <v>0</v>
      </c>
      <c r="LAH56" s="383">
        <f t="shared" si="130"/>
        <v>0</v>
      </c>
      <c r="LAI56" s="383">
        <f t="shared" si="130"/>
        <v>0</v>
      </c>
      <c r="LAJ56" s="383">
        <f t="shared" si="130"/>
        <v>0</v>
      </c>
      <c r="LAK56" s="383">
        <f t="shared" si="130"/>
        <v>0</v>
      </c>
      <c r="LAL56" s="383">
        <f t="shared" si="130"/>
        <v>0</v>
      </c>
      <c r="LAM56" s="383">
        <f t="shared" si="130"/>
        <v>0</v>
      </c>
      <c r="LAN56" s="383">
        <f t="shared" si="130"/>
        <v>0</v>
      </c>
      <c r="LAO56" s="383">
        <f t="shared" si="130"/>
        <v>0</v>
      </c>
      <c r="LAP56" s="383">
        <f t="shared" si="130"/>
        <v>0</v>
      </c>
      <c r="LAQ56" s="383">
        <f t="shared" si="130"/>
        <v>0</v>
      </c>
      <c r="LAR56" s="383">
        <f t="shared" si="130"/>
        <v>0</v>
      </c>
      <c r="LAS56" s="383">
        <f t="shared" si="130"/>
        <v>0</v>
      </c>
      <c r="LAT56" s="383">
        <f t="shared" si="130"/>
        <v>0</v>
      </c>
      <c r="LAU56" s="383">
        <f t="shared" si="130"/>
        <v>0</v>
      </c>
      <c r="LAV56" s="383">
        <f t="shared" si="130"/>
        <v>0</v>
      </c>
      <c r="LAW56" s="383">
        <f t="shared" si="130"/>
        <v>0</v>
      </c>
      <c r="LAX56" s="383">
        <f t="shared" si="130"/>
        <v>0</v>
      </c>
      <c r="LAY56" s="383">
        <f t="shared" si="130"/>
        <v>0</v>
      </c>
      <c r="LAZ56" s="383">
        <f t="shared" si="130"/>
        <v>0</v>
      </c>
      <c r="LBA56" s="383">
        <f t="shared" si="130"/>
        <v>0</v>
      </c>
      <c r="LBB56" s="383">
        <f t="shared" si="130"/>
        <v>0</v>
      </c>
      <c r="LBC56" s="383">
        <f t="shared" si="130"/>
        <v>0</v>
      </c>
      <c r="LBD56" s="383">
        <f t="shared" si="130"/>
        <v>0</v>
      </c>
      <c r="LBE56" s="383">
        <f t="shared" si="130"/>
        <v>0</v>
      </c>
      <c r="LBF56" s="383">
        <f t="shared" si="130"/>
        <v>0</v>
      </c>
      <c r="LBG56" s="383">
        <f t="shared" si="130"/>
        <v>0</v>
      </c>
      <c r="LBH56" s="383">
        <f t="shared" si="130"/>
        <v>0</v>
      </c>
      <c r="LBI56" s="383">
        <f t="shared" si="130"/>
        <v>0</v>
      </c>
      <c r="LBJ56" s="383">
        <f t="shared" si="130"/>
        <v>0</v>
      </c>
      <c r="LBK56" s="383">
        <f t="shared" si="130"/>
        <v>0</v>
      </c>
      <c r="LBL56" s="383">
        <f t="shared" si="130"/>
        <v>0</v>
      </c>
      <c r="LBM56" s="383">
        <f t="shared" si="130"/>
        <v>0</v>
      </c>
      <c r="LBN56" s="383">
        <f t="shared" si="130"/>
        <v>0</v>
      </c>
      <c r="LBO56" s="383">
        <f t="shared" si="130"/>
        <v>0</v>
      </c>
      <c r="LBP56" s="383">
        <f t="shared" si="130"/>
        <v>0</v>
      </c>
      <c r="LBQ56" s="383">
        <f t="shared" si="130"/>
        <v>0</v>
      </c>
      <c r="LBR56" s="383">
        <f t="shared" si="130"/>
        <v>0</v>
      </c>
      <c r="LBS56" s="383">
        <f t="shared" si="130"/>
        <v>0</v>
      </c>
      <c r="LBT56" s="383">
        <f t="shared" si="130"/>
        <v>0</v>
      </c>
      <c r="LBU56" s="383">
        <f t="shared" si="130"/>
        <v>0</v>
      </c>
      <c r="LBV56" s="383">
        <f t="shared" si="130"/>
        <v>0</v>
      </c>
      <c r="LBW56" s="383">
        <f t="shared" si="130"/>
        <v>0</v>
      </c>
      <c r="LBX56" s="383">
        <f t="shared" si="130"/>
        <v>0</v>
      </c>
      <c r="LBY56" s="383">
        <f t="shared" si="130"/>
        <v>0</v>
      </c>
      <c r="LBZ56" s="383">
        <f t="shared" si="130"/>
        <v>0</v>
      </c>
      <c r="LCA56" s="383">
        <f t="shared" si="130"/>
        <v>0</v>
      </c>
      <c r="LCB56" s="383">
        <f t="shared" si="130"/>
        <v>0</v>
      </c>
      <c r="LCC56" s="383">
        <f t="shared" si="130"/>
        <v>0</v>
      </c>
      <c r="LCD56" s="383">
        <f t="shared" si="130"/>
        <v>0</v>
      </c>
      <c r="LCE56" s="383">
        <f t="shared" si="130"/>
        <v>0</v>
      </c>
      <c r="LCF56" s="383">
        <f t="shared" si="130"/>
        <v>0</v>
      </c>
      <c r="LCG56" s="383">
        <f t="shared" si="130"/>
        <v>0</v>
      </c>
      <c r="LCH56" s="383">
        <f t="shared" ref="LCH56:LES56" si="131">$C$56*LCH54</f>
        <v>0</v>
      </c>
      <c r="LCI56" s="383">
        <f t="shared" si="131"/>
        <v>0</v>
      </c>
      <c r="LCJ56" s="383">
        <f t="shared" si="131"/>
        <v>0</v>
      </c>
      <c r="LCK56" s="383">
        <f t="shared" si="131"/>
        <v>0</v>
      </c>
      <c r="LCL56" s="383">
        <f t="shared" si="131"/>
        <v>0</v>
      </c>
      <c r="LCM56" s="383">
        <f t="shared" si="131"/>
        <v>0</v>
      </c>
      <c r="LCN56" s="383">
        <f t="shared" si="131"/>
        <v>0</v>
      </c>
      <c r="LCO56" s="383">
        <f t="shared" si="131"/>
        <v>0</v>
      </c>
      <c r="LCP56" s="383">
        <f t="shared" si="131"/>
        <v>0</v>
      </c>
      <c r="LCQ56" s="383">
        <f t="shared" si="131"/>
        <v>0</v>
      </c>
      <c r="LCR56" s="383">
        <f t="shared" si="131"/>
        <v>0</v>
      </c>
      <c r="LCS56" s="383">
        <f t="shared" si="131"/>
        <v>0</v>
      </c>
      <c r="LCT56" s="383">
        <f t="shared" si="131"/>
        <v>0</v>
      </c>
      <c r="LCU56" s="383">
        <f t="shared" si="131"/>
        <v>0</v>
      </c>
      <c r="LCV56" s="383">
        <f t="shared" si="131"/>
        <v>0</v>
      </c>
      <c r="LCW56" s="383">
        <f t="shared" si="131"/>
        <v>0</v>
      </c>
      <c r="LCX56" s="383">
        <f t="shared" si="131"/>
        <v>0</v>
      </c>
      <c r="LCY56" s="383">
        <f t="shared" si="131"/>
        <v>0</v>
      </c>
      <c r="LCZ56" s="383">
        <f t="shared" si="131"/>
        <v>0</v>
      </c>
      <c r="LDA56" s="383">
        <f t="shared" si="131"/>
        <v>0</v>
      </c>
      <c r="LDB56" s="383">
        <f t="shared" si="131"/>
        <v>0</v>
      </c>
      <c r="LDC56" s="383">
        <f t="shared" si="131"/>
        <v>0</v>
      </c>
      <c r="LDD56" s="383">
        <f t="shared" si="131"/>
        <v>0</v>
      </c>
      <c r="LDE56" s="383">
        <f t="shared" si="131"/>
        <v>0</v>
      </c>
      <c r="LDF56" s="383">
        <f t="shared" si="131"/>
        <v>0</v>
      </c>
      <c r="LDG56" s="383">
        <f t="shared" si="131"/>
        <v>0</v>
      </c>
      <c r="LDH56" s="383">
        <f t="shared" si="131"/>
        <v>0</v>
      </c>
      <c r="LDI56" s="383">
        <f t="shared" si="131"/>
        <v>0</v>
      </c>
      <c r="LDJ56" s="383">
        <f t="shared" si="131"/>
        <v>0</v>
      </c>
      <c r="LDK56" s="383">
        <f t="shared" si="131"/>
        <v>0</v>
      </c>
      <c r="LDL56" s="383">
        <f t="shared" si="131"/>
        <v>0</v>
      </c>
      <c r="LDM56" s="383">
        <f t="shared" si="131"/>
        <v>0</v>
      </c>
      <c r="LDN56" s="383">
        <f t="shared" si="131"/>
        <v>0</v>
      </c>
      <c r="LDO56" s="383">
        <f t="shared" si="131"/>
        <v>0</v>
      </c>
      <c r="LDP56" s="383">
        <f t="shared" si="131"/>
        <v>0</v>
      </c>
      <c r="LDQ56" s="383">
        <f t="shared" si="131"/>
        <v>0</v>
      </c>
      <c r="LDR56" s="383">
        <f t="shared" si="131"/>
        <v>0</v>
      </c>
      <c r="LDS56" s="383">
        <f t="shared" si="131"/>
        <v>0</v>
      </c>
      <c r="LDT56" s="383">
        <f t="shared" si="131"/>
        <v>0</v>
      </c>
      <c r="LDU56" s="383">
        <f t="shared" si="131"/>
        <v>0</v>
      </c>
      <c r="LDV56" s="383">
        <f t="shared" si="131"/>
        <v>0</v>
      </c>
      <c r="LDW56" s="383">
        <f t="shared" si="131"/>
        <v>0</v>
      </c>
      <c r="LDX56" s="383">
        <f t="shared" si="131"/>
        <v>0</v>
      </c>
      <c r="LDY56" s="383">
        <f t="shared" si="131"/>
        <v>0</v>
      </c>
      <c r="LDZ56" s="383">
        <f t="shared" si="131"/>
        <v>0</v>
      </c>
      <c r="LEA56" s="383">
        <f t="shared" si="131"/>
        <v>0</v>
      </c>
      <c r="LEB56" s="383">
        <f t="shared" si="131"/>
        <v>0</v>
      </c>
      <c r="LEC56" s="383">
        <f t="shared" si="131"/>
        <v>0</v>
      </c>
      <c r="LED56" s="383">
        <f t="shared" si="131"/>
        <v>0</v>
      </c>
      <c r="LEE56" s="383">
        <f t="shared" si="131"/>
        <v>0</v>
      </c>
      <c r="LEF56" s="383">
        <f t="shared" si="131"/>
        <v>0</v>
      </c>
      <c r="LEG56" s="383">
        <f t="shared" si="131"/>
        <v>0</v>
      </c>
      <c r="LEH56" s="383">
        <f t="shared" si="131"/>
        <v>0</v>
      </c>
      <c r="LEI56" s="383">
        <f t="shared" si="131"/>
        <v>0</v>
      </c>
      <c r="LEJ56" s="383">
        <f t="shared" si="131"/>
        <v>0</v>
      </c>
      <c r="LEK56" s="383">
        <f t="shared" si="131"/>
        <v>0</v>
      </c>
      <c r="LEL56" s="383">
        <f t="shared" si="131"/>
        <v>0</v>
      </c>
      <c r="LEM56" s="383">
        <f t="shared" si="131"/>
        <v>0</v>
      </c>
      <c r="LEN56" s="383">
        <f t="shared" si="131"/>
        <v>0</v>
      </c>
      <c r="LEO56" s="383">
        <f t="shared" si="131"/>
        <v>0</v>
      </c>
      <c r="LEP56" s="383">
        <f t="shared" si="131"/>
        <v>0</v>
      </c>
      <c r="LEQ56" s="383">
        <f t="shared" si="131"/>
        <v>0</v>
      </c>
      <c r="LER56" s="383">
        <f t="shared" si="131"/>
        <v>0</v>
      </c>
      <c r="LES56" s="383">
        <f t="shared" si="131"/>
        <v>0</v>
      </c>
      <c r="LET56" s="383">
        <f t="shared" ref="LET56:LHE56" si="132">$C$56*LET54</f>
        <v>0</v>
      </c>
      <c r="LEU56" s="383">
        <f t="shared" si="132"/>
        <v>0</v>
      </c>
      <c r="LEV56" s="383">
        <f t="shared" si="132"/>
        <v>0</v>
      </c>
      <c r="LEW56" s="383">
        <f t="shared" si="132"/>
        <v>0</v>
      </c>
      <c r="LEX56" s="383">
        <f t="shared" si="132"/>
        <v>0</v>
      </c>
      <c r="LEY56" s="383">
        <f t="shared" si="132"/>
        <v>0</v>
      </c>
      <c r="LEZ56" s="383">
        <f t="shared" si="132"/>
        <v>0</v>
      </c>
      <c r="LFA56" s="383">
        <f t="shared" si="132"/>
        <v>0</v>
      </c>
      <c r="LFB56" s="383">
        <f t="shared" si="132"/>
        <v>0</v>
      </c>
      <c r="LFC56" s="383">
        <f t="shared" si="132"/>
        <v>0</v>
      </c>
      <c r="LFD56" s="383">
        <f t="shared" si="132"/>
        <v>0</v>
      </c>
      <c r="LFE56" s="383">
        <f t="shared" si="132"/>
        <v>0</v>
      </c>
      <c r="LFF56" s="383">
        <f t="shared" si="132"/>
        <v>0</v>
      </c>
      <c r="LFG56" s="383">
        <f t="shared" si="132"/>
        <v>0</v>
      </c>
      <c r="LFH56" s="383">
        <f t="shared" si="132"/>
        <v>0</v>
      </c>
      <c r="LFI56" s="383">
        <f t="shared" si="132"/>
        <v>0</v>
      </c>
      <c r="LFJ56" s="383">
        <f t="shared" si="132"/>
        <v>0</v>
      </c>
      <c r="LFK56" s="383">
        <f t="shared" si="132"/>
        <v>0</v>
      </c>
      <c r="LFL56" s="383">
        <f t="shared" si="132"/>
        <v>0</v>
      </c>
      <c r="LFM56" s="383">
        <f t="shared" si="132"/>
        <v>0</v>
      </c>
      <c r="LFN56" s="383">
        <f t="shared" si="132"/>
        <v>0</v>
      </c>
      <c r="LFO56" s="383">
        <f t="shared" si="132"/>
        <v>0</v>
      </c>
      <c r="LFP56" s="383">
        <f t="shared" si="132"/>
        <v>0</v>
      </c>
      <c r="LFQ56" s="383">
        <f t="shared" si="132"/>
        <v>0</v>
      </c>
      <c r="LFR56" s="383">
        <f t="shared" si="132"/>
        <v>0</v>
      </c>
      <c r="LFS56" s="383">
        <f t="shared" si="132"/>
        <v>0</v>
      </c>
      <c r="LFT56" s="383">
        <f t="shared" si="132"/>
        <v>0</v>
      </c>
      <c r="LFU56" s="383">
        <f t="shared" si="132"/>
        <v>0</v>
      </c>
      <c r="LFV56" s="383">
        <f t="shared" si="132"/>
        <v>0</v>
      </c>
      <c r="LFW56" s="383">
        <f t="shared" si="132"/>
        <v>0</v>
      </c>
      <c r="LFX56" s="383">
        <f t="shared" si="132"/>
        <v>0</v>
      </c>
      <c r="LFY56" s="383">
        <f t="shared" si="132"/>
        <v>0</v>
      </c>
      <c r="LFZ56" s="383">
        <f t="shared" si="132"/>
        <v>0</v>
      </c>
      <c r="LGA56" s="383">
        <f t="shared" si="132"/>
        <v>0</v>
      </c>
      <c r="LGB56" s="383">
        <f t="shared" si="132"/>
        <v>0</v>
      </c>
      <c r="LGC56" s="383">
        <f t="shared" si="132"/>
        <v>0</v>
      </c>
      <c r="LGD56" s="383">
        <f t="shared" si="132"/>
        <v>0</v>
      </c>
      <c r="LGE56" s="383">
        <f t="shared" si="132"/>
        <v>0</v>
      </c>
      <c r="LGF56" s="383">
        <f t="shared" si="132"/>
        <v>0</v>
      </c>
      <c r="LGG56" s="383">
        <f t="shared" si="132"/>
        <v>0</v>
      </c>
      <c r="LGH56" s="383">
        <f t="shared" si="132"/>
        <v>0</v>
      </c>
      <c r="LGI56" s="383">
        <f t="shared" si="132"/>
        <v>0</v>
      </c>
      <c r="LGJ56" s="383">
        <f t="shared" si="132"/>
        <v>0</v>
      </c>
      <c r="LGK56" s="383">
        <f t="shared" si="132"/>
        <v>0</v>
      </c>
      <c r="LGL56" s="383">
        <f t="shared" si="132"/>
        <v>0</v>
      </c>
      <c r="LGM56" s="383">
        <f t="shared" si="132"/>
        <v>0</v>
      </c>
      <c r="LGN56" s="383">
        <f t="shared" si="132"/>
        <v>0</v>
      </c>
      <c r="LGO56" s="383">
        <f t="shared" si="132"/>
        <v>0</v>
      </c>
      <c r="LGP56" s="383">
        <f t="shared" si="132"/>
        <v>0</v>
      </c>
      <c r="LGQ56" s="383">
        <f t="shared" si="132"/>
        <v>0</v>
      </c>
      <c r="LGR56" s="383">
        <f t="shared" si="132"/>
        <v>0</v>
      </c>
      <c r="LGS56" s="383">
        <f t="shared" si="132"/>
        <v>0</v>
      </c>
      <c r="LGT56" s="383">
        <f t="shared" si="132"/>
        <v>0</v>
      </c>
      <c r="LGU56" s="383">
        <f t="shared" si="132"/>
        <v>0</v>
      </c>
      <c r="LGV56" s="383">
        <f t="shared" si="132"/>
        <v>0</v>
      </c>
      <c r="LGW56" s="383">
        <f t="shared" si="132"/>
        <v>0</v>
      </c>
      <c r="LGX56" s="383">
        <f t="shared" si="132"/>
        <v>0</v>
      </c>
      <c r="LGY56" s="383">
        <f t="shared" si="132"/>
        <v>0</v>
      </c>
      <c r="LGZ56" s="383">
        <f t="shared" si="132"/>
        <v>0</v>
      </c>
      <c r="LHA56" s="383">
        <f t="shared" si="132"/>
        <v>0</v>
      </c>
      <c r="LHB56" s="383">
        <f t="shared" si="132"/>
        <v>0</v>
      </c>
      <c r="LHC56" s="383">
        <f t="shared" si="132"/>
        <v>0</v>
      </c>
      <c r="LHD56" s="383">
        <f t="shared" si="132"/>
        <v>0</v>
      </c>
      <c r="LHE56" s="383">
        <f t="shared" si="132"/>
        <v>0</v>
      </c>
      <c r="LHF56" s="383">
        <f t="shared" ref="LHF56:LJQ56" si="133">$C$56*LHF54</f>
        <v>0</v>
      </c>
      <c r="LHG56" s="383">
        <f t="shared" si="133"/>
        <v>0</v>
      </c>
      <c r="LHH56" s="383">
        <f t="shared" si="133"/>
        <v>0</v>
      </c>
      <c r="LHI56" s="383">
        <f t="shared" si="133"/>
        <v>0</v>
      </c>
      <c r="LHJ56" s="383">
        <f t="shared" si="133"/>
        <v>0</v>
      </c>
      <c r="LHK56" s="383">
        <f t="shared" si="133"/>
        <v>0</v>
      </c>
      <c r="LHL56" s="383">
        <f t="shared" si="133"/>
        <v>0</v>
      </c>
      <c r="LHM56" s="383">
        <f t="shared" si="133"/>
        <v>0</v>
      </c>
      <c r="LHN56" s="383">
        <f t="shared" si="133"/>
        <v>0</v>
      </c>
      <c r="LHO56" s="383">
        <f t="shared" si="133"/>
        <v>0</v>
      </c>
      <c r="LHP56" s="383">
        <f t="shared" si="133"/>
        <v>0</v>
      </c>
      <c r="LHQ56" s="383">
        <f t="shared" si="133"/>
        <v>0</v>
      </c>
      <c r="LHR56" s="383">
        <f t="shared" si="133"/>
        <v>0</v>
      </c>
      <c r="LHS56" s="383">
        <f t="shared" si="133"/>
        <v>0</v>
      </c>
      <c r="LHT56" s="383">
        <f t="shared" si="133"/>
        <v>0</v>
      </c>
      <c r="LHU56" s="383">
        <f t="shared" si="133"/>
        <v>0</v>
      </c>
      <c r="LHV56" s="383">
        <f t="shared" si="133"/>
        <v>0</v>
      </c>
      <c r="LHW56" s="383">
        <f t="shared" si="133"/>
        <v>0</v>
      </c>
      <c r="LHX56" s="383">
        <f t="shared" si="133"/>
        <v>0</v>
      </c>
      <c r="LHY56" s="383">
        <f t="shared" si="133"/>
        <v>0</v>
      </c>
      <c r="LHZ56" s="383">
        <f t="shared" si="133"/>
        <v>0</v>
      </c>
      <c r="LIA56" s="383">
        <f t="shared" si="133"/>
        <v>0</v>
      </c>
      <c r="LIB56" s="383">
        <f t="shared" si="133"/>
        <v>0</v>
      </c>
      <c r="LIC56" s="383">
        <f t="shared" si="133"/>
        <v>0</v>
      </c>
      <c r="LID56" s="383">
        <f t="shared" si="133"/>
        <v>0</v>
      </c>
      <c r="LIE56" s="383">
        <f t="shared" si="133"/>
        <v>0</v>
      </c>
      <c r="LIF56" s="383">
        <f t="shared" si="133"/>
        <v>0</v>
      </c>
      <c r="LIG56" s="383">
        <f t="shared" si="133"/>
        <v>0</v>
      </c>
      <c r="LIH56" s="383">
        <f t="shared" si="133"/>
        <v>0</v>
      </c>
      <c r="LII56" s="383">
        <f t="shared" si="133"/>
        <v>0</v>
      </c>
      <c r="LIJ56" s="383">
        <f t="shared" si="133"/>
        <v>0</v>
      </c>
      <c r="LIK56" s="383">
        <f t="shared" si="133"/>
        <v>0</v>
      </c>
      <c r="LIL56" s="383">
        <f t="shared" si="133"/>
        <v>0</v>
      </c>
      <c r="LIM56" s="383">
        <f t="shared" si="133"/>
        <v>0</v>
      </c>
      <c r="LIN56" s="383">
        <f t="shared" si="133"/>
        <v>0</v>
      </c>
      <c r="LIO56" s="383">
        <f t="shared" si="133"/>
        <v>0</v>
      </c>
      <c r="LIP56" s="383">
        <f t="shared" si="133"/>
        <v>0</v>
      </c>
      <c r="LIQ56" s="383">
        <f t="shared" si="133"/>
        <v>0</v>
      </c>
      <c r="LIR56" s="383">
        <f t="shared" si="133"/>
        <v>0</v>
      </c>
      <c r="LIS56" s="383">
        <f t="shared" si="133"/>
        <v>0</v>
      </c>
      <c r="LIT56" s="383">
        <f t="shared" si="133"/>
        <v>0</v>
      </c>
      <c r="LIU56" s="383">
        <f t="shared" si="133"/>
        <v>0</v>
      </c>
      <c r="LIV56" s="383">
        <f t="shared" si="133"/>
        <v>0</v>
      </c>
      <c r="LIW56" s="383">
        <f t="shared" si="133"/>
        <v>0</v>
      </c>
      <c r="LIX56" s="383">
        <f t="shared" si="133"/>
        <v>0</v>
      </c>
      <c r="LIY56" s="383">
        <f t="shared" si="133"/>
        <v>0</v>
      </c>
      <c r="LIZ56" s="383">
        <f t="shared" si="133"/>
        <v>0</v>
      </c>
      <c r="LJA56" s="383">
        <f t="shared" si="133"/>
        <v>0</v>
      </c>
      <c r="LJB56" s="383">
        <f t="shared" si="133"/>
        <v>0</v>
      </c>
      <c r="LJC56" s="383">
        <f t="shared" si="133"/>
        <v>0</v>
      </c>
      <c r="LJD56" s="383">
        <f t="shared" si="133"/>
        <v>0</v>
      </c>
      <c r="LJE56" s="383">
        <f t="shared" si="133"/>
        <v>0</v>
      </c>
      <c r="LJF56" s="383">
        <f t="shared" si="133"/>
        <v>0</v>
      </c>
      <c r="LJG56" s="383">
        <f t="shared" si="133"/>
        <v>0</v>
      </c>
      <c r="LJH56" s="383">
        <f t="shared" si="133"/>
        <v>0</v>
      </c>
      <c r="LJI56" s="383">
        <f t="shared" si="133"/>
        <v>0</v>
      </c>
      <c r="LJJ56" s="383">
        <f t="shared" si="133"/>
        <v>0</v>
      </c>
      <c r="LJK56" s="383">
        <f t="shared" si="133"/>
        <v>0</v>
      </c>
      <c r="LJL56" s="383">
        <f t="shared" si="133"/>
        <v>0</v>
      </c>
      <c r="LJM56" s="383">
        <f t="shared" si="133"/>
        <v>0</v>
      </c>
      <c r="LJN56" s="383">
        <f t="shared" si="133"/>
        <v>0</v>
      </c>
      <c r="LJO56" s="383">
        <f t="shared" si="133"/>
        <v>0</v>
      </c>
      <c r="LJP56" s="383">
        <f t="shared" si="133"/>
        <v>0</v>
      </c>
      <c r="LJQ56" s="383">
        <f t="shared" si="133"/>
        <v>0</v>
      </c>
      <c r="LJR56" s="383">
        <f t="shared" ref="LJR56:LMC56" si="134">$C$56*LJR54</f>
        <v>0</v>
      </c>
      <c r="LJS56" s="383">
        <f t="shared" si="134"/>
        <v>0</v>
      </c>
      <c r="LJT56" s="383">
        <f t="shared" si="134"/>
        <v>0</v>
      </c>
      <c r="LJU56" s="383">
        <f t="shared" si="134"/>
        <v>0</v>
      </c>
      <c r="LJV56" s="383">
        <f t="shared" si="134"/>
        <v>0</v>
      </c>
      <c r="LJW56" s="383">
        <f t="shared" si="134"/>
        <v>0</v>
      </c>
      <c r="LJX56" s="383">
        <f t="shared" si="134"/>
        <v>0</v>
      </c>
      <c r="LJY56" s="383">
        <f t="shared" si="134"/>
        <v>0</v>
      </c>
      <c r="LJZ56" s="383">
        <f t="shared" si="134"/>
        <v>0</v>
      </c>
      <c r="LKA56" s="383">
        <f t="shared" si="134"/>
        <v>0</v>
      </c>
      <c r="LKB56" s="383">
        <f t="shared" si="134"/>
        <v>0</v>
      </c>
      <c r="LKC56" s="383">
        <f t="shared" si="134"/>
        <v>0</v>
      </c>
      <c r="LKD56" s="383">
        <f t="shared" si="134"/>
        <v>0</v>
      </c>
      <c r="LKE56" s="383">
        <f t="shared" si="134"/>
        <v>0</v>
      </c>
      <c r="LKF56" s="383">
        <f t="shared" si="134"/>
        <v>0</v>
      </c>
      <c r="LKG56" s="383">
        <f t="shared" si="134"/>
        <v>0</v>
      </c>
      <c r="LKH56" s="383">
        <f t="shared" si="134"/>
        <v>0</v>
      </c>
      <c r="LKI56" s="383">
        <f t="shared" si="134"/>
        <v>0</v>
      </c>
      <c r="LKJ56" s="383">
        <f t="shared" si="134"/>
        <v>0</v>
      </c>
      <c r="LKK56" s="383">
        <f t="shared" si="134"/>
        <v>0</v>
      </c>
      <c r="LKL56" s="383">
        <f t="shared" si="134"/>
        <v>0</v>
      </c>
      <c r="LKM56" s="383">
        <f t="shared" si="134"/>
        <v>0</v>
      </c>
      <c r="LKN56" s="383">
        <f t="shared" si="134"/>
        <v>0</v>
      </c>
      <c r="LKO56" s="383">
        <f t="shared" si="134"/>
        <v>0</v>
      </c>
      <c r="LKP56" s="383">
        <f t="shared" si="134"/>
        <v>0</v>
      </c>
      <c r="LKQ56" s="383">
        <f t="shared" si="134"/>
        <v>0</v>
      </c>
      <c r="LKR56" s="383">
        <f t="shared" si="134"/>
        <v>0</v>
      </c>
      <c r="LKS56" s="383">
        <f t="shared" si="134"/>
        <v>0</v>
      </c>
      <c r="LKT56" s="383">
        <f t="shared" si="134"/>
        <v>0</v>
      </c>
      <c r="LKU56" s="383">
        <f t="shared" si="134"/>
        <v>0</v>
      </c>
      <c r="LKV56" s="383">
        <f t="shared" si="134"/>
        <v>0</v>
      </c>
      <c r="LKW56" s="383">
        <f t="shared" si="134"/>
        <v>0</v>
      </c>
      <c r="LKX56" s="383">
        <f t="shared" si="134"/>
        <v>0</v>
      </c>
      <c r="LKY56" s="383">
        <f t="shared" si="134"/>
        <v>0</v>
      </c>
      <c r="LKZ56" s="383">
        <f t="shared" si="134"/>
        <v>0</v>
      </c>
      <c r="LLA56" s="383">
        <f t="shared" si="134"/>
        <v>0</v>
      </c>
      <c r="LLB56" s="383">
        <f t="shared" si="134"/>
        <v>0</v>
      </c>
      <c r="LLC56" s="383">
        <f t="shared" si="134"/>
        <v>0</v>
      </c>
      <c r="LLD56" s="383">
        <f t="shared" si="134"/>
        <v>0</v>
      </c>
      <c r="LLE56" s="383">
        <f t="shared" si="134"/>
        <v>0</v>
      </c>
      <c r="LLF56" s="383">
        <f t="shared" si="134"/>
        <v>0</v>
      </c>
      <c r="LLG56" s="383">
        <f t="shared" si="134"/>
        <v>0</v>
      </c>
      <c r="LLH56" s="383">
        <f t="shared" si="134"/>
        <v>0</v>
      </c>
      <c r="LLI56" s="383">
        <f t="shared" si="134"/>
        <v>0</v>
      </c>
      <c r="LLJ56" s="383">
        <f t="shared" si="134"/>
        <v>0</v>
      </c>
      <c r="LLK56" s="383">
        <f t="shared" si="134"/>
        <v>0</v>
      </c>
      <c r="LLL56" s="383">
        <f t="shared" si="134"/>
        <v>0</v>
      </c>
      <c r="LLM56" s="383">
        <f t="shared" si="134"/>
        <v>0</v>
      </c>
      <c r="LLN56" s="383">
        <f t="shared" si="134"/>
        <v>0</v>
      </c>
      <c r="LLO56" s="383">
        <f t="shared" si="134"/>
        <v>0</v>
      </c>
      <c r="LLP56" s="383">
        <f t="shared" si="134"/>
        <v>0</v>
      </c>
      <c r="LLQ56" s="383">
        <f t="shared" si="134"/>
        <v>0</v>
      </c>
      <c r="LLR56" s="383">
        <f t="shared" si="134"/>
        <v>0</v>
      </c>
      <c r="LLS56" s="383">
        <f t="shared" si="134"/>
        <v>0</v>
      </c>
      <c r="LLT56" s="383">
        <f t="shared" si="134"/>
        <v>0</v>
      </c>
      <c r="LLU56" s="383">
        <f t="shared" si="134"/>
        <v>0</v>
      </c>
      <c r="LLV56" s="383">
        <f t="shared" si="134"/>
        <v>0</v>
      </c>
      <c r="LLW56" s="383">
        <f t="shared" si="134"/>
        <v>0</v>
      </c>
      <c r="LLX56" s="383">
        <f t="shared" si="134"/>
        <v>0</v>
      </c>
      <c r="LLY56" s="383">
        <f t="shared" si="134"/>
        <v>0</v>
      </c>
      <c r="LLZ56" s="383">
        <f t="shared" si="134"/>
        <v>0</v>
      </c>
      <c r="LMA56" s="383">
        <f t="shared" si="134"/>
        <v>0</v>
      </c>
      <c r="LMB56" s="383">
        <f t="shared" si="134"/>
        <v>0</v>
      </c>
      <c r="LMC56" s="383">
        <f t="shared" si="134"/>
        <v>0</v>
      </c>
      <c r="LMD56" s="383">
        <f t="shared" ref="LMD56:LOO56" si="135">$C$56*LMD54</f>
        <v>0</v>
      </c>
      <c r="LME56" s="383">
        <f t="shared" si="135"/>
        <v>0</v>
      </c>
      <c r="LMF56" s="383">
        <f t="shared" si="135"/>
        <v>0</v>
      </c>
      <c r="LMG56" s="383">
        <f t="shared" si="135"/>
        <v>0</v>
      </c>
      <c r="LMH56" s="383">
        <f t="shared" si="135"/>
        <v>0</v>
      </c>
      <c r="LMI56" s="383">
        <f t="shared" si="135"/>
        <v>0</v>
      </c>
      <c r="LMJ56" s="383">
        <f t="shared" si="135"/>
        <v>0</v>
      </c>
      <c r="LMK56" s="383">
        <f t="shared" si="135"/>
        <v>0</v>
      </c>
      <c r="LML56" s="383">
        <f t="shared" si="135"/>
        <v>0</v>
      </c>
      <c r="LMM56" s="383">
        <f t="shared" si="135"/>
        <v>0</v>
      </c>
      <c r="LMN56" s="383">
        <f t="shared" si="135"/>
        <v>0</v>
      </c>
      <c r="LMO56" s="383">
        <f t="shared" si="135"/>
        <v>0</v>
      </c>
      <c r="LMP56" s="383">
        <f t="shared" si="135"/>
        <v>0</v>
      </c>
      <c r="LMQ56" s="383">
        <f t="shared" si="135"/>
        <v>0</v>
      </c>
      <c r="LMR56" s="383">
        <f t="shared" si="135"/>
        <v>0</v>
      </c>
      <c r="LMS56" s="383">
        <f t="shared" si="135"/>
        <v>0</v>
      </c>
      <c r="LMT56" s="383">
        <f t="shared" si="135"/>
        <v>0</v>
      </c>
      <c r="LMU56" s="383">
        <f t="shared" si="135"/>
        <v>0</v>
      </c>
      <c r="LMV56" s="383">
        <f t="shared" si="135"/>
        <v>0</v>
      </c>
      <c r="LMW56" s="383">
        <f t="shared" si="135"/>
        <v>0</v>
      </c>
      <c r="LMX56" s="383">
        <f t="shared" si="135"/>
        <v>0</v>
      </c>
      <c r="LMY56" s="383">
        <f t="shared" si="135"/>
        <v>0</v>
      </c>
      <c r="LMZ56" s="383">
        <f t="shared" si="135"/>
        <v>0</v>
      </c>
      <c r="LNA56" s="383">
        <f t="shared" si="135"/>
        <v>0</v>
      </c>
      <c r="LNB56" s="383">
        <f t="shared" si="135"/>
        <v>0</v>
      </c>
      <c r="LNC56" s="383">
        <f t="shared" si="135"/>
        <v>0</v>
      </c>
      <c r="LND56" s="383">
        <f t="shared" si="135"/>
        <v>0</v>
      </c>
      <c r="LNE56" s="383">
        <f t="shared" si="135"/>
        <v>0</v>
      </c>
      <c r="LNF56" s="383">
        <f t="shared" si="135"/>
        <v>0</v>
      </c>
      <c r="LNG56" s="383">
        <f t="shared" si="135"/>
        <v>0</v>
      </c>
      <c r="LNH56" s="383">
        <f t="shared" si="135"/>
        <v>0</v>
      </c>
      <c r="LNI56" s="383">
        <f t="shared" si="135"/>
        <v>0</v>
      </c>
      <c r="LNJ56" s="383">
        <f t="shared" si="135"/>
        <v>0</v>
      </c>
      <c r="LNK56" s="383">
        <f t="shared" si="135"/>
        <v>0</v>
      </c>
      <c r="LNL56" s="383">
        <f t="shared" si="135"/>
        <v>0</v>
      </c>
      <c r="LNM56" s="383">
        <f t="shared" si="135"/>
        <v>0</v>
      </c>
      <c r="LNN56" s="383">
        <f t="shared" si="135"/>
        <v>0</v>
      </c>
      <c r="LNO56" s="383">
        <f t="shared" si="135"/>
        <v>0</v>
      </c>
      <c r="LNP56" s="383">
        <f t="shared" si="135"/>
        <v>0</v>
      </c>
      <c r="LNQ56" s="383">
        <f t="shared" si="135"/>
        <v>0</v>
      </c>
      <c r="LNR56" s="383">
        <f t="shared" si="135"/>
        <v>0</v>
      </c>
      <c r="LNS56" s="383">
        <f t="shared" si="135"/>
        <v>0</v>
      </c>
      <c r="LNT56" s="383">
        <f t="shared" si="135"/>
        <v>0</v>
      </c>
      <c r="LNU56" s="383">
        <f t="shared" si="135"/>
        <v>0</v>
      </c>
      <c r="LNV56" s="383">
        <f t="shared" si="135"/>
        <v>0</v>
      </c>
      <c r="LNW56" s="383">
        <f t="shared" si="135"/>
        <v>0</v>
      </c>
      <c r="LNX56" s="383">
        <f t="shared" si="135"/>
        <v>0</v>
      </c>
      <c r="LNY56" s="383">
        <f t="shared" si="135"/>
        <v>0</v>
      </c>
      <c r="LNZ56" s="383">
        <f t="shared" si="135"/>
        <v>0</v>
      </c>
      <c r="LOA56" s="383">
        <f t="shared" si="135"/>
        <v>0</v>
      </c>
      <c r="LOB56" s="383">
        <f t="shared" si="135"/>
        <v>0</v>
      </c>
      <c r="LOC56" s="383">
        <f t="shared" si="135"/>
        <v>0</v>
      </c>
      <c r="LOD56" s="383">
        <f t="shared" si="135"/>
        <v>0</v>
      </c>
      <c r="LOE56" s="383">
        <f t="shared" si="135"/>
        <v>0</v>
      </c>
      <c r="LOF56" s="383">
        <f t="shared" si="135"/>
        <v>0</v>
      </c>
      <c r="LOG56" s="383">
        <f t="shared" si="135"/>
        <v>0</v>
      </c>
      <c r="LOH56" s="383">
        <f t="shared" si="135"/>
        <v>0</v>
      </c>
      <c r="LOI56" s="383">
        <f t="shared" si="135"/>
        <v>0</v>
      </c>
      <c r="LOJ56" s="383">
        <f t="shared" si="135"/>
        <v>0</v>
      </c>
      <c r="LOK56" s="383">
        <f t="shared" si="135"/>
        <v>0</v>
      </c>
      <c r="LOL56" s="383">
        <f t="shared" si="135"/>
        <v>0</v>
      </c>
      <c r="LOM56" s="383">
        <f t="shared" si="135"/>
        <v>0</v>
      </c>
      <c r="LON56" s="383">
        <f t="shared" si="135"/>
        <v>0</v>
      </c>
      <c r="LOO56" s="383">
        <f t="shared" si="135"/>
        <v>0</v>
      </c>
      <c r="LOP56" s="383">
        <f t="shared" ref="LOP56:LRA56" si="136">$C$56*LOP54</f>
        <v>0</v>
      </c>
      <c r="LOQ56" s="383">
        <f t="shared" si="136"/>
        <v>0</v>
      </c>
      <c r="LOR56" s="383">
        <f t="shared" si="136"/>
        <v>0</v>
      </c>
      <c r="LOS56" s="383">
        <f t="shared" si="136"/>
        <v>0</v>
      </c>
      <c r="LOT56" s="383">
        <f t="shared" si="136"/>
        <v>0</v>
      </c>
      <c r="LOU56" s="383">
        <f t="shared" si="136"/>
        <v>0</v>
      </c>
      <c r="LOV56" s="383">
        <f t="shared" si="136"/>
        <v>0</v>
      </c>
      <c r="LOW56" s="383">
        <f t="shared" si="136"/>
        <v>0</v>
      </c>
      <c r="LOX56" s="383">
        <f t="shared" si="136"/>
        <v>0</v>
      </c>
      <c r="LOY56" s="383">
        <f t="shared" si="136"/>
        <v>0</v>
      </c>
      <c r="LOZ56" s="383">
        <f t="shared" si="136"/>
        <v>0</v>
      </c>
      <c r="LPA56" s="383">
        <f t="shared" si="136"/>
        <v>0</v>
      </c>
      <c r="LPB56" s="383">
        <f t="shared" si="136"/>
        <v>0</v>
      </c>
      <c r="LPC56" s="383">
        <f t="shared" si="136"/>
        <v>0</v>
      </c>
      <c r="LPD56" s="383">
        <f t="shared" si="136"/>
        <v>0</v>
      </c>
      <c r="LPE56" s="383">
        <f t="shared" si="136"/>
        <v>0</v>
      </c>
      <c r="LPF56" s="383">
        <f t="shared" si="136"/>
        <v>0</v>
      </c>
      <c r="LPG56" s="383">
        <f t="shared" si="136"/>
        <v>0</v>
      </c>
      <c r="LPH56" s="383">
        <f t="shared" si="136"/>
        <v>0</v>
      </c>
      <c r="LPI56" s="383">
        <f t="shared" si="136"/>
        <v>0</v>
      </c>
      <c r="LPJ56" s="383">
        <f t="shared" si="136"/>
        <v>0</v>
      </c>
      <c r="LPK56" s="383">
        <f t="shared" si="136"/>
        <v>0</v>
      </c>
      <c r="LPL56" s="383">
        <f t="shared" si="136"/>
        <v>0</v>
      </c>
      <c r="LPM56" s="383">
        <f t="shared" si="136"/>
        <v>0</v>
      </c>
      <c r="LPN56" s="383">
        <f t="shared" si="136"/>
        <v>0</v>
      </c>
      <c r="LPO56" s="383">
        <f t="shared" si="136"/>
        <v>0</v>
      </c>
      <c r="LPP56" s="383">
        <f t="shared" si="136"/>
        <v>0</v>
      </c>
      <c r="LPQ56" s="383">
        <f t="shared" si="136"/>
        <v>0</v>
      </c>
      <c r="LPR56" s="383">
        <f t="shared" si="136"/>
        <v>0</v>
      </c>
      <c r="LPS56" s="383">
        <f t="shared" si="136"/>
        <v>0</v>
      </c>
      <c r="LPT56" s="383">
        <f t="shared" si="136"/>
        <v>0</v>
      </c>
      <c r="LPU56" s="383">
        <f t="shared" si="136"/>
        <v>0</v>
      </c>
      <c r="LPV56" s="383">
        <f t="shared" si="136"/>
        <v>0</v>
      </c>
      <c r="LPW56" s="383">
        <f t="shared" si="136"/>
        <v>0</v>
      </c>
      <c r="LPX56" s="383">
        <f t="shared" si="136"/>
        <v>0</v>
      </c>
      <c r="LPY56" s="383">
        <f t="shared" si="136"/>
        <v>0</v>
      </c>
      <c r="LPZ56" s="383">
        <f t="shared" si="136"/>
        <v>0</v>
      </c>
      <c r="LQA56" s="383">
        <f t="shared" si="136"/>
        <v>0</v>
      </c>
      <c r="LQB56" s="383">
        <f t="shared" si="136"/>
        <v>0</v>
      </c>
      <c r="LQC56" s="383">
        <f t="shared" si="136"/>
        <v>0</v>
      </c>
      <c r="LQD56" s="383">
        <f t="shared" si="136"/>
        <v>0</v>
      </c>
      <c r="LQE56" s="383">
        <f t="shared" si="136"/>
        <v>0</v>
      </c>
      <c r="LQF56" s="383">
        <f t="shared" si="136"/>
        <v>0</v>
      </c>
      <c r="LQG56" s="383">
        <f t="shared" si="136"/>
        <v>0</v>
      </c>
      <c r="LQH56" s="383">
        <f t="shared" si="136"/>
        <v>0</v>
      </c>
      <c r="LQI56" s="383">
        <f t="shared" si="136"/>
        <v>0</v>
      </c>
      <c r="LQJ56" s="383">
        <f t="shared" si="136"/>
        <v>0</v>
      </c>
      <c r="LQK56" s="383">
        <f t="shared" si="136"/>
        <v>0</v>
      </c>
      <c r="LQL56" s="383">
        <f t="shared" si="136"/>
        <v>0</v>
      </c>
      <c r="LQM56" s="383">
        <f t="shared" si="136"/>
        <v>0</v>
      </c>
      <c r="LQN56" s="383">
        <f t="shared" si="136"/>
        <v>0</v>
      </c>
      <c r="LQO56" s="383">
        <f t="shared" si="136"/>
        <v>0</v>
      </c>
      <c r="LQP56" s="383">
        <f t="shared" si="136"/>
        <v>0</v>
      </c>
      <c r="LQQ56" s="383">
        <f t="shared" si="136"/>
        <v>0</v>
      </c>
      <c r="LQR56" s="383">
        <f t="shared" si="136"/>
        <v>0</v>
      </c>
      <c r="LQS56" s="383">
        <f t="shared" si="136"/>
        <v>0</v>
      </c>
      <c r="LQT56" s="383">
        <f t="shared" si="136"/>
        <v>0</v>
      </c>
      <c r="LQU56" s="383">
        <f t="shared" si="136"/>
        <v>0</v>
      </c>
      <c r="LQV56" s="383">
        <f t="shared" si="136"/>
        <v>0</v>
      </c>
      <c r="LQW56" s="383">
        <f t="shared" si="136"/>
        <v>0</v>
      </c>
      <c r="LQX56" s="383">
        <f t="shared" si="136"/>
        <v>0</v>
      </c>
      <c r="LQY56" s="383">
        <f t="shared" si="136"/>
        <v>0</v>
      </c>
      <c r="LQZ56" s="383">
        <f t="shared" si="136"/>
        <v>0</v>
      </c>
      <c r="LRA56" s="383">
        <f t="shared" si="136"/>
        <v>0</v>
      </c>
      <c r="LRB56" s="383">
        <f t="shared" ref="LRB56:LTM56" si="137">$C$56*LRB54</f>
        <v>0</v>
      </c>
      <c r="LRC56" s="383">
        <f t="shared" si="137"/>
        <v>0</v>
      </c>
      <c r="LRD56" s="383">
        <f t="shared" si="137"/>
        <v>0</v>
      </c>
      <c r="LRE56" s="383">
        <f t="shared" si="137"/>
        <v>0</v>
      </c>
      <c r="LRF56" s="383">
        <f t="shared" si="137"/>
        <v>0</v>
      </c>
      <c r="LRG56" s="383">
        <f t="shared" si="137"/>
        <v>0</v>
      </c>
      <c r="LRH56" s="383">
        <f t="shared" si="137"/>
        <v>0</v>
      </c>
      <c r="LRI56" s="383">
        <f t="shared" si="137"/>
        <v>0</v>
      </c>
      <c r="LRJ56" s="383">
        <f t="shared" si="137"/>
        <v>0</v>
      </c>
      <c r="LRK56" s="383">
        <f t="shared" si="137"/>
        <v>0</v>
      </c>
      <c r="LRL56" s="383">
        <f t="shared" si="137"/>
        <v>0</v>
      </c>
      <c r="LRM56" s="383">
        <f t="shared" si="137"/>
        <v>0</v>
      </c>
      <c r="LRN56" s="383">
        <f t="shared" si="137"/>
        <v>0</v>
      </c>
      <c r="LRO56" s="383">
        <f t="shared" si="137"/>
        <v>0</v>
      </c>
      <c r="LRP56" s="383">
        <f t="shared" si="137"/>
        <v>0</v>
      </c>
      <c r="LRQ56" s="383">
        <f t="shared" si="137"/>
        <v>0</v>
      </c>
      <c r="LRR56" s="383">
        <f t="shared" si="137"/>
        <v>0</v>
      </c>
      <c r="LRS56" s="383">
        <f t="shared" si="137"/>
        <v>0</v>
      </c>
      <c r="LRT56" s="383">
        <f t="shared" si="137"/>
        <v>0</v>
      </c>
      <c r="LRU56" s="383">
        <f t="shared" si="137"/>
        <v>0</v>
      </c>
      <c r="LRV56" s="383">
        <f t="shared" si="137"/>
        <v>0</v>
      </c>
      <c r="LRW56" s="383">
        <f t="shared" si="137"/>
        <v>0</v>
      </c>
      <c r="LRX56" s="383">
        <f t="shared" si="137"/>
        <v>0</v>
      </c>
      <c r="LRY56" s="383">
        <f t="shared" si="137"/>
        <v>0</v>
      </c>
      <c r="LRZ56" s="383">
        <f t="shared" si="137"/>
        <v>0</v>
      </c>
      <c r="LSA56" s="383">
        <f t="shared" si="137"/>
        <v>0</v>
      </c>
      <c r="LSB56" s="383">
        <f t="shared" si="137"/>
        <v>0</v>
      </c>
      <c r="LSC56" s="383">
        <f t="shared" si="137"/>
        <v>0</v>
      </c>
      <c r="LSD56" s="383">
        <f t="shared" si="137"/>
        <v>0</v>
      </c>
      <c r="LSE56" s="383">
        <f t="shared" si="137"/>
        <v>0</v>
      </c>
      <c r="LSF56" s="383">
        <f t="shared" si="137"/>
        <v>0</v>
      </c>
      <c r="LSG56" s="383">
        <f t="shared" si="137"/>
        <v>0</v>
      </c>
      <c r="LSH56" s="383">
        <f t="shared" si="137"/>
        <v>0</v>
      </c>
      <c r="LSI56" s="383">
        <f t="shared" si="137"/>
        <v>0</v>
      </c>
      <c r="LSJ56" s="383">
        <f t="shared" si="137"/>
        <v>0</v>
      </c>
      <c r="LSK56" s="383">
        <f t="shared" si="137"/>
        <v>0</v>
      </c>
      <c r="LSL56" s="383">
        <f t="shared" si="137"/>
        <v>0</v>
      </c>
      <c r="LSM56" s="383">
        <f t="shared" si="137"/>
        <v>0</v>
      </c>
      <c r="LSN56" s="383">
        <f t="shared" si="137"/>
        <v>0</v>
      </c>
      <c r="LSO56" s="383">
        <f t="shared" si="137"/>
        <v>0</v>
      </c>
      <c r="LSP56" s="383">
        <f t="shared" si="137"/>
        <v>0</v>
      </c>
      <c r="LSQ56" s="383">
        <f t="shared" si="137"/>
        <v>0</v>
      </c>
      <c r="LSR56" s="383">
        <f t="shared" si="137"/>
        <v>0</v>
      </c>
      <c r="LSS56" s="383">
        <f t="shared" si="137"/>
        <v>0</v>
      </c>
      <c r="LST56" s="383">
        <f t="shared" si="137"/>
        <v>0</v>
      </c>
      <c r="LSU56" s="383">
        <f t="shared" si="137"/>
        <v>0</v>
      </c>
      <c r="LSV56" s="383">
        <f t="shared" si="137"/>
        <v>0</v>
      </c>
      <c r="LSW56" s="383">
        <f t="shared" si="137"/>
        <v>0</v>
      </c>
      <c r="LSX56" s="383">
        <f t="shared" si="137"/>
        <v>0</v>
      </c>
      <c r="LSY56" s="383">
        <f t="shared" si="137"/>
        <v>0</v>
      </c>
      <c r="LSZ56" s="383">
        <f t="shared" si="137"/>
        <v>0</v>
      </c>
      <c r="LTA56" s="383">
        <f t="shared" si="137"/>
        <v>0</v>
      </c>
      <c r="LTB56" s="383">
        <f t="shared" si="137"/>
        <v>0</v>
      </c>
      <c r="LTC56" s="383">
        <f t="shared" si="137"/>
        <v>0</v>
      </c>
      <c r="LTD56" s="383">
        <f t="shared" si="137"/>
        <v>0</v>
      </c>
      <c r="LTE56" s="383">
        <f t="shared" si="137"/>
        <v>0</v>
      </c>
      <c r="LTF56" s="383">
        <f t="shared" si="137"/>
        <v>0</v>
      </c>
      <c r="LTG56" s="383">
        <f t="shared" si="137"/>
        <v>0</v>
      </c>
      <c r="LTH56" s="383">
        <f t="shared" si="137"/>
        <v>0</v>
      </c>
      <c r="LTI56" s="383">
        <f t="shared" si="137"/>
        <v>0</v>
      </c>
      <c r="LTJ56" s="383">
        <f t="shared" si="137"/>
        <v>0</v>
      </c>
      <c r="LTK56" s="383">
        <f t="shared" si="137"/>
        <v>0</v>
      </c>
      <c r="LTL56" s="383">
        <f t="shared" si="137"/>
        <v>0</v>
      </c>
      <c r="LTM56" s="383">
        <f t="shared" si="137"/>
        <v>0</v>
      </c>
      <c r="LTN56" s="383">
        <f t="shared" ref="LTN56:LVY56" si="138">$C$56*LTN54</f>
        <v>0</v>
      </c>
      <c r="LTO56" s="383">
        <f t="shared" si="138"/>
        <v>0</v>
      </c>
      <c r="LTP56" s="383">
        <f t="shared" si="138"/>
        <v>0</v>
      </c>
      <c r="LTQ56" s="383">
        <f t="shared" si="138"/>
        <v>0</v>
      </c>
      <c r="LTR56" s="383">
        <f t="shared" si="138"/>
        <v>0</v>
      </c>
      <c r="LTS56" s="383">
        <f t="shared" si="138"/>
        <v>0</v>
      </c>
      <c r="LTT56" s="383">
        <f t="shared" si="138"/>
        <v>0</v>
      </c>
      <c r="LTU56" s="383">
        <f t="shared" si="138"/>
        <v>0</v>
      </c>
      <c r="LTV56" s="383">
        <f t="shared" si="138"/>
        <v>0</v>
      </c>
      <c r="LTW56" s="383">
        <f t="shared" si="138"/>
        <v>0</v>
      </c>
      <c r="LTX56" s="383">
        <f t="shared" si="138"/>
        <v>0</v>
      </c>
      <c r="LTY56" s="383">
        <f t="shared" si="138"/>
        <v>0</v>
      </c>
      <c r="LTZ56" s="383">
        <f t="shared" si="138"/>
        <v>0</v>
      </c>
      <c r="LUA56" s="383">
        <f t="shared" si="138"/>
        <v>0</v>
      </c>
      <c r="LUB56" s="383">
        <f t="shared" si="138"/>
        <v>0</v>
      </c>
      <c r="LUC56" s="383">
        <f t="shared" si="138"/>
        <v>0</v>
      </c>
      <c r="LUD56" s="383">
        <f t="shared" si="138"/>
        <v>0</v>
      </c>
      <c r="LUE56" s="383">
        <f t="shared" si="138"/>
        <v>0</v>
      </c>
      <c r="LUF56" s="383">
        <f t="shared" si="138"/>
        <v>0</v>
      </c>
      <c r="LUG56" s="383">
        <f t="shared" si="138"/>
        <v>0</v>
      </c>
      <c r="LUH56" s="383">
        <f t="shared" si="138"/>
        <v>0</v>
      </c>
      <c r="LUI56" s="383">
        <f t="shared" si="138"/>
        <v>0</v>
      </c>
      <c r="LUJ56" s="383">
        <f t="shared" si="138"/>
        <v>0</v>
      </c>
      <c r="LUK56" s="383">
        <f t="shared" si="138"/>
        <v>0</v>
      </c>
      <c r="LUL56" s="383">
        <f t="shared" si="138"/>
        <v>0</v>
      </c>
      <c r="LUM56" s="383">
        <f t="shared" si="138"/>
        <v>0</v>
      </c>
      <c r="LUN56" s="383">
        <f t="shared" si="138"/>
        <v>0</v>
      </c>
      <c r="LUO56" s="383">
        <f t="shared" si="138"/>
        <v>0</v>
      </c>
      <c r="LUP56" s="383">
        <f t="shared" si="138"/>
        <v>0</v>
      </c>
      <c r="LUQ56" s="383">
        <f t="shared" si="138"/>
        <v>0</v>
      </c>
      <c r="LUR56" s="383">
        <f t="shared" si="138"/>
        <v>0</v>
      </c>
      <c r="LUS56" s="383">
        <f t="shared" si="138"/>
        <v>0</v>
      </c>
      <c r="LUT56" s="383">
        <f t="shared" si="138"/>
        <v>0</v>
      </c>
      <c r="LUU56" s="383">
        <f t="shared" si="138"/>
        <v>0</v>
      </c>
      <c r="LUV56" s="383">
        <f t="shared" si="138"/>
        <v>0</v>
      </c>
      <c r="LUW56" s="383">
        <f t="shared" si="138"/>
        <v>0</v>
      </c>
      <c r="LUX56" s="383">
        <f t="shared" si="138"/>
        <v>0</v>
      </c>
      <c r="LUY56" s="383">
        <f t="shared" si="138"/>
        <v>0</v>
      </c>
      <c r="LUZ56" s="383">
        <f t="shared" si="138"/>
        <v>0</v>
      </c>
      <c r="LVA56" s="383">
        <f t="shared" si="138"/>
        <v>0</v>
      </c>
      <c r="LVB56" s="383">
        <f t="shared" si="138"/>
        <v>0</v>
      </c>
      <c r="LVC56" s="383">
        <f t="shared" si="138"/>
        <v>0</v>
      </c>
      <c r="LVD56" s="383">
        <f t="shared" si="138"/>
        <v>0</v>
      </c>
      <c r="LVE56" s="383">
        <f t="shared" si="138"/>
        <v>0</v>
      </c>
      <c r="LVF56" s="383">
        <f t="shared" si="138"/>
        <v>0</v>
      </c>
      <c r="LVG56" s="383">
        <f t="shared" si="138"/>
        <v>0</v>
      </c>
      <c r="LVH56" s="383">
        <f t="shared" si="138"/>
        <v>0</v>
      </c>
      <c r="LVI56" s="383">
        <f t="shared" si="138"/>
        <v>0</v>
      </c>
      <c r="LVJ56" s="383">
        <f t="shared" si="138"/>
        <v>0</v>
      </c>
      <c r="LVK56" s="383">
        <f t="shared" si="138"/>
        <v>0</v>
      </c>
      <c r="LVL56" s="383">
        <f t="shared" si="138"/>
        <v>0</v>
      </c>
      <c r="LVM56" s="383">
        <f t="shared" si="138"/>
        <v>0</v>
      </c>
      <c r="LVN56" s="383">
        <f t="shared" si="138"/>
        <v>0</v>
      </c>
      <c r="LVO56" s="383">
        <f t="shared" si="138"/>
        <v>0</v>
      </c>
      <c r="LVP56" s="383">
        <f t="shared" si="138"/>
        <v>0</v>
      </c>
      <c r="LVQ56" s="383">
        <f t="shared" si="138"/>
        <v>0</v>
      </c>
      <c r="LVR56" s="383">
        <f t="shared" si="138"/>
        <v>0</v>
      </c>
      <c r="LVS56" s="383">
        <f t="shared" si="138"/>
        <v>0</v>
      </c>
      <c r="LVT56" s="383">
        <f t="shared" si="138"/>
        <v>0</v>
      </c>
      <c r="LVU56" s="383">
        <f t="shared" si="138"/>
        <v>0</v>
      </c>
      <c r="LVV56" s="383">
        <f t="shared" si="138"/>
        <v>0</v>
      </c>
      <c r="LVW56" s="383">
        <f t="shared" si="138"/>
        <v>0</v>
      </c>
      <c r="LVX56" s="383">
        <f t="shared" si="138"/>
        <v>0</v>
      </c>
      <c r="LVY56" s="383">
        <f t="shared" si="138"/>
        <v>0</v>
      </c>
      <c r="LVZ56" s="383">
        <f t="shared" ref="LVZ56:LYK56" si="139">$C$56*LVZ54</f>
        <v>0</v>
      </c>
      <c r="LWA56" s="383">
        <f t="shared" si="139"/>
        <v>0</v>
      </c>
      <c r="LWB56" s="383">
        <f t="shared" si="139"/>
        <v>0</v>
      </c>
      <c r="LWC56" s="383">
        <f t="shared" si="139"/>
        <v>0</v>
      </c>
      <c r="LWD56" s="383">
        <f t="shared" si="139"/>
        <v>0</v>
      </c>
      <c r="LWE56" s="383">
        <f t="shared" si="139"/>
        <v>0</v>
      </c>
      <c r="LWF56" s="383">
        <f t="shared" si="139"/>
        <v>0</v>
      </c>
      <c r="LWG56" s="383">
        <f t="shared" si="139"/>
        <v>0</v>
      </c>
      <c r="LWH56" s="383">
        <f t="shared" si="139"/>
        <v>0</v>
      </c>
      <c r="LWI56" s="383">
        <f t="shared" si="139"/>
        <v>0</v>
      </c>
      <c r="LWJ56" s="383">
        <f t="shared" si="139"/>
        <v>0</v>
      </c>
      <c r="LWK56" s="383">
        <f t="shared" si="139"/>
        <v>0</v>
      </c>
      <c r="LWL56" s="383">
        <f t="shared" si="139"/>
        <v>0</v>
      </c>
      <c r="LWM56" s="383">
        <f t="shared" si="139"/>
        <v>0</v>
      </c>
      <c r="LWN56" s="383">
        <f t="shared" si="139"/>
        <v>0</v>
      </c>
      <c r="LWO56" s="383">
        <f t="shared" si="139"/>
        <v>0</v>
      </c>
      <c r="LWP56" s="383">
        <f t="shared" si="139"/>
        <v>0</v>
      </c>
      <c r="LWQ56" s="383">
        <f t="shared" si="139"/>
        <v>0</v>
      </c>
      <c r="LWR56" s="383">
        <f t="shared" si="139"/>
        <v>0</v>
      </c>
      <c r="LWS56" s="383">
        <f t="shared" si="139"/>
        <v>0</v>
      </c>
      <c r="LWT56" s="383">
        <f t="shared" si="139"/>
        <v>0</v>
      </c>
      <c r="LWU56" s="383">
        <f t="shared" si="139"/>
        <v>0</v>
      </c>
      <c r="LWV56" s="383">
        <f t="shared" si="139"/>
        <v>0</v>
      </c>
      <c r="LWW56" s="383">
        <f t="shared" si="139"/>
        <v>0</v>
      </c>
      <c r="LWX56" s="383">
        <f t="shared" si="139"/>
        <v>0</v>
      </c>
      <c r="LWY56" s="383">
        <f t="shared" si="139"/>
        <v>0</v>
      </c>
      <c r="LWZ56" s="383">
        <f t="shared" si="139"/>
        <v>0</v>
      </c>
      <c r="LXA56" s="383">
        <f t="shared" si="139"/>
        <v>0</v>
      </c>
      <c r="LXB56" s="383">
        <f t="shared" si="139"/>
        <v>0</v>
      </c>
      <c r="LXC56" s="383">
        <f t="shared" si="139"/>
        <v>0</v>
      </c>
      <c r="LXD56" s="383">
        <f t="shared" si="139"/>
        <v>0</v>
      </c>
      <c r="LXE56" s="383">
        <f t="shared" si="139"/>
        <v>0</v>
      </c>
      <c r="LXF56" s="383">
        <f t="shared" si="139"/>
        <v>0</v>
      </c>
      <c r="LXG56" s="383">
        <f t="shared" si="139"/>
        <v>0</v>
      </c>
      <c r="LXH56" s="383">
        <f t="shared" si="139"/>
        <v>0</v>
      </c>
      <c r="LXI56" s="383">
        <f t="shared" si="139"/>
        <v>0</v>
      </c>
      <c r="LXJ56" s="383">
        <f t="shared" si="139"/>
        <v>0</v>
      </c>
      <c r="LXK56" s="383">
        <f t="shared" si="139"/>
        <v>0</v>
      </c>
      <c r="LXL56" s="383">
        <f t="shared" si="139"/>
        <v>0</v>
      </c>
      <c r="LXM56" s="383">
        <f t="shared" si="139"/>
        <v>0</v>
      </c>
      <c r="LXN56" s="383">
        <f t="shared" si="139"/>
        <v>0</v>
      </c>
      <c r="LXO56" s="383">
        <f t="shared" si="139"/>
        <v>0</v>
      </c>
      <c r="LXP56" s="383">
        <f t="shared" si="139"/>
        <v>0</v>
      </c>
      <c r="LXQ56" s="383">
        <f t="shared" si="139"/>
        <v>0</v>
      </c>
      <c r="LXR56" s="383">
        <f t="shared" si="139"/>
        <v>0</v>
      </c>
      <c r="LXS56" s="383">
        <f t="shared" si="139"/>
        <v>0</v>
      </c>
      <c r="LXT56" s="383">
        <f t="shared" si="139"/>
        <v>0</v>
      </c>
      <c r="LXU56" s="383">
        <f t="shared" si="139"/>
        <v>0</v>
      </c>
      <c r="LXV56" s="383">
        <f t="shared" si="139"/>
        <v>0</v>
      </c>
      <c r="LXW56" s="383">
        <f t="shared" si="139"/>
        <v>0</v>
      </c>
      <c r="LXX56" s="383">
        <f t="shared" si="139"/>
        <v>0</v>
      </c>
      <c r="LXY56" s="383">
        <f t="shared" si="139"/>
        <v>0</v>
      </c>
      <c r="LXZ56" s="383">
        <f t="shared" si="139"/>
        <v>0</v>
      </c>
      <c r="LYA56" s="383">
        <f t="shared" si="139"/>
        <v>0</v>
      </c>
      <c r="LYB56" s="383">
        <f t="shared" si="139"/>
        <v>0</v>
      </c>
      <c r="LYC56" s="383">
        <f t="shared" si="139"/>
        <v>0</v>
      </c>
      <c r="LYD56" s="383">
        <f t="shared" si="139"/>
        <v>0</v>
      </c>
      <c r="LYE56" s="383">
        <f t="shared" si="139"/>
        <v>0</v>
      </c>
      <c r="LYF56" s="383">
        <f t="shared" si="139"/>
        <v>0</v>
      </c>
      <c r="LYG56" s="383">
        <f t="shared" si="139"/>
        <v>0</v>
      </c>
      <c r="LYH56" s="383">
        <f t="shared" si="139"/>
        <v>0</v>
      </c>
      <c r="LYI56" s="383">
        <f t="shared" si="139"/>
        <v>0</v>
      </c>
      <c r="LYJ56" s="383">
        <f t="shared" si="139"/>
        <v>0</v>
      </c>
      <c r="LYK56" s="383">
        <f t="shared" si="139"/>
        <v>0</v>
      </c>
      <c r="LYL56" s="383">
        <f t="shared" ref="LYL56:MAW56" si="140">$C$56*LYL54</f>
        <v>0</v>
      </c>
      <c r="LYM56" s="383">
        <f t="shared" si="140"/>
        <v>0</v>
      </c>
      <c r="LYN56" s="383">
        <f t="shared" si="140"/>
        <v>0</v>
      </c>
      <c r="LYO56" s="383">
        <f t="shared" si="140"/>
        <v>0</v>
      </c>
      <c r="LYP56" s="383">
        <f t="shared" si="140"/>
        <v>0</v>
      </c>
      <c r="LYQ56" s="383">
        <f t="shared" si="140"/>
        <v>0</v>
      </c>
      <c r="LYR56" s="383">
        <f t="shared" si="140"/>
        <v>0</v>
      </c>
      <c r="LYS56" s="383">
        <f t="shared" si="140"/>
        <v>0</v>
      </c>
      <c r="LYT56" s="383">
        <f t="shared" si="140"/>
        <v>0</v>
      </c>
      <c r="LYU56" s="383">
        <f t="shared" si="140"/>
        <v>0</v>
      </c>
      <c r="LYV56" s="383">
        <f t="shared" si="140"/>
        <v>0</v>
      </c>
      <c r="LYW56" s="383">
        <f t="shared" si="140"/>
        <v>0</v>
      </c>
      <c r="LYX56" s="383">
        <f t="shared" si="140"/>
        <v>0</v>
      </c>
      <c r="LYY56" s="383">
        <f t="shared" si="140"/>
        <v>0</v>
      </c>
      <c r="LYZ56" s="383">
        <f t="shared" si="140"/>
        <v>0</v>
      </c>
      <c r="LZA56" s="383">
        <f t="shared" si="140"/>
        <v>0</v>
      </c>
      <c r="LZB56" s="383">
        <f t="shared" si="140"/>
        <v>0</v>
      </c>
      <c r="LZC56" s="383">
        <f t="shared" si="140"/>
        <v>0</v>
      </c>
      <c r="LZD56" s="383">
        <f t="shared" si="140"/>
        <v>0</v>
      </c>
      <c r="LZE56" s="383">
        <f t="shared" si="140"/>
        <v>0</v>
      </c>
      <c r="LZF56" s="383">
        <f t="shared" si="140"/>
        <v>0</v>
      </c>
      <c r="LZG56" s="383">
        <f t="shared" si="140"/>
        <v>0</v>
      </c>
      <c r="LZH56" s="383">
        <f t="shared" si="140"/>
        <v>0</v>
      </c>
      <c r="LZI56" s="383">
        <f t="shared" si="140"/>
        <v>0</v>
      </c>
      <c r="LZJ56" s="383">
        <f t="shared" si="140"/>
        <v>0</v>
      </c>
      <c r="LZK56" s="383">
        <f t="shared" si="140"/>
        <v>0</v>
      </c>
      <c r="LZL56" s="383">
        <f t="shared" si="140"/>
        <v>0</v>
      </c>
      <c r="LZM56" s="383">
        <f t="shared" si="140"/>
        <v>0</v>
      </c>
      <c r="LZN56" s="383">
        <f t="shared" si="140"/>
        <v>0</v>
      </c>
      <c r="LZO56" s="383">
        <f t="shared" si="140"/>
        <v>0</v>
      </c>
      <c r="LZP56" s="383">
        <f t="shared" si="140"/>
        <v>0</v>
      </c>
      <c r="LZQ56" s="383">
        <f t="shared" si="140"/>
        <v>0</v>
      </c>
      <c r="LZR56" s="383">
        <f t="shared" si="140"/>
        <v>0</v>
      </c>
      <c r="LZS56" s="383">
        <f t="shared" si="140"/>
        <v>0</v>
      </c>
      <c r="LZT56" s="383">
        <f t="shared" si="140"/>
        <v>0</v>
      </c>
      <c r="LZU56" s="383">
        <f t="shared" si="140"/>
        <v>0</v>
      </c>
      <c r="LZV56" s="383">
        <f t="shared" si="140"/>
        <v>0</v>
      </c>
      <c r="LZW56" s="383">
        <f t="shared" si="140"/>
        <v>0</v>
      </c>
      <c r="LZX56" s="383">
        <f t="shared" si="140"/>
        <v>0</v>
      </c>
      <c r="LZY56" s="383">
        <f t="shared" si="140"/>
        <v>0</v>
      </c>
      <c r="LZZ56" s="383">
        <f t="shared" si="140"/>
        <v>0</v>
      </c>
      <c r="MAA56" s="383">
        <f t="shared" si="140"/>
        <v>0</v>
      </c>
      <c r="MAB56" s="383">
        <f t="shared" si="140"/>
        <v>0</v>
      </c>
      <c r="MAC56" s="383">
        <f t="shared" si="140"/>
        <v>0</v>
      </c>
      <c r="MAD56" s="383">
        <f t="shared" si="140"/>
        <v>0</v>
      </c>
      <c r="MAE56" s="383">
        <f t="shared" si="140"/>
        <v>0</v>
      </c>
      <c r="MAF56" s="383">
        <f t="shared" si="140"/>
        <v>0</v>
      </c>
      <c r="MAG56" s="383">
        <f t="shared" si="140"/>
        <v>0</v>
      </c>
      <c r="MAH56" s="383">
        <f t="shared" si="140"/>
        <v>0</v>
      </c>
      <c r="MAI56" s="383">
        <f t="shared" si="140"/>
        <v>0</v>
      </c>
      <c r="MAJ56" s="383">
        <f t="shared" si="140"/>
        <v>0</v>
      </c>
      <c r="MAK56" s="383">
        <f t="shared" si="140"/>
        <v>0</v>
      </c>
      <c r="MAL56" s="383">
        <f t="shared" si="140"/>
        <v>0</v>
      </c>
      <c r="MAM56" s="383">
        <f t="shared" si="140"/>
        <v>0</v>
      </c>
      <c r="MAN56" s="383">
        <f t="shared" si="140"/>
        <v>0</v>
      </c>
      <c r="MAO56" s="383">
        <f t="shared" si="140"/>
        <v>0</v>
      </c>
      <c r="MAP56" s="383">
        <f t="shared" si="140"/>
        <v>0</v>
      </c>
      <c r="MAQ56" s="383">
        <f t="shared" si="140"/>
        <v>0</v>
      </c>
      <c r="MAR56" s="383">
        <f t="shared" si="140"/>
        <v>0</v>
      </c>
      <c r="MAS56" s="383">
        <f t="shared" si="140"/>
        <v>0</v>
      </c>
      <c r="MAT56" s="383">
        <f t="shared" si="140"/>
        <v>0</v>
      </c>
      <c r="MAU56" s="383">
        <f t="shared" si="140"/>
        <v>0</v>
      </c>
      <c r="MAV56" s="383">
        <f t="shared" si="140"/>
        <v>0</v>
      </c>
      <c r="MAW56" s="383">
        <f t="shared" si="140"/>
        <v>0</v>
      </c>
      <c r="MAX56" s="383">
        <f t="shared" ref="MAX56:MDI56" si="141">$C$56*MAX54</f>
        <v>0</v>
      </c>
      <c r="MAY56" s="383">
        <f t="shared" si="141"/>
        <v>0</v>
      </c>
      <c r="MAZ56" s="383">
        <f t="shared" si="141"/>
        <v>0</v>
      </c>
      <c r="MBA56" s="383">
        <f t="shared" si="141"/>
        <v>0</v>
      </c>
      <c r="MBB56" s="383">
        <f t="shared" si="141"/>
        <v>0</v>
      </c>
      <c r="MBC56" s="383">
        <f t="shared" si="141"/>
        <v>0</v>
      </c>
      <c r="MBD56" s="383">
        <f t="shared" si="141"/>
        <v>0</v>
      </c>
      <c r="MBE56" s="383">
        <f t="shared" si="141"/>
        <v>0</v>
      </c>
      <c r="MBF56" s="383">
        <f t="shared" si="141"/>
        <v>0</v>
      </c>
      <c r="MBG56" s="383">
        <f t="shared" si="141"/>
        <v>0</v>
      </c>
      <c r="MBH56" s="383">
        <f t="shared" si="141"/>
        <v>0</v>
      </c>
      <c r="MBI56" s="383">
        <f t="shared" si="141"/>
        <v>0</v>
      </c>
      <c r="MBJ56" s="383">
        <f t="shared" si="141"/>
        <v>0</v>
      </c>
      <c r="MBK56" s="383">
        <f t="shared" si="141"/>
        <v>0</v>
      </c>
      <c r="MBL56" s="383">
        <f t="shared" si="141"/>
        <v>0</v>
      </c>
      <c r="MBM56" s="383">
        <f t="shared" si="141"/>
        <v>0</v>
      </c>
      <c r="MBN56" s="383">
        <f t="shared" si="141"/>
        <v>0</v>
      </c>
      <c r="MBO56" s="383">
        <f t="shared" si="141"/>
        <v>0</v>
      </c>
      <c r="MBP56" s="383">
        <f t="shared" si="141"/>
        <v>0</v>
      </c>
      <c r="MBQ56" s="383">
        <f t="shared" si="141"/>
        <v>0</v>
      </c>
      <c r="MBR56" s="383">
        <f t="shared" si="141"/>
        <v>0</v>
      </c>
      <c r="MBS56" s="383">
        <f t="shared" si="141"/>
        <v>0</v>
      </c>
      <c r="MBT56" s="383">
        <f t="shared" si="141"/>
        <v>0</v>
      </c>
      <c r="MBU56" s="383">
        <f t="shared" si="141"/>
        <v>0</v>
      </c>
      <c r="MBV56" s="383">
        <f t="shared" si="141"/>
        <v>0</v>
      </c>
      <c r="MBW56" s="383">
        <f t="shared" si="141"/>
        <v>0</v>
      </c>
      <c r="MBX56" s="383">
        <f t="shared" si="141"/>
        <v>0</v>
      </c>
      <c r="MBY56" s="383">
        <f t="shared" si="141"/>
        <v>0</v>
      </c>
      <c r="MBZ56" s="383">
        <f t="shared" si="141"/>
        <v>0</v>
      </c>
      <c r="MCA56" s="383">
        <f t="shared" si="141"/>
        <v>0</v>
      </c>
      <c r="MCB56" s="383">
        <f t="shared" si="141"/>
        <v>0</v>
      </c>
      <c r="MCC56" s="383">
        <f t="shared" si="141"/>
        <v>0</v>
      </c>
      <c r="MCD56" s="383">
        <f t="shared" si="141"/>
        <v>0</v>
      </c>
      <c r="MCE56" s="383">
        <f t="shared" si="141"/>
        <v>0</v>
      </c>
      <c r="MCF56" s="383">
        <f t="shared" si="141"/>
        <v>0</v>
      </c>
      <c r="MCG56" s="383">
        <f t="shared" si="141"/>
        <v>0</v>
      </c>
      <c r="MCH56" s="383">
        <f t="shared" si="141"/>
        <v>0</v>
      </c>
      <c r="MCI56" s="383">
        <f t="shared" si="141"/>
        <v>0</v>
      </c>
      <c r="MCJ56" s="383">
        <f t="shared" si="141"/>
        <v>0</v>
      </c>
      <c r="MCK56" s="383">
        <f t="shared" si="141"/>
        <v>0</v>
      </c>
      <c r="MCL56" s="383">
        <f t="shared" si="141"/>
        <v>0</v>
      </c>
      <c r="MCM56" s="383">
        <f t="shared" si="141"/>
        <v>0</v>
      </c>
      <c r="MCN56" s="383">
        <f t="shared" si="141"/>
        <v>0</v>
      </c>
      <c r="MCO56" s="383">
        <f t="shared" si="141"/>
        <v>0</v>
      </c>
      <c r="MCP56" s="383">
        <f t="shared" si="141"/>
        <v>0</v>
      </c>
      <c r="MCQ56" s="383">
        <f t="shared" si="141"/>
        <v>0</v>
      </c>
      <c r="MCR56" s="383">
        <f t="shared" si="141"/>
        <v>0</v>
      </c>
      <c r="MCS56" s="383">
        <f t="shared" si="141"/>
        <v>0</v>
      </c>
      <c r="MCT56" s="383">
        <f t="shared" si="141"/>
        <v>0</v>
      </c>
      <c r="MCU56" s="383">
        <f t="shared" si="141"/>
        <v>0</v>
      </c>
      <c r="MCV56" s="383">
        <f t="shared" si="141"/>
        <v>0</v>
      </c>
      <c r="MCW56" s="383">
        <f t="shared" si="141"/>
        <v>0</v>
      </c>
      <c r="MCX56" s="383">
        <f t="shared" si="141"/>
        <v>0</v>
      </c>
      <c r="MCY56" s="383">
        <f t="shared" si="141"/>
        <v>0</v>
      </c>
      <c r="MCZ56" s="383">
        <f t="shared" si="141"/>
        <v>0</v>
      </c>
      <c r="MDA56" s="383">
        <f t="shared" si="141"/>
        <v>0</v>
      </c>
      <c r="MDB56" s="383">
        <f t="shared" si="141"/>
        <v>0</v>
      </c>
      <c r="MDC56" s="383">
        <f t="shared" si="141"/>
        <v>0</v>
      </c>
      <c r="MDD56" s="383">
        <f t="shared" si="141"/>
        <v>0</v>
      </c>
      <c r="MDE56" s="383">
        <f t="shared" si="141"/>
        <v>0</v>
      </c>
      <c r="MDF56" s="383">
        <f t="shared" si="141"/>
        <v>0</v>
      </c>
      <c r="MDG56" s="383">
        <f t="shared" si="141"/>
        <v>0</v>
      </c>
      <c r="MDH56" s="383">
        <f t="shared" si="141"/>
        <v>0</v>
      </c>
      <c r="MDI56" s="383">
        <f t="shared" si="141"/>
        <v>0</v>
      </c>
      <c r="MDJ56" s="383">
        <f t="shared" ref="MDJ56:MFU56" si="142">$C$56*MDJ54</f>
        <v>0</v>
      </c>
      <c r="MDK56" s="383">
        <f t="shared" si="142"/>
        <v>0</v>
      </c>
      <c r="MDL56" s="383">
        <f t="shared" si="142"/>
        <v>0</v>
      </c>
      <c r="MDM56" s="383">
        <f t="shared" si="142"/>
        <v>0</v>
      </c>
      <c r="MDN56" s="383">
        <f t="shared" si="142"/>
        <v>0</v>
      </c>
      <c r="MDO56" s="383">
        <f t="shared" si="142"/>
        <v>0</v>
      </c>
      <c r="MDP56" s="383">
        <f t="shared" si="142"/>
        <v>0</v>
      </c>
      <c r="MDQ56" s="383">
        <f t="shared" si="142"/>
        <v>0</v>
      </c>
      <c r="MDR56" s="383">
        <f t="shared" si="142"/>
        <v>0</v>
      </c>
      <c r="MDS56" s="383">
        <f t="shared" si="142"/>
        <v>0</v>
      </c>
      <c r="MDT56" s="383">
        <f t="shared" si="142"/>
        <v>0</v>
      </c>
      <c r="MDU56" s="383">
        <f t="shared" si="142"/>
        <v>0</v>
      </c>
      <c r="MDV56" s="383">
        <f t="shared" si="142"/>
        <v>0</v>
      </c>
      <c r="MDW56" s="383">
        <f t="shared" si="142"/>
        <v>0</v>
      </c>
      <c r="MDX56" s="383">
        <f t="shared" si="142"/>
        <v>0</v>
      </c>
      <c r="MDY56" s="383">
        <f t="shared" si="142"/>
        <v>0</v>
      </c>
      <c r="MDZ56" s="383">
        <f t="shared" si="142"/>
        <v>0</v>
      </c>
      <c r="MEA56" s="383">
        <f t="shared" si="142"/>
        <v>0</v>
      </c>
      <c r="MEB56" s="383">
        <f t="shared" si="142"/>
        <v>0</v>
      </c>
      <c r="MEC56" s="383">
        <f t="shared" si="142"/>
        <v>0</v>
      </c>
      <c r="MED56" s="383">
        <f t="shared" si="142"/>
        <v>0</v>
      </c>
      <c r="MEE56" s="383">
        <f t="shared" si="142"/>
        <v>0</v>
      </c>
      <c r="MEF56" s="383">
        <f t="shared" si="142"/>
        <v>0</v>
      </c>
      <c r="MEG56" s="383">
        <f t="shared" si="142"/>
        <v>0</v>
      </c>
      <c r="MEH56" s="383">
        <f t="shared" si="142"/>
        <v>0</v>
      </c>
      <c r="MEI56" s="383">
        <f t="shared" si="142"/>
        <v>0</v>
      </c>
      <c r="MEJ56" s="383">
        <f t="shared" si="142"/>
        <v>0</v>
      </c>
      <c r="MEK56" s="383">
        <f t="shared" si="142"/>
        <v>0</v>
      </c>
      <c r="MEL56" s="383">
        <f t="shared" si="142"/>
        <v>0</v>
      </c>
      <c r="MEM56" s="383">
        <f t="shared" si="142"/>
        <v>0</v>
      </c>
      <c r="MEN56" s="383">
        <f t="shared" si="142"/>
        <v>0</v>
      </c>
      <c r="MEO56" s="383">
        <f t="shared" si="142"/>
        <v>0</v>
      </c>
      <c r="MEP56" s="383">
        <f t="shared" si="142"/>
        <v>0</v>
      </c>
      <c r="MEQ56" s="383">
        <f t="shared" si="142"/>
        <v>0</v>
      </c>
      <c r="MER56" s="383">
        <f t="shared" si="142"/>
        <v>0</v>
      </c>
      <c r="MES56" s="383">
        <f t="shared" si="142"/>
        <v>0</v>
      </c>
      <c r="MET56" s="383">
        <f t="shared" si="142"/>
        <v>0</v>
      </c>
      <c r="MEU56" s="383">
        <f t="shared" si="142"/>
        <v>0</v>
      </c>
      <c r="MEV56" s="383">
        <f t="shared" si="142"/>
        <v>0</v>
      </c>
      <c r="MEW56" s="383">
        <f t="shared" si="142"/>
        <v>0</v>
      </c>
      <c r="MEX56" s="383">
        <f t="shared" si="142"/>
        <v>0</v>
      </c>
      <c r="MEY56" s="383">
        <f t="shared" si="142"/>
        <v>0</v>
      </c>
      <c r="MEZ56" s="383">
        <f t="shared" si="142"/>
        <v>0</v>
      </c>
      <c r="MFA56" s="383">
        <f t="shared" si="142"/>
        <v>0</v>
      </c>
      <c r="MFB56" s="383">
        <f t="shared" si="142"/>
        <v>0</v>
      </c>
      <c r="MFC56" s="383">
        <f t="shared" si="142"/>
        <v>0</v>
      </c>
      <c r="MFD56" s="383">
        <f t="shared" si="142"/>
        <v>0</v>
      </c>
      <c r="MFE56" s="383">
        <f t="shared" si="142"/>
        <v>0</v>
      </c>
      <c r="MFF56" s="383">
        <f t="shared" si="142"/>
        <v>0</v>
      </c>
      <c r="MFG56" s="383">
        <f t="shared" si="142"/>
        <v>0</v>
      </c>
      <c r="MFH56" s="383">
        <f t="shared" si="142"/>
        <v>0</v>
      </c>
      <c r="MFI56" s="383">
        <f t="shared" si="142"/>
        <v>0</v>
      </c>
      <c r="MFJ56" s="383">
        <f t="shared" si="142"/>
        <v>0</v>
      </c>
      <c r="MFK56" s="383">
        <f t="shared" si="142"/>
        <v>0</v>
      </c>
      <c r="MFL56" s="383">
        <f t="shared" si="142"/>
        <v>0</v>
      </c>
      <c r="MFM56" s="383">
        <f t="shared" si="142"/>
        <v>0</v>
      </c>
      <c r="MFN56" s="383">
        <f t="shared" si="142"/>
        <v>0</v>
      </c>
      <c r="MFO56" s="383">
        <f t="shared" si="142"/>
        <v>0</v>
      </c>
      <c r="MFP56" s="383">
        <f t="shared" si="142"/>
        <v>0</v>
      </c>
      <c r="MFQ56" s="383">
        <f t="shared" si="142"/>
        <v>0</v>
      </c>
      <c r="MFR56" s="383">
        <f t="shared" si="142"/>
        <v>0</v>
      </c>
      <c r="MFS56" s="383">
        <f t="shared" si="142"/>
        <v>0</v>
      </c>
      <c r="MFT56" s="383">
        <f t="shared" si="142"/>
        <v>0</v>
      </c>
      <c r="MFU56" s="383">
        <f t="shared" si="142"/>
        <v>0</v>
      </c>
      <c r="MFV56" s="383">
        <f t="shared" ref="MFV56:MIG56" si="143">$C$56*MFV54</f>
        <v>0</v>
      </c>
      <c r="MFW56" s="383">
        <f t="shared" si="143"/>
        <v>0</v>
      </c>
      <c r="MFX56" s="383">
        <f t="shared" si="143"/>
        <v>0</v>
      </c>
      <c r="MFY56" s="383">
        <f t="shared" si="143"/>
        <v>0</v>
      </c>
      <c r="MFZ56" s="383">
        <f t="shared" si="143"/>
        <v>0</v>
      </c>
      <c r="MGA56" s="383">
        <f t="shared" si="143"/>
        <v>0</v>
      </c>
      <c r="MGB56" s="383">
        <f t="shared" si="143"/>
        <v>0</v>
      </c>
      <c r="MGC56" s="383">
        <f t="shared" si="143"/>
        <v>0</v>
      </c>
      <c r="MGD56" s="383">
        <f t="shared" si="143"/>
        <v>0</v>
      </c>
      <c r="MGE56" s="383">
        <f t="shared" si="143"/>
        <v>0</v>
      </c>
      <c r="MGF56" s="383">
        <f t="shared" si="143"/>
        <v>0</v>
      </c>
      <c r="MGG56" s="383">
        <f t="shared" si="143"/>
        <v>0</v>
      </c>
      <c r="MGH56" s="383">
        <f t="shared" si="143"/>
        <v>0</v>
      </c>
      <c r="MGI56" s="383">
        <f t="shared" si="143"/>
        <v>0</v>
      </c>
      <c r="MGJ56" s="383">
        <f t="shared" si="143"/>
        <v>0</v>
      </c>
      <c r="MGK56" s="383">
        <f t="shared" si="143"/>
        <v>0</v>
      </c>
      <c r="MGL56" s="383">
        <f t="shared" si="143"/>
        <v>0</v>
      </c>
      <c r="MGM56" s="383">
        <f t="shared" si="143"/>
        <v>0</v>
      </c>
      <c r="MGN56" s="383">
        <f t="shared" si="143"/>
        <v>0</v>
      </c>
      <c r="MGO56" s="383">
        <f t="shared" si="143"/>
        <v>0</v>
      </c>
      <c r="MGP56" s="383">
        <f t="shared" si="143"/>
        <v>0</v>
      </c>
      <c r="MGQ56" s="383">
        <f t="shared" si="143"/>
        <v>0</v>
      </c>
      <c r="MGR56" s="383">
        <f t="shared" si="143"/>
        <v>0</v>
      </c>
      <c r="MGS56" s="383">
        <f t="shared" si="143"/>
        <v>0</v>
      </c>
      <c r="MGT56" s="383">
        <f t="shared" si="143"/>
        <v>0</v>
      </c>
      <c r="MGU56" s="383">
        <f t="shared" si="143"/>
        <v>0</v>
      </c>
      <c r="MGV56" s="383">
        <f t="shared" si="143"/>
        <v>0</v>
      </c>
      <c r="MGW56" s="383">
        <f t="shared" si="143"/>
        <v>0</v>
      </c>
      <c r="MGX56" s="383">
        <f t="shared" si="143"/>
        <v>0</v>
      </c>
      <c r="MGY56" s="383">
        <f t="shared" si="143"/>
        <v>0</v>
      </c>
      <c r="MGZ56" s="383">
        <f t="shared" si="143"/>
        <v>0</v>
      </c>
      <c r="MHA56" s="383">
        <f t="shared" si="143"/>
        <v>0</v>
      </c>
      <c r="MHB56" s="383">
        <f t="shared" si="143"/>
        <v>0</v>
      </c>
      <c r="MHC56" s="383">
        <f t="shared" si="143"/>
        <v>0</v>
      </c>
      <c r="MHD56" s="383">
        <f t="shared" si="143"/>
        <v>0</v>
      </c>
      <c r="MHE56" s="383">
        <f t="shared" si="143"/>
        <v>0</v>
      </c>
      <c r="MHF56" s="383">
        <f t="shared" si="143"/>
        <v>0</v>
      </c>
      <c r="MHG56" s="383">
        <f t="shared" si="143"/>
        <v>0</v>
      </c>
      <c r="MHH56" s="383">
        <f t="shared" si="143"/>
        <v>0</v>
      </c>
      <c r="MHI56" s="383">
        <f t="shared" si="143"/>
        <v>0</v>
      </c>
      <c r="MHJ56" s="383">
        <f t="shared" si="143"/>
        <v>0</v>
      </c>
      <c r="MHK56" s="383">
        <f t="shared" si="143"/>
        <v>0</v>
      </c>
      <c r="MHL56" s="383">
        <f t="shared" si="143"/>
        <v>0</v>
      </c>
      <c r="MHM56" s="383">
        <f t="shared" si="143"/>
        <v>0</v>
      </c>
      <c r="MHN56" s="383">
        <f t="shared" si="143"/>
        <v>0</v>
      </c>
      <c r="MHO56" s="383">
        <f t="shared" si="143"/>
        <v>0</v>
      </c>
      <c r="MHP56" s="383">
        <f t="shared" si="143"/>
        <v>0</v>
      </c>
      <c r="MHQ56" s="383">
        <f t="shared" si="143"/>
        <v>0</v>
      </c>
      <c r="MHR56" s="383">
        <f t="shared" si="143"/>
        <v>0</v>
      </c>
      <c r="MHS56" s="383">
        <f t="shared" si="143"/>
        <v>0</v>
      </c>
      <c r="MHT56" s="383">
        <f t="shared" si="143"/>
        <v>0</v>
      </c>
      <c r="MHU56" s="383">
        <f t="shared" si="143"/>
        <v>0</v>
      </c>
      <c r="MHV56" s="383">
        <f t="shared" si="143"/>
        <v>0</v>
      </c>
      <c r="MHW56" s="383">
        <f t="shared" si="143"/>
        <v>0</v>
      </c>
      <c r="MHX56" s="383">
        <f t="shared" si="143"/>
        <v>0</v>
      </c>
      <c r="MHY56" s="383">
        <f t="shared" si="143"/>
        <v>0</v>
      </c>
      <c r="MHZ56" s="383">
        <f t="shared" si="143"/>
        <v>0</v>
      </c>
      <c r="MIA56" s="383">
        <f t="shared" si="143"/>
        <v>0</v>
      </c>
      <c r="MIB56" s="383">
        <f t="shared" si="143"/>
        <v>0</v>
      </c>
      <c r="MIC56" s="383">
        <f t="shared" si="143"/>
        <v>0</v>
      </c>
      <c r="MID56" s="383">
        <f t="shared" si="143"/>
        <v>0</v>
      </c>
      <c r="MIE56" s="383">
        <f t="shared" si="143"/>
        <v>0</v>
      </c>
      <c r="MIF56" s="383">
        <f t="shared" si="143"/>
        <v>0</v>
      </c>
      <c r="MIG56" s="383">
        <f t="shared" si="143"/>
        <v>0</v>
      </c>
      <c r="MIH56" s="383">
        <f t="shared" ref="MIH56:MKS56" si="144">$C$56*MIH54</f>
        <v>0</v>
      </c>
      <c r="MII56" s="383">
        <f t="shared" si="144"/>
        <v>0</v>
      </c>
      <c r="MIJ56" s="383">
        <f t="shared" si="144"/>
        <v>0</v>
      </c>
      <c r="MIK56" s="383">
        <f t="shared" si="144"/>
        <v>0</v>
      </c>
      <c r="MIL56" s="383">
        <f t="shared" si="144"/>
        <v>0</v>
      </c>
      <c r="MIM56" s="383">
        <f t="shared" si="144"/>
        <v>0</v>
      </c>
      <c r="MIN56" s="383">
        <f t="shared" si="144"/>
        <v>0</v>
      </c>
      <c r="MIO56" s="383">
        <f t="shared" si="144"/>
        <v>0</v>
      </c>
      <c r="MIP56" s="383">
        <f t="shared" si="144"/>
        <v>0</v>
      </c>
      <c r="MIQ56" s="383">
        <f t="shared" si="144"/>
        <v>0</v>
      </c>
      <c r="MIR56" s="383">
        <f t="shared" si="144"/>
        <v>0</v>
      </c>
      <c r="MIS56" s="383">
        <f t="shared" si="144"/>
        <v>0</v>
      </c>
      <c r="MIT56" s="383">
        <f t="shared" si="144"/>
        <v>0</v>
      </c>
      <c r="MIU56" s="383">
        <f t="shared" si="144"/>
        <v>0</v>
      </c>
      <c r="MIV56" s="383">
        <f t="shared" si="144"/>
        <v>0</v>
      </c>
      <c r="MIW56" s="383">
        <f t="shared" si="144"/>
        <v>0</v>
      </c>
      <c r="MIX56" s="383">
        <f t="shared" si="144"/>
        <v>0</v>
      </c>
      <c r="MIY56" s="383">
        <f t="shared" si="144"/>
        <v>0</v>
      </c>
      <c r="MIZ56" s="383">
        <f t="shared" si="144"/>
        <v>0</v>
      </c>
      <c r="MJA56" s="383">
        <f t="shared" si="144"/>
        <v>0</v>
      </c>
      <c r="MJB56" s="383">
        <f t="shared" si="144"/>
        <v>0</v>
      </c>
      <c r="MJC56" s="383">
        <f t="shared" si="144"/>
        <v>0</v>
      </c>
      <c r="MJD56" s="383">
        <f t="shared" si="144"/>
        <v>0</v>
      </c>
      <c r="MJE56" s="383">
        <f t="shared" si="144"/>
        <v>0</v>
      </c>
      <c r="MJF56" s="383">
        <f t="shared" si="144"/>
        <v>0</v>
      </c>
      <c r="MJG56" s="383">
        <f t="shared" si="144"/>
        <v>0</v>
      </c>
      <c r="MJH56" s="383">
        <f t="shared" si="144"/>
        <v>0</v>
      </c>
      <c r="MJI56" s="383">
        <f t="shared" si="144"/>
        <v>0</v>
      </c>
      <c r="MJJ56" s="383">
        <f t="shared" si="144"/>
        <v>0</v>
      </c>
      <c r="MJK56" s="383">
        <f t="shared" si="144"/>
        <v>0</v>
      </c>
      <c r="MJL56" s="383">
        <f t="shared" si="144"/>
        <v>0</v>
      </c>
      <c r="MJM56" s="383">
        <f t="shared" si="144"/>
        <v>0</v>
      </c>
      <c r="MJN56" s="383">
        <f t="shared" si="144"/>
        <v>0</v>
      </c>
      <c r="MJO56" s="383">
        <f t="shared" si="144"/>
        <v>0</v>
      </c>
      <c r="MJP56" s="383">
        <f t="shared" si="144"/>
        <v>0</v>
      </c>
      <c r="MJQ56" s="383">
        <f t="shared" si="144"/>
        <v>0</v>
      </c>
      <c r="MJR56" s="383">
        <f t="shared" si="144"/>
        <v>0</v>
      </c>
      <c r="MJS56" s="383">
        <f t="shared" si="144"/>
        <v>0</v>
      </c>
      <c r="MJT56" s="383">
        <f t="shared" si="144"/>
        <v>0</v>
      </c>
      <c r="MJU56" s="383">
        <f t="shared" si="144"/>
        <v>0</v>
      </c>
      <c r="MJV56" s="383">
        <f t="shared" si="144"/>
        <v>0</v>
      </c>
      <c r="MJW56" s="383">
        <f t="shared" si="144"/>
        <v>0</v>
      </c>
      <c r="MJX56" s="383">
        <f t="shared" si="144"/>
        <v>0</v>
      </c>
      <c r="MJY56" s="383">
        <f t="shared" si="144"/>
        <v>0</v>
      </c>
      <c r="MJZ56" s="383">
        <f t="shared" si="144"/>
        <v>0</v>
      </c>
      <c r="MKA56" s="383">
        <f t="shared" si="144"/>
        <v>0</v>
      </c>
      <c r="MKB56" s="383">
        <f t="shared" si="144"/>
        <v>0</v>
      </c>
      <c r="MKC56" s="383">
        <f t="shared" si="144"/>
        <v>0</v>
      </c>
      <c r="MKD56" s="383">
        <f t="shared" si="144"/>
        <v>0</v>
      </c>
      <c r="MKE56" s="383">
        <f t="shared" si="144"/>
        <v>0</v>
      </c>
      <c r="MKF56" s="383">
        <f t="shared" si="144"/>
        <v>0</v>
      </c>
      <c r="MKG56" s="383">
        <f t="shared" si="144"/>
        <v>0</v>
      </c>
      <c r="MKH56" s="383">
        <f t="shared" si="144"/>
        <v>0</v>
      </c>
      <c r="MKI56" s="383">
        <f t="shared" si="144"/>
        <v>0</v>
      </c>
      <c r="MKJ56" s="383">
        <f t="shared" si="144"/>
        <v>0</v>
      </c>
      <c r="MKK56" s="383">
        <f t="shared" si="144"/>
        <v>0</v>
      </c>
      <c r="MKL56" s="383">
        <f t="shared" si="144"/>
        <v>0</v>
      </c>
      <c r="MKM56" s="383">
        <f t="shared" si="144"/>
        <v>0</v>
      </c>
      <c r="MKN56" s="383">
        <f t="shared" si="144"/>
        <v>0</v>
      </c>
      <c r="MKO56" s="383">
        <f t="shared" si="144"/>
        <v>0</v>
      </c>
      <c r="MKP56" s="383">
        <f t="shared" si="144"/>
        <v>0</v>
      </c>
      <c r="MKQ56" s="383">
        <f t="shared" si="144"/>
        <v>0</v>
      </c>
      <c r="MKR56" s="383">
        <f t="shared" si="144"/>
        <v>0</v>
      </c>
      <c r="MKS56" s="383">
        <f t="shared" si="144"/>
        <v>0</v>
      </c>
      <c r="MKT56" s="383">
        <f t="shared" ref="MKT56:MNE56" si="145">$C$56*MKT54</f>
        <v>0</v>
      </c>
      <c r="MKU56" s="383">
        <f t="shared" si="145"/>
        <v>0</v>
      </c>
      <c r="MKV56" s="383">
        <f t="shared" si="145"/>
        <v>0</v>
      </c>
      <c r="MKW56" s="383">
        <f t="shared" si="145"/>
        <v>0</v>
      </c>
      <c r="MKX56" s="383">
        <f t="shared" si="145"/>
        <v>0</v>
      </c>
      <c r="MKY56" s="383">
        <f t="shared" si="145"/>
        <v>0</v>
      </c>
      <c r="MKZ56" s="383">
        <f t="shared" si="145"/>
        <v>0</v>
      </c>
      <c r="MLA56" s="383">
        <f t="shared" si="145"/>
        <v>0</v>
      </c>
      <c r="MLB56" s="383">
        <f t="shared" si="145"/>
        <v>0</v>
      </c>
      <c r="MLC56" s="383">
        <f t="shared" si="145"/>
        <v>0</v>
      </c>
      <c r="MLD56" s="383">
        <f t="shared" si="145"/>
        <v>0</v>
      </c>
      <c r="MLE56" s="383">
        <f t="shared" si="145"/>
        <v>0</v>
      </c>
      <c r="MLF56" s="383">
        <f t="shared" si="145"/>
        <v>0</v>
      </c>
      <c r="MLG56" s="383">
        <f t="shared" si="145"/>
        <v>0</v>
      </c>
      <c r="MLH56" s="383">
        <f t="shared" si="145"/>
        <v>0</v>
      </c>
      <c r="MLI56" s="383">
        <f t="shared" si="145"/>
        <v>0</v>
      </c>
      <c r="MLJ56" s="383">
        <f t="shared" si="145"/>
        <v>0</v>
      </c>
      <c r="MLK56" s="383">
        <f t="shared" si="145"/>
        <v>0</v>
      </c>
      <c r="MLL56" s="383">
        <f t="shared" si="145"/>
        <v>0</v>
      </c>
      <c r="MLM56" s="383">
        <f t="shared" si="145"/>
        <v>0</v>
      </c>
      <c r="MLN56" s="383">
        <f t="shared" si="145"/>
        <v>0</v>
      </c>
      <c r="MLO56" s="383">
        <f t="shared" si="145"/>
        <v>0</v>
      </c>
      <c r="MLP56" s="383">
        <f t="shared" si="145"/>
        <v>0</v>
      </c>
      <c r="MLQ56" s="383">
        <f t="shared" si="145"/>
        <v>0</v>
      </c>
      <c r="MLR56" s="383">
        <f t="shared" si="145"/>
        <v>0</v>
      </c>
      <c r="MLS56" s="383">
        <f t="shared" si="145"/>
        <v>0</v>
      </c>
      <c r="MLT56" s="383">
        <f t="shared" si="145"/>
        <v>0</v>
      </c>
      <c r="MLU56" s="383">
        <f t="shared" si="145"/>
        <v>0</v>
      </c>
      <c r="MLV56" s="383">
        <f t="shared" si="145"/>
        <v>0</v>
      </c>
      <c r="MLW56" s="383">
        <f t="shared" si="145"/>
        <v>0</v>
      </c>
      <c r="MLX56" s="383">
        <f t="shared" si="145"/>
        <v>0</v>
      </c>
      <c r="MLY56" s="383">
        <f t="shared" si="145"/>
        <v>0</v>
      </c>
      <c r="MLZ56" s="383">
        <f t="shared" si="145"/>
        <v>0</v>
      </c>
      <c r="MMA56" s="383">
        <f t="shared" si="145"/>
        <v>0</v>
      </c>
      <c r="MMB56" s="383">
        <f t="shared" si="145"/>
        <v>0</v>
      </c>
      <c r="MMC56" s="383">
        <f t="shared" si="145"/>
        <v>0</v>
      </c>
      <c r="MMD56" s="383">
        <f t="shared" si="145"/>
        <v>0</v>
      </c>
      <c r="MME56" s="383">
        <f t="shared" si="145"/>
        <v>0</v>
      </c>
      <c r="MMF56" s="383">
        <f t="shared" si="145"/>
        <v>0</v>
      </c>
      <c r="MMG56" s="383">
        <f t="shared" si="145"/>
        <v>0</v>
      </c>
      <c r="MMH56" s="383">
        <f t="shared" si="145"/>
        <v>0</v>
      </c>
      <c r="MMI56" s="383">
        <f t="shared" si="145"/>
        <v>0</v>
      </c>
      <c r="MMJ56" s="383">
        <f t="shared" si="145"/>
        <v>0</v>
      </c>
      <c r="MMK56" s="383">
        <f t="shared" si="145"/>
        <v>0</v>
      </c>
      <c r="MML56" s="383">
        <f t="shared" si="145"/>
        <v>0</v>
      </c>
      <c r="MMM56" s="383">
        <f t="shared" si="145"/>
        <v>0</v>
      </c>
      <c r="MMN56" s="383">
        <f t="shared" si="145"/>
        <v>0</v>
      </c>
      <c r="MMO56" s="383">
        <f t="shared" si="145"/>
        <v>0</v>
      </c>
      <c r="MMP56" s="383">
        <f t="shared" si="145"/>
        <v>0</v>
      </c>
      <c r="MMQ56" s="383">
        <f t="shared" si="145"/>
        <v>0</v>
      </c>
      <c r="MMR56" s="383">
        <f t="shared" si="145"/>
        <v>0</v>
      </c>
      <c r="MMS56" s="383">
        <f t="shared" si="145"/>
        <v>0</v>
      </c>
      <c r="MMT56" s="383">
        <f t="shared" si="145"/>
        <v>0</v>
      </c>
      <c r="MMU56" s="383">
        <f t="shared" si="145"/>
        <v>0</v>
      </c>
      <c r="MMV56" s="383">
        <f t="shared" si="145"/>
        <v>0</v>
      </c>
      <c r="MMW56" s="383">
        <f t="shared" si="145"/>
        <v>0</v>
      </c>
      <c r="MMX56" s="383">
        <f t="shared" si="145"/>
        <v>0</v>
      </c>
      <c r="MMY56" s="383">
        <f t="shared" si="145"/>
        <v>0</v>
      </c>
      <c r="MMZ56" s="383">
        <f t="shared" si="145"/>
        <v>0</v>
      </c>
      <c r="MNA56" s="383">
        <f t="shared" si="145"/>
        <v>0</v>
      </c>
      <c r="MNB56" s="383">
        <f t="shared" si="145"/>
        <v>0</v>
      </c>
      <c r="MNC56" s="383">
        <f t="shared" si="145"/>
        <v>0</v>
      </c>
      <c r="MND56" s="383">
        <f t="shared" si="145"/>
        <v>0</v>
      </c>
      <c r="MNE56" s="383">
        <f t="shared" si="145"/>
        <v>0</v>
      </c>
      <c r="MNF56" s="383">
        <f t="shared" ref="MNF56:MPQ56" si="146">$C$56*MNF54</f>
        <v>0</v>
      </c>
      <c r="MNG56" s="383">
        <f t="shared" si="146"/>
        <v>0</v>
      </c>
      <c r="MNH56" s="383">
        <f t="shared" si="146"/>
        <v>0</v>
      </c>
      <c r="MNI56" s="383">
        <f t="shared" si="146"/>
        <v>0</v>
      </c>
      <c r="MNJ56" s="383">
        <f t="shared" si="146"/>
        <v>0</v>
      </c>
      <c r="MNK56" s="383">
        <f t="shared" si="146"/>
        <v>0</v>
      </c>
      <c r="MNL56" s="383">
        <f t="shared" si="146"/>
        <v>0</v>
      </c>
      <c r="MNM56" s="383">
        <f t="shared" si="146"/>
        <v>0</v>
      </c>
      <c r="MNN56" s="383">
        <f t="shared" si="146"/>
        <v>0</v>
      </c>
      <c r="MNO56" s="383">
        <f t="shared" si="146"/>
        <v>0</v>
      </c>
      <c r="MNP56" s="383">
        <f t="shared" si="146"/>
        <v>0</v>
      </c>
      <c r="MNQ56" s="383">
        <f t="shared" si="146"/>
        <v>0</v>
      </c>
      <c r="MNR56" s="383">
        <f t="shared" si="146"/>
        <v>0</v>
      </c>
      <c r="MNS56" s="383">
        <f t="shared" si="146"/>
        <v>0</v>
      </c>
      <c r="MNT56" s="383">
        <f t="shared" si="146"/>
        <v>0</v>
      </c>
      <c r="MNU56" s="383">
        <f t="shared" si="146"/>
        <v>0</v>
      </c>
      <c r="MNV56" s="383">
        <f t="shared" si="146"/>
        <v>0</v>
      </c>
      <c r="MNW56" s="383">
        <f t="shared" si="146"/>
        <v>0</v>
      </c>
      <c r="MNX56" s="383">
        <f t="shared" si="146"/>
        <v>0</v>
      </c>
      <c r="MNY56" s="383">
        <f t="shared" si="146"/>
        <v>0</v>
      </c>
      <c r="MNZ56" s="383">
        <f t="shared" si="146"/>
        <v>0</v>
      </c>
      <c r="MOA56" s="383">
        <f t="shared" si="146"/>
        <v>0</v>
      </c>
      <c r="MOB56" s="383">
        <f t="shared" si="146"/>
        <v>0</v>
      </c>
      <c r="MOC56" s="383">
        <f t="shared" si="146"/>
        <v>0</v>
      </c>
      <c r="MOD56" s="383">
        <f t="shared" si="146"/>
        <v>0</v>
      </c>
      <c r="MOE56" s="383">
        <f t="shared" si="146"/>
        <v>0</v>
      </c>
      <c r="MOF56" s="383">
        <f t="shared" si="146"/>
        <v>0</v>
      </c>
      <c r="MOG56" s="383">
        <f t="shared" si="146"/>
        <v>0</v>
      </c>
      <c r="MOH56" s="383">
        <f t="shared" si="146"/>
        <v>0</v>
      </c>
      <c r="MOI56" s="383">
        <f t="shared" si="146"/>
        <v>0</v>
      </c>
      <c r="MOJ56" s="383">
        <f t="shared" si="146"/>
        <v>0</v>
      </c>
      <c r="MOK56" s="383">
        <f t="shared" si="146"/>
        <v>0</v>
      </c>
      <c r="MOL56" s="383">
        <f t="shared" si="146"/>
        <v>0</v>
      </c>
      <c r="MOM56" s="383">
        <f t="shared" si="146"/>
        <v>0</v>
      </c>
      <c r="MON56" s="383">
        <f t="shared" si="146"/>
        <v>0</v>
      </c>
      <c r="MOO56" s="383">
        <f t="shared" si="146"/>
        <v>0</v>
      </c>
      <c r="MOP56" s="383">
        <f t="shared" si="146"/>
        <v>0</v>
      </c>
      <c r="MOQ56" s="383">
        <f t="shared" si="146"/>
        <v>0</v>
      </c>
      <c r="MOR56" s="383">
        <f t="shared" si="146"/>
        <v>0</v>
      </c>
      <c r="MOS56" s="383">
        <f t="shared" si="146"/>
        <v>0</v>
      </c>
      <c r="MOT56" s="383">
        <f t="shared" si="146"/>
        <v>0</v>
      </c>
      <c r="MOU56" s="383">
        <f t="shared" si="146"/>
        <v>0</v>
      </c>
      <c r="MOV56" s="383">
        <f t="shared" si="146"/>
        <v>0</v>
      </c>
      <c r="MOW56" s="383">
        <f t="shared" si="146"/>
        <v>0</v>
      </c>
      <c r="MOX56" s="383">
        <f t="shared" si="146"/>
        <v>0</v>
      </c>
      <c r="MOY56" s="383">
        <f t="shared" si="146"/>
        <v>0</v>
      </c>
      <c r="MOZ56" s="383">
        <f t="shared" si="146"/>
        <v>0</v>
      </c>
      <c r="MPA56" s="383">
        <f t="shared" si="146"/>
        <v>0</v>
      </c>
      <c r="MPB56" s="383">
        <f t="shared" si="146"/>
        <v>0</v>
      </c>
      <c r="MPC56" s="383">
        <f t="shared" si="146"/>
        <v>0</v>
      </c>
      <c r="MPD56" s="383">
        <f t="shared" si="146"/>
        <v>0</v>
      </c>
      <c r="MPE56" s="383">
        <f t="shared" si="146"/>
        <v>0</v>
      </c>
      <c r="MPF56" s="383">
        <f t="shared" si="146"/>
        <v>0</v>
      </c>
      <c r="MPG56" s="383">
        <f t="shared" si="146"/>
        <v>0</v>
      </c>
      <c r="MPH56" s="383">
        <f t="shared" si="146"/>
        <v>0</v>
      </c>
      <c r="MPI56" s="383">
        <f t="shared" si="146"/>
        <v>0</v>
      </c>
      <c r="MPJ56" s="383">
        <f t="shared" si="146"/>
        <v>0</v>
      </c>
      <c r="MPK56" s="383">
        <f t="shared" si="146"/>
        <v>0</v>
      </c>
      <c r="MPL56" s="383">
        <f t="shared" si="146"/>
        <v>0</v>
      </c>
      <c r="MPM56" s="383">
        <f t="shared" si="146"/>
        <v>0</v>
      </c>
      <c r="MPN56" s="383">
        <f t="shared" si="146"/>
        <v>0</v>
      </c>
      <c r="MPO56" s="383">
        <f t="shared" si="146"/>
        <v>0</v>
      </c>
      <c r="MPP56" s="383">
        <f t="shared" si="146"/>
        <v>0</v>
      </c>
      <c r="MPQ56" s="383">
        <f t="shared" si="146"/>
        <v>0</v>
      </c>
      <c r="MPR56" s="383">
        <f t="shared" ref="MPR56:MSC56" si="147">$C$56*MPR54</f>
        <v>0</v>
      </c>
      <c r="MPS56" s="383">
        <f t="shared" si="147"/>
        <v>0</v>
      </c>
      <c r="MPT56" s="383">
        <f t="shared" si="147"/>
        <v>0</v>
      </c>
      <c r="MPU56" s="383">
        <f t="shared" si="147"/>
        <v>0</v>
      </c>
      <c r="MPV56" s="383">
        <f t="shared" si="147"/>
        <v>0</v>
      </c>
      <c r="MPW56" s="383">
        <f t="shared" si="147"/>
        <v>0</v>
      </c>
      <c r="MPX56" s="383">
        <f t="shared" si="147"/>
        <v>0</v>
      </c>
      <c r="MPY56" s="383">
        <f t="shared" si="147"/>
        <v>0</v>
      </c>
      <c r="MPZ56" s="383">
        <f t="shared" si="147"/>
        <v>0</v>
      </c>
      <c r="MQA56" s="383">
        <f t="shared" si="147"/>
        <v>0</v>
      </c>
      <c r="MQB56" s="383">
        <f t="shared" si="147"/>
        <v>0</v>
      </c>
      <c r="MQC56" s="383">
        <f t="shared" si="147"/>
        <v>0</v>
      </c>
      <c r="MQD56" s="383">
        <f t="shared" si="147"/>
        <v>0</v>
      </c>
      <c r="MQE56" s="383">
        <f t="shared" si="147"/>
        <v>0</v>
      </c>
      <c r="MQF56" s="383">
        <f t="shared" si="147"/>
        <v>0</v>
      </c>
      <c r="MQG56" s="383">
        <f t="shared" si="147"/>
        <v>0</v>
      </c>
      <c r="MQH56" s="383">
        <f t="shared" si="147"/>
        <v>0</v>
      </c>
      <c r="MQI56" s="383">
        <f t="shared" si="147"/>
        <v>0</v>
      </c>
      <c r="MQJ56" s="383">
        <f t="shared" si="147"/>
        <v>0</v>
      </c>
      <c r="MQK56" s="383">
        <f t="shared" si="147"/>
        <v>0</v>
      </c>
      <c r="MQL56" s="383">
        <f t="shared" si="147"/>
        <v>0</v>
      </c>
      <c r="MQM56" s="383">
        <f t="shared" si="147"/>
        <v>0</v>
      </c>
      <c r="MQN56" s="383">
        <f t="shared" si="147"/>
        <v>0</v>
      </c>
      <c r="MQO56" s="383">
        <f t="shared" si="147"/>
        <v>0</v>
      </c>
      <c r="MQP56" s="383">
        <f t="shared" si="147"/>
        <v>0</v>
      </c>
      <c r="MQQ56" s="383">
        <f t="shared" si="147"/>
        <v>0</v>
      </c>
      <c r="MQR56" s="383">
        <f t="shared" si="147"/>
        <v>0</v>
      </c>
      <c r="MQS56" s="383">
        <f t="shared" si="147"/>
        <v>0</v>
      </c>
      <c r="MQT56" s="383">
        <f t="shared" si="147"/>
        <v>0</v>
      </c>
      <c r="MQU56" s="383">
        <f t="shared" si="147"/>
        <v>0</v>
      </c>
      <c r="MQV56" s="383">
        <f t="shared" si="147"/>
        <v>0</v>
      </c>
      <c r="MQW56" s="383">
        <f t="shared" si="147"/>
        <v>0</v>
      </c>
      <c r="MQX56" s="383">
        <f t="shared" si="147"/>
        <v>0</v>
      </c>
      <c r="MQY56" s="383">
        <f t="shared" si="147"/>
        <v>0</v>
      </c>
      <c r="MQZ56" s="383">
        <f t="shared" si="147"/>
        <v>0</v>
      </c>
      <c r="MRA56" s="383">
        <f t="shared" si="147"/>
        <v>0</v>
      </c>
      <c r="MRB56" s="383">
        <f t="shared" si="147"/>
        <v>0</v>
      </c>
      <c r="MRC56" s="383">
        <f t="shared" si="147"/>
        <v>0</v>
      </c>
      <c r="MRD56" s="383">
        <f t="shared" si="147"/>
        <v>0</v>
      </c>
      <c r="MRE56" s="383">
        <f t="shared" si="147"/>
        <v>0</v>
      </c>
      <c r="MRF56" s="383">
        <f t="shared" si="147"/>
        <v>0</v>
      </c>
      <c r="MRG56" s="383">
        <f t="shared" si="147"/>
        <v>0</v>
      </c>
      <c r="MRH56" s="383">
        <f t="shared" si="147"/>
        <v>0</v>
      </c>
      <c r="MRI56" s="383">
        <f t="shared" si="147"/>
        <v>0</v>
      </c>
      <c r="MRJ56" s="383">
        <f t="shared" si="147"/>
        <v>0</v>
      </c>
      <c r="MRK56" s="383">
        <f t="shared" si="147"/>
        <v>0</v>
      </c>
      <c r="MRL56" s="383">
        <f t="shared" si="147"/>
        <v>0</v>
      </c>
      <c r="MRM56" s="383">
        <f t="shared" si="147"/>
        <v>0</v>
      </c>
      <c r="MRN56" s="383">
        <f t="shared" si="147"/>
        <v>0</v>
      </c>
      <c r="MRO56" s="383">
        <f t="shared" si="147"/>
        <v>0</v>
      </c>
      <c r="MRP56" s="383">
        <f t="shared" si="147"/>
        <v>0</v>
      </c>
      <c r="MRQ56" s="383">
        <f t="shared" si="147"/>
        <v>0</v>
      </c>
      <c r="MRR56" s="383">
        <f t="shared" si="147"/>
        <v>0</v>
      </c>
      <c r="MRS56" s="383">
        <f t="shared" si="147"/>
        <v>0</v>
      </c>
      <c r="MRT56" s="383">
        <f t="shared" si="147"/>
        <v>0</v>
      </c>
      <c r="MRU56" s="383">
        <f t="shared" si="147"/>
        <v>0</v>
      </c>
      <c r="MRV56" s="383">
        <f t="shared" si="147"/>
        <v>0</v>
      </c>
      <c r="MRW56" s="383">
        <f t="shared" si="147"/>
        <v>0</v>
      </c>
      <c r="MRX56" s="383">
        <f t="shared" si="147"/>
        <v>0</v>
      </c>
      <c r="MRY56" s="383">
        <f t="shared" si="147"/>
        <v>0</v>
      </c>
      <c r="MRZ56" s="383">
        <f t="shared" si="147"/>
        <v>0</v>
      </c>
      <c r="MSA56" s="383">
        <f t="shared" si="147"/>
        <v>0</v>
      </c>
      <c r="MSB56" s="383">
        <f t="shared" si="147"/>
        <v>0</v>
      </c>
      <c r="MSC56" s="383">
        <f t="shared" si="147"/>
        <v>0</v>
      </c>
      <c r="MSD56" s="383">
        <f t="shared" ref="MSD56:MUO56" si="148">$C$56*MSD54</f>
        <v>0</v>
      </c>
      <c r="MSE56" s="383">
        <f t="shared" si="148"/>
        <v>0</v>
      </c>
      <c r="MSF56" s="383">
        <f t="shared" si="148"/>
        <v>0</v>
      </c>
      <c r="MSG56" s="383">
        <f t="shared" si="148"/>
        <v>0</v>
      </c>
      <c r="MSH56" s="383">
        <f t="shared" si="148"/>
        <v>0</v>
      </c>
      <c r="MSI56" s="383">
        <f t="shared" si="148"/>
        <v>0</v>
      </c>
      <c r="MSJ56" s="383">
        <f t="shared" si="148"/>
        <v>0</v>
      </c>
      <c r="MSK56" s="383">
        <f t="shared" si="148"/>
        <v>0</v>
      </c>
      <c r="MSL56" s="383">
        <f t="shared" si="148"/>
        <v>0</v>
      </c>
      <c r="MSM56" s="383">
        <f t="shared" si="148"/>
        <v>0</v>
      </c>
      <c r="MSN56" s="383">
        <f t="shared" si="148"/>
        <v>0</v>
      </c>
      <c r="MSO56" s="383">
        <f t="shared" si="148"/>
        <v>0</v>
      </c>
      <c r="MSP56" s="383">
        <f t="shared" si="148"/>
        <v>0</v>
      </c>
      <c r="MSQ56" s="383">
        <f t="shared" si="148"/>
        <v>0</v>
      </c>
      <c r="MSR56" s="383">
        <f t="shared" si="148"/>
        <v>0</v>
      </c>
      <c r="MSS56" s="383">
        <f t="shared" si="148"/>
        <v>0</v>
      </c>
      <c r="MST56" s="383">
        <f t="shared" si="148"/>
        <v>0</v>
      </c>
      <c r="MSU56" s="383">
        <f t="shared" si="148"/>
        <v>0</v>
      </c>
      <c r="MSV56" s="383">
        <f t="shared" si="148"/>
        <v>0</v>
      </c>
      <c r="MSW56" s="383">
        <f t="shared" si="148"/>
        <v>0</v>
      </c>
      <c r="MSX56" s="383">
        <f t="shared" si="148"/>
        <v>0</v>
      </c>
      <c r="MSY56" s="383">
        <f t="shared" si="148"/>
        <v>0</v>
      </c>
      <c r="MSZ56" s="383">
        <f t="shared" si="148"/>
        <v>0</v>
      </c>
      <c r="MTA56" s="383">
        <f t="shared" si="148"/>
        <v>0</v>
      </c>
      <c r="MTB56" s="383">
        <f t="shared" si="148"/>
        <v>0</v>
      </c>
      <c r="MTC56" s="383">
        <f t="shared" si="148"/>
        <v>0</v>
      </c>
      <c r="MTD56" s="383">
        <f t="shared" si="148"/>
        <v>0</v>
      </c>
      <c r="MTE56" s="383">
        <f t="shared" si="148"/>
        <v>0</v>
      </c>
      <c r="MTF56" s="383">
        <f t="shared" si="148"/>
        <v>0</v>
      </c>
      <c r="MTG56" s="383">
        <f t="shared" si="148"/>
        <v>0</v>
      </c>
      <c r="MTH56" s="383">
        <f t="shared" si="148"/>
        <v>0</v>
      </c>
      <c r="MTI56" s="383">
        <f t="shared" si="148"/>
        <v>0</v>
      </c>
      <c r="MTJ56" s="383">
        <f t="shared" si="148"/>
        <v>0</v>
      </c>
      <c r="MTK56" s="383">
        <f t="shared" si="148"/>
        <v>0</v>
      </c>
      <c r="MTL56" s="383">
        <f t="shared" si="148"/>
        <v>0</v>
      </c>
      <c r="MTM56" s="383">
        <f t="shared" si="148"/>
        <v>0</v>
      </c>
      <c r="MTN56" s="383">
        <f t="shared" si="148"/>
        <v>0</v>
      </c>
      <c r="MTO56" s="383">
        <f t="shared" si="148"/>
        <v>0</v>
      </c>
      <c r="MTP56" s="383">
        <f t="shared" si="148"/>
        <v>0</v>
      </c>
      <c r="MTQ56" s="383">
        <f t="shared" si="148"/>
        <v>0</v>
      </c>
      <c r="MTR56" s="383">
        <f t="shared" si="148"/>
        <v>0</v>
      </c>
      <c r="MTS56" s="383">
        <f t="shared" si="148"/>
        <v>0</v>
      </c>
      <c r="MTT56" s="383">
        <f t="shared" si="148"/>
        <v>0</v>
      </c>
      <c r="MTU56" s="383">
        <f t="shared" si="148"/>
        <v>0</v>
      </c>
      <c r="MTV56" s="383">
        <f t="shared" si="148"/>
        <v>0</v>
      </c>
      <c r="MTW56" s="383">
        <f t="shared" si="148"/>
        <v>0</v>
      </c>
      <c r="MTX56" s="383">
        <f t="shared" si="148"/>
        <v>0</v>
      </c>
      <c r="MTY56" s="383">
        <f t="shared" si="148"/>
        <v>0</v>
      </c>
      <c r="MTZ56" s="383">
        <f t="shared" si="148"/>
        <v>0</v>
      </c>
      <c r="MUA56" s="383">
        <f t="shared" si="148"/>
        <v>0</v>
      </c>
      <c r="MUB56" s="383">
        <f t="shared" si="148"/>
        <v>0</v>
      </c>
      <c r="MUC56" s="383">
        <f t="shared" si="148"/>
        <v>0</v>
      </c>
      <c r="MUD56" s="383">
        <f t="shared" si="148"/>
        <v>0</v>
      </c>
      <c r="MUE56" s="383">
        <f t="shared" si="148"/>
        <v>0</v>
      </c>
      <c r="MUF56" s="383">
        <f t="shared" si="148"/>
        <v>0</v>
      </c>
      <c r="MUG56" s="383">
        <f t="shared" si="148"/>
        <v>0</v>
      </c>
      <c r="MUH56" s="383">
        <f t="shared" si="148"/>
        <v>0</v>
      </c>
      <c r="MUI56" s="383">
        <f t="shared" si="148"/>
        <v>0</v>
      </c>
      <c r="MUJ56" s="383">
        <f t="shared" si="148"/>
        <v>0</v>
      </c>
      <c r="MUK56" s="383">
        <f t="shared" si="148"/>
        <v>0</v>
      </c>
      <c r="MUL56" s="383">
        <f t="shared" si="148"/>
        <v>0</v>
      </c>
      <c r="MUM56" s="383">
        <f t="shared" si="148"/>
        <v>0</v>
      </c>
      <c r="MUN56" s="383">
        <f t="shared" si="148"/>
        <v>0</v>
      </c>
      <c r="MUO56" s="383">
        <f t="shared" si="148"/>
        <v>0</v>
      </c>
      <c r="MUP56" s="383">
        <f t="shared" ref="MUP56:MXA56" si="149">$C$56*MUP54</f>
        <v>0</v>
      </c>
      <c r="MUQ56" s="383">
        <f t="shared" si="149"/>
        <v>0</v>
      </c>
      <c r="MUR56" s="383">
        <f t="shared" si="149"/>
        <v>0</v>
      </c>
      <c r="MUS56" s="383">
        <f t="shared" si="149"/>
        <v>0</v>
      </c>
      <c r="MUT56" s="383">
        <f t="shared" si="149"/>
        <v>0</v>
      </c>
      <c r="MUU56" s="383">
        <f t="shared" si="149"/>
        <v>0</v>
      </c>
      <c r="MUV56" s="383">
        <f t="shared" si="149"/>
        <v>0</v>
      </c>
      <c r="MUW56" s="383">
        <f t="shared" si="149"/>
        <v>0</v>
      </c>
      <c r="MUX56" s="383">
        <f t="shared" si="149"/>
        <v>0</v>
      </c>
      <c r="MUY56" s="383">
        <f t="shared" si="149"/>
        <v>0</v>
      </c>
      <c r="MUZ56" s="383">
        <f t="shared" si="149"/>
        <v>0</v>
      </c>
      <c r="MVA56" s="383">
        <f t="shared" si="149"/>
        <v>0</v>
      </c>
      <c r="MVB56" s="383">
        <f t="shared" si="149"/>
        <v>0</v>
      </c>
      <c r="MVC56" s="383">
        <f t="shared" si="149"/>
        <v>0</v>
      </c>
      <c r="MVD56" s="383">
        <f t="shared" si="149"/>
        <v>0</v>
      </c>
      <c r="MVE56" s="383">
        <f t="shared" si="149"/>
        <v>0</v>
      </c>
      <c r="MVF56" s="383">
        <f t="shared" si="149"/>
        <v>0</v>
      </c>
      <c r="MVG56" s="383">
        <f t="shared" si="149"/>
        <v>0</v>
      </c>
      <c r="MVH56" s="383">
        <f t="shared" si="149"/>
        <v>0</v>
      </c>
      <c r="MVI56" s="383">
        <f t="shared" si="149"/>
        <v>0</v>
      </c>
      <c r="MVJ56" s="383">
        <f t="shared" si="149"/>
        <v>0</v>
      </c>
      <c r="MVK56" s="383">
        <f t="shared" si="149"/>
        <v>0</v>
      </c>
      <c r="MVL56" s="383">
        <f t="shared" si="149"/>
        <v>0</v>
      </c>
      <c r="MVM56" s="383">
        <f t="shared" si="149"/>
        <v>0</v>
      </c>
      <c r="MVN56" s="383">
        <f t="shared" si="149"/>
        <v>0</v>
      </c>
      <c r="MVO56" s="383">
        <f t="shared" si="149"/>
        <v>0</v>
      </c>
      <c r="MVP56" s="383">
        <f t="shared" si="149"/>
        <v>0</v>
      </c>
      <c r="MVQ56" s="383">
        <f t="shared" si="149"/>
        <v>0</v>
      </c>
      <c r="MVR56" s="383">
        <f t="shared" si="149"/>
        <v>0</v>
      </c>
      <c r="MVS56" s="383">
        <f t="shared" si="149"/>
        <v>0</v>
      </c>
      <c r="MVT56" s="383">
        <f t="shared" si="149"/>
        <v>0</v>
      </c>
      <c r="MVU56" s="383">
        <f t="shared" si="149"/>
        <v>0</v>
      </c>
      <c r="MVV56" s="383">
        <f t="shared" si="149"/>
        <v>0</v>
      </c>
      <c r="MVW56" s="383">
        <f t="shared" si="149"/>
        <v>0</v>
      </c>
      <c r="MVX56" s="383">
        <f t="shared" si="149"/>
        <v>0</v>
      </c>
      <c r="MVY56" s="383">
        <f t="shared" si="149"/>
        <v>0</v>
      </c>
      <c r="MVZ56" s="383">
        <f t="shared" si="149"/>
        <v>0</v>
      </c>
      <c r="MWA56" s="383">
        <f t="shared" si="149"/>
        <v>0</v>
      </c>
      <c r="MWB56" s="383">
        <f t="shared" si="149"/>
        <v>0</v>
      </c>
      <c r="MWC56" s="383">
        <f t="shared" si="149"/>
        <v>0</v>
      </c>
      <c r="MWD56" s="383">
        <f t="shared" si="149"/>
        <v>0</v>
      </c>
      <c r="MWE56" s="383">
        <f t="shared" si="149"/>
        <v>0</v>
      </c>
      <c r="MWF56" s="383">
        <f t="shared" si="149"/>
        <v>0</v>
      </c>
      <c r="MWG56" s="383">
        <f t="shared" si="149"/>
        <v>0</v>
      </c>
      <c r="MWH56" s="383">
        <f t="shared" si="149"/>
        <v>0</v>
      </c>
      <c r="MWI56" s="383">
        <f t="shared" si="149"/>
        <v>0</v>
      </c>
      <c r="MWJ56" s="383">
        <f t="shared" si="149"/>
        <v>0</v>
      </c>
      <c r="MWK56" s="383">
        <f t="shared" si="149"/>
        <v>0</v>
      </c>
      <c r="MWL56" s="383">
        <f t="shared" si="149"/>
        <v>0</v>
      </c>
      <c r="MWM56" s="383">
        <f t="shared" si="149"/>
        <v>0</v>
      </c>
      <c r="MWN56" s="383">
        <f t="shared" si="149"/>
        <v>0</v>
      </c>
      <c r="MWO56" s="383">
        <f t="shared" si="149"/>
        <v>0</v>
      </c>
      <c r="MWP56" s="383">
        <f t="shared" si="149"/>
        <v>0</v>
      </c>
      <c r="MWQ56" s="383">
        <f t="shared" si="149"/>
        <v>0</v>
      </c>
      <c r="MWR56" s="383">
        <f t="shared" si="149"/>
        <v>0</v>
      </c>
      <c r="MWS56" s="383">
        <f t="shared" si="149"/>
        <v>0</v>
      </c>
      <c r="MWT56" s="383">
        <f t="shared" si="149"/>
        <v>0</v>
      </c>
      <c r="MWU56" s="383">
        <f t="shared" si="149"/>
        <v>0</v>
      </c>
      <c r="MWV56" s="383">
        <f t="shared" si="149"/>
        <v>0</v>
      </c>
      <c r="MWW56" s="383">
        <f t="shared" si="149"/>
        <v>0</v>
      </c>
      <c r="MWX56" s="383">
        <f t="shared" si="149"/>
        <v>0</v>
      </c>
      <c r="MWY56" s="383">
        <f t="shared" si="149"/>
        <v>0</v>
      </c>
      <c r="MWZ56" s="383">
        <f t="shared" si="149"/>
        <v>0</v>
      </c>
      <c r="MXA56" s="383">
        <f t="shared" si="149"/>
        <v>0</v>
      </c>
      <c r="MXB56" s="383">
        <f t="shared" ref="MXB56:MZM56" si="150">$C$56*MXB54</f>
        <v>0</v>
      </c>
      <c r="MXC56" s="383">
        <f t="shared" si="150"/>
        <v>0</v>
      </c>
      <c r="MXD56" s="383">
        <f t="shared" si="150"/>
        <v>0</v>
      </c>
      <c r="MXE56" s="383">
        <f t="shared" si="150"/>
        <v>0</v>
      </c>
      <c r="MXF56" s="383">
        <f t="shared" si="150"/>
        <v>0</v>
      </c>
      <c r="MXG56" s="383">
        <f t="shared" si="150"/>
        <v>0</v>
      </c>
      <c r="MXH56" s="383">
        <f t="shared" si="150"/>
        <v>0</v>
      </c>
      <c r="MXI56" s="383">
        <f t="shared" si="150"/>
        <v>0</v>
      </c>
      <c r="MXJ56" s="383">
        <f t="shared" si="150"/>
        <v>0</v>
      </c>
      <c r="MXK56" s="383">
        <f t="shared" si="150"/>
        <v>0</v>
      </c>
      <c r="MXL56" s="383">
        <f t="shared" si="150"/>
        <v>0</v>
      </c>
      <c r="MXM56" s="383">
        <f t="shared" si="150"/>
        <v>0</v>
      </c>
      <c r="MXN56" s="383">
        <f t="shared" si="150"/>
        <v>0</v>
      </c>
      <c r="MXO56" s="383">
        <f t="shared" si="150"/>
        <v>0</v>
      </c>
      <c r="MXP56" s="383">
        <f t="shared" si="150"/>
        <v>0</v>
      </c>
      <c r="MXQ56" s="383">
        <f t="shared" si="150"/>
        <v>0</v>
      </c>
      <c r="MXR56" s="383">
        <f t="shared" si="150"/>
        <v>0</v>
      </c>
      <c r="MXS56" s="383">
        <f t="shared" si="150"/>
        <v>0</v>
      </c>
      <c r="MXT56" s="383">
        <f t="shared" si="150"/>
        <v>0</v>
      </c>
      <c r="MXU56" s="383">
        <f t="shared" si="150"/>
        <v>0</v>
      </c>
      <c r="MXV56" s="383">
        <f t="shared" si="150"/>
        <v>0</v>
      </c>
      <c r="MXW56" s="383">
        <f t="shared" si="150"/>
        <v>0</v>
      </c>
      <c r="MXX56" s="383">
        <f t="shared" si="150"/>
        <v>0</v>
      </c>
      <c r="MXY56" s="383">
        <f t="shared" si="150"/>
        <v>0</v>
      </c>
      <c r="MXZ56" s="383">
        <f t="shared" si="150"/>
        <v>0</v>
      </c>
      <c r="MYA56" s="383">
        <f t="shared" si="150"/>
        <v>0</v>
      </c>
      <c r="MYB56" s="383">
        <f t="shared" si="150"/>
        <v>0</v>
      </c>
      <c r="MYC56" s="383">
        <f t="shared" si="150"/>
        <v>0</v>
      </c>
      <c r="MYD56" s="383">
        <f t="shared" si="150"/>
        <v>0</v>
      </c>
      <c r="MYE56" s="383">
        <f t="shared" si="150"/>
        <v>0</v>
      </c>
      <c r="MYF56" s="383">
        <f t="shared" si="150"/>
        <v>0</v>
      </c>
      <c r="MYG56" s="383">
        <f t="shared" si="150"/>
        <v>0</v>
      </c>
      <c r="MYH56" s="383">
        <f t="shared" si="150"/>
        <v>0</v>
      </c>
      <c r="MYI56" s="383">
        <f t="shared" si="150"/>
        <v>0</v>
      </c>
      <c r="MYJ56" s="383">
        <f t="shared" si="150"/>
        <v>0</v>
      </c>
      <c r="MYK56" s="383">
        <f t="shared" si="150"/>
        <v>0</v>
      </c>
      <c r="MYL56" s="383">
        <f t="shared" si="150"/>
        <v>0</v>
      </c>
      <c r="MYM56" s="383">
        <f t="shared" si="150"/>
        <v>0</v>
      </c>
      <c r="MYN56" s="383">
        <f t="shared" si="150"/>
        <v>0</v>
      </c>
      <c r="MYO56" s="383">
        <f t="shared" si="150"/>
        <v>0</v>
      </c>
      <c r="MYP56" s="383">
        <f t="shared" si="150"/>
        <v>0</v>
      </c>
      <c r="MYQ56" s="383">
        <f t="shared" si="150"/>
        <v>0</v>
      </c>
      <c r="MYR56" s="383">
        <f t="shared" si="150"/>
        <v>0</v>
      </c>
      <c r="MYS56" s="383">
        <f t="shared" si="150"/>
        <v>0</v>
      </c>
      <c r="MYT56" s="383">
        <f t="shared" si="150"/>
        <v>0</v>
      </c>
      <c r="MYU56" s="383">
        <f t="shared" si="150"/>
        <v>0</v>
      </c>
      <c r="MYV56" s="383">
        <f t="shared" si="150"/>
        <v>0</v>
      </c>
      <c r="MYW56" s="383">
        <f t="shared" si="150"/>
        <v>0</v>
      </c>
      <c r="MYX56" s="383">
        <f t="shared" si="150"/>
        <v>0</v>
      </c>
      <c r="MYY56" s="383">
        <f t="shared" si="150"/>
        <v>0</v>
      </c>
      <c r="MYZ56" s="383">
        <f t="shared" si="150"/>
        <v>0</v>
      </c>
      <c r="MZA56" s="383">
        <f t="shared" si="150"/>
        <v>0</v>
      </c>
      <c r="MZB56" s="383">
        <f t="shared" si="150"/>
        <v>0</v>
      </c>
      <c r="MZC56" s="383">
        <f t="shared" si="150"/>
        <v>0</v>
      </c>
      <c r="MZD56" s="383">
        <f t="shared" si="150"/>
        <v>0</v>
      </c>
      <c r="MZE56" s="383">
        <f t="shared" si="150"/>
        <v>0</v>
      </c>
      <c r="MZF56" s="383">
        <f t="shared" si="150"/>
        <v>0</v>
      </c>
      <c r="MZG56" s="383">
        <f t="shared" si="150"/>
        <v>0</v>
      </c>
      <c r="MZH56" s="383">
        <f t="shared" si="150"/>
        <v>0</v>
      </c>
      <c r="MZI56" s="383">
        <f t="shared" si="150"/>
        <v>0</v>
      </c>
      <c r="MZJ56" s="383">
        <f t="shared" si="150"/>
        <v>0</v>
      </c>
      <c r="MZK56" s="383">
        <f t="shared" si="150"/>
        <v>0</v>
      </c>
      <c r="MZL56" s="383">
        <f t="shared" si="150"/>
        <v>0</v>
      </c>
      <c r="MZM56" s="383">
        <f t="shared" si="150"/>
        <v>0</v>
      </c>
      <c r="MZN56" s="383">
        <f t="shared" ref="MZN56:NBY56" si="151">$C$56*MZN54</f>
        <v>0</v>
      </c>
      <c r="MZO56" s="383">
        <f t="shared" si="151"/>
        <v>0</v>
      </c>
      <c r="MZP56" s="383">
        <f t="shared" si="151"/>
        <v>0</v>
      </c>
      <c r="MZQ56" s="383">
        <f t="shared" si="151"/>
        <v>0</v>
      </c>
      <c r="MZR56" s="383">
        <f t="shared" si="151"/>
        <v>0</v>
      </c>
      <c r="MZS56" s="383">
        <f t="shared" si="151"/>
        <v>0</v>
      </c>
      <c r="MZT56" s="383">
        <f t="shared" si="151"/>
        <v>0</v>
      </c>
      <c r="MZU56" s="383">
        <f t="shared" si="151"/>
        <v>0</v>
      </c>
      <c r="MZV56" s="383">
        <f t="shared" si="151"/>
        <v>0</v>
      </c>
      <c r="MZW56" s="383">
        <f t="shared" si="151"/>
        <v>0</v>
      </c>
      <c r="MZX56" s="383">
        <f t="shared" si="151"/>
        <v>0</v>
      </c>
      <c r="MZY56" s="383">
        <f t="shared" si="151"/>
        <v>0</v>
      </c>
      <c r="MZZ56" s="383">
        <f t="shared" si="151"/>
        <v>0</v>
      </c>
      <c r="NAA56" s="383">
        <f t="shared" si="151"/>
        <v>0</v>
      </c>
      <c r="NAB56" s="383">
        <f t="shared" si="151"/>
        <v>0</v>
      </c>
      <c r="NAC56" s="383">
        <f t="shared" si="151"/>
        <v>0</v>
      </c>
      <c r="NAD56" s="383">
        <f t="shared" si="151"/>
        <v>0</v>
      </c>
      <c r="NAE56" s="383">
        <f t="shared" si="151"/>
        <v>0</v>
      </c>
      <c r="NAF56" s="383">
        <f t="shared" si="151"/>
        <v>0</v>
      </c>
      <c r="NAG56" s="383">
        <f t="shared" si="151"/>
        <v>0</v>
      </c>
      <c r="NAH56" s="383">
        <f t="shared" si="151"/>
        <v>0</v>
      </c>
      <c r="NAI56" s="383">
        <f t="shared" si="151"/>
        <v>0</v>
      </c>
      <c r="NAJ56" s="383">
        <f t="shared" si="151"/>
        <v>0</v>
      </c>
      <c r="NAK56" s="383">
        <f t="shared" si="151"/>
        <v>0</v>
      </c>
      <c r="NAL56" s="383">
        <f t="shared" si="151"/>
        <v>0</v>
      </c>
      <c r="NAM56" s="383">
        <f t="shared" si="151"/>
        <v>0</v>
      </c>
      <c r="NAN56" s="383">
        <f t="shared" si="151"/>
        <v>0</v>
      </c>
      <c r="NAO56" s="383">
        <f t="shared" si="151"/>
        <v>0</v>
      </c>
      <c r="NAP56" s="383">
        <f t="shared" si="151"/>
        <v>0</v>
      </c>
      <c r="NAQ56" s="383">
        <f t="shared" si="151"/>
        <v>0</v>
      </c>
      <c r="NAR56" s="383">
        <f t="shared" si="151"/>
        <v>0</v>
      </c>
      <c r="NAS56" s="383">
        <f t="shared" si="151"/>
        <v>0</v>
      </c>
      <c r="NAT56" s="383">
        <f t="shared" si="151"/>
        <v>0</v>
      </c>
      <c r="NAU56" s="383">
        <f t="shared" si="151"/>
        <v>0</v>
      </c>
      <c r="NAV56" s="383">
        <f t="shared" si="151"/>
        <v>0</v>
      </c>
      <c r="NAW56" s="383">
        <f t="shared" si="151"/>
        <v>0</v>
      </c>
      <c r="NAX56" s="383">
        <f t="shared" si="151"/>
        <v>0</v>
      </c>
      <c r="NAY56" s="383">
        <f t="shared" si="151"/>
        <v>0</v>
      </c>
      <c r="NAZ56" s="383">
        <f t="shared" si="151"/>
        <v>0</v>
      </c>
      <c r="NBA56" s="383">
        <f t="shared" si="151"/>
        <v>0</v>
      </c>
      <c r="NBB56" s="383">
        <f t="shared" si="151"/>
        <v>0</v>
      </c>
      <c r="NBC56" s="383">
        <f t="shared" si="151"/>
        <v>0</v>
      </c>
      <c r="NBD56" s="383">
        <f t="shared" si="151"/>
        <v>0</v>
      </c>
      <c r="NBE56" s="383">
        <f t="shared" si="151"/>
        <v>0</v>
      </c>
      <c r="NBF56" s="383">
        <f t="shared" si="151"/>
        <v>0</v>
      </c>
      <c r="NBG56" s="383">
        <f t="shared" si="151"/>
        <v>0</v>
      </c>
      <c r="NBH56" s="383">
        <f t="shared" si="151"/>
        <v>0</v>
      </c>
      <c r="NBI56" s="383">
        <f t="shared" si="151"/>
        <v>0</v>
      </c>
      <c r="NBJ56" s="383">
        <f t="shared" si="151"/>
        <v>0</v>
      </c>
      <c r="NBK56" s="383">
        <f t="shared" si="151"/>
        <v>0</v>
      </c>
      <c r="NBL56" s="383">
        <f t="shared" si="151"/>
        <v>0</v>
      </c>
      <c r="NBM56" s="383">
        <f t="shared" si="151"/>
        <v>0</v>
      </c>
      <c r="NBN56" s="383">
        <f t="shared" si="151"/>
        <v>0</v>
      </c>
      <c r="NBO56" s="383">
        <f t="shared" si="151"/>
        <v>0</v>
      </c>
      <c r="NBP56" s="383">
        <f t="shared" si="151"/>
        <v>0</v>
      </c>
      <c r="NBQ56" s="383">
        <f t="shared" si="151"/>
        <v>0</v>
      </c>
      <c r="NBR56" s="383">
        <f t="shared" si="151"/>
        <v>0</v>
      </c>
      <c r="NBS56" s="383">
        <f t="shared" si="151"/>
        <v>0</v>
      </c>
      <c r="NBT56" s="383">
        <f t="shared" si="151"/>
        <v>0</v>
      </c>
      <c r="NBU56" s="383">
        <f t="shared" si="151"/>
        <v>0</v>
      </c>
      <c r="NBV56" s="383">
        <f t="shared" si="151"/>
        <v>0</v>
      </c>
      <c r="NBW56" s="383">
        <f t="shared" si="151"/>
        <v>0</v>
      </c>
      <c r="NBX56" s="383">
        <f t="shared" si="151"/>
        <v>0</v>
      </c>
      <c r="NBY56" s="383">
        <f t="shared" si="151"/>
        <v>0</v>
      </c>
      <c r="NBZ56" s="383">
        <f t="shared" ref="NBZ56:NEK56" si="152">$C$56*NBZ54</f>
        <v>0</v>
      </c>
      <c r="NCA56" s="383">
        <f t="shared" si="152"/>
        <v>0</v>
      </c>
      <c r="NCB56" s="383">
        <f t="shared" si="152"/>
        <v>0</v>
      </c>
      <c r="NCC56" s="383">
        <f t="shared" si="152"/>
        <v>0</v>
      </c>
      <c r="NCD56" s="383">
        <f t="shared" si="152"/>
        <v>0</v>
      </c>
      <c r="NCE56" s="383">
        <f t="shared" si="152"/>
        <v>0</v>
      </c>
      <c r="NCF56" s="383">
        <f t="shared" si="152"/>
        <v>0</v>
      </c>
      <c r="NCG56" s="383">
        <f t="shared" si="152"/>
        <v>0</v>
      </c>
      <c r="NCH56" s="383">
        <f t="shared" si="152"/>
        <v>0</v>
      </c>
      <c r="NCI56" s="383">
        <f t="shared" si="152"/>
        <v>0</v>
      </c>
      <c r="NCJ56" s="383">
        <f t="shared" si="152"/>
        <v>0</v>
      </c>
      <c r="NCK56" s="383">
        <f t="shared" si="152"/>
        <v>0</v>
      </c>
      <c r="NCL56" s="383">
        <f t="shared" si="152"/>
        <v>0</v>
      </c>
      <c r="NCM56" s="383">
        <f t="shared" si="152"/>
        <v>0</v>
      </c>
      <c r="NCN56" s="383">
        <f t="shared" si="152"/>
        <v>0</v>
      </c>
      <c r="NCO56" s="383">
        <f t="shared" si="152"/>
        <v>0</v>
      </c>
      <c r="NCP56" s="383">
        <f t="shared" si="152"/>
        <v>0</v>
      </c>
      <c r="NCQ56" s="383">
        <f t="shared" si="152"/>
        <v>0</v>
      </c>
      <c r="NCR56" s="383">
        <f t="shared" si="152"/>
        <v>0</v>
      </c>
      <c r="NCS56" s="383">
        <f t="shared" si="152"/>
        <v>0</v>
      </c>
      <c r="NCT56" s="383">
        <f t="shared" si="152"/>
        <v>0</v>
      </c>
      <c r="NCU56" s="383">
        <f t="shared" si="152"/>
        <v>0</v>
      </c>
      <c r="NCV56" s="383">
        <f t="shared" si="152"/>
        <v>0</v>
      </c>
      <c r="NCW56" s="383">
        <f t="shared" si="152"/>
        <v>0</v>
      </c>
      <c r="NCX56" s="383">
        <f t="shared" si="152"/>
        <v>0</v>
      </c>
      <c r="NCY56" s="383">
        <f t="shared" si="152"/>
        <v>0</v>
      </c>
      <c r="NCZ56" s="383">
        <f t="shared" si="152"/>
        <v>0</v>
      </c>
      <c r="NDA56" s="383">
        <f t="shared" si="152"/>
        <v>0</v>
      </c>
      <c r="NDB56" s="383">
        <f t="shared" si="152"/>
        <v>0</v>
      </c>
      <c r="NDC56" s="383">
        <f t="shared" si="152"/>
        <v>0</v>
      </c>
      <c r="NDD56" s="383">
        <f t="shared" si="152"/>
        <v>0</v>
      </c>
      <c r="NDE56" s="383">
        <f t="shared" si="152"/>
        <v>0</v>
      </c>
      <c r="NDF56" s="383">
        <f t="shared" si="152"/>
        <v>0</v>
      </c>
      <c r="NDG56" s="383">
        <f t="shared" si="152"/>
        <v>0</v>
      </c>
      <c r="NDH56" s="383">
        <f t="shared" si="152"/>
        <v>0</v>
      </c>
      <c r="NDI56" s="383">
        <f t="shared" si="152"/>
        <v>0</v>
      </c>
      <c r="NDJ56" s="383">
        <f t="shared" si="152"/>
        <v>0</v>
      </c>
      <c r="NDK56" s="383">
        <f t="shared" si="152"/>
        <v>0</v>
      </c>
      <c r="NDL56" s="383">
        <f t="shared" si="152"/>
        <v>0</v>
      </c>
      <c r="NDM56" s="383">
        <f t="shared" si="152"/>
        <v>0</v>
      </c>
      <c r="NDN56" s="383">
        <f t="shared" si="152"/>
        <v>0</v>
      </c>
      <c r="NDO56" s="383">
        <f t="shared" si="152"/>
        <v>0</v>
      </c>
      <c r="NDP56" s="383">
        <f t="shared" si="152"/>
        <v>0</v>
      </c>
      <c r="NDQ56" s="383">
        <f t="shared" si="152"/>
        <v>0</v>
      </c>
      <c r="NDR56" s="383">
        <f t="shared" si="152"/>
        <v>0</v>
      </c>
      <c r="NDS56" s="383">
        <f t="shared" si="152"/>
        <v>0</v>
      </c>
      <c r="NDT56" s="383">
        <f t="shared" si="152"/>
        <v>0</v>
      </c>
      <c r="NDU56" s="383">
        <f t="shared" si="152"/>
        <v>0</v>
      </c>
      <c r="NDV56" s="383">
        <f t="shared" si="152"/>
        <v>0</v>
      </c>
      <c r="NDW56" s="383">
        <f t="shared" si="152"/>
        <v>0</v>
      </c>
      <c r="NDX56" s="383">
        <f t="shared" si="152"/>
        <v>0</v>
      </c>
      <c r="NDY56" s="383">
        <f t="shared" si="152"/>
        <v>0</v>
      </c>
      <c r="NDZ56" s="383">
        <f t="shared" si="152"/>
        <v>0</v>
      </c>
      <c r="NEA56" s="383">
        <f t="shared" si="152"/>
        <v>0</v>
      </c>
      <c r="NEB56" s="383">
        <f t="shared" si="152"/>
        <v>0</v>
      </c>
      <c r="NEC56" s="383">
        <f t="shared" si="152"/>
        <v>0</v>
      </c>
      <c r="NED56" s="383">
        <f t="shared" si="152"/>
        <v>0</v>
      </c>
      <c r="NEE56" s="383">
        <f t="shared" si="152"/>
        <v>0</v>
      </c>
      <c r="NEF56" s="383">
        <f t="shared" si="152"/>
        <v>0</v>
      </c>
      <c r="NEG56" s="383">
        <f t="shared" si="152"/>
        <v>0</v>
      </c>
      <c r="NEH56" s="383">
        <f t="shared" si="152"/>
        <v>0</v>
      </c>
      <c r="NEI56" s="383">
        <f t="shared" si="152"/>
        <v>0</v>
      </c>
      <c r="NEJ56" s="383">
        <f t="shared" si="152"/>
        <v>0</v>
      </c>
      <c r="NEK56" s="383">
        <f t="shared" si="152"/>
        <v>0</v>
      </c>
      <c r="NEL56" s="383">
        <f t="shared" ref="NEL56:NGW56" si="153">$C$56*NEL54</f>
        <v>0</v>
      </c>
      <c r="NEM56" s="383">
        <f t="shared" si="153"/>
        <v>0</v>
      </c>
      <c r="NEN56" s="383">
        <f t="shared" si="153"/>
        <v>0</v>
      </c>
      <c r="NEO56" s="383">
        <f t="shared" si="153"/>
        <v>0</v>
      </c>
      <c r="NEP56" s="383">
        <f t="shared" si="153"/>
        <v>0</v>
      </c>
      <c r="NEQ56" s="383">
        <f t="shared" si="153"/>
        <v>0</v>
      </c>
      <c r="NER56" s="383">
        <f t="shared" si="153"/>
        <v>0</v>
      </c>
      <c r="NES56" s="383">
        <f t="shared" si="153"/>
        <v>0</v>
      </c>
      <c r="NET56" s="383">
        <f t="shared" si="153"/>
        <v>0</v>
      </c>
      <c r="NEU56" s="383">
        <f t="shared" si="153"/>
        <v>0</v>
      </c>
      <c r="NEV56" s="383">
        <f t="shared" si="153"/>
        <v>0</v>
      </c>
      <c r="NEW56" s="383">
        <f t="shared" si="153"/>
        <v>0</v>
      </c>
      <c r="NEX56" s="383">
        <f t="shared" si="153"/>
        <v>0</v>
      </c>
      <c r="NEY56" s="383">
        <f t="shared" si="153"/>
        <v>0</v>
      </c>
      <c r="NEZ56" s="383">
        <f t="shared" si="153"/>
        <v>0</v>
      </c>
      <c r="NFA56" s="383">
        <f t="shared" si="153"/>
        <v>0</v>
      </c>
      <c r="NFB56" s="383">
        <f t="shared" si="153"/>
        <v>0</v>
      </c>
      <c r="NFC56" s="383">
        <f t="shared" si="153"/>
        <v>0</v>
      </c>
      <c r="NFD56" s="383">
        <f t="shared" si="153"/>
        <v>0</v>
      </c>
      <c r="NFE56" s="383">
        <f t="shared" si="153"/>
        <v>0</v>
      </c>
      <c r="NFF56" s="383">
        <f t="shared" si="153"/>
        <v>0</v>
      </c>
      <c r="NFG56" s="383">
        <f t="shared" si="153"/>
        <v>0</v>
      </c>
      <c r="NFH56" s="383">
        <f t="shared" si="153"/>
        <v>0</v>
      </c>
      <c r="NFI56" s="383">
        <f t="shared" si="153"/>
        <v>0</v>
      </c>
      <c r="NFJ56" s="383">
        <f t="shared" si="153"/>
        <v>0</v>
      </c>
      <c r="NFK56" s="383">
        <f t="shared" si="153"/>
        <v>0</v>
      </c>
      <c r="NFL56" s="383">
        <f t="shared" si="153"/>
        <v>0</v>
      </c>
      <c r="NFM56" s="383">
        <f t="shared" si="153"/>
        <v>0</v>
      </c>
      <c r="NFN56" s="383">
        <f t="shared" si="153"/>
        <v>0</v>
      </c>
      <c r="NFO56" s="383">
        <f t="shared" si="153"/>
        <v>0</v>
      </c>
      <c r="NFP56" s="383">
        <f t="shared" si="153"/>
        <v>0</v>
      </c>
      <c r="NFQ56" s="383">
        <f t="shared" si="153"/>
        <v>0</v>
      </c>
      <c r="NFR56" s="383">
        <f t="shared" si="153"/>
        <v>0</v>
      </c>
      <c r="NFS56" s="383">
        <f t="shared" si="153"/>
        <v>0</v>
      </c>
      <c r="NFT56" s="383">
        <f t="shared" si="153"/>
        <v>0</v>
      </c>
      <c r="NFU56" s="383">
        <f t="shared" si="153"/>
        <v>0</v>
      </c>
      <c r="NFV56" s="383">
        <f t="shared" si="153"/>
        <v>0</v>
      </c>
      <c r="NFW56" s="383">
        <f t="shared" si="153"/>
        <v>0</v>
      </c>
      <c r="NFX56" s="383">
        <f t="shared" si="153"/>
        <v>0</v>
      </c>
      <c r="NFY56" s="383">
        <f t="shared" si="153"/>
        <v>0</v>
      </c>
      <c r="NFZ56" s="383">
        <f t="shared" si="153"/>
        <v>0</v>
      </c>
      <c r="NGA56" s="383">
        <f t="shared" si="153"/>
        <v>0</v>
      </c>
      <c r="NGB56" s="383">
        <f t="shared" si="153"/>
        <v>0</v>
      </c>
      <c r="NGC56" s="383">
        <f t="shared" si="153"/>
        <v>0</v>
      </c>
      <c r="NGD56" s="383">
        <f t="shared" si="153"/>
        <v>0</v>
      </c>
      <c r="NGE56" s="383">
        <f t="shared" si="153"/>
        <v>0</v>
      </c>
      <c r="NGF56" s="383">
        <f t="shared" si="153"/>
        <v>0</v>
      </c>
      <c r="NGG56" s="383">
        <f t="shared" si="153"/>
        <v>0</v>
      </c>
      <c r="NGH56" s="383">
        <f t="shared" si="153"/>
        <v>0</v>
      </c>
      <c r="NGI56" s="383">
        <f t="shared" si="153"/>
        <v>0</v>
      </c>
      <c r="NGJ56" s="383">
        <f t="shared" si="153"/>
        <v>0</v>
      </c>
      <c r="NGK56" s="383">
        <f t="shared" si="153"/>
        <v>0</v>
      </c>
      <c r="NGL56" s="383">
        <f t="shared" si="153"/>
        <v>0</v>
      </c>
      <c r="NGM56" s="383">
        <f t="shared" si="153"/>
        <v>0</v>
      </c>
      <c r="NGN56" s="383">
        <f t="shared" si="153"/>
        <v>0</v>
      </c>
      <c r="NGO56" s="383">
        <f t="shared" si="153"/>
        <v>0</v>
      </c>
      <c r="NGP56" s="383">
        <f t="shared" si="153"/>
        <v>0</v>
      </c>
      <c r="NGQ56" s="383">
        <f t="shared" si="153"/>
        <v>0</v>
      </c>
      <c r="NGR56" s="383">
        <f t="shared" si="153"/>
        <v>0</v>
      </c>
      <c r="NGS56" s="383">
        <f t="shared" si="153"/>
        <v>0</v>
      </c>
      <c r="NGT56" s="383">
        <f t="shared" si="153"/>
        <v>0</v>
      </c>
      <c r="NGU56" s="383">
        <f t="shared" si="153"/>
        <v>0</v>
      </c>
      <c r="NGV56" s="383">
        <f t="shared" si="153"/>
        <v>0</v>
      </c>
      <c r="NGW56" s="383">
        <f t="shared" si="153"/>
        <v>0</v>
      </c>
      <c r="NGX56" s="383">
        <f t="shared" ref="NGX56:NJI56" si="154">$C$56*NGX54</f>
        <v>0</v>
      </c>
      <c r="NGY56" s="383">
        <f t="shared" si="154"/>
        <v>0</v>
      </c>
      <c r="NGZ56" s="383">
        <f t="shared" si="154"/>
        <v>0</v>
      </c>
      <c r="NHA56" s="383">
        <f t="shared" si="154"/>
        <v>0</v>
      </c>
      <c r="NHB56" s="383">
        <f t="shared" si="154"/>
        <v>0</v>
      </c>
      <c r="NHC56" s="383">
        <f t="shared" si="154"/>
        <v>0</v>
      </c>
      <c r="NHD56" s="383">
        <f t="shared" si="154"/>
        <v>0</v>
      </c>
      <c r="NHE56" s="383">
        <f t="shared" si="154"/>
        <v>0</v>
      </c>
      <c r="NHF56" s="383">
        <f t="shared" si="154"/>
        <v>0</v>
      </c>
      <c r="NHG56" s="383">
        <f t="shared" si="154"/>
        <v>0</v>
      </c>
      <c r="NHH56" s="383">
        <f t="shared" si="154"/>
        <v>0</v>
      </c>
      <c r="NHI56" s="383">
        <f t="shared" si="154"/>
        <v>0</v>
      </c>
      <c r="NHJ56" s="383">
        <f t="shared" si="154"/>
        <v>0</v>
      </c>
      <c r="NHK56" s="383">
        <f t="shared" si="154"/>
        <v>0</v>
      </c>
      <c r="NHL56" s="383">
        <f t="shared" si="154"/>
        <v>0</v>
      </c>
      <c r="NHM56" s="383">
        <f t="shared" si="154"/>
        <v>0</v>
      </c>
      <c r="NHN56" s="383">
        <f t="shared" si="154"/>
        <v>0</v>
      </c>
      <c r="NHO56" s="383">
        <f t="shared" si="154"/>
        <v>0</v>
      </c>
      <c r="NHP56" s="383">
        <f t="shared" si="154"/>
        <v>0</v>
      </c>
      <c r="NHQ56" s="383">
        <f t="shared" si="154"/>
        <v>0</v>
      </c>
      <c r="NHR56" s="383">
        <f t="shared" si="154"/>
        <v>0</v>
      </c>
      <c r="NHS56" s="383">
        <f t="shared" si="154"/>
        <v>0</v>
      </c>
      <c r="NHT56" s="383">
        <f t="shared" si="154"/>
        <v>0</v>
      </c>
      <c r="NHU56" s="383">
        <f t="shared" si="154"/>
        <v>0</v>
      </c>
      <c r="NHV56" s="383">
        <f t="shared" si="154"/>
        <v>0</v>
      </c>
      <c r="NHW56" s="383">
        <f t="shared" si="154"/>
        <v>0</v>
      </c>
      <c r="NHX56" s="383">
        <f t="shared" si="154"/>
        <v>0</v>
      </c>
      <c r="NHY56" s="383">
        <f t="shared" si="154"/>
        <v>0</v>
      </c>
      <c r="NHZ56" s="383">
        <f t="shared" si="154"/>
        <v>0</v>
      </c>
      <c r="NIA56" s="383">
        <f t="shared" si="154"/>
        <v>0</v>
      </c>
      <c r="NIB56" s="383">
        <f t="shared" si="154"/>
        <v>0</v>
      </c>
      <c r="NIC56" s="383">
        <f t="shared" si="154"/>
        <v>0</v>
      </c>
      <c r="NID56" s="383">
        <f t="shared" si="154"/>
        <v>0</v>
      </c>
      <c r="NIE56" s="383">
        <f t="shared" si="154"/>
        <v>0</v>
      </c>
      <c r="NIF56" s="383">
        <f t="shared" si="154"/>
        <v>0</v>
      </c>
      <c r="NIG56" s="383">
        <f t="shared" si="154"/>
        <v>0</v>
      </c>
      <c r="NIH56" s="383">
        <f t="shared" si="154"/>
        <v>0</v>
      </c>
      <c r="NII56" s="383">
        <f t="shared" si="154"/>
        <v>0</v>
      </c>
      <c r="NIJ56" s="383">
        <f t="shared" si="154"/>
        <v>0</v>
      </c>
      <c r="NIK56" s="383">
        <f t="shared" si="154"/>
        <v>0</v>
      </c>
      <c r="NIL56" s="383">
        <f t="shared" si="154"/>
        <v>0</v>
      </c>
      <c r="NIM56" s="383">
        <f t="shared" si="154"/>
        <v>0</v>
      </c>
      <c r="NIN56" s="383">
        <f t="shared" si="154"/>
        <v>0</v>
      </c>
      <c r="NIO56" s="383">
        <f t="shared" si="154"/>
        <v>0</v>
      </c>
      <c r="NIP56" s="383">
        <f t="shared" si="154"/>
        <v>0</v>
      </c>
      <c r="NIQ56" s="383">
        <f t="shared" si="154"/>
        <v>0</v>
      </c>
      <c r="NIR56" s="383">
        <f t="shared" si="154"/>
        <v>0</v>
      </c>
      <c r="NIS56" s="383">
        <f t="shared" si="154"/>
        <v>0</v>
      </c>
      <c r="NIT56" s="383">
        <f t="shared" si="154"/>
        <v>0</v>
      </c>
      <c r="NIU56" s="383">
        <f t="shared" si="154"/>
        <v>0</v>
      </c>
      <c r="NIV56" s="383">
        <f t="shared" si="154"/>
        <v>0</v>
      </c>
      <c r="NIW56" s="383">
        <f t="shared" si="154"/>
        <v>0</v>
      </c>
      <c r="NIX56" s="383">
        <f t="shared" si="154"/>
        <v>0</v>
      </c>
      <c r="NIY56" s="383">
        <f t="shared" si="154"/>
        <v>0</v>
      </c>
      <c r="NIZ56" s="383">
        <f t="shared" si="154"/>
        <v>0</v>
      </c>
      <c r="NJA56" s="383">
        <f t="shared" si="154"/>
        <v>0</v>
      </c>
      <c r="NJB56" s="383">
        <f t="shared" si="154"/>
        <v>0</v>
      </c>
      <c r="NJC56" s="383">
        <f t="shared" si="154"/>
        <v>0</v>
      </c>
      <c r="NJD56" s="383">
        <f t="shared" si="154"/>
        <v>0</v>
      </c>
      <c r="NJE56" s="383">
        <f t="shared" si="154"/>
        <v>0</v>
      </c>
      <c r="NJF56" s="383">
        <f t="shared" si="154"/>
        <v>0</v>
      </c>
      <c r="NJG56" s="383">
        <f t="shared" si="154"/>
        <v>0</v>
      </c>
      <c r="NJH56" s="383">
        <f t="shared" si="154"/>
        <v>0</v>
      </c>
      <c r="NJI56" s="383">
        <f t="shared" si="154"/>
        <v>0</v>
      </c>
      <c r="NJJ56" s="383">
        <f t="shared" ref="NJJ56:NLU56" si="155">$C$56*NJJ54</f>
        <v>0</v>
      </c>
      <c r="NJK56" s="383">
        <f t="shared" si="155"/>
        <v>0</v>
      </c>
      <c r="NJL56" s="383">
        <f t="shared" si="155"/>
        <v>0</v>
      </c>
      <c r="NJM56" s="383">
        <f t="shared" si="155"/>
        <v>0</v>
      </c>
      <c r="NJN56" s="383">
        <f t="shared" si="155"/>
        <v>0</v>
      </c>
      <c r="NJO56" s="383">
        <f t="shared" si="155"/>
        <v>0</v>
      </c>
      <c r="NJP56" s="383">
        <f t="shared" si="155"/>
        <v>0</v>
      </c>
      <c r="NJQ56" s="383">
        <f t="shared" si="155"/>
        <v>0</v>
      </c>
      <c r="NJR56" s="383">
        <f t="shared" si="155"/>
        <v>0</v>
      </c>
      <c r="NJS56" s="383">
        <f t="shared" si="155"/>
        <v>0</v>
      </c>
      <c r="NJT56" s="383">
        <f t="shared" si="155"/>
        <v>0</v>
      </c>
      <c r="NJU56" s="383">
        <f t="shared" si="155"/>
        <v>0</v>
      </c>
      <c r="NJV56" s="383">
        <f t="shared" si="155"/>
        <v>0</v>
      </c>
      <c r="NJW56" s="383">
        <f t="shared" si="155"/>
        <v>0</v>
      </c>
      <c r="NJX56" s="383">
        <f t="shared" si="155"/>
        <v>0</v>
      </c>
      <c r="NJY56" s="383">
        <f t="shared" si="155"/>
        <v>0</v>
      </c>
      <c r="NJZ56" s="383">
        <f t="shared" si="155"/>
        <v>0</v>
      </c>
      <c r="NKA56" s="383">
        <f t="shared" si="155"/>
        <v>0</v>
      </c>
      <c r="NKB56" s="383">
        <f t="shared" si="155"/>
        <v>0</v>
      </c>
      <c r="NKC56" s="383">
        <f t="shared" si="155"/>
        <v>0</v>
      </c>
      <c r="NKD56" s="383">
        <f t="shared" si="155"/>
        <v>0</v>
      </c>
      <c r="NKE56" s="383">
        <f t="shared" si="155"/>
        <v>0</v>
      </c>
      <c r="NKF56" s="383">
        <f t="shared" si="155"/>
        <v>0</v>
      </c>
      <c r="NKG56" s="383">
        <f t="shared" si="155"/>
        <v>0</v>
      </c>
      <c r="NKH56" s="383">
        <f t="shared" si="155"/>
        <v>0</v>
      </c>
      <c r="NKI56" s="383">
        <f t="shared" si="155"/>
        <v>0</v>
      </c>
      <c r="NKJ56" s="383">
        <f t="shared" si="155"/>
        <v>0</v>
      </c>
      <c r="NKK56" s="383">
        <f t="shared" si="155"/>
        <v>0</v>
      </c>
      <c r="NKL56" s="383">
        <f t="shared" si="155"/>
        <v>0</v>
      </c>
      <c r="NKM56" s="383">
        <f t="shared" si="155"/>
        <v>0</v>
      </c>
      <c r="NKN56" s="383">
        <f t="shared" si="155"/>
        <v>0</v>
      </c>
      <c r="NKO56" s="383">
        <f t="shared" si="155"/>
        <v>0</v>
      </c>
      <c r="NKP56" s="383">
        <f t="shared" si="155"/>
        <v>0</v>
      </c>
      <c r="NKQ56" s="383">
        <f t="shared" si="155"/>
        <v>0</v>
      </c>
      <c r="NKR56" s="383">
        <f t="shared" si="155"/>
        <v>0</v>
      </c>
      <c r="NKS56" s="383">
        <f t="shared" si="155"/>
        <v>0</v>
      </c>
      <c r="NKT56" s="383">
        <f t="shared" si="155"/>
        <v>0</v>
      </c>
      <c r="NKU56" s="383">
        <f t="shared" si="155"/>
        <v>0</v>
      </c>
      <c r="NKV56" s="383">
        <f t="shared" si="155"/>
        <v>0</v>
      </c>
      <c r="NKW56" s="383">
        <f t="shared" si="155"/>
        <v>0</v>
      </c>
      <c r="NKX56" s="383">
        <f t="shared" si="155"/>
        <v>0</v>
      </c>
      <c r="NKY56" s="383">
        <f t="shared" si="155"/>
        <v>0</v>
      </c>
      <c r="NKZ56" s="383">
        <f t="shared" si="155"/>
        <v>0</v>
      </c>
      <c r="NLA56" s="383">
        <f t="shared" si="155"/>
        <v>0</v>
      </c>
      <c r="NLB56" s="383">
        <f t="shared" si="155"/>
        <v>0</v>
      </c>
      <c r="NLC56" s="383">
        <f t="shared" si="155"/>
        <v>0</v>
      </c>
      <c r="NLD56" s="383">
        <f t="shared" si="155"/>
        <v>0</v>
      </c>
      <c r="NLE56" s="383">
        <f t="shared" si="155"/>
        <v>0</v>
      </c>
      <c r="NLF56" s="383">
        <f t="shared" si="155"/>
        <v>0</v>
      </c>
      <c r="NLG56" s="383">
        <f t="shared" si="155"/>
        <v>0</v>
      </c>
      <c r="NLH56" s="383">
        <f t="shared" si="155"/>
        <v>0</v>
      </c>
      <c r="NLI56" s="383">
        <f t="shared" si="155"/>
        <v>0</v>
      </c>
      <c r="NLJ56" s="383">
        <f t="shared" si="155"/>
        <v>0</v>
      </c>
      <c r="NLK56" s="383">
        <f t="shared" si="155"/>
        <v>0</v>
      </c>
      <c r="NLL56" s="383">
        <f t="shared" si="155"/>
        <v>0</v>
      </c>
      <c r="NLM56" s="383">
        <f t="shared" si="155"/>
        <v>0</v>
      </c>
      <c r="NLN56" s="383">
        <f t="shared" si="155"/>
        <v>0</v>
      </c>
      <c r="NLO56" s="383">
        <f t="shared" si="155"/>
        <v>0</v>
      </c>
      <c r="NLP56" s="383">
        <f t="shared" si="155"/>
        <v>0</v>
      </c>
      <c r="NLQ56" s="383">
        <f t="shared" si="155"/>
        <v>0</v>
      </c>
      <c r="NLR56" s="383">
        <f t="shared" si="155"/>
        <v>0</v>
      </c>
      <c r="NLS56" s="383">
        <f t="shared" si="155"/>
        <v>0</v>
      </c>
      <c r="NLT56" s="383">
        <f t="shared" si="155"/>
        <v>0</v>
      </c>
      <c r="NLU56" s="383">
        <f t="shared" si="155"/>
        <v>0</v>
      </c>
      <c r="NLV56" s="383">
        <f t="shared" ref="NLV56:NOG56" si="156">$C$56*NLV54</f>
        <v>0</v>
      </c>
      <c r="NLW56" s="383">
        <f t="shared" si="156"/>
        <v>0</v>
      </c>
      <c r="NLX56" s="383">
        <f t="shared" si="156"/>
        <v>0</v>
      </c>
      <c r="NLY56" s="383">
        <f t="shared" si="156"/>
        <v>0</v>
      </c>
      <c r="NLZ56" s="383">
        <f t="shared" si="156"/>
        <v>0</v>
      </c>
      <c r="NMA56" s="383">
        <f t="shared" si="156"/>
        <v>0</v>
      </c>
      <c r="NMB56" s="383">
        <f t="shared" si="156"/>
        <v>0</v>
      </c>
      <c r="NMC56" s="383">
        <f t="shared" si="156"/>
        <v>0</v>
      </c>
      <c r="NMD56" s="383">
        <f t="shared" si="156"/>
        <v>0</v>
      </c>
      <c r="NME56" s="383">
        <f t="shared" si="156"/>
        <v>0</v>
      </c>
      <c r="NMF56" s="383">
        <f t="shared" si="156"/>
        <v>0</v>
      </c>
      <c r="NMG56" s="383">
        <f t="shared" si="156"/>
        <v>0</v>
      </c>
      <c r="NMH56" s="383">
        <f t="shared" si="156"/>
        <v>0</v>
      </c>
      <c r="NMI56" s="383">
        <f t="shared" si="156"/>
        <v>0</v>
      </c>
      <c r="NMJ56" s="383">
        <f t="shared" si="156"/>
        <v>0</v>
      </c>
      <c r="NMK56" s="383">
        <f t="shared" si="156"/>
        <v>0</v>
      </c>
      <c r="NML56" s="383">
        <f t="shared" si="156"/>
        <v>0</v>
      </c>
      <c r="NMM56" s="383">
        <f t="shared" si="156"/>
        <v>0</v>
      </c>
      <c r="NMN56" s="383">
        <f t="shared" si="156"/>
        <v>0</v>
      </c>
      <c r="NMO56" s="383">
        <f t="shared" si="156"/>
        <v>0</v>
      </c>
      <c r="NMP56" s="383">
        <f t="shared" si="156"/>
        <v>0</v>
      </c>
      <c r="NMQ56" s="383">
        <f t="shared" si="156"/>
        <v>0</v>
      </c>
      <c r="NMR56" s="383">
        <f t="shared" si="156"/>
        <v>0</v>
      </c>
      <c r="NMS56" s="383">
        <f t="shared" si="156"/>
        <v>0</v>
      </c>
      <c r="NMT56" s="383">
        <f t="shared" si="156"/>
        <v>0</v>
      </c>
      <c r="NMU56" s="383">
        <f t="shared" si="156"/>
        <v>0</v>
      </c>
      <c r="NMV56" s="383">
        <f t="shared" si="156"/>
        <v>0</v>
      </c>
      <c r="NMW56" s="383">
        <f t="shared" si="156"/>
        <v>0</v>
      </c>
      <c r="NMX56" s="383">
        <f t="shared" si="156"/>
        <v>0</v>
      </c>
      <c r="NMY56" s="383">
        <f t="shared" si="156"/>
        <v>0</v>
      </c>
      <c r="NMZ56" s="383">
        <f t="shared" si="156"/>
        <v>0</v>
      </c>
      <c r="NNA56" s="383">
        <f t="shared" si="156"/>
        <v>0</v>
      </c>
      <c r="NNB56" s="383">
        <f t="shared" si="156"/>
        <v>0</v>
      </c>
      <c r="NNC56" s="383">
        <f t="shared" si="156"/>
        <v>0</v>
      </c>
      <c r="NND56" s="383">
        <f t="shared" si="156"/>
        <v>0</v>
      </c>
      <c r="NNE56" s="383">
        <f t="shared" si="156"/>
        <v>0</v>
      </c>
      <c r="NNF56" s="383">
        <f t="shared" si="156"/>
        <v>0</v>
      </c>
      <c r="NNG56" s="383">
        <f t="shared" si="156"/>
        <v>0</v>
      </c>
      <c r="NNH56" s="383">
        <f t="shared" si="156"/>
        <v>0</v>
      </c>
      <c r="NNI56" s="383">
        <f t="shared" si="156"/>
        <v>0</v>
      </c>
      <c r="NNJ56" s="383">
        <f t="shared" si="156"/>
        <v>0</v>
      </c>
      <c r="NNK56" s="383">
        <f t="shared" si="156"/>
        <v>0</v>
      </c>
      <c r="NNL56" s="383">
        <f t="shared" si="156"/>
        <v>0</v>
      </c>
      <c r="NNM56" s="383">
        <f t="shared" si="156"/>
        <v>0</v>
      </c>
      <c r="NNN56" s="383">
        <f t="shared" si="156"/>
        <v>0</v>
      </c>
      <c r="NNO56" s="383">
        <f t="shared" si="156"/>
        <v>0</v>
      </c>
      <c r="NNP56" s="383">
        <f t="shared" si="156"/>
        <v>0</v>
      </c>
      <c r="NNQ56" s="383">
        <f t="shared" si="156"/>
        <v>0</v>
      </c>
      <c r="NNR56" s="383">
        <f t="shared" si="156"/>
        <v>0</v>
      </c>
      <c r="NNS56" s="383">
        <f t="shared" si="156"/>
        <v>0</v>
      </c>
      <c r="NNT56" s="383">
        <f t="shared" si="156"/>
        <v>0</v>
      </c>
      <c r="NNU56" s="383">
        <f t="shared" si="156"/>
        <v>0</v>
      </c>
      <c r="NNV56" s="383">
        <f t="shared" si="156"/>
        <v>0</v>
      </c>
      <c r="NNW56" s="383">
        <f t="shared" si="156"/>
        <v>0</v>
      </c>
      <c r="NNX56" s="383">
        <f t="shared" si="156"/>
        <v>0</v>
      </c>
      <c r="NNY56" s="383">
        <f t="shared" si="156"/>
        <v>0</v>
      </c>
      <c r="NNZ56" s="383">
        <f t="shared" si="156"/>
        <v>0</v>
      </c>
      <c r="NOA56" s="383">
        <f t="shared" si="156"/>
        <v>0</v>
      </c>
      <c r="NOB56" s="383">
        <f t="shared" si="156"/>
        <v>0</v>
      </c>
      <c r="NOC56" s="383">
        <f t="shared" si="156"/>
        <v>0</v>
      </c>
      <c r="NOD56" s="383">
        <f t="shared" si="156"/>
        <v>0</v>
      </c>
      <c r="NOE56" s="383">
        <f t="shared" si="156"/>
        <v>0</v>
      </c>
      <c r="NOF56" s="383">
        <f t="shared" si="156"/>
        <v>0</v>
      </c>
      <c r="NOG56" s="383">
        <f t="shared" si="156"/>
        <v>0</v>
      </c>
      <c r="NOH56" s="383">
        <f t="shared" ref="NOH56:NQS56" si="157">$C$56*NOH54</f>
        <v>0</v>
      </c>
      <c r="NOI56" s="383">
        <f t="shared" si="157"/>
        <v>0</v>
      </c>
      <c r="NOJ56" s="383">
        <f t="shared" si="157"/>
        <v>0</v>
      </c>
      <c r="NOK56" s="383">
        <f t="shared" si="157"/>
        <v>0</v>
      </c>
      <c r="NOL56" s="383">
        <f t="shared" si="157"/>
        <v>0</v>
      </c>
      <c r="NOM56" s="383">
        <f t="shared" si="157"/>
        <v>0</v>
      </c>
      <c r="NON56" s="383">
        <f t="shared" si="157"/>
        <v>0</v>
      </c>
      <c r="NOO56" s="383">
        <f t="shared" si="157"/>
        <v>0</v>
      </c>
      <c r="NOP56" s="383">
        <f t="shared" si="157"/>
        <v>0</v>
      </c>
      <c r="NOQ56" s="383">
        <f t="shared" si="157"/>
        <v>0</v>
      </c>
      <c r="NOR56" s="383">
        <f t="shared" si="157"/>
        <v>0</v>
      </c>
      <c r="NOS56" s="383">
        <f t="shared" si="157"/>
        <v>0</v>
      </c>
      <c r="NOT56" s="383">
        <f t="shared" si="157"/>
        <v>0</v>
      </c>
      <c r="NOU56" s="383">
        <f t="shared" si="157"/>
        <v>0</v>
      </c>
      <c r="NOV56" s="383">
        <f t="shared" si="157"/>
        <v>0</v>
      </c>
      <c r="NOW56" s="383">
        <f t="shared" si="157"/>
        <v>0</v>
      </c>
      <c r="NOX56" s="383">
        <f t="shared" si="157"/>
        <v>0</v>
      </c>
      <c r="NOY56" s="383">
        <f t="shared" si="157"/>
        <v>0</v>
      </c>
      <c r="NOZ56" s="383">
        <f t="shared" si="157"/>
        <v>0</v>
      </c>
      <c r="NPA56" s="383">
        <f t="shared" si="157"/>
        <v>0</v>
      </c>
      <c r="NPB56" s="383">
        <f t="shared" si="157"/>
        <v>0</v>
      </c>
      <c r="NPC56" s="383">
        <f t="shared" si="157"/>
        <v>0</v>
      </c>
      <c r="NPD56" s="383">
        <f t="shared" si="157"/>
        <v>0</v>
      </c>
      <c r="NPE56" s="383">
        <f t="shared" si="157"/>
        <v>0</v>
      </c>
      <c r="NPF56" s="383">
        <f t="shared" si="157"/>
        <v>0</v>
      </c>
      <c r="NPG56" s="383">
        <f t="shared" si="157"/>
        <v>0</v>
      </c>
      <c r="NPH56" s="383">
        <f t="shared" si="157"/>
        <v>0</v>
      </c>
      <c r="NPI56" s="383">
        <f t="shared" si="157"/>
        <v>0</v>
      </c>
      <c r="NPJ56" s="383">
        <f t="shared" si="157"/>
        <v>0</v>
      </c>
      <c r="NPK56" s="383">
        <f t="shared" si="157"/>
        <v>0</v>
      </c>
      <c r="NPL56" s="383">
        <f t="shared" si="157"/>
        <v>0</v>
      </c>
      <c r="NPM56" s="383">
        <f t="shared" si="157"/>
        <v>0</v>
      </c>
      <c r="NPN56" s="383">
        <f t="shared" si="157"/>
        <v>0</v>
      </c>
      <c r="NPO56" s="383">
        <f t="shared" si="157"/>
        <v>0</v>
      </c>
      <c r="NPP56" s="383">
        <f t="shared" si="157"/>
        <v>0</v>
      </c>
      <c r="NPQ56" s="383">
        <f t="shared" si="157"/>
        <v>0</v>
      </c>
      <c r="NPR56" s="383">
        <f t="shared" si="157"/>
        <v>0</v>
      </c>
      <c r="NPS56" s="383">
        <f t="shared" si="157"/>
        <v>0</v>
      </c>
      <c r="NPT56" s="383">
        <f t="shared" si="157"/>
        <v>0</v>
      </c>
      <c r="NPU56" s="383">
        <f t="shared" si="157"/>
        <v>0</v>
      </c>
      <c r="NPV56" s="383">
        <f t="shared" si="157"/>
        <v>0</v>
      </c>
      <c r="NPW56" s="383">
        <f t="shared" si="157"/>
        <v>0</v>
      </c>
      <c r="NPX56" s="383">
        <f t="shared" si="157"/>
        <v>0</v>
      </c>
      <c r="NPY56" s="383">
        <f t="shared" si="157"/>
        <v>0</v>
      </c>
      <c r="NPZ56" s="383">
        <f t="shared" si="157"/>
        <v>0</v>
      </c>
      <c r="NQA56" s="383">
        <f t="shared" si="157"/>
        <v>0</v>
      </c>
      <c r="NQB56" s="383">
        <f t="shared" si="157"/>
        <v>0</v>
      </c>
      <c r="NQC56" s="383">
        <f t="shared" si="157"/>
        <v>0</v>
      </c>
      <c r="NQD56" s="383">
        <f t="shared" si="157"/>
        <v>0</v>
      </c>
      <c r="NQE56" s="383">
        <f t="shared" si="157"/>
        <v>0</v>
      </c>
      <c r="NQF56" s="383">
        <f t="shared" si="157"/>
        <v>0</v>
      </c>
      <c r="NQG56" s="383">
        <f t="shared" si="157"/>
        <v>0</v>
      </c>
      <c r="NQH56" s="383">
        <f t="shared" si="157"/>
        <v>0</v>
      </c>
      <c r="NQI56" s="383">
        <f t="shared" si="157"/>
        <v>0</v>
      </c>
      <c r="NQJ56" s="383">
        <f t="shared" si="157"/>
        <v>0</v>
      </c>
      <c r="NQK56" s="383">
        <f t="shared" si="157"/>
        <v>0</v>
      </c>
      <c r="NQL56" s="383">
        <f t="shared" si="157"/>
        <v>0</v>
      </c>
      <c r="NQM56" s="383">
        <f t="shared" si="157"/>
        <v>0</v>
      </c>
      <c r="NQN56" s="383">
        <f t="shared" si="157"/>
        <v>0</v>
      </c>
      <c r="NQO56" s="383">
        <f t="shared" si="157"/>
        <v>0</v>
      </c>
      <c r="NQP56" s="383">
        <f t="shared" si="157"/>
        <v>0</v>
      </c>
      <c r="NQQ56" s="383">
        <f t="shared" si="157"/>
        <v>0</v>
      </c>
      <c r="NQR56" s="383">
        <f t="shared" si="157"/>
        <v>0</v>
      </c>
      <c r="NQS56" s="383">
        <f t="shared" si="157"/>
        <v>0</v>
      </c>
      <c r="NQT56" s="383">
        <f t="shared" ref="NQT56:NTE56" si="158">$C$56*NQT54</f>
        <v>0</v>
      </c>
      <c r="NQU56" s="383">
        <f t="shared" si="158"/>
        <v>0</v>
      </c>
      <c r="NQV56" s="383">
        <f t="shared" si="158"/>
        <v>0</v>
      </c>
      <c r="NQW56" s="383">
        <f t="shared" si="158"/>
        <v>0</v>
      </c>
      <c r="NQX56" s="383">
        <f t="shared" si="158"/>
        <v>0</v>
      </c>
      <c r="NQY56" s="383">
        <f t="shared" si="158"/>
        <v>0</v>
      </c>
      <c r="NQZ56" s="383">
        <f t="shared" si="158"/>
        <v>0</v>
      </c>
      <c r="NRA56" s="383">
        <f t="shared" si="158"/>
        <v>0</v>
      </c>
      <c r="NRB56" s="383">
        <f t="shared" si="158"/>
        <v>0</v>
      </c>
      <c r="NRC56" s="383">
        <f t="shared" si="158"/>
        <v>0</v>
      </c>
      <c r="NRD56" s="383">
        <f t="shared" si="158"/>
        <v>0</v>
      </c>
      <c r="NRE56" s="383">
        <f t="shared" si="158"/>
        <v>0</v>
      </c>
      <c r="NRF56" s="383">
        <f t="shared" si="158"/>
        <v>0</v>
      </c>
      <c r="NRG56" s="383">
        <f t="shared" si="158"/>
        <v>0</v>
      </c>
      <c r="NRH56" s="383">
        <f t="shared" si="158"/>
        <v>0</v>
      </c>
      <c r="NRI56" s="383">
        <f t="shared" si="158"/>
        <v>0</v>
      </c>
      <c r="NRJ56" s="383">
        <f t="shared" si="158"/>
        <v>0</v>
      </c>
      <c r="NRK56" s="383">
        <f t="shared" si="158"/>
        <v>0</v>
      </c>
      <c r="NRL56" s="383">
        <f t="shared" si="158"/>
        <v>0</v>
      </c>
      <c r="NRM56" s="383">
        <f t="shared" si="158"/>
        <v>0</v>
      </c>
      <c r="NRN56" s="383">
        <f t="shared" si="158"/>
        <v>0</v>
      </c>
      <c r="NRO56" s="383">
        <f t="shared" si="158"/>
        <v>0</v>
      </c>
      <c r="NRP56" s="383">
        <f t="shared" si="158"/>
        <v>0</v>
      </c>
      <c r="NRQ56" s="383">
        <f t="shared" si="158"/>
        <v>0</v>
      </c>
      <c r="NRR56" s="383">
        <f t="shared" si="158"/>
        <v>0</v>
      </c>
      <c r="NRS56" s="383">
        <f t="shared" si="158"/>
        <v>0</v>
      </c>
      <c r="NRT56" s="383">
        <f t="shared" si="158"/>
        <v>0</v>
      </c>
      <c r="NRU56" s="383">
        <f t="shared" si="158"/>
        <v>0</v>
      </c>
      <c r="NRV56" s="383">
        <f t="shared" si="158"/>
        <v>0</v>
      </c>
      <c r="NRW56" s="383">
        <f t="shared" si="158"/>
        <v>0</v>
      </c>
      <c r="NRX56" s="383">
        <f t="shared" si="158"/>
        <v>0</v>
      </c>
      <c r="NRY56" s="383">
        <f t="shared" si="158"/>
        <v>0</v>
      </c>
      <c r="NRZ56" s="383">
        <f t="shared" si="158"/>
        <v>0</v>
      </c>
      <c r="NSA56" s="383">
        <f t="shared" si="158"/>
        <v>0</v>
      </c>
      <c r="NSB56" s="383">
        <f t="shared" si="158"/>
        <v>0</v>
      </c>
      <c r="NSC56" s="383">
        <f t="shared" si="158"/>
        <v>0</v>
      </c>
      <c r="NSD56" s="383">
        <f t="shared" si="158"/>
        <v>0</v>
      </c>
      <c r="NSE56" s="383">
        <f t="shared" si="158"/>
        <v>0</v>
      </c>
      <c r="NSF56" s="383">
        <f t="shared" si="158"/>
        <v>0</v>
      </c>
      <c r="NSG56" s="383">
        <f t="shared" si="158"/>
        <v>0</v>
      </c>
      <c r="NSH56" s="383">
        <f t="shared" si="158"/>
        <v>0</v>
      </c>
      <c r="NSI56" s="383">
        <f t="shared" si="158"/>
        <v>0</v>
      </c>
      <c r="NSJ56" s="383">
        <f t="shared" si="158"/>
        <v>0</v>
      </c>
      <c r="NSK56" s="383">
        <f t="shared" si="158"/>
        <v>0</v>
      </c>
      <c r="NSL56" s="383">
        <f t="shared" si="158"/>
        <v>0</v>
      </c>
      <c r="NSM56" s="383">
        <f t="shared" si="158"/>
        <v>0</v>
      </c>
      <c r="NSN56" s="383">
        <f t="shared" si="158"/>
        <v>0</v>
      </c>
      <c r="NSO56" s="383">
        <f t="shared" si="158"/>
        <v>0</v>
      </c>
      <c r="NSP56" s="383">
        <f t="shared" si="158"/>
        <v>0</v>
      </c>
      <c r="NSQ56" s="383">
        <f t="shared" si="158"/>
        <v>0</v>
      </c>
      <c r="NSR56" s="383">
        <f t="shared" si="158"/>
        <v>0</v>
      </c>
      <c r="NSS56" s="383">
        <f t="shared" si="158"/>
        <v>0</v>
      </c>
      <c r="NST56" s="383">
        <f t="shared" si="158"/>
        <v>0</v>
      </c>
      <c r="NSU56" s="383">
        <f t="shared" si="158"/>
        <v>0</v>
      </c>
      <c r="NSV56" s="383">
        <f t="shared" si="158"/>
        <v>0</v>
      </c>
      <c r="NSW56" s="383">
        <f t="shared" si="158"/>
        <v>0</v>
      </c>
      <c r="NSX56" s="383">
        <f t="shared" si="158"/>
        <v>0</v>
      </c>
      <c r="NSY56" s="383">
        <f t="shared" si="158"/>
        <v>0</v>
      </c>
      <c r="NSZ56" s="383">
        <f t="shared" si="158"/>
        <v>0</v>
      </c>
      <c r="NTA56" s="383">
        <f t="shared" si="158"/>
        <v>0</v>
      </c>
      <c r="NTB56" s="383">
        <f t="shared" si="158"/>
        <v>0</v>
      </c>
      <c r="NTC56" s="383">
        <f t="shared" si="158"/>
        <v>0</v>
      </c>
      <c r="NTD56" s="383">
        <f t="shared" si="158"/>
        <v>0</v>
      </c>
      <c r="NTE56" s="383">
        <f t="shared" si="158"/>
        <v>0</v>
      </c>
      <c r="NTF56" s="383">
        <f t="shared" ref="NTF56:NVQ56" si="159">$C$56*NTF54</f>
        <v>0</v>
      </c>
      <c r="NTG56" s="383">
        <f t="shared" si="159"/>
        <v>0</v>
      </c>
      <c r="NTH56" s="383">
        <f t="shared" si="159"/>
        <v>0</v>
      </c>
      <c r="NTI56" s="383">
        <f t="shared" si="159"/>
        <v>0</v>
      </c>
      <c r="NTJ56" s="383">
        <f t="shared" si="159"/>
        <v>0</v>
      </c>
      <c r="NTK56" s="383">
        <f t="shared" si="159"/>
        <v>0</v>
      </c>
      <c r="NTL56" s="383">
        <f t="shared" si="159"/>
        <v>0</v>
      </c>
      <c r="NTM56" s="383">
        <f t="shared" si="159"/>
        <v>0</v>
      </c>
      <c r="NTN56" s="383">
        <f t="shared" si="159"/>
        <v>0</v>
      </c>
      <c r="NTO56" s="383">
        <f t="shared" si="159"/>
        <v>0</v>
      </c>
      <c r="NTP56" s="383">
        <f t="shared" si="159"/>
        <v>0</v>
      </c>
      <c r="NTQ56" s="383">
        <f t="shared" si="159"/>
        <v>0</v>
      </c>
      <c r="NTR56" s="383">
        <f t="shared" si="159"/>
        <v>0</v>
      </c>
      <c r="NTS56" s="383">
        <f t="shared" si="159"/>
        <v>0</v>
      </c>
      <c r="NTT56" s="383">
        <f t="shared" si="159"/>
        <v>0</v>
      </c>
      <c r="NTU56" s="383">
        <f t="shared" si="159"/>
        <v>0</v>
      </c>
      <c r="NTV56" s="383">
        <f t="shared" si="159"/>
        <v>0</v>
      </c>
      <c r="NTW56" s="383">
        <f t="shared" si="159"/>
        <v>0</v>
      </c>
      <c r="NTX56" s="383">
        <f t="shared" si="159"/>
        <v>0</v>
      </c>
      <c r="NTY56" s="383">
        <f t="shared" si="159"/>
        <v>0</v>
      </c>
      <c r="NTZ56" s="383">
        <f t="shared" si="159"/>
        <v>0</v>
      </c>
      <c r="NUA56" s="383">
        <f t="shared" si="159"/>
        <v>0</v>
      </c>
      <c r="NUB56" s="383">
        <f t="shared" si="159"/>
        <v>0</v>
      </c>
      <c r="NUC56" s="383">
        <f t="shared" si="159"/>
        <v>0</v>
      </c>
      <c r="NUD56" s="383">
        <f t="shared" si="159"/>
        <v>0</v>
      </c>
      <c r="NUE56" s="383">
        <f t="shared" si="159"/>
        <v>0</v>
      </c>
      <c r="NUF56" s="383">
        <f t="shared" si="159"/>
        <v>0</v>
      </c>
      <c r="NUG56" s="383">
        <f t="shared" si="159"/>
        <v>0</v>
      </c>
      <c r="NUH56" s="383">
        <f t="shared" si="159"/>
        <v>0</v>
      </c>
      <c r="NUI56" s="383">
        <f t="shared" si="159"/>
        <v>0</v>
      </c>
      <c r="NUJ56" s="383">
        <f t="shared" si="159"/>
        <v>0</v>
      </c>
      <c r="NUK56" s="383">
        <f t="shared" si="159"/>
        <v>0</v>
      </c>
      <c r="NUL56" s="383">
        <f t="shared" si="159"/>
        <v>0</v>
      </c>
      <c r="NUM56" s="383">
        <f t="shared" si="159"/>
        <v>0</v>
      </c>
      <c r="NUN56" s="383">
        <f t="shared" si="159"/>
        <v>0</v>
      </c>
      <c r="NUO56" s="383">
        <f t="shared" si="159"/>
        <v>0</v>
      </c>
      <c r="NUP56" s="383">
        <f t="shared" si="159"/>
        <v>0</v>
      </c>
      <c r="NUQ56" s="383">
        <f t="shared" si="159"/>
        <v>0</v>
      </c>
      <c r="NUR56" s="383">
        <f t="shared" si="159"/>
        <v>0</v>
      </c>
      <c r="NUS56" s="383">
        <f t="shared" si="159"/>
        <v>0</v>
      </c>
      <c r="NUT56" s="383">
        <f t="shared" si="159"/>
        <v>0</v>
      </c>
      <c r="NUU56" s="383">
        <f t="shared" si="159"/>
        <v>0</v>
      </c>
      <c r="NUV56" s="383">
        <f t="shared" si="159"/>
        <v>0</v>
      </c>
      <c r="NUW56" s="383">
        <f t="shared" si="159"/>
        <v>0</v>
      </c>
      <c r="NUX56" s="383">
        <f t="shared" si="159"/>
        <v>0</v>
      </c>
      <c r="NUY56" s="383">
        <f t="shared" si="159"/>
        <v>0</v>
      </c>
      <c r="NUZ56" s="383">
        <f t="shared" si="159"/>
        <v>0</v>
      </c>
      <c r="NVA56" s="383">
        <f t="shared" si="159"/>
        <v>0</v>
      </c>
      <c r="NVB56" s="383">
        <f t="shared" si="159"/>
        <v>0</v>
      </c>
      <c r="NVC56" s="383">
        <f t="shared" si="159"/>
        <v>0</v>
      </c>
      <c r="NVD56" s="383">
        <f t="shared" si="159"/>
        <v>0</v>
      </c>
      <c r="NVE56" s="383">
        <f t="shared" si="159"/>
        <v>0</v>
      </c>
      <c r="NVF56" s="383">
        <f t="shared" si="159"/>
        <v>0</v>
      </c>
      <c r="NVG56" s="383">
        <f t="shared" si="159"/>
        <v>0</v>
      </c>
      <c r="NVH56" s="383">
        <f t="shared" si="159"/>
        <v>0</v>
      </c>
      <c r="NVI56" s="383">
        <f t="shared" si="159"/>
        <v>0</v>
      </c>
      <c r="NVJ56" s="383">
        <f t="shared" si="159"/>
        <v>0</v>
      </c>
      <c r="NVK56" s="383">
        <f t="shared" si="159"/>
        <v>0</v>
      </c>
      <c r="NVL56" s="383">
        <f t="shared" si="159"/>
        <v>0</v>
      </c>
      <c r="NVM56" s="383">
        <f t="shared" si="159"/>
        <v>0</v>
      </c>
      <c r="NVN56" s="383">
        <f t="shared" si="159"/>
        <v>0</v>
      </c>
      <c r="NVO56" s="383">
        <f t="shared" si="159"/>
        <v>0</v>
      </c>
      <c r="NVP56" s="383">
        <f t="shared" si="159"/>
        <v>0</v>
      </c>
      <c r="NVQ56" s="383">
        <f t="shared" si="159"/>
        <v>0</v>
      </c>
      <c r="NVR56" s="383">
        <f t="shared" ref="NVR56:NYC56" si="160">$C$56*NVR54</f>
        <v>0</v>
      </c>
      <c r="NVS56" s="383">
        <f t="shared" si="160"/>
        <v>0</v>
      </c>
      <c r="NVT56" s="383">
        <f t="shared" si="160"/>
        <v>0</v>
      </c>
      <c r="NVU56" s="383">
        <f t="shared" si="160"/>
        <v>0</v>
      </c>
      <c r="NVV56" s="383">
        <f t="shared" si="160"/>
        <v>0</v>
      </c>
      <c r="NVW56" s="383">
        <f t="shared" si="160"/>
        <v>0</v>
      </c>
      <c r="NVX56" s="383">
        <f t="shared" si="160"/>
        <v>0</v>
      </c>
      <c r="NVY56" s="383">
        <f t="shared" si="160"/>
        <v>0</v>
      </c>
      <c r="NVZ56" s="383">
        <f t="shared" si="160"/>
        <v>0</v>
      </c>
      <c r="NWA56" s="383">
        <f t="shared" si="160"/>
        <v>0</v>
      </c>
      <c r="NWB56" s="383">
        <f t="shared" si="160"/>
        <v>0</v>
      </c>
      <c r="NWC56" s="383">
        <f t="shared" si="160"/>
        <v>0</v>
      </c>
      <c r="NWD56" s="383">
        <f t="shared" si="160"/>
        <v>0</v>
      </c>
      <c r="NWE56" s="383">
        <f t="shared" si="160"/>
        <v>0</v>
      </c>
      <c r="NWF56" s="383">
        <f t="shared" si="160"/>
        <v>0</v>
      </c>
      <c r="NWG56" s="383">
        <f t="shared" si="160"/>
        <v>0</v>
      </c>
      <c r="NWH56" s="383">
        <f t="shared" si="160"/>
        <v>0</v>
      </c>
      <c r="NWI56" s="383">
        <f t="shared" si="160"/>
        <v>0</v>
      </c>
      <c r="NWJ56" s="383">
        <f t="shared" si="160"/>
        <v>0</v>
      </c>
      <c r="NWK56" s="383">
        <f t="shared" si="160"/>
        <v>0</v>
      </c>
      <c r="NWL56" s="383">
        <f t="shared" si="160"/>
        <v>0</v>
      </c>
      <c r="NWM56" s="383">
        <f t="shared" si="160"/>
        <v>0</v>
      </c>
      <c r="NWN56" s="383">
        <f t="shared" si="160"/>
        <v>0</v>
      </c>
      <c r="NWO56" s="383">
        <f t="shared" si="160"/>
        <v>0</v>
      </c>
      <c r="NWP56" s="383">
        <f t="shared" si="160"/>
        <v>0</v>
      </c>
      <c r="NWQ56" s="383">
        <f t="shared" si="160"/>
        <v>0</v>
      </c>
      <c r="NWR56" s="383">
        <f t="shared" si="160"/>
        <v>0</v>
      </c>
      <c r="NWS56" s="383">
        <f t="shared" si="160"/>
        <v>0</v>
      </c>
      <c r="NWT56" s="383">
        <f t="shared" si="160"/>
        <v>0</v>
      </c>
      <c r="NWU56" s="383">
        <f t="shared" si="160"/>
        <v>0</v>
      </c>
      <c r="NWV56" s="383">
        <f t="shared" si="160"/>
        <v>0</v>
      </c>
      <c r="NWW56" s="383">
        <f t="shared" si="160"/>
        <v>0</v>
      </c>
      <c r="NWX56" s="383">
        <f t="shared" si="160"/>
        <v>0</v>
      </c>
      <c r="NWY56" s="383">
        <f t="shared" si="160"/>
        <v>0</v>
      </c>
      <c r="NWZ56" s="383">
        <f t="shared" si="160"/>
        <v>0</v>
      </c>
      <c r="NXA56" s="383">
        <f t="shared" si="160"/>
        <v>0</v>
      </c>
      <c r="NXB56" s="383">
        <f t="shared" si="160"/>
        <v>0</v>
      </c>
      <c r="NXC56" s="383">
        <f t="shared" si="160"/>
        <v>0</v>
      </c>
      <c r="NXD56" s="383">
        <f t="shared" si="160"/>
        <v>0</v>
      </c>
      <c r="NXE56" s="383">
        <f t="shared" si="160"/>
        <v>0</v>
      </c>
      <c r="NXF56" s="383">
        <f t="shared" si="160"/>
        <v>0</v>
      </c>
      <c r="NXG56" s="383">
        <f t="shared" si="160"/>
        <v>0</v>
      </c>
      <c r="NXH56" s="383">
        <f t="shared" si="160"/>
        <v>0</v>
      </c>
      <c r="NXI56" s="383">
        <f t="shared" si="160"/>
        <v>0</v>
      </c>
      <c r="NXJ56" s="383">
        <f t="shared" si="160"/>
        <v>0</v>
      </c>
      <c r="NXK56" s="383">
        <f t="shared" si="160"/>
        <v>0</v>
      </c>
      <c r="NXL56" s="383">
        <f t="shared" si="160"/>
        <v>0</v>
      </c>
      <c r="NXM56" s="383">
        <f t="shared" si="160"/>
        <v>0</v>
      </c>
      <c r="NXN56" s="383">
        <f t="shared" si="160"/>
        <v>0</v>
      </c>
      <c r="NXO56" s="383">
        <f t="shared" si="160"/>
        <v>0</v>
      </c>
      <c r="NXP56" s="383">
        <f t="shared" si="160"/>
        <v>0</v>
      </c>
      <c r="NXQ56" s="383">
        <f t="shared" si="160"/>
        <v>0</v>
      </c>
      <c r="NXR56" s="383">
        <f t="shared" si="160"/>
        <v>0</v>
      </c>
      <c r="NXS56" s="383">
        <f t="shared" si="160"/>
        <v>0</v>
      </c>
      <c r="NXT56" s="383">
        <f t="shared" si="160"/>
        <v>0</v>
      </c>
      <c r="NXU56" s="383">
        <f t="shared" si="160"/>
        <v>0</v>
      </c>
      <c r="NXV56" s="383">
        <f t="shared" si="160"/>
        <v>0</v>
      </c>
      <c r="NXW56" s="383">
        <f t="shared" si="160"/>
        <v>0</v>
      </c>
      <c r="NXX56" s="383">
        <f t="shared" si="160"/>
        <v>0</v>
      </c>
      <c r="NXY56" s="383">
        <f t="shared" si="160"/>
        <v>0</v>
      </c>
      <c r="NXZ56" s="383">
        <f t="shared" si="160"/>
        <v>0</v>
      </c>
      <c r="NYA56" s="383">
        <f t="shared" si="160"/>
        <v>0</v>
      </c>
      <c r="NYB56" s="383">
        <f t="shared" si="160"/>
        <v>0</v>
      </c>
      <c r="NYC56" s="383">
        <f t="shared" si="160"/>
        <v>0</v>
      </c>
      <c r="NYD56" s="383">
        <f t="shared" ref="NYD56:OAO56" si="161">$C$56*NYD54</f>
        <v>0</v>
      </c>
      <c r="NYE56" s="383">
        <f t="shared" si="161"/>
        <v>0</v>
      </c>
      <c r="NYF56" s="383">
        <f t="shared" si="161"/>
        <v>0</v>
      </c>
      <c r="NYG56" s="383">
        <f t="shared" si="161"/>
        <v>0</v>
      </c>
      <c r="NYH56" s="383">
        <f t="shared" si="161"/>
        <v>0</v>
      </c>
      <c r="NYI56" s="383">
        <f t="shared" si="161"/>
        <v>0</v>
      </c>
      <c r="NYJ56" s="383">
        <f t="shared" si="161"/>
        <v>0</v>
      </c>
      <c r="NYK56" s="383">
        <f t="shared" si="161"/>
        <v>0</v>
      </c>
      <c r="NYL56" s="383">
        <f t="shared" si="161"/>
        <v>0</v>
      </c>
      <c r="NYM56" s="383">
        <f t="shared" si="161"/>
        <v>0</v>
      </c>
      <c r="NYN56" s="383">
        <f t="shared" si="161"/>
        <v>0</v>
      </c>
      <c r="NYO56" s="383">
        <f t="shared" si="161"/>
        <v>0</v>
      </c>
      <c r="NYP56" s="383">
        <f t="shared" si="161"/>
        <v>0</v>
      </c>
      <c r="NYQ56" s="383">
        <f t="shared" si="161"/>
        <v>0</v>
      </c>
      <c r="NYR56" s="383">
        <f t="shared" si="161"/>
        <v>0</v>
      </c>
      <c r="NYS56" s="383">
        <f t="shared" si="161"/>
        <v>0</v>
      </c>
      <c r="NYT56" s="383">
        <f t="shared" si="161"/>
        <v>0</v>
      </c>
      <c r="NYU56" s="383">
        <f t="shared" si="161"/>
        <v>0</v>
      </c>
      <c r="NYV56" s="383">
        <f t="shared" si="161"/>
        <v>0</v>
      </c>
      <c r="NYW56" s="383">
        <f t="shared" si="161"/>
        <v>0</v>
      </c>
      <c r="NYX56" s="383">
        <f t="shared" si="161"/>
        <v>0</v>
      </c>
      <c r="NYY56" s="383">
        <f t="shared" si="161"/>
        <v>0</v>
      </c>
      <c r="NYZ56" s="383">
        <f t="shared" si="161"/>
        <v>0</v>
      </c>
      <c r="NZA56" s="383">
        <f t="shared" si="161"/>
        <v>0</v>
      </c>
      <c r="NZB56" s="383">
        <f t="shared" si="161"/>
        <v>0</v>
      </c>
      <c r="NZC56" s="383">
        <f t="shared" si="161"/>
        <v>0</v>
      </c>
      <c r="NZD56" s="383">
        <f t="shared" si="161"/>
        <v>0</v>
      </c>
      <c r="NZE56" s="383">
        <f t="shared" si="161"/>
        <v>0</v>
      </c>
      <c r="NZF56" s="383">
        <f t="shared" si="161"/>
        <v>0</v>
      </c>
      <c r="NZG56" s="383">
        <f t="shared" si="161"/>
        <v>0</v>
      </c>
      <c r="NZH56" s="383">
        <f t="shared" si="161"/>
        <v>0</v>
      </c>
      <c r="NZI56" s="383">
        <f t="shared" si="161"/>
        <v>0</v>
      </c>
      <c r="NZJ56" s="383">
        <f t="shared" si="161"/>
        <v>0</v>
      </c>
      <c r="NZK56" s="383">
        <f t="shared" si="161"/>
        <v>0</v>
      </c>
      <c r="NZL56" s="383">
        <f t="shared" si="161"/>
        <v>0</v>
      </c>
      <c r="NZM56" s="383">
        <f t="shared" si="161"/>
        <v>0</v>
      </c>
      <c r="NZN56" s="383">
        <f t="shared" si="161"/>
        <v>0</v>
      </c>
      <c r="NZO56" s="383">
        <f t="shared" si="161"/>
        <v>0</v>
      </c>
      <c r="NZP56" s="383">
        <f t="shared" si="161"/>
        <v>0</v>
      </c>
      <c r="NZQ56" s="383">
        <f t="shared" si="161"/>
        <v>0</v>
      </c>
      <c r="NZR56" s="383">
        <f t="shared" si="161"/>
        <v>0</v>
      </c>
      <c r="NZS56" s="383">
        <f t="shared" si="161"/>
        <v>0</v>
      </c>
      <c r="NZT56" s="383">
        <f t="shared" si="161"/>
        <v>0</v>
      </c>
      <c r="NZU56" s="383">
        <f t="shared" si="161"/>
        <v>0</v>
      </c>
      <c r="NZV56" s="383">
        <f t="shared" si="161"/>
        <v>0</v>
      </c>
      <c r="NZW56" s="383">
        <f t="shared" si="161"/>
        <v>0</v>
      </c>
      <c r="NZX56" s="383">
        <f t="shared" si="161"/>
        <v>0</v>
      </c>
      <c r="NZY56" s="383">
        <f t="shared" si="161"/>
        <v>0</v>
      </c>
      <c r="NZZ56" s="383">
        <f t="shared" si="161"/>
        <v>0</v>
      </c>
      <c r="OAA56" s="383">
        <f t="shared" si="161"/>
        <v>0</v>
      </c>
      <c r="OAB56" s="383">
        <f t="shared" si="161"/>
        <v>0</v>
      </c>
      <c r="OAC56" s="383">
        <f t="shared" si="161"/>
        <v>0</v>
      </c>
      <c r="OAD56" s="383">
        <f t="shared" si="161"/>
        <v>0</v>
      </c>
      <c r="OAE56" s="383">
        <f t="shared" si="161"/>
        <v>0</v>
      </c>
      <c r="OAF56" s="383">
        <f t="shared" si="161"/>
        <v>0</v>
      </c>
      <c r="OAG56" s="383">
        <f t="shared" si="161"/>
        <v>0</v>
      </c>
      <c r="OAH56" s="383">
        <f t="shared" si="161"/>
        <v>0</v>
      </c>
      <c r="OAI56" s="383">
        <f t="shared" si="161"/>
        <v>0</v>
      </c>
      <c r="OAJ56" s="383">
        <f t="shared" si="161"/>
        <v>0</v>
      </c>
      <c r="OAK56" s="383">
        <f t="shared" si="161"/>
        <v>0</v>
      </c>
      <c r="OAL56" s="383">
        <f t="shared" si="161"/>
        <v>0</v>
      </c>
      <c r="OAM56" s="383">
        <f t="shared" si="161"/>
        <v>0</v>
      </c>
      <c r="OAN56" s="383">
        <f t="shared" si="161"/>
        <v>0</v>
      </c>
      <c r="OAO56" s="383">
        <f t="shared" si="161"/>
        <v>0</v>
      </c>
      <c r="OAP56" s="383">
        <f t="shared" ref="OAP56:ODA56" si="162">$C$56*OAP54</f>
        <v>0</v>
      </c>
      <c r="OAQ56" s="383">
        <f t="shared" si="162"/>
        <v>0</v>
      </c>
      <c r="OAR56" s="383">
        <f t="shared" si="162"/>
        <v>0</v>
      </c>
      <c r="OAS56" s="383">
        <f t="shared" si="162"/>
        <v>0</v>
      </c>
      <c r="OAT56" s="383">
        <f t="shared" si="162"/>
        <v>0</v>
      </c>
      <c r="OAU56" s="383">
        <f t="shared" si="162"/>
        <v>0</v>
      </c>
      <c r="OAV56" s="383">
        <f t="shared" si="162"/>
        <v>0</v>
      </c>
      <c r="OAW56" s="383">
        <f t="shared" si="162"/>
        <v>0</v>
      </c>
      <c r="OAX56" s="383">
        <f t="shared" si="162"/>
        <v>0</v>
      </c>
      <c r="OAY56" s="383">
        <f t="shared" si="162"/>
        <v>0</v>
      </c>
      <c r="OAZ56" s="383">
        <f t="shared" si="162"/>
        <v>0</v>
      </c>
      <c r="OBA56" s="383">
        <f t="shared" si="162"/>
        <v>0</v>
      </c>
      <c r="OBB56" s="383">
        <f t="shared" si="162"/>
        <v>0</v>
      </c>
      <c r="OBC56" s="383">
        <f t="shared" si="162"/>
        <v>0</v>
      </c>
      <c r="OBD56" s="383">
        <f t="shared" si="162"/>
        <v>0</v>
      </c>
      <c r="OBE56" s="383">
        <f t="shared" si="162"/>
        <v>0</v>
      </c>
      <c r="OBF56" s="383">
        <f t="shared" si="162"/>
        <v>0</v>
      </c>
      <c r="OBG56" s="383">
        <f t="shared" si="162"/>
        <v>0</v>
      </c>
      <c r="OBH56" s="383">
        <f t="shared" si="162"/>
        <v>0</v>
      </c>
      <c r="OBI56" s="383">
        <f t="shared" si="162"/>
        <v>0</v>
      </c>
      <c r="OBJ56" s="383">
        <f t="shared" si="162"/>
        <v>0</v>
      </c>
      <c r="OBK56" s="383">
        <f t="shared" si="162"/>
        <v>0</v>
      </c>
      <c r="OBL56" s="383">
        <f t="shared" si="162"/>
        <v>0</v>
      </c>
      <c r="OBM56" s="383">
        <f t="shared" si="162"/>
        <v>0</v>
      </c>
      <c r="OBN56" s="383">
        <f t="shared" si="162"/>
        <v>0</v>
      </c>
      <c r="OBO56" s="383">
        <f t="shared" si="162"/>
        <v>0</v>
      </c>
      <c r="OBP56" s="383">
        <f t="shared" si="162"/>
        <v>0</v>
      </c>
      <c r="OBQ56" s="383">
        <f t="shared" si="162"/>
        <v>0</v>
      </c>
      <c r="OBR56" s="383">
        <f t="shared" si="162"/>
        <v>0</v>
      </c>
      <c r="OBS56" s="383">
        <f t="shared" si="162"/>
        <v>0</v>
      </c>
      <c r="OBT56" s="383">
        <f t="shared" si="162"/>
        <v>0</v>
      </c>
      <c r="OBU56" s="383">
        <f t="shared" si="162"/>
        <v>0</v>
      </c>
      <c r="OBV56" s="383">
        <f t="shared" si="162"/>
        <v>0</v>
      </c>
      <c r="OBW56" s="383">
        <f t="shared" si="162"/>
        <v>0</v>
      </c>
      <c r="OBX56" s="383">
        <f t="shared" si="162"/>
        <v>0</v>
      </c>
      <c r="OBY56" s="383">
        <f t="shared" si="162"/>
        <v>0</v>
      </c>
      <c r="OBZ56" s="383">
        <f t="shared" si="162"/>
        <v>0</v>
      </c>
      <c r="OCA56" s="383">
        <f t="shared" si="162"/>
        <v>0</v>
      </c>
      <c r="OCB56" s="383">
        <f t="shared" si="162"/>
        <v>0</v>
      </c>
      <c r="OCC56" s="383">
        <f t="shared" si="162"/>
        <v>0</v>
      </c>
      <c r="OCD56" s="383">
        <f t="shared" si="162"/>
        <v>0</v>
      </c>
      <c r="OCE56" s="383">
        <f t="shared" si="162"/>
        <v>0</v>
      </c>
      <c r="OCF56" s="383">
        <f t="shared" si="162"/>
        <v>0</v>
      </c>
      <c r="OCG56" s="383">
        <f t="shared" si="162"/>
        <v>0</v>
      </c>
      <c r="OCH56" s="383">
        <f t="shared" si="162"/>
        <v>0</v>
      </c>
      <c r="OCI56" s="383">
        <f t="shared" si="162"/>
        <v>0</v>
      </c>
      <c r="OCJ56" s="383">
        <f t="shared" si="162"/>
        <v>0</v>
      </c>
      <c r="OCK56" s="383">
        <f t="shared" si="162"/>
        <v>0</v>
      </c>
      <c r="OCL56" s="383">
        <f t="shared" si="162"/>
        <v>0</v>
      </c>
      <c r="OCM56" s="383">
        <f t="shared" si="162"/>
        <v>0</v>
      </c>
      <c r="OCN56" s="383">
        <f t="shared" si="162"/>
        <v>0</v>
      </c>
      <c r="OCO56" s="383">
        <f t="shared" si="162"/>
        <v>0</v>
      </c>
      <c r="OCP56" s="383">
        <f t="shared" si="162"/>
        <v>0</v>
      </c>
      <c r="OCQ56" s="383">
        <f t="shared" si="162"/>
        <v>0</v>
      </c>
      <c r="OCR56" s="383">
        <f t="shared" si="162"/>
        <v>0</v>
      </c>
      <c r="OCS56" s="383">
        <f t="shared" si="162"/>
        <v>0</v>
      </c>
      <c r="OCT56" s="383">
        <f t="shared" si="162"/>
        <v>0</v>
      </c>
      <c r="OCU56" s="383">
        <f t="shared" si="162"/>
        <v>0</v>
      </c>
      <c r="OCV56" s="383">
        <f t="shared" si="162"/>
        <v>0</v>
      </c>
      <c r="OCW56" s="383">
        <f t="shared" si="162"/>
        <v>0</v>
      </c>
      <c r="OCX56" s="383">
        <f t="shared" si="162"/>
        <v>0</v>
      </c>
      <c r="OCY56" s="383">
        <f t="shared" si="162"/>
        <v>0</v>
      </c>
      <c r="OCZ56" s="383">
        <f t="shared" si="162"/>
        <v>0</v>
      </c>
      <c r="ODA56" s="383">
        <f t="shared" si="162"/>
        <v>0</v>
      </c>
      <c r="ODB56" s="383">
        <f t="shared" ref="ODB56:OFM56" si="163">$C$56*ODB54</f>
        <v>0</v>
      </c>
      <c r="ODC56" s="383">
        <f t="shared" si="163"/>
        <v>0</v>
      </c>
      <c r="ODD56" s="383">
        <f t="shared" si="163"/>
        <v>0</v>
      </c>
      <c r="ODE56" s="383">
        <f t="shared" si="163"/>
        <v>0</v>
      </c>
      <c r="ODF56" s="383">
        <f t="shared" si="163"/>
        <v>0</v>
      </c>
      <c r="ODG56" s="383">
        <f t="shared" si="163"/>
        <v>0</v>
      </c>
      <c r="ODH56" s="383">
        <f t="shared" si="163"/>
        <v>0</v>
      </c>
      <c r="ODI56" s="383">
        <f t="shared" si="163"/>
        <v>0</v>
      </c>
      <c r="ODJ56" s="383">
        <f t="shared" si="163"/>
        <v>0</v>
      </c>
      <c r="ODK56" s="383">
        <f t="shared" si="163"/>
        <v>0</v>
      </c>
      <c r="ODL56" s="383">
        <f t="shared" si="163"/>
        <v>0</v>
      </c>
      <c r="ODM56" s="383">
        <f t="shared" si="163"/>
        <v>0</v>
      </c>
      <c r="ODN56" s="383">
        <f t="shared" si="163"/>
        <v>0</v>
      </c>
      <c r="ODO56" s="383">
        <f t="shared" si="163"/>
        <v>0</v>
      </c>
      <c r="ODP56" s="383">
        <f t="shared" si="163"/>
        <v>0</v>
      </c>
      <c r="ODQ56" s="383">
        <f t="shared" si="163"/>
        <v>0</v>
      </c>
      <c r="ODR56" s="383">
        <f t="shared" si="163"/>
        <v>0</v>
      </c>
      <c r="ODS56" s="383">
        <f t="shared" si="163"/>
        <v>0</v>
      </c>
      <c r="ODT56" s="383">
        <f t="shared" si="163"/>
        <v>0</v>
      </c>
      <c r="ODU56" s="383">
        <f t="shared" si="163"/>
        <v>0</v>
      </c>
      <c r="ODV56" s="383">
        <f t="shared" si="163"/>
        <v>0</v>
      </c>
      <c r="ODW56" s="383">
        <f t="shared" si="163"/>
        <v>0</v>
      </c>
      <c r="ODX56" s="383">
        <f t="shared" si="163"/>
        <v>0</v>
      </c>
      <c r="ODY56" s="383">
        <f t="shared" si="163"/>
        <v>0</v>
      </c>
      <c r="ODZ56" s="383">
        <f t="shared" si="163"/>
        <v>0</v>
      </c>
      <c r="OEA56" s="383">
        <f t="shared" si="163"/>
        <v>0</v>
      </c>
      <c r="OEB56" s="383">
        <f t="shared" si="163"/>
        <v>0</v>
      </c>
      <c r="OEC56" s="383">
        <f t="shared" si="163"/>
        <v>0</v>
      </c>
      <c r="OED56" s="383">
        <f t="shared" si="163"/>
        <v>0</v>
      </c>
      <c r="OEE56" s="383">
        <f t="shared" si="163"/>
        <v>0</v>
      </c>
      <c r="OEF56" s="383">
        <f t="shared" si="163"/>
        <v>0</v>
      </c>
      <c r="OEG56" s="383">
        <f t="shared" si="163"/>
        <v>0</v>
      </c>
      <c r="OEH56" s="383">
        <f t="shared" si="163"/>
        <v>0</v>
      </c>
      <c r="OEI56" s="383">
        <f t="shared" si="163"/>
        <v>0</v>
      </c>
      <c r="OEJ56" s="383">
        <f t="shared" si="163"/>
        <v>0</v>
      </c>
      <c r="OEK56" s="383">
        <f t="shared" si="163"/>
        <v>0</v>
      </c>
      <c r="OEL56" s="383">
        <f t="shared" si="163"/>
        <v>0</v>
      </c>
      <c r="OEM56" s="383">
        <f t="shared" si="163"/>
        <v>0</v>
      </c>
      <c r="OEN56" s="383">
        <f t="shared" si="163"/>
        <v>0</v>
      </c>
      <c r="OEO56" s="383">
        <f t="shared" si="163"/>
        <v>0</v>
      </c>
      <c r="OEP56" s="383">
        <f t="shared" si="163"/>
        <v>0</v>
      </c>
      <c r="OEQ56" s="383">
        <f t="shared" si="163"/>
        <v>0</v>
      </c>
      <c r="OER56" s="383">
        <f t="shared" si="163"/>
        <v>0</v>
      </c>
      <c r="OES56" s="383">
        <f t="shared" si="163"/>
        <v>0</v>
      </c>
      <c r="OET56" s="383">
        <f t="shared" si="163"/>
        <v>0</v>
      </c>
      <c r="OEU56" s="383">
        <f t="shared" si="163"/>
        <v>0</v>
      </c>
      <c r="OEV56" s="383">
        <f t="shared" si="163"/>
        <v>0</v>
      </c>
      <c r="OEW56" s="383">
        <f t="shared" si="163"/>
        <v>0</v>
      </c>
      <c r="OEX56" s="383">
        <f t="shared" si="163"/>
        <v>0</v>
      </c>
      <c r="OEY56" s="383">
        <f t="shared" si="163"/>
        <v>0</v>
      </c>
      <c r="OEZ56" s="383">
        <f t="shared" si="163"/>
        <v>0</v>
      </c>
      <c r="OFA56" s="383">
        <f t="shared" si="163"/>
        <v>0</v>
      </c>
      <c r="OFB56" s="383">
        <f t="shared" si="163"/>
        <v>0</v>
      </c>
      <c r="OFC56" s="383">
        <f t="shared" si="163"/>
        <v>0</v>
      </c>
      <c r="OFD56" s="383">
        <f t="shared" si="163"/>
        <v>0</v>
      </c>
      <c r="OFE56" s="383">
        <f t="shared" si="163"/>
        <v>0</v>
      </c>
      <c r="OFF56" s="383">
        <f t="shared" si="163"/>
        <v>0</v>
      </c>
      <c r="OFG56" s="383">
        <f t="shared" si="163"/>
        <v>0</v>
      </c>
      <c r="OFH56" s="383">
        <f t="shared" si="163"/>
        <v>0</v>
      </c>
      <c r="OFI56" s="383">
        <f t="shared" si="163"/>
        <v>0</v>
      </c>
      <c r="OFJ56" s="383">
        <f t="shared" si="163"/>
        <v>0</v>
      </c>
      <c r="OFK56" s="383">
        <f t="shared" si="163"/>
        <v>0</v>
      </c>
      <c r="OFL56" s="383">
        <f t="shared" si="163"/>
        <v>0</v>
      </c>
      <c r="OFM56" s="383">
        <f t="shared" si="163"/>
        <v>0</v>
      </c>
      <c r="OFN56" s="383">
        <f t="shared" ref="OFN56:OHY56" si="164">$C$56*OFN54</f>
        <v>0</v>
      </c>
      <c r="OFO56" s="383">
        <f t="shared" si="164"/>
        <v>0</v>
      </c>
      <c r="OFP56" s="383">
        <f t="shared" si="164"/>
        <v>0</v>
      </c>
      <c r="OFQ56" s="383">
        <f t="shared" si="164"/>
        <v>0</v>
      </c>
      <c r="OFR56" s="383">
        <f t="shared" si="164"/>
        <v>0</v>
      </c>
      <c r="OFS56" s="383">
        <f t="shared" si="164"/>
        <v>0</v>
      </c>
      <c r="OFT56" s="383">
        <f t="shared" si="164"/>
        <v>0</v>
      </c>
      <c r="OFU56" s="383">
        <f t="shared" si="164"/>
        <v>0</v>
      </c>
      <c r="OFV56" s="383">
        <f t="shared" si="164"/>
        <v>0</v>
      </c>
      <c r="OFW56" s="383">
        <f t="shared" si="164"/>
        <v>0</v>
      </c>
      <c r="OFX56" s="383">
        <f t="shared" si="164"/>
        <v>0</v>
      </c>
      <c r="OFY56" s="383">
        <f t="shared" si="164"/>
        <v>0</v>
      </c>
      <c r="OFZ56" s="383">
        <f t="shared" si="164"/>
        <v>0</v>
      </c>
      <c r="OGA56" s="383">
        <f t="shared" si="164"/>
        <v>0</v>
      </c>
      <c r="OGB56" s="383">
        <f t="shared" si="164"/>
        <v>0</v>
      </c>
      <c r="OGC56" s="383">
        <f t="shared" si="164"/>
        <v>0</v>
      </c>
      <c r="OGD56" s="383">
        <f t="shared" si="164"/>
        <v>0</v>
      </c>
      <c r="OGE56" s="383">
        <f t="shared" si="164"/>
        <v>0</v>
      </c>
      <c r="OGF56" s="383">
        <f t="shared" si="164"/>
        <v>0</v>
      </c>
      <c r="OGG56" s="383">
        <f t="shared" si="164"/>
        <v>0</v>
      </c>
      <c r="OGH56" s="383">
        <f t="shared" si="164"/>
        <v>0</v>
      </c>
      <c r="OGI56" s="383">
        <f t="shared" si="164"/>
        <v>0</v>
      </c>
      <c r="OGJ56" s="383">
        <f t="shared" si="164"/>
        <v>0</v>
      </c>
      <c r="OGK56" s="383">
        <f t="shared" si="164"/>
        <v>0</v>
      </c>
      <c r="OGL56" s="383">
        <f t="shared" si="164"/>
        <v>0</v>
      </c>
      <c r="OGM56" s="383">
        <f t="shared" si="164"/>
        <v>0</v>
      </c>
      <c r="OGN56" s="383">
        <f t="shared" si="164"/>
        <v>0</v>
      </c>
      <c r="OGO56" s="383">
        <f t="shared" si="164"/>
        <v>0</v>
      </c>
      <c r="OGP56" s="383">
        <f t="shared" si="164"/>
        <v>0</v>
      </c>
      <c r="OGQ56" s="383">
        <f t="shared" si="164"/>
        <v>0</v>
      </c>
      <c r="OGR56" s="383">
        <f t="shared" si="164"/>
        <v>0</v>
      </c>
      <c r="OGS56" s="383">
        <f t="shared" si="164"/>
        <v>0</v>
      </c>
      <c r="OGT56" s="383">
        <f t="shared" si="164"/>
        <v>0</v>
      </c>
      <c r="OGU56" s="383">
        <f t="shared" si="164"/>
        <v>0</v>
      </c>
      <c r="OGV56" s="383">
        <f t="shared" si="164"/>
        <v>0</v>
      </c>
      <c r="OGW56" s="383">
        <f t="shared" si="164"/>
        <v>0</v>
      </c>
      <c r="OGX56" s="383">
        <f t="shared" si="164"/>
        <v>0</v>
      </c>
      <c r="OGY56" s="383">
        <f t="shared" si="164"/>
        <v>0</v>
      </c>
      <c r="OGZ56" s="383">
        <f t="shared" si="164"/>
        <v>0</v>
      </c>
      <c r="OHA56" s="383">
        <f t="shared" si="164"/>
        <v>0</v>
      </c>
      <c r="OHB56" s="383">
        <f t="shared" si="164"/>
        <v>0</v>
      </c>
      <c r="OHC56" s="383">
        <f t="shared" si="164"/>
        <v>0</v>
      </c>
      <c r="OHD56" s="383">
        <f t="shared" si="164"/>
        <v>0</v>
      </c>
      <c r="OHE56" s="383">
        <f t="shared" si="164"/>
        <v>0</v>
      </c>
      <c r="OHF56" s="383">
        <f t="shared" si="164"/>
        <v>0</v>
      </c>
      <c r="OHG56" s="383">
        <f t="shared" si="164"/>
        <v>0</v>
      </c>
      <c r="OHH56" s="383">
        <f t="shared" si="164"/>
        <v>0</v>
      </c>
      <c r="OHI56" s="383">
        <f t="shared" si="164"/>
        <v>0</v>
      </c>
      <c r="OHJ56" s="383">
        <f t="shared" si="164"/>
        <v>0</v>
      </c>
      <c r="OHK56" s="383">
        <f t="shared" si="164"/>
        <v>0</v>
      </c>
      <c r="OHL56" s="383">
        <f t="shared" si="164"/>
        <v>0</v>
      </c>
      <c r="OHM56" s="383">
        <f t="shared" si="164"/>
        <v>0</v>
      </c>
      <c r="OHN56" s="383">
        <f t="shared" si="164"/>
        <v>0</v>
      </c>
      <c r="OHO56" s="383">
        <f t="shared" si="164"/>
        <v>0</v>
      </c>
      <c r="OHP56" s="383">
        <f t="shared" si="164"/>
        <v>0</v>
      </c>
      <c r="OHQ56" s="383">
        <f t="shared" si="164"/>
        <v>0</v>
      </c>
      <c r="OHR56" s="383">
        <f t="shared" si="164"/>
        <v>0</v>
      </c>
      <c r="OHS56" s="383">
        <f t="shared" si="164"/>
        <v>0</v>
      </c>
      <c r="OHT56" s="383">
        <f t="shared" si="164"/>
        <v>0</v>
      </c>
      <c r="OHU56" s="383">
        <f t="shared" si="164"/>
        <v>0</v>
      </c>
      <c r="OHV56" s="383">
        <f t="shared" si="164"/>
        <v>0</v>
      </c>
      <c r="OHW56" s="383">
        <f t="shared" si="164"/>
        <v>0</v>
      </c>
      <c r="OHX56" s="383">
        <f t="shared" si="164"/>
        <v>0</v>
      </c>
      <c r="OHY56" s="383">
        <f t="shared" si="164"/>
        <v>0</v>
      </c>
      <c r="OHZ56" s="383">
        <f t="shared" ref="OHZ56:OKK56" si="165">$C$56*OHZ54</f>
        <v>0</v>
      </c>
      <c r="OIA56" s="383">
        <f t="shared" si="165"/>
        <v>0</v>
      </c>
      <c r="OIB56" s="383">
        <f t="shared" si="165"/>
        <v>0</v>
      </c>
      <c r="OIC56" s="383">
        <f t="shared" si="165"/>
        <v>0</v>
      </c>
      <c r="OID56" s="383">
        <f t="shared" si="165"/>
        <v>0</v>
      </c>
      <c r="OIE56" s="383">
        <f t="shared" si="165"/>
        <v>0</v>
      </c>
      <c r="OIF56" s="383">
        <f t="shared" si="165"/>
        <v>0</v>
      </c>
      <c r="OIG56" s="383">
        <f t="shared" si="165"/>
        <v>0</v>
      </c>
      <c r="OIH56" s="383">
        <f t="shared" si="165"/>
        <v>0</v>
      </c>
      <c r="OII56" s="383">
        <f t="shared" si="165"/>
        <v>0</v>
      </c>
      <c r="OIJ56" s="383">
        <f t="shared" si="165"/>
        <v>0</v>
      </c>
      <c r="OIK56" s="383">
        <f t="shared" si="165"/>
        <v>0</v>
      </c>
      <c r="OIL56" s="383">
        <f t="shared" si="165"/>
        <v>0</v>
      </c>
      <c r="OIM56" s="383">
        <f t="shared" si="165"/>
        <v>0</v>
      </c>
      <c r="OIN56" s="383">
        <f t="shared" si="165"/>
        <v>0</v>
      </c>
      <c r="OIO56" s="383">
        <f t="shared" si="165"/>
        <v>0</v>
      </c>
      <c r="OIP56" s="383">
        <f t="shared" si="165"/>
        <v>0</v>
      </c>
      <c r="OIQ56" s="383">
        <f t="shared" si="165"/>
        <v>0</v>
      </c>
      <c r="OIR56" s="383">
        <f t="shared" si="165"/>
        <v>0</v>
      </c>
      <c r="OIS56" s="383">
        <f t="shared" si="165"/>
        <v>0</v>
      </c>
      <c r="OIT56" s="383">
        <f t="shared" si="165"/>
        <v>0</v>
      </c>
      <c r="OIU56" s="383">
        <f t="shared" si="165"/>
        <v>0</v>
      </c>
      <c r="OIV56" s="383">
        <f t="shared" si="165"/>
        <v>0</v>
      </c>
      <c r="OIW56" s="383">
        <f t="shared" si="165"/>
        <v>0</v>
      </c>
      <c r="OIX56" s="383">
        <f t="shared" si="165"/>
        <v>0</v>
      </c>
      <c r="OIY56" s="383">
        <f t="shared" si="165"/>
        <v>0</v>
      </c>
      <c r="OIZ56" s="383">
        <f t="shared" si="165"/>
        <v>0</v>
      </c>
      <c r="OJA56" s="383">
        <f t="shared" si="165"/>
        <v>0</v>
      </c>
      <c r="OJB56" s="383">
        <f t="shared" si="165"/>
        <v>0</v>
      </c>
      <c r="OJC56" s="383">
        <f t="shared" si="165"/>
        <v>0</v>
      </c>
      <c r="OJD56" s="383">
        <f t="shared" si="165"/>
        <v>0</v>
      </c>
      <c r="OJE56" s="383">
        <f t="shared" si="165"/>
        <v>0</v>
      </c>
      <c r="OJF56" s="383">
        <f t="shared" si="165"/>
        <v>0</v>
      </c>
      <c r="OJG56" s="383">
        <f t="shared" si="165"/>
        <v>0</v>
      </c>
      <c r="OJH56" s="383">
        <f t="shared" si="165"/>
        <v>0</v>
      </c>
      <c r="OJI56" s="383">
        <f t="shared" si="165"/>
        <v>0</v>
      </c>
      <c r="OJJ56" s="383">
        <f t="shared" si="165"/>
        <v>0</v>
      </c>
      <c r="OJK56" s="383">
        <f t="shared" si="165"/>
        <v>0</v>
      </c>
      <c r="OJL56" s="383">
        <f t="shared" si="165"/>
        <v>0</v>
      </c>
      <c r="OJM56" s="383">
        <f t="shared" si="165"/>
        <v>0</v>
      </c>
      <c r="OJN56" s="383">
        <f t="shared" si="165"/>
        <v>0</v>
      </c>
      <c r="OJO56" s="383">
        <f t="shared" si="165"/>
        <v>0</v>
      </c>
      <c r="OJP56" s="383">
        <f t="shared" si="165"/>
        <v>0</v>
      </c>
      <c r="OJQ56" s="383">
        <f t="shared" si="165"/>
        <v>0</v>
      </c>
      <c r="OJR56" s="383">
        <f t="shared" si="165"/>
        <v>0</v>
      </c>
      <c r="OJS56" s="383">
        <f t="shared" si="165"/>
        <v>0</v>
      </c>
      <c r="OJT56" s="383">
        <f t="shared" si="165"/>
        <v>0</v>
      </c>
      <c r="OJU56" s="383">
        <f t="shared" si="165"/>
        <v>0</v>
      </c>
      <c r="OJV56" s="383">
        <f t="shared" si="165"/>
        <v>0</v>
      </c>
      <c r="OJW56" s="383">
        <f t="shared" si="165"/>
        <v>0</v>
      </c>
      <c r="OJX56" s="383">
        <f t="shared" si="165"/>
        <v>0</v>
      </c>
      <c r="OJY56" s="383">
        <f t="shared" si="165"/>
        <v>0</v>
      </c>
      <c r="OJZ56" s="383">
        <f t="shared" si="165"/>
        <v>0</v>
      </c>
      <c r="OKA56" s="383">
        <f t="shared" si="165"/>
        <v>0</v>
      </c>
      <c r="OKB56" s="383">
        <f t="shared" si="165"/>
        <v>0</v>
      </c>
      <c r="OKC56" s="383">
        <f t="shared" si="165"/>
        <v>0</v>
      </c>
      <c r="OKD56" s="383">
        <f t="shared" si="165"/>
        <v>0</v>
      </c>
      <c r="OKE56" s="383">
        <f t="shared" si="165"/>
        <v>0</v>
      </c>
      <c r="OKF56" s="383">
        <f t="shared" si="165"/>
        <v>0</v>
      </c>
      <c r="OKG56" s="383">
        <f t="shared" si="165"/>
        <v>0</v>
      </c>
      <c r="OKH56" s="383">
        <f t="shared" si="165"/>
        <v>0</v>
      </c>
      <c r="OKI56" s="383">
        <f t="shared" si="165"/>
        <v>0</v>
      </c>
      <c r="OKJ56" s="383">
        <f t="shared" si="165"/>
        <v>0</v>
      </c>
      <c r="OKK56" s="383">
        <f t="shared" si="165"/>
        <v>0</v>
      </c>
      <c r="OKL56" s="383">
        <f t="shared" ref="OKL56:OMW56" si="166">$C$56*OKL54</f>
        <v>0</v>
      </c>
      <c r="OKM56" s="383">
        <f t="shared" si="166"/>
        <v>0</v>
      </c>
      <c r="OKN56" s="383">
        <f t="shared" si="166"/>
        <v>0</v>
      </c>
      <c r="OKO56" s="383">
        <f t="shared" si="166"/>
        <v>0</v>
      </c>
      <c r="OKP56" s="383">
        <f t="shared" si="166"/>
        <v>0</v>
      </c>
      <c r="OKQ56" s="383">
        <f t="shared" si="166"/>
        <v>0</v>
      </c>
      <c r="OKR56" s="383">
        <f t="shared" si="166"/>
        <v>0</v>
      </c>
      <c r="OKS56" s="383">
        <f t="shared" si="166"/>
        <v>0</v>
      </c>
      <c r="OKT56" s="383">
        <f t="shared" si="166"/>
        <v>0</v>
      </c>
      <c r="OKU56" s="383">
        <f t="shared" si="166"/>
        <v>0</v>
      </c>
      <c r="OKV56" s="383">
        <f t="shared" si="166"/>
        <v>0</v>
      </c>
      <c r="OKW56" s="383">
        <f t="shared" si="166"/>
        <v>0</v>
      </c>
      <c r="OKX56" s="383">
        <f t="shared" si="166"/>
        <v>0</v>
      </c>
      <c r="OKY56" s="383">
        <f t="shared" si="166"/>
        <v>0</v>
      </c>
      <c r="OKZ56" s="383">
        <f t="shared" si="166"/>
        <v>0</v>
      </c>
      <c r="OLA56" s="383">
        <f t="shared" si="166"/>
        <v>0</v>
      </c>
      <c r="OLB56" s="383">
        <f t="shared" si="166"/>
        <v>0</v>
      </c>
      <c r="OLC56" s="383">
        <f t="shared" si="166"/>
        <v>0</v>
      </c>
      <c r="OLD56" s="383">
        <f t="shared" si="166"/>
        <v>0</v>
      </c>
      <c r="OLE56" s="383">
        <f t="shared" si="166"/>
        <v>0</v>
      </c>
      <c r="OLF56" s="383">
        <f t="shared" si="166"/>
        <v>0</v>
      </c>
      <c r="OLG56" s="383">
        <f t="shared" si="166"/>
        <v>0</v>
      </c>
      <c r="OLH56" s="383">
        <f t="shared" si="166"/>
        <v>0</v>
      </c>
      <c r="OLI56" s="383">
        <f t="shared" si="166"/>
        <v>0</v>
      </c>
      <c r="OLJ56" s="383">
        <f t="shared" si="166"/>
        <v>0</v>
      </c>
      <c r="OLK56" s="383">
        <f t="shared" si="166"/>
        <v>0</v>
      </c>
      <c r="OLL56" s="383">
        <f t="shared" si="166"/>
        <v>0</v>
      </c>
      <c r="OLM56" s="383">
        <f t="shared" si="166"/>
        <v>0</v>
      </c>
      <c r="OLN56" s="383">
        <f t="shared" si="166"/>
        <v>0</v>
      </c>
      <c r="OLO56" s="383">
        <f t="shared" si="166"/>
        <v>0</v>
      </c>
      <c r="OLP56" s="383">
        <f t="shared" si="166"/>
        <v>0</v>
      </c>
      <c r="OLQ56" s="383">
        <f t="shared" si="166"/>
        <v>0</v>
      </c>
      <c r="OLR56" s="383">
        <f t="shared" si="166"/>
        <v>0</v>
      </c>
      <c r="OLS56" s="383">
        <f t="shared" si="166"/>
        <v>0</v>
      </c>
      <c r="OLT56" s="383">
        <f t="shared" si="166"/>
        <v>0</v>
      </c>
      <c r="OLU56" s="383">
        <f t="shared" si="166"/>
        <v>0</v>
      </c>
      <c r="OLV56" s="383">
        <f t="shared" si="166"/>
        <v>0</v>
      </c>
      <c r="OLW56" s="383">
        <f t="shared" si="166"/>
        <v>0</v>
      </c>
      <c r="OLX56" s="383">
        <f t="shared" si="166"/>
        <v>0</v>
      </c>
      <c r="OLY56" s="383">
        <f t="shared" si="166"/>
        <v>0</v>
      </c>
      <c r="OLZ56" s="383">
        <f t="shared" si="166"/>
        <v>0</v>
      </c>
      <c r="OMA56" s="383">
        <f t="shared" si="166"/>
        <v>0</v>
      </c>
      <c r="OMB56" s="383">
        <f t="shared" si="166"/>
        <v>0</v>
      </c>
      <c r="OMC56" s="383">
        <f t="shared" si="166"/>
        <v>0</v>
      </c>
      <c r="OMD56" s="383">
        <f t="shared" si="166"/>
        <v>0</v>
      </c>
      <c r="OME56" s="383">
        <f t="shared" si="166"/>
        <v>0</v>
      </c>
      <c r="OMF56" s="383">
        <f t="shared" si="166"/>
        <v>0</v>
      </c>
      <c r="OMG56" s="383">
        <f t="shared" si="166"/>
        <v>0</v>
      </c>
      <c r="OMH56" s="383">
        <f t="shared" si="166"/>
        <v>0</v>
      </c>
      <c r="OMI56" s="383">
        <f t="shared" si="166"/>
        <v>0</v>
      </c>
      <c r="OMJ56" s="383">
        <f t="shared" si="166"/>
        <v>0</v>
      </c>
      <c r="OMK56" s="383">
        <f t="shared" si="166"/>
        <v>0</v>
      </c>
      <c r="OML56" s="383">
        <f t="shared" si="166"/>
        <v>0</v>
      </c>
      <c r="OMM56" s="383">
        <f t="shared" si="166"/>
        <v>0</v>
      </c>
      <c r="OMN56" s="383">
        <f t="shared" si="166"/>
        <v>0</v>
      </c>
      <c r="OMO56" s="383">
        <f t="shared" si="166"/>
        <v>0</v>
      </c>
      <c r="OMP56" s="383">
        <f t="shared" si="166"/>
        <v>0</v>
      </c>
      <c r="OMQ56" s="383">
        <f t="shared" si="166"/>
        <v>0</v>
      </c>
      <c r="OMR56" s="383">
        <f t="shared" si="166"/>
        <v>0</v>
      </c>
      <c r="OMS56" s="383">
        <f t="shared" si="166"/>
        <v>0</v>
      </c>
      <c r="OMT56" s="383">
        <f t="shared" si="166"/>
        <v>0</v>
      </c>
      <c r="OMU56" s="383">
        <f t="shared" si="166"/>
        <v>0</v>
      </c>
      <c r="OMV56" s="383">
        <f t="shared" si="166"/>
        <v>0</v>
      </c>
      <c r="OMW56" s="383">
        <f t="shared" si="166"/>
        <v>0</v>
      </c>
      <c r="OMX56" s="383">
        <f t="shared" ref="OMX56:OPI56" si="167">$C$56*OMX54</f>
        <v>0</v>
      </c>
      <c r="OMY56" s="383">
        <f t="shared" si="167"/>
        <v>0</v>
      </c>
      <c r="OMZ56" s="383">
        <f t="shared" si="167"/>
        <v>0</v>
      </c>
      <c r="ONA56" s="383">
        <f t="shared" si="167"/>
        <v>0</v>
      </c>
      <c r="ONB56" s="383">
        <f t="shared" si="167"/>
        <v>0</v>
      </c>
      <c r="ONC56" s="383">
        <f t="shared" si="167"/>
        <v>0</v>
      </c>
      <c r="OND56" s="383">
        <f t="shared" si="167"/>
        <v>0</v>
      </c>
      <c r="ONE56" s="383">
        <f t="shared" si="167"/>
        <v>0</v>
      </c>
      <c r="ONF56" s="383">
        <f t="shared" si="167"/>
        <v>0</v>
      </c>
      <c r="ONG56" s="383">
        <f t="shared" si="167"/>
        <v>0</v>
      </c>
      <c r="ONH56" s="383">
        <f t="shared" si="167"/>
        <v>0</v>
      </c>
      <c r="ONI56" s="383">
        <f t="shared" si="167"/>
        <v>0</v>
      </c>
      <c r="ONJ56" s="383">
        <f t="shared" si="167"/>
        <v>0</v>
      </c>
      <c r="ONK56" s="383">
        <f t="shared" si="167"/>
        <v>0</v>
      </c>
      <c r="ONL56" s="383">
        <f t="shared" si="167"/>
        <v>0</v>
      </c>
      <c r="ONM56" s="383">
        <f t="shared" si="167"/>
        <v>0</v>
      </c>
      <c r="ONN56" s="383">
        <f t="shared" si="167"/>
        <v>0</v>
      </c>
      <c r="ONO56" s="383">
        <f t="shared" si="167"/>
        <v>0</v>
      </c>
      <c r="ONP56" s="383">
        <f t="shared" si="167"/>
        <v>0</v>
      </c>
      <c r="ONQ56" s="383">
        <f t="shared" si="167"/>
        <v>0</v>
      </c>
      <c r="ONR56" s="383">
        <f t="shared" si="167"/>
        <v>0</v>
      </c>
      <c r="ONS56" s="383">
        <f t="shared" si="167"/>
        <v>0</v>
      </c>
      <c r="ONT56" s="383">
        <f t="shared" si="167"/>
        <v>0</v>
      </c>
      <c r="ONU56" s="383">
        <f t="shared" si="167"/>
        <v>0</v>
      </c>
      <c r="ONV56" s="383">
        <f t="shared" si="167"/>
        <v>0</v>
      </c>
      <c r="ONW56" s="383">
        <f t="shared" si="167"/>
        <v>0</v>
      </c>
      <c r="ONX56" s="383">
        <f t="shared" si="167"/>
        <v>0</v>
      </c>
      <c r="ONY56" s="383">
        <f t="shared" si="167"/>
        <v>0</v>
      </c>
      <c r="ONZ56" s="383">
        <f t="shared" si="167"/>
        <v>0</v>
      </c>
      <c r="OOA56" s="383">
        <f t="shared" si="167"/>
        <v>0</v>
      </c>
      <c r="OOB56" s="383">
        <f t="shared" si="167"/>
        <v>0</v>
      </c>
      <c r="OOC56" s="383">
        <f t="shared" si="167"/>
        <v>0</v>
      </c>
      <c r="OOD56" s="383">
        <f t="shared" si="167"/>
        <v>0</v>
      </c>
      <c r="OOE56" s="383">
        <f t="shared" si="167"/>
        <v>0</v>
      </c>
      <c r="OOF56" s="383">
        <f t="shared" si="167"/>
        <v>0</v>
      </c>
      <c r="OOG56" s="383">
        <f t="shared" si="167"/>
        <v>0</v>
      </c>
      <c r="OOH56" s="383">
        <f t="shared" si="167"/>
        <v>0</v>
      </c>
      <c r="OOI56" s="383">
        <f t="shared" si="167"/>
        <v>0</v>
      </c>
      <c r="OOJ56" s="383">
        <f t="shared" si="167"/>
        <v>0</v>
      </c>
      <c r="OOK56" s="383">
        <f t="shared" si="167"/>
        <v>0</v>
      </c>
      <c r="OOL56" s="383">
        <f t="shared" si="167"/>
        <v>0</v>
      </c>
      <c r="OOM56" s="383">
        <f t="shared" si="167"/>
        <v>0</v>
      </c>
      <c r="OON56" s="383">
        <f t="shared" si="167"/>
        <v>0</v>
      </c>
      <c r="OOO56" s="383">
        <f t="shared" si="167"/>
        <v>0</v>
      </c>
      <c r="OOP56" s="383">
        <f t="shared" si="167"/>
        <v>0</v>
      </c>
      <c r="OOQ56" s="383">
        <f t="shared" si="167"/>
        <v>0</v>
      </c>
      <c r="OOR56" s="383">
        <f t="shared" si="167"/>
        <v>0</v>
      </c>
      <c r="OOS56" s="383">
        <f t="shared" si="167"/>
        <v>0</v>
      </c>
      <c r="OOT56" s="383">
        <f t="shared" si="167"/>
        <v>0</v>
      </c>
      <c r="OOU56" s="383">
        <f t="shared" si="167"/>
        <v>0</v>
      </c>
      <c r="OOV56" s="383">
        <f t="shared" si="167"/>
        <v>0</v>
      </c>
      <c r="OOW56" s="383">
        <f t="shared" si="167"/>
        <v>0</v>
      </c>
      <c r="OOX56" s="383">
        <f t="shared" si="167"/>
        <v>0</v>
      </c>
      <c r="OOY56" s="383">
        <f t="shared" si="167"/>
        <v>0</v>
      </c>
      <c r="OOZ56" s="383">
        <f t="shared" si="167"/>
        <v>0</v>
      </c>
      <c r="OPA56" s="383">
        <f t="shared" si="167"/>
        <v>0</v>
      </c>
      <c r="OPB56" s="383">
        <f t="shared" si="167"/>
        <v>0</v>
      </c>
      <c r="OPC56" s="383">
        <f t="shared" si="167"/>
        <v>0</v>
      </c>
      <c r="OPD56" s="383">
        <f t="shared" si="167"/>
        <v>0</v>
      </c>
      <c r="OPE56" s="383">
        <f t="shared" si="167"/>
        <v>0</v>
      </c>
      <c r="OPF56" s="383">
        <f t="shared" si="167"/>
        <v>0</v>
      </c>
      <c r="OPG56" s="383">
        <f t="shared" si="167"/>
        <v>0</v>
      </c>
      <c r="OPH56" s="383">
        <f t="shared" si="167"/>
        <v>0</v>
      </c>
      <c r="OPI56" s="383">
        <f t="shared" si="167"/>
        <v>0</v>
      </c>
      <c r="OPJ56" s="383">
        <f t="shared" ref="OPJ56:ORU56" si="168">$C$56*OPJ54</f>
        <v>0</v>
      </c>
      <c r="OPK56" s="383">
        <f t="shared" si="168"/>
        <v>0</v>
      </c>
      <c r="OPL56" s="383">
        <f t="shared" si="168"/>
        <v>0</v>
      </c>
      <c r="OPM56" s="383">
        <f t="shared" si="168"/>
        <v>0</v>
      </c>
      <c r="OPN56" s="383">
        <f t="shared" si="168"/>
        <v>0</v>
      </c>
      <c r="OPO56" s="383">
        <f t="shared" si="168"/>
        <v>0</v>
      </c>
      <c r="OPP56" s="383">
        <f t="shared" si="168"/>
        <v>0</v>
      </c>
      <c r="OPQ56" s="383">
        <f t="shared" si="168"/>
        <v>0</v>
      </c>
      <c r="OPR56" s="383">
        <f t="shared" si="168"/>
        <v>0</v>
      </c>
      <c r="OPS56" s="383">
        <f t="shared" si="168"/>
        <v>0</v>
      </c>
      <c r="OPT56" s="383">
        <f t="shared" si="168"/>
        <v>0</v>
      </c>
      <c r="OPU56" s="383">
        <f t="shared" si="168"/>
        <v>0</v>
      </c>
      <c r="OPV56" s="383">
        <f t="shared" si="168"/>
        <v>0</v>
      </c>
      <c r="OPW56" s="383">
        <f t="shared" si="168"/>
        <v>0</v>
      </c>
      <c r="OPX56" s="383">
        <f t="shared" si="168"/>
        <v>0</v>
      </c>
      <c r="OPY56" s="383">
        <f t="shared" si="168"/>
        <v>0</v>
      </c>
      <c r="OPZ56" s="383">
        <f t="shared" si="168"/>
        <v>0</v>
      </c>
      <c r="OQA56" s="383">
        <f t="shared" si="168"/>
        <v>0</v>
      </c>
      <c r="OQB56" s="383">
        <f t="shared" si="168"/>
        <v>0</v>
      </c>
      <c r="OQC56" s="383">
        <f t="shared" si="168"/>
        <v>0</v>
      </c>
      <c r="OQD56" s="383">
        <f t="shared" si="168"/>
        <v>0</v>
      </c>
      <c r="OQE56" s="383">
        <f t="shared" si="168"/>
        <v>0</v>
      </c>
      <c r="OQF56" s="383">
        <f t="shared" si="168"/>
        <v>0</v>
      </c>
      <c r="OQG56" s="383">
        <f t="shared" si="168"/>
        <v>0</v>
      </c>
      <c r="OQH56" s="383">
        <f t="shared" si="168"/>
        <v>0</v>
      </c>
      <c r="OQI56" s="383">
        <f t="shared" si="168"/>
        <v>0</v>
      </c>
      <c r="OQJ56" s="383">
        <f t="shared" si="168"/>
        <v>0</v>
      </c>
      <c r="OQK56" s="383">
        <f t="shared" si="168"/>
        <v>0</v>
      </c>
      <c r="OQL56" s="383">
        <f t="shared" si="168"/>
        <v>0</v>
      </c>
      <c r="OQM56" s="383">
        <f t="shared" si="168"/>
        <v>0</v>
      </c>
      <c r="OQN56" s="383">
        <f t="shared" si="168"/>
        <v>0</v>
      </c>
      <c r="OQO56" s="383">
        <f t="shared" si="168"/>
        <v>0</v>
      </c>
      <c r="OQP56" s="383">
        <f t="shared" si="168"/>
        <v>0</v>
      </c>
      <c r="OQQ56" s="383">
        <f t="shared" si="168"/>
        <v>0</v>
      </c>
      <c r="OQR56" s="383">
        <f t="shared" si="168"/>
        <v>0</v>
      </c>
      <c r="OQS56" s="383">
        <f t="shared" si="168"/>
        <v>0</v>
      </c>
      <c r="OQT56" s="383">
        <f t="shared" si="168"/>
        <v>0</v>
      </c>
      <c r="OQU56" s="383">
        <f t="shared" si="168"/>
        <v>0</v>
      </c>
      <c r="OQV56" s="383">
        <f t="shared" si="168"/>
        <v>0</v>
      </c>
      <c r="OQW56" s="383">
        <f t="shared" si="168"/>
        <v>0</v>
      </c>
      <c r="OQX56" s="383">
        <f t="shared" si="168"/>
        <v>0</v>
      </c>
      <c r="OQY56" s="383">
        <f t="shared" si="168"/>
        <v>0</v>
      </c>
      <c r="OQZ56" s="383">
        <f t="shared" si="168"/>
        <v>0</v>
      </c>
      <c r="ORA56" s="383">
        <f t="shared" si="168"/>
        <v>0</v>
      </c>
      <c r="ORB56" s="383">
        <f t="shared" si="168"/>
        <v>0</v>
      </c>
      <c r="ORC56" s="383">
        <f t="shared" si="168"/>
        <v>0</v>
      </c>
      <c r="ORD56" s="383">
        <f t="shared" si="168"/>
        <v>0</v>
      </c>
      <c r="ORE56" s="383">
        <f t="shared" si="168"/>
        <v>0</v>
      </c>
      <c r="ORF56" s="383">
        <f t="shared" si="168"/>
        <v>0</v>
      </c>
      <c r="ORG56" s="383">
        <f t="shared" si="168"/>
        <v>0</v>
      </c>
      <c r="ORH56" s="383">
        <f t="shared" si="168"/>
        <v>0</v>
      </c>
      <c r="ORI56" s="383">
        <f t="shared" si="168"/>
        <v>0</v>
      </c>
      <c r="ORJ56" s="383">
        <f t="shared" si="168"/>
        <v>0</v>
      </c>
      <c r="ORK56" s="383">
        <f t="shared" si="168"/>
        <v>0</v>
      </c>
      <c r="ORL56" s="383">
        <f t="shared" si="168"/>
        <v>0</v>
      </c>
      <c r="ORM56" s="383">
        <f t="shared" si="168"/>
        <v>0</v>
      </c>
      <c r="ORN56" s="383">
        <f t="shared" si="168"/>
        <v>0</v>
      </c>
      <c r="ORO56" s="383">
        <f t="shared" si="168"/>
        <v>0</v>
      </c>
      <c r="ORP56" s="383">
        <f t="shared" si="168"/>
        <v>0</v>
      </c>
      <c r="ORQ56" s="383">
        <f t="shared" si="168"/>
        <v>0</v>
      </c>
      <c r="ORR56" s="383">
        <f t="shared" si="168"/>
        <v>0</v>
      </c>
      <c r="ORS56" s="383">
        <f t="shared" si="168"/>
        <v>0</v>
      </c>
      <c r="ORT56" s="383">
        <f t="shared" si="168"/>
        <v>0</v>
      </c>
      <c r="ORU56" s="383">
        <f t="shared" si="168"/>
        <v>0</v>
      </c>
      <c r="ORV56" s="383">
        <f t="shared" ref="ORV56:OUG56" si="169">$C$56*ORV54</f>
        <v>0</v>
      </c>
      <c r="ORW56" s="383">
        <f t="shared" si="169"/>
        <v>0</v>
      </c>
      <c r="ORX56" s="383">
        <f t="shared" si="169"/>
        <v>0</v>
      </c>
      <c r="ORY56" s="383">
        <f t="shared" si="169"/>
        <v>0</v>
      </c>
      <c r="ORZ56" s="383">
        <f t="shared" si="169"/>
        <v>0</v>
      </c>
      <c r="OSA56" s="383">
        <f t="shared" si="169"/>
        <v>0</v>
      </c>
      <c r="OSB56" s="383">
        <f t="shared" si="169"/>
        <v>0</v>
      </c>
      <c r="OSC56" s="383">
        <f t="shared" si="169"/>
        <v>0</v>
      </c>
      <c r="OSD56" s="383">
        <f t="shared" si="169"/>
        <v>0</v>
      </c>
      <c r="OSE56" s="383">
        <f t="shared" si="169"/>
        <v>0</v>
      </c>
      <c r="OSF56" s="383">
        <f t="shared" si="169"/>
        <v>0</v>
      </c>
      <c r="OSG56" s="383">
        <f t="shared" si="169"/>
        <v>0</v>
      </c>
      <c r="OSH56" s="383">
        <f t="shared" si="169"/>
        <v>0</v>
      </c>
      <c r="OSI56" s="383">
        <f t="shared" si="169"/>
        <v>0</v>
      </c>
      <c r="OSJ56" s="383">
        <f t="shared" si="169"/>
        <v>0</v>
      </c>
      <c r="OSK56" s="383">
        <f t="shared" si="169"/>
        <v>0</v>
      </c>
      <c r="OSL56" s="383">
        <f t="shared" si="169"/>
        <v>0</v>
      </c>
      <c r="OSM56" s="383">
        <f t="shared" si="169"/>
        <v>0</v>
      </c>
      <c r="OSN56" s="383">
        <f t="shared" si="169"/>
        <v>0</v>
      </c>
      <c r="OSO56" s="383">
        <f t="shared" si="169"/>
        <v>0</v>
      </c>
      <c r="OSP56" s="383">
        <f t="shared" si="169"/>
        <v>0</v>
      </c>
      <c r="OSQ56" s="383">
        <f t="shared" si="169"/>
        <v>0</v>
      </c>
      <c r="OSR56" s="383">
        <f t="shared" si="169"/>
        <v>0</v>
      </c>
      <c r="OSS56" s="383">
        <f t="shared" si="169"/>
        <v>0</v>
      </c>
      <c r="OST56" s="383">
        <f t="shared" si="169"/>
        <v>0</v>
      </c>
      <c r="OSU56" s="383">
        <f t="shared" si="169"/>
        <v>0</v>
      </c>
      <c r="OSV56" s="383">
        <f t="shared" si="169"/>
        <v>0</v>
      </c>
      <c r="OSW56" s="383">
        <f t="shared" si="169"/>
        <v>0</v>
      </c>
      <c r="OSX56" s="383">
        <f t="shared" si="169"/>
        <v>0</v>
      </c>
      <c r="OSY56" s="383">
        <f t="shared" si="169"/>
        <v>0</v>
      </c>
      <c r="OSZ56" s="383">
        <f t="shared" si="169"/>
        <v>0</v>
      </c>
      <c r="OTA56" s="383">
        <f t="shared" si="169"/>
        <v>0</v>
      </c>
      <c r="OTB56" s="383">
        <f t="shared" si="169"/>
        <v>0</v>
      </c>
      <c r="OTC56" s="383">
        <f t="shared" si="169"/>
        <v>0</v>
      </c>
      <c r="OTD56" s="383">
        <f t="shared" si="169"/>
        <v>0</v>
      </c>
      <c r="OTE56" s="383">
        <f t="shared" si="169"/>
        <v>0</v>
      </c>
      <c r="OTF56" s="383">
        <f t="shared" si="169"/>
        <v>0</v>
      </c>
      <c r="OTG56" s="383">
        <f t="shared" si="169"/>
        <v>0</v>
      </c>
      <c r="OTH56" s="383">
        <f t="shared" si="169"/>
        <v>0</v>
      </c>
      <c r="OTI56" s="383">
        <f t="shared" si="169"/>
        <v>0</v>
      </c>
      <c r="OTJ56" s="383">
        <f t="shared" si="169"/>
        <v>0</v>
      </c>
      <c r="OTK56" s="383">
        <f t="shared" si="169"/>
        <v>0</v>
      </c>
      <c r="OTL56" s="383">
        <f t="shared" si="169"/>
        <v>0</v>
      </c>
      <c r="OTM56" s="383">
        <f t="shared" si="169"/>
        <v>0</v>
      </c>
      <c r="OTN56" s="383">
        <f t="shared" si="169"/>
        <v>0</v>
      </c>
      <c r="OTO56" s="383">
        <f t="shared" si="169"/>
        <v>0</v>
      </c>
      <c r="OTP56" s="383">
        <f t="shared" si="169"/>
        <v>0</v>
      </c>
      <c r="OTQ56" s="383">
        <f t="shared" si="169"/>
        <v>0</v>
      </c>
      <c r="OTR56" s="383">
        <f t="shared" si="169"/>
        <v>0</v>
      </c>
      <c r="OTS56" s="383">
        <f t="shared" si="169"/>
        <v>0</v>
      </c>
      <c r="OTT56" s="383">
        <f t="shared" si="169"/>
        <v>0</v>
      </c>
      <c r="OTU56" s="383">
        <f t="shared" si="169"/>
        <v>0</v>
      </c>
      <c r="OTV56" s="383">
        <f t="shared" si="169"/>
        <v>0</v>
      </c>
      <c r="OTW56" s="383">
        <f t="shared" si="169"/>
        <v>0</v>
      </c>
      <c r="OTX56" s="383">
        <f t="shared" si="169"/>
        <v>0</v>
      </c>
      <c r="OTY56" s="383">
        <f t="shared" si="169"/>
        <v>0</v>
      </c>
      <c r="OTZ56" s="383">
        <f t="shared" si="169"/>
        <v>0</v>
      </c>
      <c r="OUA56" s="383">
        <f t="shared" si="169"/>
        <v>0</v>
      </c>
      <c r="OUB56" s="383">
        <f t="shared" si="169"/>
        <v>0</v>
      </c>
      <c r="OUC56" s="383">
        <f t="shared" si="169"/>
        <v>0</v>
      </c>
      <c r="OUD56" s="383">
        <f t="shared" si="169"/>
        <v>0</v>
      </c>
      <c r="OUE56" s="383">
        <f t="shared" si="169"/>
        <v>0</v>
      </c>
      <c r="OUF56" s="383">
        <f t="shared" si="169"/>
        <v>0</v>
      </c>
      <c r="OUG56" s="383">
        <f t="shared" si="169"/>
        <v>0</v>
      </c>
      <c r="OUH56" s="383">
        <f t="shared" ref="OUH56:OWS56" si="170">$C$56*OUH54</f>
        <v>0</v>
      </c>
      <c r="OUI56" s="383">
        <f t="shared" si="170"/>
        <v>0</v>
      </c>
      <c r="OUJ56" s="383">
        <f t="shared" si="170"/>
        <v>0</v>
      </c>
      <c r="OUK56" s="383">
        <f t="shared" si="170"/>
        <v>0</v>
      </c>
      <c r="OUL56" s="383">
        <f t="shared" si="170"/>
        <v>0</v>
      </c>
      <c r="OUM56" s="383">
        <f t="shared" si="170"/>
        <v>0</v>
      </c>
      <c r="OUN56" s="383">
        <f t="shared" si="170"/>
        <v>0</v>
      </c>
      <c r="OUO56" s="383">
        <f t="shared" si="170"/>
        <v>0</v>
      </c>
      <c r="OUP56" s="383">
        <f t="shared" si="170"/>
        <v>0</v>
      </c>
      <c r="OUQ56" s="383">
        <f t="shared" si="170"/>
        <v>0</v>
      </c>
      <c r="OUR56" s="383">
        <f t="shared" si="170"/>
        <v>0</v>
      </c>
      <c r="OUS56" s="383">
        <f t="shared" si="170"/>
        <v>0</v>
      </c>
      <c r="OUT56" s="383">
        <f t="shared" si="170"/>
        <v>0</v>
      </c>
      <c r="OUU56" s="383">
        <f t="shared" si="170"/>
        <v>0</v>
      </c>
      <c r="OUV56" s="383">
        <f t="shared" si="170"/>
        <v>0</v>
      </c>
      <c r="OUW56" s="383">
        <f t="shared" si="170"/>
        <v>0</v>
      </c>
      <c r="OUX56" s="383">
        <f t="shared" si="170"/>
        <v>0</v>
      </c>
      <c r="OUY56" s="383">
        <f t="shared" si="170"/>
        <v>0</v>
      </c>
      <c r="OUZ56" s="383">
        <f t="shared" si="170"/>
        <v>0</v>
      </c>
      <c r="OVA56" s="383">
        <f t="shared" si="170"/>
        <v>0</v>
      </c>
      <c r="OVB56" s="383">
        <f t="shared" si="170"/>
        <v>0</v>
      </c>
      <c r="OVC56" s="383">
        <f t="shared" si="170"/>
        <v>0</v>
      </c>
      <c r="OVD56" s="383">
        <f t="shared" si="170"/>
        <v>0</v>
      </c>
      <c r="OVE56" s="383">
        <f t="shared" si="170"/>
        <v>0</v>
      </c>
      <c r="OVF56" s="383">
        <f t="shared" si="170"/>
        <v>0</v>
      </c>
      <c r="OVG56" s="383">
        <f t="shared" si="170"/>
        <v>0</v>
      </c>
      <c r="OVH56" s="383">
        <f t="shared" si="170"/>
        <v>0</v>
      </c>
      <c r="OVI56" s="383">
        <f t="shared" si="170"/>
        <v>0</v>
      </c>
      <c r="OVJ56" s="383">
        <f t="shared" si="170"/>
        <v>0</v>
      </c>
      <c r="OVK56" s="383">
        <f t="shared" si="170"/>
        <v>0</v>
      </c>
      <c r="OVL56" s="383">
        <f t="shared" si="170"/>
        <v>0</v>
      </c>
      <c r="OVM56" s="383">
        <f t="shared" si="170"/>
        <v>0</v>
      </c>
      <c r="OVN56" s="383">
        <f t="shared" si="170"/>
        <v>0</v>
      </c>
      <c r="OVO56" s="383">
        <f t="shared" si="170"/>
        <v>0</v>
      </c>
      <c r="OVP56" s="383">
        <f t="shared" si="170"/>
        <v>0</v>
      </c>
      <c r="OVQ56" s="383">
        <f t="shared" si="170"/>
        <v>0</v>
      </c>
      <c r="OVR56" s="383">
        <f t="shared" si="170"/>
        <v>0</v>
      </c>
      <c r="OVS56" s="383">
        <f t="shared" si="170"/>
        <v>0</v>
      </c>
      <c r="OVT56" s="383">
        <f t="shared" si="170"/>
        <v>0</v>
      </c>
      <c r="OVU56" s="383">
        <f t="shared" si="170"/>
        <v>0</v>
      </c>
      <c r="OVV56" s="383">
        <f t="shared" si="170"/>
        <v>0</v>
      </c>
      <c r="OVW56" s="383">
        <f t="shared" si="170"/>
        <v>0</v>
      </c>
      <c r="OVX56" s="383">
        <f t="shared" si="170"/>
        <v>0</v>
      </c>
      <c r="OVY56" s="383">
        <f t="shared" si="170"/>
        <v>0</v>
      </c>
      <c r="OVZ56" s="383">
        <f t="shared" si="170"/>
        <v>0</v>
      </c>
      <c r="OWA56" s="383">
        <f t="shared" si="170"/>
        <v>0</v>
      </c>
      <c r="OWB56" s="383">
        <f t="shared" si="170"/>
        <v>0</v>
      </c>
      <c r="OWC56" s="383">
        <f t="shared" si="170"/>
        <v>0</v>
      </c>
      <c r="OWD56" s="383">
        <f t="shared" si="170"/>
        <v>0</v>
      </c>
      <c r="OWE56" s="383">
        <f t="shared" si="170"/>
        <v>0</v>
      </c>
      <c r="OWF56" s="383">
        <f t="shared" si="170"/>
        <v>0</v>
      </c>
      <c r="OWG56" s="383">
        <f t="shared" si="170"/>
        <v>0</v>
      </c>
      <c r="OWH56" s="383">
        <f t="shared" si="170"/>
        <v>0</v>
      </c>
      <c r="OWI56" s="383">
        <f t="shared" si="170"/>
        <v>0</v>
      </c>
      <c r="OWJ56" s="383">
        <f t="shared" si="170"/>
        <v>0</v>
      </c>
      <c r="OWK56" s="383">
        <f t="shared" si="170"/>
        <v>0</v>
      </c>
      <c r="OWL56" s="383">
        <f t="shared" si="170"/>
        <v>0</v>
      </c>
      <c r="OWM56" s="383">
        <f t="shared" si="170"/>
        <v>0</v>
      </c>
      <c r="OWN56" s="383">
        <f t="shared" si="170"/>
        <v>0</v>
      </c>
      <c r="OWO56" s="383">
        <f t="shared" si="170"/>
        <v>0</v>
      </c>
      <c r="OWP56" s="383">
        <f t="shared" si="170"/>
        <v>0</v>
      </c>
      <c r="OWQ56" s="383">
        <f t="shared" si="170"/>
        <v>0</v>
      </c>
      <c r="OWR56" s="383">
        <f t="shared" si="170"/>
        <v>0</v>
      </c>
      <c r="OWS56" s="383">
        <f t="shared" si="170"/>
        <v>0</v>
      </c>
      <c r="OWT56" s="383">
        <f t="shared" ref="OWT56:OZE56" si="171">$C$56*OWT54</f>
        <v>0</v>
      </c>
      <c r="OWU56" s="383">
        <f t="shared" si="171"/>
        <v>0</v>
      </c>
      <c r="OWV56" s="383">
        <f t="shared" si="171"/>
        <v>0</v>
      </c>
      <c r="OWW56" s="383">
        <f t="shared" si="171"/>
        <v>0</v>
      </c>
      <c r="OWX56" s="383">
        <f t="shared" si="171"/>
        <v>0</v>
      </c>
      <c r="OWY56" s="383">
        <f t="shared" si="171"/>
        <v>0</v>
      </c>
      <c r="OWZ56" s="383">
        <f t="shared" si="171"/>
        <v>0</v>
      </c>
      <c r="OXA56" s="383">
        <f t="shared" si="171"/>
        <v>0</v>
      </c>
      <c r="OXB56" s="383">
        <f t="shared" si="171"/>
        <v>0</v>
      </c>
      <c r="OXC56" s="383">
        <f t="shared" si="171"/>
        <v>0</v>
      </c>
      <c r="OXD56" s="383">
        <f t="shared" si="171"/>
        <v>0</v>
      </c>
      <c r="OXE56" s="383">
        <f t="shared" si="171"/>
        <v>0</v>
      </c>
      <c r="OXF56" s="383">
        <f t="shared" si="171"/>
        <v>0</v>
      </c>
      <c r="OXG56" s="383">
        <f t="shared" si="171"/>
        <v>0</v>
      </c>
      <c r="OXH56" s="383">
        <f t="shared" si="171"/>
        <v>0</v>
      </c>
      <c r="OXI56" s="383">
        <f t="shared" si="171"/>
        <v>0</v>
      </c>
      <c r="OXJ56" s="383">
        <f t="shared" si="171"/>
        <v>0</v>
      </c>
      <c r="OXK56" s="383">
        <f t="shared" si="171"/>
        <v>0</v>
      </c>
      <c r="OXL56" s="383">
        <f t="shared" si="171"/>
        <v>0</v>
      </c>
      <c r="OXM56" s="383">
        <f t="shared" si="171"/>
        <v>0</v>
      </c>
      <c r="OXN56" s="383">
        <f t="shared" si="171"/>
        <v>0</v>
      </c>
      <c r="OXO56" s="383">
        <f t="shared" si="171"/>
        <v>0</v>
      </c>
      <c r="OXP56" s="383">
        <f t="shared" si="171"/>
        <v>0</v>
      </c>
      <c r="OXQ56" s="383">
        <f t="shared" si="171"/>
        <v>0</v>
      </c>
      <c r="OXR56" s="383">
        <f t="shared" si="171"/>
        <v>0</v>
      </c>
      <c r="OXS56" s="383">
        <f t="shared" si="171"/>
        <v>0</v>
      </c>
      <c r="OXT56" s="383">
        <f t="shared" si="171"/>
        <v>0</v>
      </c>
      <c r="OXU56" s="383">
        <f t="shared" si="171"/>
        <v>0</v>
      </c>
      <c r="OXV56" s="383">
        <f t="shared" si="171"/>
        <v>0</v>
      </c>
      <c r="OXW56" s="383">
        <f t="shared" si="171"/>
        <v>0</v>
      </c>
      <c r="OXX56" s="383">
        <f t="shared" si="171"/>
        <v>0</v>
      </c>
      <c r="OXY56" s="383">
        <f t="shared" si="171"/>
        <v>0</v>
      </c>
      <c r="OXZ56" s="383">
        <f t="shared" si="171"/>
        <v>0</v>
      </c>
      <c r="OYA56" s="383">
        <f t="shared" si="171"/>
        <v>0</v>
      </c>
      <c r="OYB56" s="383">
        <f t="shared" si="171"/>
        <v>0</v>
      </c>
      <c r="OYC56" s="383">
        <f t="shared" si="171"/>
        <v>0</v>
      </c>
      <c r="OYD56" s="383">
        <f t="shared" si="171"/>
        <v>0</v>
      </c>
      <c r="OYE56" s="383">
        <f t="shared" si="171"/>
        <v>0</v>
      </c>
      <c r="OYF56" s="383">
        <f t="shared" si="171"/>
        <v>0</v>
      </c>
      <c r="OYG56" s="383">
        <f t="shared" si="171"/>
        <v>0</v>
      </c>
      <c r="OYH56" s="383">
        <f t="shared" si="171"/>
        <v>0</v>
      </c>
      <c r="OYI56" s="383">
        <f t="shared" si="171"/>
        <v>0</v>
      </c>
      <c r="OYJ56" s="383">
        <f t="shared" si="171"/>
        <v>0</v>
      </c>
      <c r="OYK56" s="383">
        <f t="shared" si="171"/>
        <v>0</v>
      </c>
      <c r="OYL56" s="383">
        <f t="shared" si="171"/>
        <v>0</v>
      </c>
      <c r="OYM56" s="383">
        <f t="shared" si="171"/>
        <v>0</v>
      </c>
      <c r="OYN56" s="383">
        <f t="shared" si="171"/>
        <v>0</v>
      </c>
      <c r="OYO56" s="383">
        <f t="shared" si="171"/>
        <v>0</v>
      </c>
      <c r="OYP56" s="383">
        <f t="shared" si="171"/>
        <v>0</v>
      </c>
      <c r="OYQ56" s="383">
        <f t="shared" si="171"/>
        <v>0</v>
      </c>
      <c r="OYR56" s="383">
        <f t="shared" si="171"/>
        <v>0</v>
      </c>
      <c r="OYS56" s="383">
        <f t="shared" si="171"/>
        <v>0</v>
      </c>
      <c r="OYT56" s="383">
        <f t="shared" si="171"/>
        <v>0</v>
      </c>
      <c r="OYU56" s="383">
        <f t="shared" si="171"/>
        <v>0</v>
      </c>
      <c r="OYV56" s="383">
        <f t="shared" si="171"/>
        <v>0</v>
      </c>
      <c r="OYW56" s="383">
        <f t="shared" si="171"/>
        <v>0</v>
      </c>
      <c r="OYX56" s="383">
        <f t="shared" si="171"/>
        <v>0</v>
      </c>
      <c r="OYY56" s="383">
        <f t="shared" si="171"/>
        <v>0</v>
      </c>
      <c r="OYZ56" s="383">
        <f t="shared" si="171"/>
        <v>0</v>
      </c>
      <c r="OZA56" s="383">
        <f t="shared" si="171"/>
        <v>0</v>
      </c>
      <c r="OZB56" s="383">
        <f t="shared" si="171"/>
        <v>0</v>
      </c>
      <c r="OZC56" s="383">
        <f t="shared" si="171"/>
        <v>0</v>
      </c>
      <c r="OZD56" s="383">
        <f t="shared" si="171"/>
        <v>0</v>
      </c>
      <c r="OZE56" s="383">
        <f t="shared" si="171"/>
        <v>0</v>
      </c>
      <c r="OZF56" s="383">
        <f t="shared" ref="OZF56:PBQ56" si="172">$C$56*OZF54</f>
        <v>0</v>
      </c>
      <c r="OZG56" s="383">
        <f t="shared" si="172"/>
        <v>0</v>
      </c>
      <c r="OZH56" s="383">
        <f t="shared" si="172"/>
        <v>0</v>
      </c>
      <c r="OZI56" s="383">
        <f t="shared" si="172"/>
        <v>0</v>
      </c>
      <c r="OZJ56" s="383">
        <f t="shared" si="172"/>
        <v>0</v>
      </c>
      <c r="OZK56" s="383">
        <f t="shared" si="172"/>
        <v>0</v>
      </c>
      <c r="OZL56" s="383">
        <f t="shared" si="172"/>
        <v>0</v>
      </c>
      <c r="OZM56" s="383">
        <f t="shared" si="172"/>
        <v>0</v>
      </c>
      <c r="OZN56" s="383">
        <f t="shared" si="172"/>
        <v>0</v>
      </c>
      <c r="OZO56" s="383">
        <f t="shared" si="172"/>
        <v>0</v>
      </c>
      <c r="OZP56" s="383">
        <f t="shared" si="172"/>
        <v>0</v>
      </c>
      <c r="OZQ56" s="383">
        <f t="shared" si="172"/>
        <v>0</v>
      </c>
      <c r="OZR56" s="383">
        <f t="shared" si="172"/>
        <v>0</v>
      </c>
      <c r="OZS56" s="383">
        <f t="shared" si="172"/>
        <v>0</v>
      </c>
      <c r="OZT56" s="383">
        <f t="shared" si="172"/>
        <v>0</v>
      </c>
      <c r="OZU56" s="383">
        <f t="shared" si="172"/>
        <v>0</v>
      </c>
      <c r="OZV56" s="383">
        <f t="shared" si="172"/>
        <v>0</v>
      </c>
      <c r="OZW56" s="383">
        <f t="shared" si="172"/>
        <v>0</v>
      </c>
      <c r="OZX56" s="383">
        <f t="shared" si="172"/>
        <v>0</v>
      </c>
      <c r="OZY56" s="383">
        <f t="shared" si="172"/>
        <v>0</v>
      </c>
      <c r="OZZ56" s="383">
        <f t="shared" si="172"/>
        <v>0</v>
      </c>
      <c r="PAA56" s="383">
        <f t="shared" si="172"/>
        <v>0</v>
      </c>
      <c r="PAB56" s="383">
        <f t="shared" si="172"/>
        <v>0</v>
      </c>
      <c r="PAC56" s="383">
        <f t="shared" si="172"/>
        <v>0</v>
      </c>
      <c r="PAD56" s="383">
        <f t="shared" si="172"/>
        <v>0</v>
      </c>
      <c r="PAE56" s="383">
        <f t="shared" si="172"/>
        <v>0</v>
      </c>
      <c r="PAF56" s="383">
        <f t="shared" si="172"/>
        <v>0</v>
      </c>
      <c r="PAG56" s="383">
        <f t="shared" si="172"/>
        <v>0</v>
      </c>
      <c r="PAH56" s="383">
        <f t="shared" si="172"/>
        <v>0</v>
      </c>
      <c r="PAI56" s="383">
        <f t="shared" si="172"/>
        <v>0</v>
      </c>
      <c r="PAJ56" s="383">
        <f t="shared" si="172"/>
        <v>0</v>
      </c>
      <c r="PAK56" s="383">
        <f t="shared" si="172"/>
        <v>0</v>
      </c>
      <c r="PAL56" s="383">
        <f t="shared" si="172"/>
        <v>0</v>
      </c>
      <c r="PAM56" s="383">
        <f t="shared" si="172"/>
        <v>0</v>
      </c>
      <c r="PAN56" s="383">
        <f t="shared" si="172"/>
        <v>0</v>
      </c>
      <c r="PAO56" s="383">
        <f t="shared" si="172"/>
        <v>0</v>
      </c>
      <c r="PAP56" s="383">
        <f t="shared" si="172"/>
        <v>0</v>
      </c>
      <c r="PAQ56" s="383">
        <f t="shared" si="172"/>
        <v>0</v>
      </c>
      <c r="PAR56" s="383">
        <f t="shared" si="172"/>
        <v>0</v>
      </c>
      <c r="PAS56" s="383">
        <f t="shared" si="172"/>
        <v>0</v>
      </c>
      <c r="PAT56" s="383">
        <f t="shared" si="172"/>
        <v>0</v>
      </c>
      <c r="PAU56" s="383">
        <f t="shared" si="172"/>
        <v>0</v>
      </c>
      <c r="PAV56" s="383">
        <f t="shared" si="172"/>
        <v>0</v>
      </c>
      <c r="PAW56" s="383">
        <f t="shared" si="172"/>
        <v>0</v>
      </c>
      <c r="PAX56" s="383">
        <f t="shared" si="172"/>
        <v>0</v>
      </c>
      <c r="PAY56" s="383">
        <f t="shared" si="172"/>
        <v>0</v>
      </c>
      <c r="PAZ56" s="383">
        <f t="shared" si="172"/>
        <v>0</v>
      </c>
      <c r="PBA56" s="383">
        <f t="shared" si="172"/>
        <v>0</v>
      </c>
      <c r="PBB56" s="383">
        <f t="shared" si="172"/>
        <v>0</v>
      </c>
      <c r="PBC56" s="383">
        <f t="shared" si="172"/>
        <v>0</v>
      </c>
      <c r="PBD56" s="383">
        <f t="shared" si="172"/>
        <v>0</v>
      </c>
      <c r="PBE56" s="383">
        <f t="shared" si="172"/>
        <v>0</v>
      </c>
      <c r="PBF56" s="383">
        <f t="shared" si="172"/>
        <v>0</v>
      </c>
      <c r="PBG56" s="383">
        <f t="shared" si="172"/>
        <v>0</v>
      </c>
      <c r="PBH56" s="383">
        <f t="shared" si="172"/>
        <v>0</v>
      </c>
      <c r="PBI56" s="383">
        <f t="shared" si="172"/>
        <v>0</v>
      </c>
      <c r="PBJ56" s="383">
        <f t="shared" si="172"/>
        <v>0</v>
      </c>
      <c r="PBK56" s="383">
        <f t="shared" si="172"/>
        <v>0</v>
      </c>
      <c r="PBL56" s="383">
        <f t="shared" si="172"/>
        <v>0</v>
      </c>
      <c r="PBM56" s="383">
        <f t="shared" si="172"/>
        <v>0</v>
      </c>
      <c r="PBN56" s="383">
        <f t="shared" si="172"/>
        <v>0</v>
      </c>
      <c r="PBO56" s="383">
        <f t="shared" si="172"/>
        <v>0</v>
      </c>
      <c r="PBP56" s="383">
        <f t="shared" si="172"/>
        <v>0</v>
      </c>
      <c r="PBQ56" s="383">
        <f t="shared" si="172"/>
        <v>0</v>
      </c>
      <c r="PBR56" s="383">
        <f t="shared" ref="PBR56:PEC56" si="173">$C$56*PBR54</f>
        <v>0</v>
      </c>
      <c r="PBS56" s="383">
        <f t="shared" si="173"/>
        <v>0</v>
      </c>
      <c r="PBT56" s="383">
        <f t="shared" si="173"/>
        <v>0</v>
      </c>
      <c r="PBU56" s="383">
        <f t="shared" si="173"/>
        <v>0</v>
      </c>
      <c r="PBV56" s="383">
        <f t="shared" si="173"/>
        <v>0</v>
      </c>
      <c r="PBW56" s="383">
        <f t="shared" si="173"/>
        <v>0</v>
      </c>
      <c r="PBX56" s="383">
        <f t="shared" si="173"/>
        <v>0</v>
      </c>
      <c r="PBY56" s="383">
        <f t="shared" si="173"/>
        <v>0</v>
      </c>
      <c r="PBZ56" s="383">
        <f t="shared" si="173"/>
        <v>0</v>
      </c>
      <c r="PCA56" s="383">
        <f t="shared" si="173"/>
        <v>0</v>
      </c>
      <c r="PCB56" s="383">
        <f t="shared" si="173"/>
        <v>0</v>
      </c>
      <c r="PCC56" s="383">
        <f t="shared" si="173"/>
        <v>0</v>
      </c>
      <c r="PCD56" s="383">
        <f t="shared" si="173"/>
        <v>0</v>
      </c>
      <c r="PCE56" s="383">
        <f t="shared" si="173"/>
        <v>0</v>
      </c>
      <c r="PCF56" s="383">
        <f t="shared" si="173"/>
        <v>0</v>
      </c>
      <c r="PCG56" s="383">
        <f t="shared" si="173"/>
        <v>0</v>
      </c>
      <c r="PCH56" s="383">
        <f t="shared" si="173"/>
        <v>0</v>
      </c>
      <c r="PCI56" s="383">
        <f t="shared" si="173"/>
        <v>0</v>
      </c>
      <c r="PCJ56" s="383">
        <f t="shared" si="173"/>
        <v>0</v>
      </c>
      <c r="PCK56" s="383">
        <f t="shared" si="173"/>
        <v>0</v>
      </c>
      <c r="PCL56" s="383">
        <f t="shared" si="173"/>
        <v>0</v>
      </c>
      <c r="PCM56" s="383">
        <f t="shared" si="173"/>
        <v>0</v>
      </c>
      <c r="PCN56" s="383">
        <f t="shared" si="173"/>
        <v>0</v>
      </c>
      <c r="PCO56" s="383">
        <f t="shared" si="173"/>
        <v>0</v>
      </c>
      <c r="PCP56" s="383">
        <f t="shared" si="173"/>
        <v>0</v>
      </c>
      <c r="PCQ56" s="383">
        <f t="shared" si="173"/>
        <v>0</v>
      </c>
      <c r="PCR56" s="383">
        <f t="shared" si="173"/>
        <v>0</v>
      </c>
      <c r="PCS56" s="383">
        <f t="shared" si="173"/>
        <v>0</v>
      </c>
      <c r="PCT56" s="383">
        <f t="shared" si="173"/>
        <v>0</v>
      </c>
      <c r="PCU56" s="383">
        <f t="shared" si="173"/>
        <v>0</v>
      </c>
      <c r="PCV56" s="383">
        <f t="shared" si="173"/>
        <v>0</v>
      </c>
      <c r="PCW56" s="383">
        <f t="shared" si="173"/>
        <v>0</v>
      </c>
      <c r="PCX56" s="383">
        <f t="shared" si="173"/>
        <v>0</v>
      </c>
      <c r="PCY56" s="383">
        <f t="shared" si="173"/>
        <v>0</v>
      </c>
      <c r="PCZ56" s="383">
        <f t="shared" si="173"/>
        <v>0</v>
      </c>
      <c r="PDA56" s="383">
        <f t="shared" si="173"/>
        <v>0</v>
      </c>
      <c r="PDB56" s="383">
        <f t="shared" si="173"/>
        <v>0</v>
      </c>
      <c r="PDC56" s="383">
        <f t="shared" si="173"/>
        <v>0</v>
      </c>
      <c r="PDD56" s="383">
        <f t="shared" si="173"/>
        <v>0</v>
      </c>
      <c r="PDE56" s="383">
        <f t="shared" si="173"/>
        <v>0</v>
      </c>
      <c r="PDF56" s="383">
        <f t="shared" si="173"/>
        <v>0</v>
      </c>
      <c r="PDG56" s="383">
        <f t="shared" si="173"/>
        <v>0</v>
      </c>
      <c r="PDH56" s="383">
        <f t="shared" si="173"/>
        <v>0</v>
      </c>
      <c r="PDI56" s="383">
        <f t="shared" si="173"/>
        <v>0</v>
      </c>
      <c r="PDJ56" s="383">
        <f t="shared" si="173"/>
        <v>0</v>
      </c>
      <c r="PDK56" s="383">
        <f t="shared" si="173"/>
        <v>0</v>
      </c>
      <c r="PDL56" s="383">
        <f t="shared" si="173"/>
        <v>0</v>
      </c>
      <c r="PDM56" s="383">
        <f t="shared" si="173"/>
        <v>0</v>
      </c>
      <c r="PDN56" s="383">
        <f t="shared" si="173"/>
        <v>0</v>
      </c>
      <c r="PDO56" s="383">
        <f t="shared" si="173"/>
        <v>0</v>
      </c>
      <c r="PDP56" s="383">
        <f t="shared" si="173"/>
        <v>0</v>
      </c>
      <c r="PDQ56" s="383">
        <f t="shared" si="173"/>
        <v>0</v>
      </c>
      <c r="PDR56" s="383">
        <f t="shared" si="173"/>
        <v>0</v>
      </c>
      <c r="PDS56" s="383">
        <f t="shared" si="173"/>
        <v>0</v>
      </c>
      <c r="PDT56" s="383">
        <f t="shared" si="173"/>
        <v>0</v>
      </c>
      <c r="PDU56" s="383">
        <f t="shared" si="173"/>
        <v>0</v>
      </c>
      <c r="PDV56" s="383">
        <f t="shared" si="173"/>
        <v>0</v>
      </c>
      <c r="PDW56" s="383">
        <f t="shared" si="173"/>
        <v>0</v>
      </c>
      <c r="PDX56" s="383">
        <f t="shared" si="173"/>
        <v>0</v>
      </c>
      <c r="PDY56" s="383">
        <f t="shared" si="173"/>
        <v>0</v>
      </c>
      <c r="PDZ56" s="383">
        <f t="shared" si="173"/>
        <v>0</v>
      </c>
      <c r="PEA56" s="383">
        <f t="shared" si="173"/>
        <v>0</v>
      </c>
      <c r="PEB56" s="383">
        <f t="shared" si="173"/>
        <v>0</v>
      </c>
      <c r="PEC56" s="383">
        <f t="shared" si="173"/>
        <v>0</v>
      </c>
      <c r="PED56" s="383">
        <f t="shared" ref="PED56:PGO56" si="174">$C$56*PED54</f>
        <v>0</v>
      </c>
      <c r="PEE56" s="383">
        <f t="shared" si="174"/>
        <v>0</v>
      </c>
      <c r="PEF56" s="383">
        <f t="shared" si="174"/>
        <v>0</v>
      </c>
      <c r="PEG56" s="383">
        <f t="shared" si="174"/>
        <v>0</v>
      </c>
      <c r="PEH56" s="383">
        <f t="shared" si="174"/>
        <v>0</v>
      </c>
      <c r="PEI56" s="383">
        <f t="shared" si="174"/>
        <v>0</v>
      </c>
      <c r="PEJ56" s="383">
        <f t="shared" si="174"/>
        <v>0</v>
      </c>
      <c r="PEK56" s="383">
        <f t="shared" si="174"/>
        <v>0</v>
      </c>
      <c r="PEL56" s="383">
        <f t="shared" si="174"/>
        <v>0</v>
      </c>
      <c r="PEM56" s="383">
        <f t="shared" si="174"/>
        <v>0</v>
      </c>
      <c r="PEN56" s="383">
        <f t="shared" si="174"/>
        <v>0</v>
      </c>
      <c r="PEO56" s="383">
        <f t="shared" si="174"/>
        <v>0</v>
      </c>
      <c r="PEP56" s="383">
        <f t="shared" si="174"/>
        <v>0</v>
      </c>
      <c r="PEQ56" s="383">
        <f t="shared" si="174"/>
        <v>0</v>
      </c>
      <c r="PER56" s="383">
        <f t="shared" si="174"/>
        <v>0</v>
      </c>
      <c r="PES56" s="383">
        <f t="shared" si="174"/>
        <v>0</v>
      </c>
      <c r="PET56" s="383">
        <f t="shared" si="174"/>
        <v>0</v>
      </c>
      <c r="PEU56" s="383">
        <f t="shared" si="174"/>
        <v>0</v>
      </c>
      <c r="PEV56" s="383">
        <f t="shared" si="174"/>
        <v>0</v>
      </c>
      <c r="PEW56" s="383">
        <f t="shared" si="174"/>
        <v>0</v>
      </c>
      <c r="PEX56" s="383">
        <f t="shared" si="174"/>
        <v>0</v>
      </c>
      <c r="PEY56" s="383">
        <f t="shared" si="174"/>
        <v>0</v>
      </c>
      <c r="PEZ56" s="383">
        <f t="shared" si="174"/>
        <v>0</v>
      </c>
      <c r="PFA56" s="383">
        <f t="shared" si="174"/>
        <v>0</v>
      </c>
      <c r="PFB56" s="383">
        <f t="shared" si="174"/>
        <v>0</v>
      </c>
      <c r="PFC56" s="383">
        <f t="shared" si="174"/>
        <v>0</v>
      </c>
      <c r="PFD56" s="383">
        <f t="shared" si="174"/>
        <v>0</v>
      </c>
      <c r="PFE56" s="383">
        <f t="shared" si="174"/>
        <v>0</v>
      </c>
      <c r="PFF56" s="383">
        <f t="shared" si="174"/>
        <v>0</v>
      </c>
      <c r="PFG56" s="383">
        <f t="shared" si="174"/>
        <v>0</v>
      </c>
      <c r="PFH56" s="383">
        <f t="shared" si="174"/>
        <v>0</v>
      </c>
      <c r="PFI56" s="383">
        <f t="shared" si="174"/>
        <v>0</v>
      </c>
      <c r="PFJ56" s="383">
        <f t="shared" si="174"/>
        <v>0</v>
      </c>
      <c r="PFK56" s="383">
        <f t="shared" si="174"/>
        <v>0</v>
      </c>
      <c r="PFL56" s="383">
        <f t="shared" si="174"/>
        <v>0</v>
      </c>
      <c r="PFM56" s="383">
        <f t="shared" si="174"/>
        <v>0</v>
      </c>
      <c r="PFN56" s="383">
        <f t="shared" si="174"/>
        <v>0</v>
      </c>
      <c r="PFO56" s="383">
        <f t="shared" si="174"/>
        <v>0</v>
      </c>
      <c r="PFP56" s="383">
        <f t="shared" si="174"/>
        <v>0</v>
      </c>
      <c r="PFQ56" s="383">
        <f t="shared" si="174"/>
        <v>0</v>
      </c>
      <c r="PFR56" s="383">
        <f t="shared" si="174"/>
        <v>0</v>
      </c>
      <c r="PFS56" s="383">
        <f t="shared" si="174"/>
        <v>0</v>
      </c>
      <c r="PFT56" s="383">
        <f t="shared" si="174"/>
        <v>0</v>
      </c>
      <c r="PFU56" s="383">
        <f t="shared" si="174"/>
        <v>0</v>
      </c>
      <c r="PFV56" s="383">
        <f t="shared" si="174"/>
        <v>0</v>
      </c>
      <c r="PFW56" s="383">
        <f t="shared" si="174"/>
        <v>0</v>
      </c>
      <c r="PFX56" s="383">
        <f t="shared" si="174"/>
        <v>0</v>
      </c>
      <c r="PFY56" s="383">
        <f t="shared" si="174"/>
        <v>0</v>
      </c>
      <c r="PFZ56" s="383">
        <f t="shared" si="174"/>
        <v>0</v>
      </c>
      <c r="PGA56" s="383">
        <f t="shared" si="174"/>
        <v>0</v>
      </c>
      <c r="PGB56" s="383">
        <f t="shared" si="174"/>
        <v>0</v>
      </c>
      <c r="PGC56" s="383">
        <f t="shared" si="174"/>
        <v>0</v>
      </c>
      <c r="PGD56" s="383">
        <f t="shared" si="174"/>
        <v>0</v>
      </c>
      <c r="PGE56" s="383">
        <f t="shared" si="174"/>
        <v>0</v>
      </c>
      <c r="PGF56" s="383">
        <f t="shared" si="174"/>
        <v>0</v>
      </c>
      <c r="PGG56" s="383">
        <f t="shared" si="174"/>
        <v>0</v>
      </c>
      <c r="PGH56" s="383">
        <f t="shared" si="174"/>
        <v>0</v>
      </c>
      <c r="PGI56" s="383">
        <f t="shared" si="174"/>
        <v>0</v>
      </c>
      <c r="PGJ56" s="383">
        <f t="shared" si="174"/>
        <v>0</v>
      </c>
      <c r="PGK56" s="383">
        <f t="shared" si="174"/>
        <v>0</v>
      </c>
      <c r="PGL56" s="383">
        <f t="shared" si="174"/>
        <v>0</v>
      </c>
      <c r="PGM56" s="383">
        <f t="shared" si="174"/>
        <v>0</v>
      </c>
      <c r="PGN56" s="383">
        <f t="shared" si="174"/>
        <v>0</v>
      </c>
      <c r="PGO56" s="383">
        <f t="shared" si="174"/>
        <v>0</v>
      </c>
      <c r="PGP56" s="383">
        <f t="shared" ref="PGP56:PJA56" si="175">$C$56*PGP54</f>
        <v>0</v>
      </c>
      <c r="PGQ56" s="383">
        <f t="shared" si="175"/>
        <v>0</v>
      </c>
      <c r="PGR56" s="383">
        <f t="shared" si="175"/>
        <v>0</v>
      </c>
      <c r="PGS56" s="383">
        <f t="shared" si="175"/>
        <v>0</v>
      </c>
      <c r="PGT56" s="383">
        <f t="shared" si="175"/>
        <v>0</v>
      </c>
      <c r="PGU56" s="383">
        <f t="shared" si="175"/>
        <v>0</v>
      </c>
      <c r="PGV56" s="383">
        <f t="shared" si="175"/>
        <v>0</v>
      </c>
      <c r="PGW56" s="383">
        <f t="shared" si="175"/>
        <v>0</v>
      </c>
      <c r="PGX56" s="383">
        <f t="shared" si="175"/>
        <v>0</v>
      </c>
      <c r="PGY56" s="383">
        <f t="shared" si="175"/>
        <v>0</v>
      </c>
      <c r="PGZ56" s="383">
        <f t="shared" si="175"/>
        <v>0</v>
      </c>
      <c r="PHA56" s="383">
        <f t="shared" si="175"/>
        <v>0</v>
      </c>
      <c r="PHB56" s="383">
        <f t="shared" si="175"/>
        <v>0</v>
      </c>
      <c r="PHC56" s="383">
        <f t="shared" si="175"/>
        <v>0</v>
      </c>
      <c r="PHD56" s="383">
        <f t="shared" si="175"/>
        <v>0</v>
      </c>
      <c r="PHE56" s="383">
        <f t="shared" si="175"/>
        <v>0</v>
      </c>
      <c r="PHF56" s="383">
        <f t="shared" si="175"/>
        <v>0</v>
      </c>
      <c r="PHG56" s="383">
        <f t="shared" si="175"/>
        <v>0</v>
      </c>
      <c r="PHH56" s="383">
        <f t="shared" si="175"/>
        <v>0</v>
      </c>
      <c r="PHI56" s="383">
        <f t="shared" si="175"/>
        <v>0</v>
      </c>
      <c r="PHJ56" s="383">
        <f t="shared" si="175"/>
        <v>0</v>
      </c>
      <c r="PHK56" s="383">
        <f t="shared" si="175"/>
        <v>0</v>
      </c>
      <c r="PHL56" s="383">
        <f t="shared" si="175"/>
        <v>0</v>
      </c>
      <c r="PHM56" s="383">
        <f t="shared" si="175"/>
        <v>0</v>
      </c>
      <c r="PHN56" s="383">
        <f t="shared" si="175"/>
        <v>0</v>
      </c>
      <c r="PHO56" s="383">
        <f t="shared" si="175"/>
        <v>0</v>
      </c>
      <c r="PHP56" s="383">
        <f t="shared" si="175"/>
        <v>0</v>
      </c>
      <c r="PHQ56" s="383">
        <f t="shared" si="175"/>
        <v>0</v>
      </c>
      <c r="PHR56" s="383">
        <f t="shared" si="175"/>
        <v>0</v>
      </c>
      <c r="PHS56" s="383">
        <f t="shared" si="175"/>
        <v>0</v>
      </c>
      <c r="PHT56" s="383">
        <f t="shared" si="175"/>
        <v>0</v>
      </c>
      <c r="PHU56" s="383">
        <f t="shared" si="175"/>
        <v>0</v>
      </c>
      <c r="PHV56" s="383">
        <f t="shared" si="175"/>
        <v>0</v>
      </c>
      <c r="PHW56" s="383">
        <f t="shared" si="175"/>
        <v>0</v>
      </c>
      <c r="PHX56" s="383">
        <f t="shared" si="175"/>
        <v>0</v>
      </c>
      <c r="PHY56" s="383">
        <f t="shared" si="175"/>
        <v>0</v>
      </c>
      <c r="PHZ56" s="383">
        <f t="shared" si="175"/>
        <v>0</v>
      </c>
      <c r="PIA56" s="383">
        <f t="shared" si="175"/>
        <v>0</v>
      </c>
      <c r="PIB56" s="383">
        <f t="shared" si="175"/>
        <v>0</v>
      </c>
      <c r="PIC56" s="383">
        <f t="shared" si="175"/>
        <v>0</v>
      </c>
      <c r="PID56" s="383">
        <f t="shared" si="175"/>
        <v>0</v>
      </c>
      <c r="PIE56" s="383">
        <f t="shared" si="175"/>
        <v>0</v>
      </c>
      <c r="PIF56" s="383">
        <f t="shared" si="175"/>
        <v>0</v>
      </c>
      <c r="PIG56" s="383">
        <f t="shared" si="175"/>
        <v>0</v>
      </c>
      <c r="PIH56" s="383">
        <f t="shared" si="175"/>
        <v>0</v>
      </c>
      <c r="PII56" s="383">
        <f t="shared" si="175"/>
        <v>0</v>
      </c>
      <c r="PIJ56" s="383">
        <f t="shared" si="175"/>
        <v>0</v>
      </c>
      <c r="PIK56" s="383">
        <f t="shared" si="175"/>
        <v>0</v>
      </c>
      <c r="PIL56" s="383">
        <f t="shared" si="175"/>
        <v>0</v>
      </c>
      <c r="PIM56" s="383">
        <f t="shared" si="175"/>
        <v>0</v>
      </c>
      <c r="PIN56" s="383">
        <f t="shared" si="175"/>
        <v>0</v>
      </c>
      <c r="PIO56" s="383">
        <f t="shared" si="175"/>
        <v>0</v>
      </c>
      <c r="PIP56" s="383">
        <f t="shared" si="175"/>
        <v>0</v>
      </c>
      <c r="PIQ56" s="383">
        <f t="shared" si="175"/>
        <v>0</v>
      </c>
      <c r="PIR56" s="383">
        <f t="shared" si="175"/>
        <v>0</v>
      </c>
      <c r="PIS56" s="383">
        <f t="shared" si="175"/>
        <v>0</v>
      </c>
      <c r="PIT56" s="383">
        <f t="shared" si="175"/>
        <v>0</v>
      </c>
      <c r="PIU56" s="383">
        <f t="shared" si="175"/>
        <v>0</v>
      </c>
      <c r="PIV56" s="383">
        <f t="shared" si="175"/>
        <v>0</v>
      </c>
      <c r="PIW56" s="383">
        <f t="shared" si="175"/>
        <v>0</v>
      </c>
      <c r="PIX56" s="383">
        <f t="shared" si="175"/>
        <v>0</v>
      </c>
      <c r="PIY56" s="383">
        <f t="shared" si="175"/>
        <v>0</v>
      </c>
      <c r="PIZ56" s="383">
        <f t="shared" si="175"/>
        <v>0</v>
      </c>
      <c r="PJA56" s="383">
        <f t="shared" si="175"/>
        <v>0</v>
      </c>
      <c r="PJB56" s="383">
        <f t="shared" ref="PJB56:PLM56" si="176">$C$56*PJB54</f>
        <v>0</v>
      </c>
      <c r="PJC56" s="383">
        <f t="shared" si="176"/>
        <v>0</v>
      </c>
      <c r="PJD56" s="383">
        <f t="shared" si="176"/>
        <v>0</v>
      </c>
      <c r="PJE56" s="383">
        <f t="shared" si="176"/>
        <v>0</v>
      </c>
      <c r="PJF56" s="383">
        <f t="shared" si="176"/>
        <v>0</v>
      </c>
      <c r="PJG56" s="383">
        <f t="shared" si="176"/>
        <v>0</v>
      </c>
      <c r="PJH56" s="383">
        <f t="shared" si="176"/>
        <v>0</v>
      </c>
      <c r="PJI56" s="383">
        <f t="shared" si="176"/>
        <v>0</v>
      </c>
      <c r="PJJ56" s="383">
        <f t="shared" si="176"/>
        <v>0</v>
      </c>
      <c r="PJK56" s="383">
        <f t="shared" si="176"/>
        <v>0</v>
      </c>
      <c r="PJL56" s="383">
        <f t="shared" si="176"/>
        <v>0</v>
      </c>
      <c r="PJM56" s="383">
        <f t="shared" si="176"/>
        <v>0</v>
      </c>
      <c r="PJN56" s="383">
        <f t="shared" si="176"/>
        <v>0</v>
      </c>
      <c r="PJO56" s="383">
        <f t="shared" si="176"/>
        <v>0</v>
      </c>
      <c r="PJP56" s="383">
        <f t="shared" si="176"/>
        <v>0</v>
      </c>
      <c r="PJQ56" s="383">
        <f t="shared" si="176"/>
        <v>0</v>
      </c>
      <c r="PJR56" s="383">
        <f t="shared" si="176"/>
        <v>0</v>
      </c>
      <c r="PJS56" s="383">
        <f t="shared" si="176"/>
        <v>0</v>
      </c>
      <c r="PJT56" s="383">
        <f t="shared" si="176"/>
        <v>0</v>
      </c>
      <c r="PJU56" s="383">
        <f t="shared" si="176"/>
        <v>0</v>
      </c>
      <c r="PJV56" s="383">
        <f t="shared" si="176"/>
        <v>0</v>
      </c>
      <c r="PJW56" s="383">
        <f t="shared" si="176"/>
        <v>0</v>
      </c>
      <c r="PJX56" s="383">
        <f t="shared" si="176"/>
        <v>0</v>
      </c>
      <c r="PJY56" s="383">
        <f t="shared" si="176"/>
        <v>0</v>
      </c>
      <c r="PJZ56" s="383">
        <f t="shared" si="176"/>
        <v>0</v>
      </c>
      <c r="PKA56" s="383">
        <f t="shared" si="176"/>
        <v>0</v>
      </c>
      <c r="PKB56" s="383">
        <f t="shared" si="176"/>
        <v>0</v>
      </c>
      <c r="PKC56" s="383">
        <f t="shared" si="176"/>
        <v>0</v>
      </c>
      <c r="PKD56" s="383">
        <f t="shared" si="176"/>
        <v>0</v>
      </c>
      <c r="PKE56" s="383">
        <f t="shared" si="176"/>
        <v>0</v>
      </c>
      <c r="PKF56" s="383">
        <f t="shared" si="176"/>
        <v>0</v>
      </c>
      <c r="PKG56" s="383">
        <f t="shared" si="176"/>
        <v>0</v>
      </c>
      <c r="PKH56" s="383">
        <f t="shared" si="176"/>
        <v>0</v>
      </c>
      <c r="PKI56" s="383">
        <f t="shared" si="176"/>
        <v>0</v>
      </c>
      <c r="PKJ56" s="383">
        <f t="shared" si="176"/>
        <v>0</v>
      </c>
      <c r="PKK56" s="383">
        <f t="shared" si="176"/>
        <v>0</v>
      </c>
      <c r="PKL56" s="383">
        <f t="shared" si="176"/>
        <v>0</v>
      </c>
      <c r="PKM56" s="383">
        <f t="shared" si="176"/>
        <v>0</v>
      </c>
      <c r="PKN56" s="383">
        <f t="shared" si="176"/>
        <v>0</v>
      </c>
      <c r="PKO56" s="383">
        <f t="shared" si="176"/>
        <v>0</v>
      </c>
      <c r="PKP56" s="383">
        <f t="shared" si="176"/>
        <v>0</v>
      </c>
      <c r="PKQ56" s="383">
        <f t="shared" si="176"/>
        <v>0</v>
      </c>
      <c r="PKR56" s="383">
        <f t="shared" si="176"/>
        <v>0</v>
      </c>
      <c r="PKS56" s="383">
        <f t="shared" si="176"/>
        <v>0</v>
      </c>
      <c r="PKT56" s="383">
        <f t="shared" si="176"/>
        <v>0</v>
      </c>
      <c r="PKU56" s="383">
        <f t="shared" si="176"/>
        <v>0</v>
      </c>
      <c r="PKV56" s="383">
        <f t="shared" si="176"/>
        <v>0</v>
      </c>
      <c r="PKW56" s="383">
        <f t="shared" si="176"/>
        <v>0</v>
      </c>
      <c r="PKX56" s="383">
        <f t="shared" si="176"/>
        <v>0</v>
      </c>
      <c r="PKY56" s="383">
        <f t="shared" si="176"/>
        <v>0</v>
      </c>
      <c r="PKZ56" s="383">
        <f t="shared" si="176"/>
        <v>0</v>
      </c>
      <c r="PLA56" s="383">
        <f t="shared" si="176"/>
        <v>0</v>
      </c>
      <c r="PLB56" s="383">
        <f t="shared" si="176"/>
        <v>0</v>
      </c>
      <c r="PLC56" s="383">
        <f t="shared" si="176"/>
        <v>0</v>
      </c>
      <c r="PLD56" s="383">
        <f t="shared" si="176"/>
        <v>0</v>
      </c>
      <c r="PLE56" s="383">
        <f t="shared" si="176"/>
        <v>0</v>
      </c>
      <c r="PLF56" s="383">
        <f t="shared" si="176"/>
        <v>0</v>
      </c>
      <c r="PLG56" s="383">
        <f t="shared" si="176"/>
        <v>0</v>
      </c>
      <c r="PLH56" s="383">
        <f t="shared" si="176"/>
        <v>0</v>
      </c>
      <c r="PLI56" s="383">
        <f t="shared" si="176"/>
        <v>0</v>
      </c>
      <c r="PLJ56" s="383">
        <f t="shared" si="176"/>
        <v>0</v>
      </c>
      <c r="PLK56" s="383">
        <f t="shared" si="176"/>
        <v>0</v>
      </c>
      <c r="PLL56" s="383">
        <f t="shared" si="176"/>
        <v>0</v>
      </c>
      <c r="PLM56" s="383">
        <f t="shared" si="176"/>
        <v>0</v>
      </c>
      <c r="PLN56" s="383">
        <f t="shared" ref="PLN56:PNY56" si="177">$C$56*PLN54</f>
        <v>0</v>
      </c>
      <c r="PLO56" s="383">
        <f t="shared" si="177"/>
        <v>0</v>
      </c>
      <c r="PLP56" s="383">
        <f t="shared" si="177"/>
        <v>0</v>
      </c>
      <c r="PLQ56" s="383">
        <f t="shared" si="177"/>
        <v>0</v>
      </c>
      <c r="PLR56" s="383">
        <f t="shared" si="177"/>
        <v>0</v>
      </c>
      <c r="PLS56" s="383">
        <f t="shared" si="177"/>
        <v>0</v>
      </c>
      <c r="PLT56" s="383">
        <f t="shared" si="177"/>
        <v>0</v>
      </c>
      <c r="PLU56" s="383">
        <f t="shared" si="177"/>
        <v>0</v>
      </c>
      <c r="PLV56" s="383">
        <f t="shared" si="177"/>
        <v>0</v>
      </c>
      <c r="PLW56" s="383">
        <f t="shared" si="177"/>
        <v>0</v>
      </c>
      <c r="PLX56" s="383">
        <f t="shared" si="177"/>
        <v>0</v>
      </c>
      <c r="PLY56" s="383">
        <f t="shared" si="177"/>
        <v>0</v>
      </c>
      <c r="PLZ56" s="383">
        <f t="shared" si="177"/>
        <v>0</v>
      </c>
      <c r="PMA56" s="383">
        <f t="shared" si="177"/>
        <v>0</v>
      </c>
      <c r="PMB56" s="383">
        <f t="shared" si="177"/>
        <v>0</v>
      </c>
      <c r="PMC56" s="383">
        <f t="shared" si="177"/>
        <v>0</v>
      </c>
      <c r="PMD56" s="383">
        <f t="shared" si="177"/>
        <v>0</v>
      </c>
      <c r="PME56" s="383">
        <f t="shared" si="177"/>
        <v>0</v>
      </c>
      <c r="PMF56" s="383">
        <f t="shared" si="177"/>
        <v>0</v>
      </c>
      <c r="PMG56" s="383">
        <f t="shared" si="177"/>
        <v>0</v>
      </c>
      <c r="PMH56" s="383">
        <f t="shared" si="177"/>
        <v>0</v>
      </c>
      <c r="PMI56" s="383">
        <f t="shared" si="177"/>
        <v>0</v>
      </c>
      <c r="PMJ56" s="383">
        <f t="shared" si="177"/>
        <v>0</v>
      </c>
      <c r="PMK56" s="383">
        <f t="shared" si="177"/>
        <v>0</v>
      </c>
      <c r="PML56" s="383">
        <f t="shared" si="177"/>
        <v>0</v>
      </c>
      <c r="PMM56" s="383">
        <f t="shared" si="177"/>
        <v>0</v>
      </c>
      <c r="PMN56" s="383">
        <f t="shared" si="177"/>
        <v>0</v>
      </c>
      <c r="PMO56" s="383">
        <f t="shared" si="177"/>
        <v>0</v>
      </c>
      <c r="PMP56" s="383">
        <f t="shared" si="177"/>
        <v>0</v>
      </c>
      <c r="PMQ56" s="383">
        <f t="shared" si="177"/>
        <v>0</v>
      </c>
      <c r="PMR56" s="383">
        <f t="shared" si="177"/>
        <v>0</v>
      </c>
      <c r="PMS56" s="383">
        <f t="shared" si="177"/>
        <v>0</v>
      </c>
      <c r="PMT56" s="383">
        <f t="shared" si="177"/>
        <v>0</v>
      </c>
      <c r="PMU56" s="383">
        <f t="shared" si="177"/>
        <v>0</v>
      </c>
      <c r="PMV56" s="383">
        <f t="shared" si="177"/>
        <v>0</v>
      </c>
      <c r="PMW56" s="383">
        <f t="shared" si="177"/>
        <v>0</v>
      </c>
      <c r="PMX56" s="383">
        <f t="shared" si="177"/>
        <v>0</v>
      </c>
      <c r="PMY56" s="383">
        <f t="shared" si="177"/>
        <v>0</v>
      </c>
      <c r="PMZ56" s="383">
        <f t="shared" si="177"/>
        <v>0</v>
      </c>
      <c r="PNA56" s="383">
        <f t="shared" si="177"/>
        <v>0</v>
      </c>
      <c r="PNB56" s="383">
        <f t="shared" si="177"/>
        <v>0</v>
      </c>
      <c r="PNC56" s="383">
        <f t="shared" si="177"/>
        <v>0</v>
      </c>
      <c r="PND56" s="383">
        <f t="shared" si="177"/>
        <v>0</v>
      </c>
      <c r="PNE56" s="383">
        <f t="shared" si="177"/>
        <v>0</v>
      </c>
      <c r="PNF56" s="383">
        <f t="shared" si="177"/>
        <v>0</v>
      </c>
      <c r="PNG56" s="383">
        <f t="shared" si="177"/>
        <v>0</v>
      </c>
      <c r="PNH56" s="383">
        <f t="shared" si="177"/>
        <v>0</v>
      </c>
      <c r="PNI56" s="383">
        <f t="shared" si="177"/>
        <v>0</v>
      </c>
      <c r="PNJ56" s="383">
        <f t="shared" si="177"/>
        <v>0</v>
      </c>
      <c r="PNK56" s="383">
        <f t="shared" si="177"/>
        <v>0</v>
      </c>
      <c r="PNL56" s="383">
        <f t="shared" si="177"/>
        <v>0</v>
      </c>
      <c r="PNM56" s="383">
        <f t="shared" si="177"/>
        <v>0</v>
      </c>
      <c r="PNN56" s="383">
        <f t="shared" si="177"/>
        <v>0</v>
      </c>
      <c r="PNO56" s="383">
        <f t="shared" si="177"/>
        <v>0</v>
      </c>
      <c r="PNP56" s="383">
        <f t="shared" si="177"/>
        <v>0</v>
      </c>
      <c r="PNQ56" s="383">
        <f t="shared" si="177"/>
        <v>0</v>
      </c>
      <c r="PNR56" s="383">
        <f t="shared" si="177"/>
        <v>0</v>
      </c>
      <c r="PNS56" s="383">
        <f t="shared" si="177"/>
        <v>0</v>
      </c>
      <c r="PNT56" s="383">
        <f t="shared" si="177"/>
        <v>0</v>
      </c>
      <c r="PNU56" s="383">
        <f t="shared" si="177"/>
        <v>0</v>
      </c>
      <c r="PNV56" s="383">
        <f t="shared" si="177"/>
        <v>0</v>
      </c>
      <c r="PNW56" s="383">
        <f t="shared" si="177"/>
        <v>0</v>
      </c>
      <c r="PNX56" s="383">
        <f t="shared" si="177"/>
        <v>0</v>
      </c>
      <c r="PNY56" s="383">
        <f t="shared" si="177"/>
        <v>0</v>
      </c>
      <c r="PNZ56" s="383">
        <f t="shared" ref="PNZ56:PQK56" si="178">$C$56*PNZ54</f>
        <v>0</v>
      </c>
      <c r="POA56" s="383">
        <f t="shared" si="178"/>
        <v>0</v>
      </c>
      <c r="POB56" s="383">
        <f t="shared" si="178"/>
        <v>0</v>
      </c>
      <c r="POC56" s="383">
        <f t="shared" si="178"/>
        <v>0</v>
      </c>
      <c r="POD56" s="383">
        <f t="shared" si="178"/>
        <v>0</v>
      </c>
      <c r="POE56" s="383">
        <f t="shared" si="178"/>
        <v>0</v>
      </c>
      <c r="POF56" s="383">
        <f t="shared" si="178"/>
        <v>0</v>
      </c>
      <c r="POG56" s="383">
        <f t="shared" si="178"/>
        <v>0</v>
      </c>
      <c r="POH56" s="383">
        <f t="shared" si="178"/>
        <v>0</v>
      </c>
      <c r="POI56" s="383">
        <f t="shared" si="178"/>
        <v>0</v>
      </c>
      <c r="POJ56" s="383">
        <f t="shared" si="178"/>
        <v>0</v>
      </c>
      <c r="POK56" s="383">
        <f t="shared" si="178"/>
        <v>0</v>
      </c>
      <c r="POL56" s="383">
        <f t="shared" si="178"/>
        <v>0</v>
      </c>
      <c r="POM56" s="383">
        <f t="shared" si="178"/>
        <v>0</v>
      </c>
      <c r="PON56" s="383">
        <f t="shared" si="178"/>
        <v>0</v>
      </c>
      <c r="POO56" s="383">
        <f t="shared" si="178"/>
        <v>0</v>
      </c>
      <c r="POP56" s="383">
        <f t="shared" si="178"/>
        <v>0</v>
      </c>
      <c r="POQ56" s="383">
        <f t="shared" si="178"/>
        <v>0</v>
      </c>
      <c r="POR56" s="383">
        <f t="shared" si="178"/>
        <v>0</v>
      </c>
      <c r="POS56" s="383">
        <f t="shared" si="178"/>
        <v>0</v>
      </c>
      <c r="POT56" s="383">
        <f t="shared" si="178"/>
        <v>0</v>
      </c>
      <c r="POU56" s="383">
        <f t="shared" si="178"/>
        <v>0</v>
      </c>
      <c r="POV56" s="383">
        <f t="shared" si="178"/>
        <v>0</v>
      </c>
      <c r="POW56" s="383">
        <f t="shared" si="178"/>
        <v>0</v>
      </c>
      <c r="POX56" s="383">
        <f t="shared" si="178"/>
        <v>0</v>
      </c>
      <c r="POY56" s="383">
        <f t="shared" si="178"/>
        <v>0</v>
      </c>
      <c r="POZ56" s="383">
        <f t="shared" si="178"/>
        <v>0</v>
      </c>
      <c r="PPA56" s="383">
        <f t="shared" si="178"/>
        <v>0</v>
      </c>
      <c r="PPB56" s="383">
        <f t="shared" si="178"/>
        <v>0</v>
      </c>
      <c r="PPC56" s="383">
        <f t="shared" si="178"/>
        <v>0</v>
      </c>
      <c r="PPD56" s="383">
        <f t="shared" si="178"/>
        <v>0</v>
      </c>
      <c r="PPE56" s="383">
        <f t="shared" si="178"/>
        <v>0</v>
      </c>
      <c r="PPF56" s="383">
        <f t="shared" si="178"/>
        <v>0</v>
      </c>
      <c r="PPG56" s="383">
        <f t="shared" si="178"/>
        <v>0</v>
      </c>
      <c r="PPH56" s="383">
        <f t="shared" si="178"/>
        <v>0</v>
      </c>
      <c r="PPI56" s="383">
        <f t="shared" si="178"/>
        <v>0</v>
      </c>
      <c r="PPJ56" s="383">
        <f t="shared" si="178"/>
        <v>0</v>
      </c>
      <c r="PPK56" s="383">
        <f t="shared" si="178"/>
        <v>0</v>
      </c>
      <c r="PPL56" s="383">
        <f t="shared" si="178"/>
        <v>0</v>
      </c>
      <c r="PPM56" s="383">
        <f t="shared" si="178"/>
        <v>0</v>
      </c>
      <c r="PPN56" s="383">
        <f t="shared" si="178"/>
        <v>0</v>
      </c>
      <c r="PPO56" s="383">
        <f t="shared" si="178"/>
        <v>0</v>
      </c>
      <c r="PPP56" s="383">
        <f t="shared" si="178"/>
        <v>0</v>
      </c>
      <c r="PPQ56" s="383">
        <f t="shared" si="178"/>
        <v>0</v>
      </c>
      <c r="PPR56" s="383">
        <f t="shared" si="178"/>
        <v>0</v>
      </c>
      <c r="PPS56" s="383">
        <f t="shared" si="178"/>
        <v>0</v>
      </c>
      <c r="PPT56" s="383">
        <f t="shared" si="178"/>
        <v>0</v>
      </c>
      <c r="PPU56" s="383">
        <f t="shared" si="178"/>
        <v>0</v>
      </c>
      <c r="PPV56" s="383">
        <f t="shared" si="178"/>
        <v>0</v>
      </c>
      <c r="PPW56" s="383">
        <f t="shared" si="178"/>
        <v>0</v>
      </c>
      <c r="PPX56" s="383">
        <f t="shared" si="178"/>
        <v>0</v>
      </c>
      <c r="PPY56" s="383">
        <f t="shared" si="178"/>
        <v>0</v>
      </c>
      <c r="PPZ56" s="383">
        <f t="shared" si="178"/>
        <v>0</v>
      </c>
      <c r="PQA56" s="383">
        <f t="shared" si="178"/>
        <v>0</v>
      </c>
      <c r="PQB56" s="383">
        <f t="shared" si="178"/>
        <v>0</v>
      </c>
      <c r="PQC56" s="383">
        <f t="shared" si="178"/>
        <v>0</v>
      </c>
      <c r="PQD56" s="383">
        <f t="shared" si="178"/>
        <v>0</v>
      </c>
      <c r="PQE56" s="383">
        <f t="shared" si="178"/>
        <v>0</v>
      </c>
      <c r="PQF56" s="383">
        <f t="shared" si="178"/>
        <v>0</v>
      </c>
      <c r="PQG56" s="383">
        <f t="shared" si="178"/>
        <v>0</v>
      </c>
      <c r="PQH56" s="383">
        <f t="shared" si="178"/>
        <v>0</v>
      </c>
      <c r="PQI56" s="383">
        <f t="shared" si="178"/>
        <v>0</v>
      </c>
      <c r="PQJ56" s="383">
        <f t="shared" si="178"/>
        <v>0</v>
      </c>
      <c r="PQK56" s="383">
        <f t="shared" si="178"/>
        <v>0</v>
      </c>
      <c r="PQL56" s="383">
        <f t="shared" ref="PQL56:PSW56" si="179">$C$56*PQL54</f>
        <v>0</v>
      </c>
      <c r="PQM56" s="383">
        <f t="shared" si="179"/>
        <v>0</v>
      </c>
      <c r="PQN56" s="383">
        <f t="shared" si="179"/>
        <v>0</v>
      </c>
      <c r="PQO56" s="383">
        <f t="shared" si="179"/>
        <v>0</v>
      </c>
      <c r="PQP56" s="383">
        <f t="shared" si="179"/>
        <v>0</v>
      </c>
      <c r="PQQ56" s="383">
        <f t="shared" si="179"/>
        <v>0</v>
      </c>
      <c r="PQR56" s="383">
        <f t="shared" si="179"/>
        <v>0</v>
      </c>
      <c r="PQS56" s="383">
        <f t="shared" si="179"/>
        <v>0</v>
      </c>
      <c r="PQT56" s="383">
        <f t="shared" si="179"/>
        <v>0</v>
      </c>
      <c r="PQU56" s="383">
        <f t="shared" si="179"/>
        <v>0</v>
      </c>
      <c r="PQV56" s="383">
        <f t="shared" si="179"/>
        <v>0</v>
      </c>
      <c r="PQW56" s="383">
        <f t="shared" si="179"/>
        <v>0</v>
      </c>
      <c r="PQX56" s="383">
        <f t="shared" si="179"/>
        <v>0</v>
      </c>
      <c r="PQY56" s="383">
        <f t="shared" si="179"/>
        <v>0</v>
      </c>
      <c r="PQZ56" s="383">
        <f t="shared" si="179"/>
        <v>0</v>
      </c>
      <c r="PRA56" s="383">
        <f t="shared" si="179"/>
        <v>0</v>
      </c>
      <c r="PRB56" s="383">
        <f t="shared" si="179"/>
        <v>0</v>
      </c>
      <c r="PRC56" s="383">
        <f t="shared" si="179"/>
        <v>0</v>
      </c>
      <c r="PRD56" s="383">
        <f t="shared" si="179"/>
        <v>0</v>
      </c>
      <c r="PRE56" s="383">
        <f t="shared" si="179"/>
        <v>0</v>
      </c>
      <c r="PRF56" s="383">
        <f t="shared" si="179"/>
        <v>0</v>
      </c>
      <c r="PRG56" s="383">
        <f t="shared" si="179"/>
        <v>0</v>
      </c>
      <c r="PRH56" s="383">
        <f t="shared" si="179"/>
        <v>0</v>
      </c>
      <c r="PRI56" s="383">
        <f t="shared" si="179"/>
        <v>0</v>
      </c>
      <c r="PRJ56" s="383">
        <f t="shared" si="179"/>
        <v>0</v>
      </c>
      <c r="PRK56" s="383">
        <f t="shared" si="179"/>
        <v>0</v>
      </c>
      <c r="PRL56" s="383">
        <f t="shared" si="179"/>
        <v>0</v>
      </c>
      <c r="PRM56" s="383">
        <f t="shared" si="179"/>
        <v>0</v>
      </c>
      <c r="PRN56" s="383">
        <f t="shared" si="179"/>
        <v>0</v>
      </c>
      <c r="PRO56" s="383">
        <f t="shared" si="179"/>
        <v>0</v>
      </c>
      <c r="PRP56" s="383">
        <f t="shared" si="179"/>
        <v>0</v>
      </c>
      <c r="PRQ56" s="383">
        <f t="shared" si="179"/>
        <v>0</v>
      </c>
      <c r="PRR56" s="383">
        <f t="shared" si="179"/>
        <v>0</v>
      </c>
      <c r="PRS56" s="383">
        <f t="shared" si="179"/>
        <v>0</v>
      </c>
      <c r="PRT56" s="383">
        <f t="shared" si="179"/>
        <v>0</v>
      </c>
      <c r="PRU56" s="383">
        <f t="shared" si="179"/>
        <v>0</v>
      </c>
      <c r="PRV56" s="383">
        <f t="shared" si="179"/>
        <v>0</v>
      </c>
      <c r="PRW56" s="383">
        <f t="shared" si="179"/>
        <v>0</v>
      </c>
      <c r="PRX56" s="383">
        <f t="shared" si="179"/>
        <v>0</v>
      </c>
      <c r="PRY56" s="383">
        <f t="shared" si="179"/>
        <v>0</v>
      </c>
      <c r="PRZ56" s="383">
        <f t="shared" si="179"/>
        <v>0</v>
      </c>
      <c r="PSA56" s="383">
        <f t="shared" si="179"/>
        <v>0</v>
      </c>
      <c r="PSB56" s="383">
        <f t="shared" si="179"/>
        <v>0</v>
      </c>
      <c r="PSC56" s="383">
        <f t="shared" si="179"/>
        <v>0</v>
      </c>
      <c r="PSD56" s="383">
        <f t="shared" si="179"/>
        <v>0</v>
      </c>
      <c r="PSE56" s="383">
        <f t="shared" si="179"/>
        <v>0</v>
      </c>
      <c r="PSF56" s="383">
        <f t="shared" si="179"/>
        <v>0</v>
      </c>
      <c r="PSG56" s="383">
        <f t="shared" si="179"/>
        <v>0</v>
      </c>
      <c r="PSH56" s="383">
        <f t="shared" si="179"/>
        <v>0</v>
      </c>
      <c r="PSI56" s="383">
        <f t="shared" si="179"/>
        <v>0</v>
      </c>
      <c r="PSJ56" s="383">
        <f t="shared" si="179"/>
        <v>0</v>
      </c>
      <c r="PSK56" s="383">
        <f t="shared" si="179"/>
        <v>0</v>
      </c>
      <c r="PSL56" s="383">
        <f t="shared" si="179"/>
        <v>0</v>
      </c>
      <c r="PSM56" s="383">
        <f t="shared" si="179"/>
        <v>0</v>
      </c>
      <c r="PSN56" s="383">
        <f t="shared" si="179"/>
        <v>0</v>
      </c>
      <c r="PSO56" s="383">
        <f t="shared" si="179"/>
        <v>0</v>
      </c>
      <c r="PSP56" s="383">
        <f t="shared" si="179"/>
        <v>0</v>
      </c>
      <c r="PSQ56" s="383">
        <f t="shared" si="179"/>
        <v>0</v>
      </c>
      <c r="PSR56" s="383">
        <f t="shared" si="179"/>
        <v>0</v>
      </c>
      <c r="PSS56" s="383">
        <f t="shared" si="179"/>
        <v>0</v>
      </c>
      <c r="PST56" s="383">
        <f t="shared" si="179"/>
        <v>0</v>
      </c>
      <c r="PSU56" s="383">
        <f t="shared" si="179"/>
        <v>0</v>
      </c>
      <c r="PSV56" s="383">
        <f t="shared" si="179"/>
        <v>0</v>
      </c>
      <c r="PSW56" s="383">
        <f t="shared" si="179"/>
        <v>0</v>
      </c>
      <c r="PSX56" s="383">
        <f t="shared" ref="PSX56:PVI56" si="180">$C$56*PSX54</f>
        <v>0</v>
      </c>
      <c r="PSY56" s="383">
        <f t="shared" si="180"/>
        <v>0</v>
      </c>
      <c r="PSZ56" s="383">
        <f t="shared" si="180"/>
        <v>0</v>
      </c>
      <c r="PTA56" s="383">
        <f t="shared" si="180"/>
        <v>0</v>
      </c>
      <c r="PTB56" s="383">
        <f t="shared" si="180"/>
        <v>0</v>
      </c>
      <c r="PTC56" s="383">
        <f t="shared" si="180"/>
        <v>0</v>
      </c>
      <c r="PTD56" s="383">
        <f t="shared" si="180"/>
        <v>0</v>
      </c>
      <c r="PTE56" s="383">
        <f t="shared" si="180"/>
        <v>0</v>
      </c>
      <c r="PTF56" s="383">
        <f t="shared" si="180"/>
        <v>0</v>
      </c>
      <c r="PTG56" s="383">
        <f t="shared" si="180"/>
        <v>0</v>
      </c>
      <c r="PTH56" s="383">
        <f t="shared" si="180"/>
        <v>0</v>
      </c>
      <c r="PTI56" s="383">
        <f t="shared" si="180"/>
        <v>0</v>
      </c>
      <c r="PTJ56" s="383">
        <f t="shared" si="180"/>
        <v>0</v>
      </c>
      <c r="PTK56" s="383">
        <f t="shared" si="180"/>
        <v>0</v>
      </c>
      <c r="PTL56" s="383">
        <f t="shared" si="180"/>
        <v>0</v>
      </c>
      <c r="PTM56" s="383">
        <f t="shared" si="180"/>
        <v>0</v>
      </c>
      <c r="PTN56" s="383">
        <f t="shared" si="180"/>
        <v>0</v>
      </c>
      <c r="PTO56" s="383">
        <f t="shared" si="180"/>
        <v>0</v>
      </c>
      <c r="PTP56" s="383">
        <f t="shared" si="180"/>
        <v>0</v>
      </c>
      <c r="PTQ56" s="383">
        <f t="shared" si="180"/>
        <v>0</v>
      </c>
      <c r="PTR56" s="383">
        <f t="shared" si="180"/>
        <v>0</v>
      </c>
      <c r="PTS56" s="383">
        <f t="shared" si="180"/>
        <v>0</v>
      </c>
      <c r="PTT56" s="383">
        <f t="shared" si="180"/>
        <v>0</v>
      </c>
      <c r="PTU56" s="383">
        <f t="shared" si="180"/>
        <v>0</v>
      </c>
      <c r="PTV56" s="383">
        <f t="shared" si="180"/>
        <v>0</v>
      </c>
      <c r="PTW56" s="383">
        <f t="shared" si="180"/>
        <v>0</v>
      </c>
      <c r="PTX56" s="383">
        <f t="shared" si="180"/>
        <v>0</v>
      </c>
      <c r="PTY56" s="383">
        <f t="shared" si="180"/>
        <v>0</v>
      </c>
      <c r="PTZ56" s="383">
        <f t="shared" si="180"/>
        <v>0</v>
      </c>
      <c r="PUA56" s="383">
        <f t="shared" si="180"/>
        <v>0</v>
      </c>
      <c r="PUB56" s="383">
        <f t="shared" si="180"/>
        <v>0</v>
      </c>
      <c r="PUC56" s="383">
        <f t="shared" si="180"/>
        <v>0</v>
      </c>
      <c r="PUD56" s="383">
        <f t="shared" si="180"/>
        <v>0</v>
      </c>
      <c r="PUE56" s="383">
        <f t="shared" si="180"/>
        <v>0</v>
      </c>
      <c r="PUF56" s="383">
        <f t="shared" si="180"/>
        <v>0</v>
      </c>
      <c r="PUG56" s="383">
        <f t="shared" si="180"/>
        <v>0</v>
      </c>
      <c r="PUH56" s="383">
        <f t="shared" si="180"/>
        <v>0</v>
      </c>
      <c r="PUI56" s="383">
        <f t="shared" si="180"/>
        <v>0</v>
      </c>
      <c r="PUJ56" s="383">
        <f t="shared" si="180"/>
        <v>0</v>
      </c>
      <c r="PUK56" s="383">
        <f t="shared" si="180"/>
        <v>0</v>
      </c>
      <c r="PUL56" s="383">
        <f t="shared" si="180"/>
        <v>0</v>
      </c>
      <c r="PUM56" s="383">
        <f t="shared" si="180"/>
        <v>0</v>
      </c>
      <c r="PUN56" s="383">
        <f t="shared" si="180"/>
        <v>0</v>
      </c>
      <c r="PUO56" s="383">
        <f t="shared" si="180"/>
        <v>0</v>
      </c>
      <c r="PUP56" s="383">
        <f t="shared" si="180"/>
        <v>0</v>
      </c>
      <c r="PUQ56" s="383">
        <f t="shared" si="180"/>
        <v>0</v>
      </c>
      <c r="PUR56" s="383">
        <f t="shared" si="180"/>
        <v>0</v>
      </c>
      <c r="PUS56" s="383">
        <f t="shared" si="180"/>
        <v>0</v>
      </c>
      <c r="PUT56" s="383">
        <f t="shared" si="180"/>
        <v>0</v>
      </c>
      <c r="PUU56" s="383">
        <f t="shared" si="180"/>
        <v>0</v>
      </c>
      <c r="PUV56" s="383">
        <f t="shared" si="180"/>
        <v>0</v>
      </c>
      <c r="PUW56" s="383">
        <f t="shared" si="180"/>
        <v>0</v>
      </c>
      <c r="PUX56" s="383">
        <f t="shared" si="180"/>
        <v>0</v>
      </c>
      <c r="PUY56" s="383">
        <f t="shared" si="180"/>
        <v>0</v>
      </c>
      <c r="PUZ56" s="383">
        <f t="shared" si="180"/>
        <v>0</v>
      </c>
      <c r="PVA56" s="383">
        <f t="shared" si="180"/>
        <v>0</v>
      </c>
      <c r="PVB56" s="383">
        <f t="shared" si="180"/>
        <v>0</v>
      </c>
      <c r="PVC56" s="383">
        <f t="shared" si="180"/>
        <v>0</v>
      </c>
      <c r="PVD56" s="383">
        <f t="shared" si="180"/>
        <v>0</v>
      </c>
      <c r="PVE56" s="383">
        <f t="shared" si="180"/>
        <v>0</v>
      </c>
      <c r="PVF56" s="383">
        <f t="shared" si="180"/>
        <v>0</v>
      </c>
      <c r="PVG56" s="383">
        <f t="shared" si="180"/>
        <v>0</v>
      </c>
      <c r="PVH56" s="383">
        <f t="shared" si="180"/>
        <v>0</v>
      </c>
      <c r="PVI56" s="383">
        <f t="shared" si="180"/>
        <v>0</v>
      </c>
      <c r="PVJ56" s="383">
        <f t="shared" ref="PVJ56:PXU56" si="181">$C$56*PVJ54</f>
        <v>0</v>
      </c>
      <c r="PVK56" s="383">
        <f t="shared" si="181"/>
        <v>0</v>
      </c>
      <c r="PVL56" s="383">
        <f t="shared" si="181"/>
        <v>0</v>
      </c>
      <c r="PVM56" s="383">
        <f t="shared" si="181"/>
        <v>0</v>
      </c>
      <c r="PVN56" s="383">
        <f t="shared" si="181"/>
        <v>0</v>
      </c>
      <c r="PVO56" s="383">
        <f t="shared" si="181"/>
        <v>0</v>
      </c>
      <c r="PVP56" s="383">
        <f t="shared" si="181"/>
        <v>0</v>
      </c>
      <c r="PVQ56" s="383">
        <f t="shared" si="181"/>
        <v>0</v>
      </c>
      <c r="PVR56" s="383">
        <f t="shared" si="181"/>
        <v>0</v>
      </c>
      <c r="PVS56" s="383">
        <f t="shared" si="181"/>
        <v>0</v>
      </c>
      <c r="PVT56" s="383">
        <f t="shared" si="181"/>
        <v>0</v>
      </c>
      <c r="PVU56" s="383">
        <f t="shared" si="181"/>
        <v>0</v>
      </c>
      <c r="PVV56" s="383">
        <f t="shared" si="181"/>
        <v>0</v>
      </c>
      <c r="PVW56" s="383">
        <f t="shared" si="181"/>
        <v>0</v>
      </c>
      <c r="PVX56" s="383">
        <f t="shared" si="181"/>
        <v>0</v>
      </c>
      <c r="PVY56" s="383">
        <f t="shared" si="181"/>
        <v>0</v>
      </c>
      <c r="PVZ56" s="383">
        <f t="shared" si="181"/>
        <v>0</v>
      </c>
      <c r="PWA56" s="383">
        <f t="shared" si="181"/>
        <v>0</v>
      </c>
      <c r="PWB56" s="383">
        <f t="shared" si="181"/>
        <v>0</v>
      </c>
      <c r="PWC56" s="383">
        <f t="shared" si="181"/>
        <v>0</v>
      </c>
      <c r="PWD56" s="383">
        <f t="shared" si="181"/>
        <v>0</v>
      </c>
      <c r="PWE56" s="383">
        <f t="shared" si="181"/>
        <v>0</v>
      </c>
      <c r="PWF56" s="383">
        <f t="shared" si="181"/>
        <v>0</v>
      </c>
      <c r="PWG56" s="383">
        <f t="shared" si="181"/>
        <v>0</v>
      </c>
      <c r="PWH56" s="383">
        <f t="shared" si="181"/>
        <v>0</v>
      </c>
      <c r="PWI56" s="383">
        <f t="shared" si="181"/>
        <v>0</v>
      </c>
      <c r="PWJ56" s="383">
        <f t="shared" si="181"/>
        <v>0</v>
      </c>
      <c r="PWK56" s="383">
        <f t="shared" si="181"/>
        <v>0</v>
      </c>
      <c r="PWL56" s="383">
        <f t="shared" si="181"/>
        <v>0</v>
      </c>
      <c r="PWM56" s="383">
        <f t="shared" si="181"/>
        <v>0</v>
      </c>
      <c r="PWN56" s="383">
        <f t="shared" si="181"/>
        <v>0</v>
      </c>
      <c r="PWO56" s="383">
        <f t="shared" si="181"/>
        <v>0</v>
      </c>
      <c r="PWP56" s="383">
        <f t="shared" si="181"/>
        <v>0</v>
      </c>
      <c r="PWQ56" s="383">
        <f t="shared" si="181"/>
        <v>0</v>
      </c>
      <c r="PWR56" s="383">
        <f t="shared" si="181"/>
        <v>0</v>
      </c>
      <c r="PWS56" s="383">
        <f t="shared" si="181"/>
        <v>0</v>
      </c>
      <c r="PWT56" s="383">
        <f t="shared" si="181"/>
        <v>0</v>
      </c>
      <c r="PWU56" s="383">
        <f t="shared" si="181"/>
        <v>0</v>
      </c>
      <c r="PWV56" s="383">
        <f t="shared" si="181"/>
        <v>0</v>
      </c>
      <c r="PWW56" s="383">
        <f t="shared" si="181"/>
        <v>0</v>
      </c>
      <c r="PWX56" s="383">
        <f t="shared" si="181"/>
        <v>0</v>
      </c>
      <c r="PWY56" s="383">
        <f t="shared" si="181"/>
        <v>0</v>
      </c>
      <c r="PWZ56" s="383">
        <f t="shared" si="181"/>
        <v>0</v>
      </c>
      <c r="PXA56" s="383">
        <f t="shared" si="181"/>
        <v>0</v>
      </c>
      <c r="PXB56" s="383">
        <f t="shared" si="181"/>
        <v>0</v>
      </c>
      <c r="PXC56" s="383">
        <f t="shared" si="181"/>
        <v>0</v>
      </c>
      <c r="PXD56" s="383">
        <f t="shared" si="181"/>
        <v>0</v>
      </c>
      <c r="PXE56" s="383">
        <f t="shared" si="181"/>
        <v>0</v>
      </c>
      <c r="PXF56" s="383">
        <f t="shared" si="181"/>
        <v>0</v>
      </c>
      <c r="PXG56" s="383">
        <f t="shared" si="181"/>
        <v>0</v>
      </c>
      <c r="PXH56" s="383">
        <f t="shared" si="181"/>
        <v>0</v>
      </c>
      <c r="PXI56" s="383">
        <f t="shared" si="181"/>
        <v>0</v>
      </c>
      <c r="PXJ56" s="383">
        <f t="shared" si="181"/>
        <v>0</v>
      </c>
      <c r="PXK56" s="383">
        <f t="shared" si="181"/>
        <v>0</v>
      </c>
      <c r="PXL56" s="383">
        <f t="shared" si="181"/>
        <v>0</v>
      </c>
      <c r="PXM56" s="383">
        <f t="shared" si="181"/>
        <v>0</v>
      </c>
      <c r="PXN56" s="383">
        <f t="shared" si="181"/>
        <v>0</v>
      </c>
      <c r="PXO56" s="383">
        <f t="shared" si="181"/>
        <v>0</v>
      </c>
      <c r="PXP56" s="383">
        <f t="shared" si="181"/>
        <v>0</v>
      </c>
      <c r="PXQ56" s="383">
        <f t="shared" si="181"/>
        <v>0</v>
      </c>
      <c r="PXR56" s="383">
        <f t="shared" si="181"/>
        <v>0</v>
      </c>
      <c r="PXS56" s="383">
        <f t="shared" si="181"/>
        <v>0</v>
      </c>
      <c r="PXT56" s="383">
        <f t="shared" si="181"/>
        <v>0</v>
      </c>
      <c r="PXU56" s="383">
        <f t="shared" si="181"/>
        <v>0</v>
      </c>
      <c r="PXV56" s="383">
        <f t="shared" ref="PXV56:QAG56" si="182">$C$56*PXV54</f>
        <v>0</v>
      </c>
      <c r="PXW56" s="383">
        <f t="shared" si="182"/>
        <v>0</v>
      </c>
      <c r="PXX56" s="383">
        <f t="shared" si="182"/>
        <v>0</v>
      </c>
      <c r="PXY56" s="383">
        <f t="shared" si="182"/>
        <v>0</v>
      </c>
      <c r="PXZ56" s="383">
        <f t="shared" si="182"/>
        <v>0</v>
      </c>
      <c r="PYA56" s="383">
        <f t="shared" si="182"/>
        <v>0</v>
      </c>
      <c r="PYB56" s="383">
        <f t="shared" si="182"/>
        <v>0</v>
      </c>
      <c r="PYC56" s="383">
        <f t="shared" si="182"/>
        <v>0</v>
      </c>
      <c r="PYD56" s="383">
        <f t="shared" si="182"/>
        <v>0</v>
      </c>
      <c r="PYE56" s="383">
        <f t="shared" si="182"/>
        <v>0</v>
      </c>
      <c r="PYF56" s="383">
        <f t="shared" si="182"/>
        <v>0</v>
      </c>
      <c r="PYG56" s="383">
        <f t="shared" si="182"/>
        <v>0</v>
      </c>
      <c r="PYH56" s="383">
        <f t="shared" si="182"/>
        <v>0</v>
      </c>
      <c r="PYI56" s="383">
        <f t="shared" si="182"/>
        <v>0</v>
      </c>
      <c r="PYJ56" s="383">
        <f t="shared" si="182"/>
        <v>0</v>
      </c>
      <c r="PYK56" s="383">
        <f t="shared" si="182"/>
        <v>0</v>
      </c>
      <c r="PYL56" s="383">
        <f t="shared" si="182"/>
        <v>0</v>
      </c>
      <c r="PYM56" s="383">
        <f t="shared" si="182"/>
        <v>0</v>
      </c>
      <c r="PYN56" s="383">
        <f t="shared" si="182"/>
        <v>0</v>
      </c>
      <c r="PYO56" s="383">
        <f t="shared" si="182"/>
        <v>0</v>
      </c>
      <c r="PYP56" s="383">
        <f t="shared" si="182"/>
        <v>0</v>
      </c>
      <c r="PYQ56" s="383">
        <f t="shared" si="182"/>
        <v>0</v>
      </c>
      <c r="PYR56" s="383">
        <f t="shared" si="182"/>
        <v>0</v>
      </c>
      <c r="PYS56" s="383">
        <f t="shared" si="182"/>
        <v>0</v>
      </c>
      <c r="PYT56" s="383">
        <f t="shared" si="182"/>
        <v>0</v>
      </c>
      <c r="PYU56" s="383">
        <f t="shared" si="182"/>
        <v>0</v>
      </c>
      <c r="PYV56" s="383">
        <f t="shared" si="182"/>
        <v>0</v>
      </c>
      <c r="PYW56" s="383">
        <f t="shared" si="182"/>
        <v>0</v>
      </c>
      <c r="PYX56" s="383">
        <f t="shared" si="182"/>
        <v>0</v>
      </c>
      <c r="PYY56" s="383">
        <f t="shared" si="182"/>
        <v>0</v>
      </c>
      <c r="PYZ56" s="383">
        <f t="shared" si="182"/>
        <v>0</v>
      </c>
      <c r="PZA56" s="383">
        <f t="shared" si="182"/>
        <v>0</v>
      </c>
      <c r="PZB56" s="383">
        <f t="shared" si="182"/>
        <v>0</v>
      </c>
      <c r="PZC56" s="383">
        <f t="shared" si="182"/>
        <v>0</v>
      </c>
      <c r="PZD56" s="383">
        <f t="shared" si="182"/>
        <v>0</v>
      </c>
      <c r="PZE56" s="383">
        <f t="shared" si="182"/>
        <v>0</v>
      </c>
      <c r="PZF56" s="383">
        <f t="shared" si="182"/>
        <v>0</v>
      </c>
      <c r="PZG56" s="383">
        <f t="shared" si="182"/>
        <v>0</v>
      </c>
      <c r="PZH56" s="383">
        <f t="shared" si="182"/>
        <v>0</v>
      </c>
      <c r="PZI56" s="383">
        <f t="shared" si="182"/>
        <v>0</v>
      </c>
      <c r="PZJ56" s="383">
        <f t="shared" si="182"/>
        <v>0</v>
      </c>
      <c r="PZK56" s="383">
        <f t="shared" si="182"/>
        <v>0</v>
      </c>
      <c r="PZL56" s="383">
        <f t="shared" si="182"/>
        <v>0</v>
      </c>
      <c r="PZM56" s="383">
        <f t="shared" si="182"/>
        <v>0</v>
      </c>
      <c r="PZN56" s="383">
        <f t="shared" si="182"/>
        <v>0</v>
      </c>
      <c r="PZO56" s="383">
        <f t="shared" si="182"/>
        <v>0</v>
      </c>
      <c r="PZP56" s="383">
        <f t="shared" si="182"/>
        <v>0</v>
      </c>
      <c r="PZQ56" s="383">
        <f t="shared" si="182"/>
        <v>0</v>
      </c>
      <c r="PZR56" s="383">
        <f t="shared" si="182"/>
        <v>0</v>
      </c>
      <c r="PZS56" s="383">
        <f t="shared" si="182"/>
        <v>0</v>
      </c>
      <c r="PZT56" s="383">
        <f t="shared" si="182"/>
        <v>0</v>
      </c>
      <c r="PZU56" s="383">
        <f t="shared" si="182"/>
        <v>0</v>
      </c>
      <c r="PZV56" s="383">
        <f t="shared" si="182"/>
        <v>0</v>
      </c>
      <c r="PZW56" s="383">
        <f t="shared" si="182"/>
        <v>0</v>
      </c>
      <c r="PZX56" s="383">
        <f t="shared" si="182"/>
        <v>0</v>
      </c>
      <c r="PZY56" s="383">
        <f t="shared" si="182"/>
        <v>0</v>
      </c>
      <c r="PZZ56" s="383">
        <f t="shared" si="182"/>
        <v>0</v>
      </c>
      <c r="QAA56" s="383">
        <f t="shared" si="182"/>
        <v>0</v>
      </c>
      <c r="QAB56" s="383">
        <f t="shared" si="182"/>
        <v>0</v>
      </c>
      <c r="QAC56" s="383">
        <f t="shared" si="182"/>
        <v>0</v>
      </c>
      <c r="QAD56" s="383">
        <f t="shared" si="182"/>
        <v>0</v>
      </c>
      <c r="QAE56" s="383">
        <f t="shared" si="182"/>
        <v>0</v>
      </c>
      <c r="QAF56" s="383">
        <f t="shared" si="182"/>
        <v>0</v>
      </c>
      <c r="QAG56" s="383">
        <f t="shared" si="182"/>
        <v>0</v>
      </c>
      <c r="QAH56" s="383">
        <f t="shared" ref="QAH56:QCS56" si="183">$C$56*QAH54</f>
        <v>0</v>
      </c>
      <c r="QAI56" s="383">
        <f t="shared" si="183"/>
        <v>0</v>
      </c>
      <c r="QAJ56" s="383">
        <f t="shared" si="183"/>
        <v>0</v>
      </c>
      <c r="QAK56" s="383">
        <f t="shared" si="183"/>
        <v>0</v>
      </c>
      <c r="QAL56" s="383">
        <f t="shared" si="183"/>
        <v>0</v>
      </c>
      <c r="QAM56" s="383">
        <f t="shared" si="183"/>
        <v>0</v>
      </c>
      <c r="QAN56" s="383">
        <f t="shared" si="183"/>
        <v>0</v>
      </c>
      <c r="QAO56" s="383">
        <f t="shared" si="183"/>
        <v>0</v>
      </c>
      <c r="QAP56" s="383">
        <f t="shared" si="183"/>
        <v>0</v>
      </c>
      <c r="QAQ56" s="383">
        <f t="shared" si="183"/>
        <v>0</v>
      </c>
      <c r="QAR56" s="383">
        <f t="shared" si="183"/>
        <v>0</v>
      </c>
      <c r="QAS56" s="383">
        <f t="shared" si="183"/>
        <v>0</v>
      </c>
      <c r="QAT56" s="383">
        <f t="shared" si="183"/>
        <v>0</v>
      </c>
      <c r="QAU56" s="383">
        <f t="shared" si="183"/>
        <v>0</v>
      </c>
      <c r="QAV56" s="383">
        <f t="shared" si="183"/>
        <v>0</v>
      </c>
      <c r="QAW56" s="383">
        <f t="shared" si="183"/>
        <v>0</v>
      </c>
      <c r="QAX56" s="383">
        <f t="shared" si="183"/>
        <v>0</v>
      </c>
      <c r="QAY56" s="383">
        <f t="shared" si="183"/>
        <v>0</v>
      </c>
      <c r="QAZ56" s="383">
        <f t="shared" si="183"/>
        <v>0</v>
      </c>
      <c r="QBA56" s="383">
        <f t="shared" si="183"/>
        <v>0</v>
      </c>
      <c r="QBB56" s="383">
        <f t="shared" si="183"/>
        <v>0</v>
      </c>
      <c r="QBC56" s="383">
        <f t="shared" si="183"/>
        <v>0</v>
      </c>
      <c r="QBD56" s="383">
        <f t="shared" si="183"/>
        <v>0</v>
      </c>
      <c r="QBE56" s="383">
        <f t="shared" si="183"/>
        <v>0</v>
      </c>
      <c r="QBF56" s="383">
        <f t="shared" si="183"/>
        <v>0</v>
      </c>
      <c r="QBG56" s="383">
        <f t="shared" si="183"/>
        <v>0</v>
      </c>
      <c r="QBH56" s="383">
        <f t="shared" si="183"/>
        <v>0</v>
      </c>
      <c r="QBI56" s="383">
        <f t="shared" si="183"/>
        <v>0</v>
      </c>
      <c r="QBJ56" s="383">
        <f t="shared" si="183"/>
        <v>0</v>
      </c>
      <c r="QBK56" s="383">
        <f t="shared" si="183"/>
        <v>0</v>
      </c>
      <c r="QBL56" s="383">
        <f t="shared" si="183"/>
        <v>0</v>
      </c>
      <c r="QBM56" s="383">
        <f t="shared" si="183"/>
        <v>0</v>
      </c>
      <c r="QBN56" s="383">
        <f t="shared" si="183"/>
        <v>0</v>
      </c>
      <c r="QBO56" s="383">
        <f t="shared" si="183"/>
        <v>0</v>
      </c>
      <c r="QBP56" s="383">
        <f t="shared" si="183"/>
        <v>0</v>
      </c>
      <c r="QBQ56" s="383">
        <f t="shared" si="183"/>
        <v>0</v>
      </c>
      <c r="QBR56" s="383">
        <f t="shared" si="183"/>
        <v>0</v>
      </c>
      <c r="QBS56" s="383">
        <f t="shared" si="183"/>
        <v>0</v>
      </c>
      <c r="QBT56" s="383">
        <f t="shared" si="183"/>
        <v>0</v>
      </c>
      <c r="QBU56" s="383">
        <f t="shared" si="183"/>
        <v>0</v>
      </c>
      <c r="QBV56" s="383">
        <f t="shared" si="183"/>
        <v>0</v>
      </c>
      <c r="QBW56" s="383">
        <f t="shared" si="183"/>
        <v>0</v>
      </c>
      <c r="QBX56" s="383">
        <f t="shared" si="183"/>
        <v>0</v>
      </c>
      <c r="QBY56" s="383">
        <f t="shared" si="183"/>
        <v>0</v>
      </c>
      <c r="QBZ56" s="383">
        <f t="shared" si="183"/>
        <v>0</v>
      </c>
      <c r="QCA56" s="383">
        <f t="shared" si="183"/>
        <v>0</v>
      </c>
      <c r="QCB56" s="383">
        <f t="shared" si="183"/>
        <v>0</v>
      </c>
      <c r="QCC56" s="383">
        <f t="shared" si="183"/>
        <v>0</v>
      </c>
      <c r="QCD56" s="383">
        <f t="shared" si="183"/>
        <v>0</v>
      </c>
      <c r="QCE56" s="383">
        <f t="shared" si="183"/>
        <v>0</v>
      </c>
      <c r="QCF56" s="383">
        <f t="shared" si="183"/>
        <v>0</v>
      </c>
      <c r="QCG56" s="383">
        <f t="shared" si="183"/>
        <v>0</v>
      </c>
      <c r="QCH56" s="383">
        <f t="shared" si="183"/>
        <v>0</v>
      </c>
      <c r="QCI56" s="383">
        <f t="shared" si="183"/>
        <v>0</v>
      </c>
      <c r="QCJ56" s="383">
        <f t="shared" si="183"/>
        <v>0</v>
      </c>
      <c r="QCK56" s="383">
        <f t="shared" si="183"/>
        <v>0</v>
      </c>
      <c r="QCL56" s="383">
        <f t="shared" si="183"/>
        <v>0</v>
      </c>
      <c r="QCM56" s="383">
        <f t="shared" si="183"/>
        <v>0</v>
      </c>
      <c r="QCN56" s="383">
        <f t="shared" si="183"/>
        <v>0</v>
      </c>
      <c r="QCO56" s="383">
        <f t="shared" si="183"/>
        <v>0</v>
      </c>
      <c r="QCP56" s="383">
        <f t="shared" si="183"/>
        <v>0</v>
      </c>
      <c r="QCQ56" s="383">
        <f t="shared" si="183"/>
        <v>0</v>
      </c>
      <c r="QCR56" s="383">
        <f t="shared" si="183"/>
        <v>0</v>
      </c>
      <c r="QCS56" s="383">
        <f t="shared" si="183"/>
        <v>0</v>
      </c>
      <c r="QCT56" s="383">
        <f t="shared" ref="QCT56:QFE56" si="184">$C$56*QCT54</f>
        <v>0</v>
      </c>
      <c r="QCU56" s="383">
        <f t="shared" si="184"/>
        <v>0</v>
      </c>
      <c r="QCV56" s="383">
        <f t="shared" si="184"/>
        <v>0</v>
      </c>
      <c r="QCW56" s="383">
        <f t="shared" si="184"/>
        <v>0</v>
      </c>
      <c r="QCX56" s="383">
        <f t="shared" si="184"/>
        <v>0</v>
      </c>
      <c r="QCY56" s="383">
        <f t="shared" si="184"/>
        <v>0</v>
      </c>
      <c r="QCZ56" s="383">
        <f t="shared" si="184"/>
        <v>0</v>
      </c>
      <c r="QDA56" s="383">
        <f t="shared" si="184"/>
        <v>0</v>
      </c>
      <c r="QDB56" s="383">
        <f t="shared" si="184"/>
        <v>0</v>
      </c>
      <c r="QDC56" s="383">
        <f t="shared" si="184"/>
        <v>0</v>
      </c>
      <c r="QDD56" s="383">
        <f t="shared" si="184"/>
        <v>0</v>
      </c>
      <c r="QDE56" s="383">
        <f t="shared" si="184"/>
        <v>0</v>
      </c>
      <c r="QDF56" s="383">
        <f t="shared" si="184"/>
        <v>0</v>
      </c>
      <c r="QDG56" s="383">
        <f t="shared" si="184"/>
        <v>0</v>
      </c>
      <c r="QDH56" s="383">
        <f t="shared" si="184"/>
        <v>0</v>
      </c>
      <c r="QDI56" s="383">
        <f t="shared" si="184"/>
        <v>0</v>
      </c>
      <c r="QDJ56" s="383">
        <f t="shared" si="184"/>
        <v>0</v>
      </c>
      <c r="QDK56" s="383">
        <f t="shared" si="184"/>
        <v>0</v>
      </c>
      <c r="QDL56" s="383">
        <f t="shared" si="184"/>
        <v>0</v>
      </c>
      <c r="QDM56" s="383">
        <f t="shared" si="184"/>
        <v>0</v>
      </c>
      <c r="QDN56" s="383">
        <f t="shared" si="184"/>
        <v>0</v>
      </c>
      <c r="QDO56" s="383">
        <f t="shared" si="184"/>
        <v>0</v>
      </c>
      <c r="QDP56" s="383">
        <f t="shared" si="184"/>
        <v>0</v>
      </c>
      <c r="QDQ56" s="383">
        <f t="shared" si="184"/>
        <v>0</v>
      </c>
      <c r="QDR56" s="383">
        <f t="shared" si="184"/>
        <v>0</v>
      </c>
      <c r="QDS56" s="383">
        <f t="shared" si="184"/>
        <v>0</v>
      </c>
      <c r="QDT56" s="383">
        <f t="shared" si="184"/>
        <v>0</v>
      </c>
      <c r="QDU56" s="383">
        <f t="shared" si="184"/>
        <v>0</v>
      </c>
      <c r="QDV56" s="383">
        <f t="shared" si="184"/>
        <v>0</v>
      </c>
      <c r="QDW56" s="383">
        <f t="shared" si="184"/>
        <v>0</v>
      </c>
      <c r="QDX56" s="383">
        <f t="shared" si="184"/>
        <v>0</v>
      </c>
      <c r="QDY56" s="383">
        <f t="shared" si="184"/>
        <v>0</v>
      </c>
      <c r="QDZ56" s="383">
        <f t="shared" si="184"/>
        <v>0</v>
      </c>
      <c r="QEA56" s="383">
        <f t="shared" si="184"/>
        <v>0</v>
      </c>
      <c r="QEB56" s="383">
        <f t="shared" si="184"/>
        <v>0</v>
      </c>
      <c r="QEC56" s="383">
        <f t="shared" si="184"/>
        <v>0</v>
      </c>
      <c r="QED56" s="383">
        <f t="shared" si="184"/>
        <v>0</v>
      </c>
      <c r="QEE56" s="383">
        <f t="shared" si="184"/>
        <v>0</v>
      </c>
      <c r="QEF56" s="383">
        <f t="shared" si="184"/>
        <v>0</v>
      </c>
      <c r="QEG56" s="383">
        <f t="shared" si="184"/>
        <v>0</v>
      </c>
      <c r="QEH56" s="383">
        <f t="shared" si="184"/>
        <v>0</v>
      </c>
      <c r="QEI56" s="383">
        <f t="shared" si="184"/>
        <v>0</v>
      </c>
      <c r="QEJ56" s="383">
        <f t="shared" si="184"/>
        <v>0</v>
      </c>
      <c r="QEK56" s="383">
        <f t="shared" si="184"/>
        <v>0</v>
      </c>
      <c r="QEL56" s="383">
        <f t="shared" si="184"/>
        <v>0</v>
      </c>
      <c r="QEM56" s="383">
        <f t="shared" si="184"/>
        <v>0</v>
      </c>
      <c r="QEN56" s="383">
        <f t="shared" si="184"/>
        <v>0</v>
      </c>
      <c r="QEO56" s="383">
        <f t="shared" si="184"/>
        <v>0</v>
      </c>
      <c r="QEP56" s="383">
        <f t="shared" si="184"/>
        <v>0</v>
      </c>
      <c r="QEQ56" s="383">
        <f t="shared" si="184"/>
        <v>0</v>
      </c>
      <c r="QER56" s="383">
        <f t="shared" si="184"/>
        <v>0</v>
      </c>
      <c r="QES56" s="383">
        <f t="shared" si="184"/>
        <v>0</v>
      </c>
      <c r="QET56" s="383">
        <f t="shared" si="184"/>
        <v>0</v>
      </c>
      <c r="QEU56" s="383">
        <f t="shared" si="184"/>
        <v>0</v>
      </c>
      <c r="QEV56" s="383">
        <f t="shared" si="184"/>
        <v>0</v>
      </c>
      <c r="QEW56" s="383">
        <f t="shared" si="184"/>
        <v>0</v>
      </c>
      <c r="QEX56" s="383">
        <f t="shared" si="184"/>
        <v>0</v>
      </c>
      <c r="QEY56" s="383">
        <f t="shared" si="184"/>
        <v>0</v>
      </c>
      <c r="QEZ56" s="383">
        <f t="shared" si="184"/>
        <v>0</v>
      </c>
      <c r="QFA56" s="383">
        <f t="shared" si="184"/>
        <v>0</v>
      </c>
      <c r="QFB56" s="383">
        <f t="shared" si="184"/>
        <v>0</v>
      </c>
      <c r="QFC56" s="383">
        <f t="shared" si="184"/>
        <v>0</v>
      </c>
      <c r="QFD56" s="383">
        <f t="shared" si="184"/>
        <v>0</v>
      </c>
      <c r="QFE56" s="383">
        <f t="shared" si="184"/>
        <v>0</v>
      </c>
      <c r="QFF56" s="383">
        <f t="shared" ref="QFF56:QHQ56" si="185">$C$56*QFF54</f>
        <v>0</v>
      </c>
      <c r="QFG56" s="383">
        <f t="shared" si="185"/>
        <v>0</v>
      </c>
      <c r="QFH56" s="383">
        <f t="shared" si="185"/>
        <v>0</v>
      </c>
      <c r="QFI56" s="383">
        <f t="shared" si="185"/>
        <v>0</v>
      </c>
      <c r="QFJ56" s="383">
        <f t="shared" si="185"/>
        <v>0</v>
      </c>
      <c r="QFK56" s="383">
        <f t="shared" si="185"/>
        <v>0</v>
      </c>
      <c r="QFL56" s="383">
        <f t="shared" si="185"/>
        <v>0</v>
      </c>
      <c r="QFM56" s="383">
        <f t="shared" si="185"/>
        <v>0</v>
      </c>
      <c r="QFN56" s="383">
        <f t="shared" si="185"/>
        <v>0</v>
      </c>
      <c r="QFO56" s="383">
        <f t="shared" si="185"/>
        <v>0</v>
      </c>
      <c r="QFP56" s="383">
        <f t="shared" si="185"/>
        <v>0</v>
      </c>
      <c r="QFQ56" s="383">
        <f t="shared" si="185"/>
        <v>0</v>
      </c>
      <c r="QFR56" s="383">
        <f t="shared" si="185"/>
        <v>0</v>
      </c>
      <c r="QFS56" s="383">
        <f t="shared" si="185"/>
        <v>0</v>
      </c>
      <c r="QFT56" s="383">
        <f t="shared" si="185"/>
        <v>0</v>
      </c>
      <c r="QFU56" s="383">
        <f t="shared" si="185"/>
        <v>0</v>
      </c>
      <c r="QFV56" s="383">
        <f t="shared" si="185"/>
        <v>0</v>
      </c>
      <c r="QFW56" s="383">
        <f t="shared" si="185"/>
        <v>0</v>
      </c>
      <c r="QFX56" s="383">
        <f t="shared" si="185"/>
        <v>0</v>
      </c>
      <c r="QFY56" s="383">
        <f t="shared" si="185"/>
        <v>0</v>
      </c>
      <c r="QFZ56" s="383">
        <f t="shared" si="185"/>
        <v>0</v>
      </c>
      <c r="QGA56" s="383">
        <f t="shared" si="185"/>
        <v>0</v>
      </c>
      <c r="QGB56" s="383">
        <f t="shared" si="185"/>
        <v>0</v>
      </c>
      <c r="QGC56" s="383">
        <f t="shared" si="185"/>
        <v>0</v>
      </c>
      <c r="QGD56" s="383">
        <f t="shared" si="185"/>
        <v>0</v>
      </c>
      <c r="QGE56" s="383">
        <f t="shared" si="185"/>
        <v>0</v>
      </c>
      <c r="QGF56" s="383">
        <f t="shared" si="185"/>
        <v>0</v>
      </c>
      <c r="QGG56" s="383">
        <f t="shared" si="185"/>
        <v>0</v>
      </c>
      <c r="QGH56" s="383">
        <f t="shared" si="185"/>
        <v>0</v>
      </c>
      <c r="QGI56" s="383">
        <f t="shared" si="185"/>
        <v>0</v>
      </c>
      <c r="QGJ56" s="383">
        <f t="shared" si="185"/>
        <v>0</v>
      </c>
      <c r="QGK56" s="383">
        <f t="shared" si="185"/>
        <v>0</v>
      </c>
      <c r="QGL56" s="383">
        <f t="shared" si="185"/>
        <v>0</v>
      </c>
      <c r="QGM56" s="383">
        <f t="shared" si="185"/>
        <v>0</v>
      </c>
      <c r="QGN56" s="383">
        <f t="shared" si="185"/>
        <v>0</v>
      </c>
      <c r="QGO56" s="383">
        <f t="shared" si="185"/>
        <v>0</v>
      </c>
      <c r="QGP56" s="383">
        <f t="shared" si="185"/>
        <v>0</v>
      </c>
      <c r="QGQ56" s="383">
        <f t="shared" si="185"/>
        <v>0</v>
      </c>
      <c r="QGR56" s="383">
        <f t="shared" si="185"/>
        <v>0</v>
      </c>
      <c r="QGS56" s="383">
        <f t="shared" si="185"/>
        <v>0</v>
      </c>
      <c r="QGT56" s="383">
        <f t="shared" si="185"/>
        <v>0</v>
      </c>
      <c r="QGU56" s="383">
        <f t="shared" si="185"/>
        <v>0</v>
      </c>
      <c r="QGV56" s="383">
        <f t="shared" si="185"/>
        <v>0</v>
      </c>
      <c r="QGW56" s="383">
        <f t="shared" si="185"/>
        <v>0</v>
      </c>
      <c r="QGX56" s="383">
        <f t="shared" si="185"/>
        <v>0</v>
      </c>
      <c r="QGY56" s="383">
        <f t="shared" si="185"/>
        <v>0</v>
      </c>
      <c r="QGZ56" s="383">
        <f t="shared" si="185"/>
        <v>0</v>
      </c>
      <c r="QHA56" s="383">
        <f t="shared" si="185"/>
        <v>0</v>
      </c>
      <c r="QHB56" s="383">
        <f t="shared" si="185"/>
        <v>0</v>
      </c>
      <c r="QHC56" s="383">
        <f t="shared" si="185"/>
        <v>0</v>
      </c>
      <c r="QHD56" s="383">
        <f t="shared" si="185"/>
        <v>0</v>
      </c>
      <c r="QHE56" s="383">
        <f t="shared" si="185"/>
        <v>0</v>
      </c>
      <c r="QHF56" s="383">
        <f t="shared" si="185"/>
        <v>0</v>
      </c>
      <c r="QHG56" s="383">
        <f t="shared" si="185"/>
        <v>0</v>
      </c>
      <c r="QHH56" s="383">
        <f t="shared" si="185"/>
        <v>0</v>
      </c>
      <c r="QHI56" s="383">
        <f t="shared" si="185"/>
        <v>0</v>
      </c>
      <c r="QHJ56" s="383">
        <f t="shared" si="185"/>
        <v>0</v>
      </c>
      <c r="QHK56" s="383">
        <f t="shared" si="185"/>
        <v>0</v>
      </c>
      <c r="QHL56" s="383">
        <f t="shared" si="185"/>
        <v>0</v>
      </c>
      <c r="QHM56" s="383">
        <f t="shared" si="185"/>
        <v>0</v>
      </c>
      <c r="QHN56" s="383">
        <f t="shared" si="185"/>
        <v>0</v>
      </c>
      <c r="QHO56" s="383">
        <f t="shared" si="185"/>
        <v>0</v>
      </c>
      <c r="QHP56" s="383">
        <f t="shared" si="185"/>
        <v>0</v>
      </c>
      <c r="QHQ56" s="383">
        <f t="shared" si="185"/>
        <v>0</v>
      </c>
      <c r="QHR56" s="383">
        <f t="shared" ref="QHR56:QKC56" si="186">$C$56*QHR54</f>
        <v>0</v>
      </c>
      <c r="QHS56" s="383">
        <f t="shared" si="186"/>
        <v>0</v>
      </c>
      <c r="QHT56" s="383">
        <f t="shared" si="186"/>
        <v>0</v>
      </c>
      <c r="QHU56" s="383">
        <f t="shared" si="186"/>
        <v>0</v>
      </c>
      <c r="QHV56" s="383">
        <f t="shared" si="186"/>
        <v>0</v>
      </c>
      <c r="QHW56" s="383">
        <f t="shared" si="186"/>
        <v>0</v>
      </c>
      <c r="QHX56" s="383">
        <f t="shared" si="186"/>
        <v>0</v>
      </c>
      <c r="QHY56" s="383">
        <f t="shared" si="186"/>
        <v>0</v>
      </c>
      <c r="QHZ56" s="383">
        <f t="shared" si="186"/>
        <v>0</v>
      </c>
      <c r="QIA56" s="383">
        <f t="shared" si="186"/>
        <v>0</v>
      </c>
      <c r="QIB56" s="383">
        <f t="shared" si="186"/>
        <v>0</v>
      </c>
      <c r="QIC56" s="383">
        <f t="shared" si="186"/>
        <v>0</v>
      </c>
      <c r="QID56" s="383">
        <f t="shared" si="186"/>
        <v>0</v>
      </c>
      <c r="QIE56" s="383">
        <f t="shared" si="186"/>
        <v>0</v>
      </c>
      <c r="QIF56" s="383">
        <f t="shared" si="186"/>
        <v>0</v>
      </c>
      <c r="QIG56" s="383">
        <f t="shared" si="186"/>
        <v>0</v>
      </c>
      <c r="QIH56" s="383">
        <f t="shared" si="186"/>
        <v>0</v>
      </c>
      <c r="QII56" s="383">
        <f t="shared" si="186"/>
        <v>0</v>
      </c>
      <c r="QIJ56" s="383">
        <f t="shared" si="186"/>
        <v>0</v>
      </c>
      <c r="QIK56" s="383">
        <f t="shared" si="186"/>
        <v>0</v>
      </c>
      <c r="QIL56" s="383">
        <f t="shared" si="186"/>
        <v>0</v>
      </c>
      <c r="QIM56" s="383">
        <f t="shared" si="186"/>
        <v>0</v>
      </c>
      <c r="QIN56" s="383">
        <f t="shared" si="186"/>
        <v>0</v>
      </c>
      <c r="QIO56" s="383">
        <f t="shared" si="186"/>
        <v>0</v>
      </c>
      <c r="QIP56" s="383">
        <f t="shared" si="186"/>
        <v>0</v>
      </c>
      <c r="QIQ56" s="383">
        <f t="shared" si="186"/>
        <v>0</v>
      </c>
      <c r="QIR56" s="383">
        <f t="shared" si="186"/>
        <v>0</v>
      </c>
      <c r="QIS56" s="383">
        <f t="shared" si="186"/>
        <v>0</v>
      </c>
      <c r="QIT56" s="383">
        <f t="shared" si="186"/>
        <v>0</v>
      </c>
      <c r="QIU56" s="383">
        <f t="shared" si="186"/>
        <v>0</v>
      </c>
      <c r="QIV56" s="383">
        <f t="shared" si="186"/>
        <v>0</v>
      </c>
      <c r="QIW56" s="383">
        <f t="shared" si="186"/>
        <v>0</v>
      </c>
      <c r="QIX56" s="383">
        <f t="shared" si="186"/>
        <v>0</v>
      </c>
      <c r="QIY56" s="383">
        <f t="shared" si="186"/>
        <v>0</v>
      </c>
      <c r="QIZ56" s="383">
        <f t="shared" si="186"/>
        <v>0</v>
      </c>
      <c r="QJA56" s="383">
        <f t="shared" si="186"/>
        <v>0</v>
      </c>
      <c r="QJB56" s="383">
        <f t="shared" si="186"/>
        <v>0</v>
      </c>
      <c r="QJC56" s="383">
        <f t="shared" si="186"/>
        <v>0</v>
      </c>
      <c r="QJD56" s="383">
        <f t="shared" si="186"/>
        <v>0</v>
      </c>
      <c r="QJE56" s="383">
        <f t="shared" si="186"/>
        <v>0</v>
      </c>
      <c r="QJF56" s="383">
        <f t="shared" si="186"/>
        <v>0</v>
      </c>
      <c r="QJG56" s="383">
        <f t="shared" si="186"/>
        <v>0</v>
      </c>
      <c r="QJH56" s="383">
        <f t="shared" si="186"/>
        <v>0</v>
      </c>
      <c r="QJI56" s="383">
        <f t="shared" si="186"/>
        <v>0</v>
      </c>
      <c r="QJJ56" s="383">
        <f t="shared" si="186"/>
        <v>0</v>
      </c>
      <c r="QJK56" s="383">
        <f t="shared" si="186"/>
        <v>0</v>
      </c>
      <c r="QJL56" s="383">
        <f t="shared" si="186"/>
        <v>0</v>
      </c>
      <c r="QJM56" s="383">
        <f t="shared" si="186"/>
        <v>0</v>
      </c>
      <c r="QJN56" s="383">
        <f t="shared" si="186"/>
        <v>0</v>
      </c>
      <c r="QJO56" s="383">
        <f t="shared" si="186"/>
        <v>0</v>
      </c>
      <c r="QJP56" s="383">
        <f t="shared" si="186"/>
        <v>0</v>
      </c>
      <c r="QJQ56" s="383">
        <f t="shared" si="186"/>
        <v>0</v>
      </c>
      <c r="QJR56" s="383">
        <f t="shared" si="186"/>
        <v>0</v>
      </c>
      <c r="QJS56" s="383">
        <f t="shared" si="186"/>
        <v>0</v>
      </c>
      <c r="QJT56" s="383">
        <f t="shared" si="186"/>
        <v>0</v>
      </c>
      <c r="QJU56" s="383">
        <f t="shared" si="186"/>
        <v>0</v>
      </c>
      <c r="QJV56" s="383">
        <f t="shared" si="186"/>
        <v>0</v>
      </c>
      <c r="QJW56" s="383">
        <f t="shared" si="186"/>
        <v>0</v>
      </c>
      <c r="QJX56" s="383">
        <f t="shared" si="186"/>
        <v>0</v>
      </c>
      <c r="QJY56" s="383">
        <f t="shared" si="186"/>
        <v>0</v>
      </c>
      <c r="QJZ56" s="383">
        <f t="shared" si="186"/>
        <v>0</v>
      </c>
      <c r="QKA56" s="383">
        <f t="shared" si="186"/>
        <v>0</v>
      </c>
      <c r="QKB56" s="383">
        <f t="shared" si="186"/>
        <v>0</v>
      </c>
      <c r="QKC56" s="383">
        <f t="shared" si="186"/>
        <v>0</v>
      </c>
      <c r="QKD56" s="383">
        <f t="shared" ref="QKD56:QMO56" si="187">$C$56*QKD54</f>
        <v>0</v>
      </c>
      <c r="QKE56" s="383">
        <f t="shared" si="187"/>
        <v>0</v>
      </c>
      <c r="QKF56" s="383">
        <f t="shared" si="187"/>
        <v>0</v>
      </c>
      <c r="QKG56" s="383">
        <f t="shared" si="187"/>
        <v>0</v>
      </c>
      <c r="QKH56" s="383">
        <f t="shared" si="187"/>
        <v>0</v>
      </c>
      <c r="QKI56" s="383">
        <f t="shared" si="187"/>
        <v>0</v>
      </c>
      <c r="QKJ56" s="383">
        <f t="shared" si="187"/>
        <v>0</v>
      </c>
      <c r="QKK56" s="383">
        <f t="shared" si="187"/>
        <v>0</v>
      </c>
      <c r="QKL56" s="383">
        <f t="shared" si="187"/>
        <v>0</v>
      </c>
      <c r="QKM56" s="383">
        <f t="shared" si="187"/>
        <v>0</v>
      </c>
      <c r="QKN56" s="383">
        <f t="shared" si="187"/>
        <v>0</v>
      </c>
      <c r="QKO56" s="383">
        <f t="shared" si="187"/>
        <v>0</v>
      </c>
      <c r="QKP56" s="383">
        <f t="shared" si="187"/>
        <v>0</v>
      </c>
      <c r="QKQ56" s="383">
        <f t="shared" si="187"/>
        <v>0</v>
      </c>
      <c r="QKR56" s="383">
        <f t="shared" si="187"/>
        <v>0</v>
      </c>
      <c r="QKS56" s="383">
        <f t="shared" si="187"/>
        <v>0</v>
      </c>
      <c r="QKT56" s="383">
        <f t="shared" si="187"/>
        <v>0</v>
      </c>
      <c r="QKU56" s="383">
        <f t="shared" si="187"/>
        <v>0</v>
      </c>
      <c r="QKV56" s="383">
        <f t="shared" si="187"/>
        <v>0</v>
      </c>
      <c r="QKW56" s="383">
        <f t="shared" si="187"/>
        <v>0</v>
      </c>
      <c r="QKX56" s="383">
        <f t="shared" si="187"/>
        <v>0</v>
      </c>
      <c r="QKY56" s="383">
        <f t="shared" si="187"/>
        <v>0</v>
      </c>
      <c r="QKZ56" s="383">
        <f t="shared" si="187"/>
        <v>0</v>
      </c>
      <c r="QLA56" s="383">
        <f t="shared" si="187"/>
        <v>0</v>
      </c>
      <c r="QLB56" s="383">
        <f t="shared" si="187"/>
        <v>0</v>
      </c>
      <c r="QLC56" s="383">
        <f t="shared" si="187"/>
        <v>0</v>
      </c>
      <c r="QLD56" s="383">
        <f t="shared" si="187"/>
        <v>0</v>
      </c>
      <c r="QLE56" s="383">
        <f t="shared" si="187"/>
        <v>0</v>
      </c>
      <c r="QLF56" s="383">
        <f t="shared" si="187"/>
        <v>0</v>
      </c>
      <c r="QLG56" s="383">
        <f t="shared" si="187"/>
        <v>0</v>
      </c>
      <c r="QLH56" s="383">
        <f t="shared" si="187"/>
        <v>0</v>
      </c>
      <c r="QLI56" s="383">
        <f t="shared" si="187"/>
        <v>0</v>
      </c>
      <c r="QLJ56" s="383">
        <f t="shared" si="187"/>
        <v>0</v>
      </c>
      <c r="QLK56" s="383">
        <f t="shared" si="187"/>
        <v>0</v>
      </c>
      <c r="QLL56" s="383">
        <f t="shared" si="187"/>
        <v>0</v>
      </c>
      <c r="QLM56" s="383">
        <f t="shared" si="187"/>
        <v>0</v>
      </c>
      <c r="QLN56" s="383">
        <f t="shared" si="187"/>
        <v>0</v>
      </c>
      <c r="QLO56" s="383">
        <f t="shared" si="187"/>
        <v>0</v>
      </c>
      <c r="QLP56" s="383">
        <f t="shared" si="187"/>
        <v>0</v>
      </c>
      <c r="QLQ56" s="383">
        <f t="shared" si="187"/>
        <v>0</v>
      </c>
      <c r="QLR56" s="383">
        <f t="shared" si="187"/>
        <v>0</v>
      </c>
      <c r="QLS56" s="383">
        <f t="shared" si="187"/>
        <v>0</v>
      </c>
      <c r="QLT56" s="383">
        <f t="shared" si="187"/>
        <v>0</v>
      </c>
      <c r="QLU56" s="383">
        <f t="shared" si="187"/>
        <v>0</v>
      </c>
      <c r="QLV56" s="383">
        <f t="shared" si="187"/>
        <v>0</v>
      </c>
      <c r="QLW56" s="383">
        <f t="shared" si="187"/>
        <v>0</v>
      </c>
      <c r="QLX56" s="383">
        <f t="shared" si="187"/>
        <v>0</v>
      </c>
      <c r="QLY56" s="383">
        <f t="shared" si="187"/>
        <v>0</v>
      </c>
      <c r="QLZ56" s="383">
        <f t="shared" si="187"/>
        <v>0</v>
      </c>
      <c r="QMA56" s="383">
        <f t="shared" si="187"/>
        <v>0</v>
      </c>
      <c r="QMB56" s="383">
        <f t="shared" si="187"/>
        <v>0</v>
      </c>
      <c r="QMC56" s="383">
        <f t="shared" si="187"/>
        <v>0</v>
      </c>
      <c r="QMD56" s="383">
        <f t="shared" si="187"/>
        <v>0</v>
      </c>
      <c r="QME56" s="383">
        <f t="shared" si="187"/>
        <v>0</v>
      </c>
      <c r="QMF56" s="383">
        <f t="shared" si="187"/>
        <v>0</v>
      </c>
      <c r="QMG56" s="383">
        <f t="shared" si="187"/>
        <v>0</v>
      </c>
      <c r="QMH56" s="383">
        <f t="shared" si="187"/>
        <v>0</v>
      </c>
      <c r="QMI56" s="383">
        <f t="shared" si="187"/>
        <v>0</v>
      </c>
      <c r="QMJ56" s="383">
        <f t="shared" si="187"/>
        <v>0</v>
      </c>
      <c r="QMK56" s="383">
        <f t="shared" si="187"/>
        <v>0</v>
      </c>
      <c r="QML56" s="383">
        <f t="shared" si="187"/>
        <v>0</v>
      </c>
      <c r="QMM56" s="383">
        <f t="shared" si="187"/>
        <v>0</v>
      </c>
      <c r="QMN56" s="383">
        <f t="shared" si="187"/>
        <v>0</v>
      </c>
      <c r="QMO56" s="383">
        <f t="shared" si="187"/>
        <v>0</v>
      </c>
      <c r="QMP56" s="383">
        <f t="shared" ref="QMP56:QPA56" si="188">$C$56*QMP54</f>
        <v>0</v>
      </c>
      <c r="QMQ56" s="383">
        <f t="shared" si="188"/>
        <v>0</v>
      </c>
      <c r="QMR56" s="383">
        <f t="shared" si="188"/>
        <v>0</v>
      </c>
      <c r="QMS56" s="383">
        <f t="shared" si="188"/>
        <v>0</v>
      </c>
      <c r="QMT56" s="383">
        <f t="shared" si="188"/>
        <v>0</v>
      </c>
      <c r="QMU56" s="383">
        <f t="shared" si="188"/>
        <v>0</v>
      </c>
      <c r="QMV56" s="383">
        <f t="shared" si="188"/>
        <v>0</v>
      </c>
      <c r="QMW56" s="383">
        <f t="shared" si="188"/>
        <v>0</v>
      </c>
      <c r="QMX56" s="383">
        <f t="shared" si="188"/>
        <v>0</v>
      </c>
      <c r="QMY56" s="383">
        <f t="shared" si="188"/>
        <v>0</v>
      </c>
      <c r="QMZ56" s="383">
        <f t="shared" si="188"/>
        <v>0</v>
      </c>
      <c r="QNA56" s="383">
        <f t="shared" si="188"/>
        <v>0</v>
      </c>
      <c r="QNB56" s="383">
        <f t="shared" si="188"/>
        <v>0</v>
      </c>
      <c r="QNC56" s="383">
        <f t="shared" si="188"/>
        <v>0</v>
      </c>
      <c r="QND56" s="383">
        <f t="shared" si="188"/>
        <v>0</v>
      </c>
      <c r="QNE56" s="383">
        <f t="shared" si="188"/>
        <v>0</v>
      </c>
      <c r="QNF56" s="383">
        <f t="shared" si="188"/>
        <v>0</v>
      </c>
      <c r="QNG56" s="383">
        <f t="shared" si="188"/>
        <v>0</v>
      </c>
      <c r="QNH56" s="383">
        <f t="shared" si="188"/>
        <v>0</v>
      </c>
      <c r="QNI56" s="383">
        <f t="shared" si="188"/>
        <v>0</v>
      </c>
      <c r="QNJ56" s="383">
        <f t="shared" si="188"/>
        <v>0</v>
      </c>
      <c r="QNK56" s="383">
        <f t="shared" si="188"/>
        <v>0</v>
      </c>
      <c r="QNL56" s="383">
        <f t="shared" si="188"/>
        <v>0</v>
      </c>
      <c r="QNM56" s="383">
        <f t="shared" si="188"/>
        <v>0</v>
      </c>
      <c r="QNN56" s="383">
        <f t="shared" si="188"/>
        <v>0</v>
      </c>
      <c r="QNO56" s="383">
        <f t="shared" si="188"/>
        <v>0</v>
      </c>
      <c r="QNP56" s="383">
        <f t="shared" si="188"/>
        <v>0</v>
      </c>
      <c r="QNQ56" s="383">
        <f t="shared" si="188"/>
        <v>0</v>
      </c>
      <c r="QNR56" s="383">
        <f t="shared" si="188"/>
        <v>0</v>
      </c>
      <c r="QNS56" s="383">
        <f t="shared" si="188"/>
        <v>0</v>
      </c>
      <c r="QNT56" s="383">
        <f t="shared" si="188"/>
        <v>0</v>
      </c>
      <c r="QNU56" s="383">
        <f t="shared" si="188"/>
        <v>0</v>
      </c>
      <c r="QNV56" s="383">
        <f t="shared" si="188"/>
        <v>0</v>
      </c>
      <c r="QNW56" s="383">
        <f t="shared" si="188"/>
        <v>0</v>
      </c>
      <c r="QNX56" s="383">
        <f t="shared" si="188"/>
        <v>0</v>
      </c>
      <c r="QNY56" s="383">
        <f t="shared" si="188"/>
        <v>0</v>
      </c>
      <c r="QNZ56" s="383">
        <f t="shared" si="188"/>
        <v>0</v>
      </c>
      <c r="QOA56" s="383">
        <f t="shared" si="188"/>
        <v>0</v>
      </c>
      <c r="QOB56" s="383">
        <f t="shared" si="188"/>
        <v>0</v>
      </c>
      <c r="QOC56" s="383">
        <f t="shared" si="188"/>
        <v>0</v>
      </c>
      <c r="QOD56" s="383">
        <f t="shared" si="188"/>
        <v>0</v>
      </c>
      <c r="QOE56" s="383">
        <f t="shared" si="188"/>
        <v>0</v>
      </c>
      <c r="QOF56" s="383">
        <f t="shared" si="188"/>
        <v>0</v>
      </c>
      <c r="QOG56" s="383">
        <f t="shared" si="188"/>
        <v>0</v>
      </c>
      <c r="QOH56" s="383">
        <f t="shared" si="188"/>
        <v>0</v>
      </c>
      <c r="QOI56" s="383">
        <f t="shared" si="188"/>
        <v>0</v>
      </c>
      <c r="QOJ56" s="383">
        <f t="shared" si="188"/>
        <v>0</v>
      </c>
      <c r="QOK56" s="383">
        <f t="shared" si="188"/>
        <v>0</v>
      </c>
      <c r="QOL56" s="383">
        <f t="shared" si="188"/>
        <v>0</v>
      </c>
      <c r="QOM56" s="383">
        <f t="shared" si="188"/>
        <v>0</v>
      </c>
      <c r="QON56" s="383">
        <f t="shared" si="188"/>
        <v>0</v>
      </c>
      <c r="QOO56" s="383">
        <f t="shared" si="188"/>
        <v>0</v>
      </c>
      <c r="QOP56" s="383">
        <f t="shared" si="188"/>
        <v>0</v>
      </c>
      <c r="QOQ56" s="383">
        <f t="shared" si="188"/>
        <v>0</v>
      </c>
      <c r="QOR56" s="383">
        <f t="shared" si="188"/>
        <v>0</v>
      </c>
      <c r="QOS56" s="383">
        <f t="shared" si="188"/>
        <v>0</v>
      </c>
      <c r="QOT56" s="383">
        <f t="shared" si="188"/>
        <v>0</v>
      </c>
      <c r="QOU56" s="383">
        <f t="shared" si="188"/>
        <v>0</v>
      </c>
      <c r="QOV56" s="383">
        <f t="shared" si="188"/>
        <v>0</v>
      </c>
      <c r="QOW56" s="383">
        <f t="shared" si="188"/>
        <v>0</v>
      </c>
      <c r="QOX56" s="383">
        <f t="shared" si="188"/>
        <v>0</v>
      </c>
      <c r="QOY56" s="383">
        <f t="shared" si="188"/>
        <v>0</v>
      </c>
      <c r="QOZ56" s="383">
        <f t="shared" si="188"/>
        <v>0</v>
      </c>
      <c r="QPA56" s="383">
        <f t="shared" si="188"/>
        <v>0</v>
      </c>
      <c r="QPB56" s="383">
        <f t="shared" ref="QPB56:QRM56" si="189">$C$56*QPB54</f>
        <v>0</v>
      </c>
      <c r="QPC56" s="383">
        <f t="shared" si="189"/>
        <v>0</v>
      </c>
      <c r="QPD56" s="383">
        <f t="shared" si="189"/>
        <v>0</v>
      </c>
      <c r="QPE56" s="383">
        <f t="shared" si="189"/>
        <v>0</v>
      </c>
      <c r="QPF56" s="383">
        <f t="shared" si="189"/>
        <v>0</v>
      </c>
      <c r="QPG56" s="383">
        <f t="shared" si="189"/>
        <v>0</v>
      </c>
      <c r="QPH56" s="383">
        <f t="shared" si="189"/>
        <v>0</v>
      </c>
      <c r="QPI56" s="383">
        <f t="shared" si="189"/>
        <v>0</v>
      </c>
      <c r="QPJ56" s="383">
        <f t="shared" si="189"/>
        <v>0</v>
      </c>
      <c r="QPK56" s="383">
        <f t="shared" si="189"/>
        <v>0</v>
      </c>
      <c r="QPL56" s="383">
        <f t="shared" si="189"/>
        <v>0</v>
      </c>
      <c r="QPM56" s="383">
        <f t="shared" si="189"/>
        <v>0</v>
      </c>
      <c r="QPN56" s="383">
        <f t="shared" si="189"/>
        <v>0</v>
      </c>
      <c r="QPO56" s="383">
        <f t="shared" si="189"/>
        <v>0</v>
      </c>
      <c r="QPP56" s="383">
        <f t="shared" si="189"/>
        <v>0</v>
      </c>
      <c r="QPQ56" s="383">
        <f t="shared" si="189"/>
        <v>0</v>
      </c>
      <c r="QPR56" s="383">
        <f t="shared" si="189"/>
        <v>0</v>
      </c>
      <c r="QPS56" s="383">
        <f t="shared" si="189"/>
        <v>0</v>
      </c>
      <c r="QPT56" s="383">
        <f t="shared" si="189"/>
        <v>0</v>
      </c>
      <c r="QPU56" s="383">
        <f t="shared" si="189"/>
        <v>0</v>
      </c>
      <c r="QPV56" s="383">
        <f t="shared" si="189"/>
        <v>0</v>
      </c>
      <c r="QPW56" s="383">
        <f t="shared" si="189"/>
        <v>0</v>
      </c>
      <c r="QPX56" s="383">
        <f t="shared" si="189"/>
        <v>0</v>
      </c>
      <c r="QPY56" s="383">
        <f t="shared" si="189"/>
        <v>0</v>
      </c>
      <c r="QPZ56" s="383">
        <f t="shared" si="189"/>
        <v>0</v>
      </c>
      <c r="QQA56" s="383">
        <f t="shared" si="189"/>
        <v>0</v>
      </c>
      <c r="QQB56" s="383">
        <f t="shared" si="189"/>
        <v>0</v>
      </c>
      <c r="QQC56" s="383">
        <f t="shared" si="189"/>
        <v>0</v>
      </c>
      <c r="QQD56" s="383">
        <f t="shared" si="189"/>
        <v>0</v>
      </c>
      <c r="QQE56" s="383">
        <f t="shared" si="189"/>
        <v>0</v>
      </c>
      <c r="QQF56" s="383">
        <f t="shared" si="189"/>
        <v>0</v>
      </c>
      <c r="QQG56" s="383">
        <f t="shared" si="189"/>
        <v>0</v>
      </c>
      <c r="QQH56" s="383">
        <f t="shared" si="189"/>
        <v>0</v>
      </c>
      <c r="QQI56" s="383">
        <f t="shared" si="189"/>
        <v>0</v>
      </c>
      <c r="QQJ56" s="383">
        <f t="shared" si="189"/>
        <v>0</v>
      </c>
      <c r="QQK56" s="383">
        <f t="shared" si="189"/>
        <v>0</v>
      </c>
      <c r="QQL56" s="383">
        <f t="shared" si="189"/>
        <v>0</v>
      </c>
      <c r="QQM56" s="383">
        <f t="shared" si="189"/>
        <v>0</v>
      </c>
      <c r="QQN56" s="383">
        <f t="shared" si="189"/>
        <v>0</v>
      </c>
      <c r="QQO56" s="383">
        <f t="shared" si="189"/>
        <v>0</v>
      </c>
      <c r="QQP56" s="383">
        <f t="shared" si="189"/>
        <v>0</v>
      </c>
      <c r="QQQ56" s="383">
        <f t="shared" si="189"/>
        <v>0</v>
      </c>
      <c r="QQR56" s="383">
        <f t="shared" si="189"/>
        <v>0</v>
      </c>
      <c r="QQS56" s="383">
        <f t="shared" si="189"/>
        <v>0</v>
      </c>
      <c r="QQT56" s="383">
        <f t="shared" si="189"/>
        <v>0</v>
      </c>
      <c r="QQU56" s="383">
        <f t="shared" si="189"/>
        <v>0</v>
      </c>
      <c r="QQV56" s="383">
        <f t="shared" si="189"/>
        <v>0</v>
      </c>
      <c r="QQW56" s="383">
        <f t="shared" si="189"/>
        <v>0</v>
      </c>
      <c r="QQX56" s="383">
        <f t="shared" si="189"/>
        <v>0</v>
      </c>
      <c r="QQY56" s="383">
        <f t="shared" si="189"/>
        <v>0</v>
      </c>
      <c r="QQZ56" s="383">
        <f t="shared" si="189"/>
        <v>0</v>
      </c>
      <c r="QRA56" s="383">
        <f t="shared" si="189"/>
        <v>0</v>
      </c>
      <c r="QRB56" s="383">
        <f t="shared" si="189"/>
        <v>0</v>
      </c>
      <c r="QRC56" s="383">
        <f t="shared" si="189"/>
        <v>0</v>
      </c>
      <c r="QRD56" s="383">
        <f t="shared" si="189"/>
        <v>0</v>
      </c>
      <c r="QRE56" s="383">
        <f t="shared" si="189"/>
        <v>0</v>
      </c>
      <c r="QRF56" s="383">
        <f t="shared" si="189"/>
        <v>0</v>
      </c>
      <c r="QRG56" s="383">
        <f t="shared" si="189"/>
        <v>0</v>
      </c>
      <c r="QRH56" s="383">
        <f t="shared" si="189"/>
        <v>0</v>
      </c>
      <c r="QRI56" s="383">
        <f t="shared" si="189"/>
        <v>0</v>
      </c>
      <c r="QRJ56" s="383">
        <f t="shared" si="189"/>
        <v>0</v>
      </c>
      <c r="QRK56" s="383">
        <f t="shared" si="189"/>
        <v>0</v>
      </c>
      <c r="QRL56" s="383">
        <f t="shared" si="189"/>
        <v>0</v>
      </c>
      <c r="QRM56" s="383">
        <f t="shared" si="189"/>
        <v>0</v>
      </c>
      <c r="QRN56" s="383">
        <f t="shared" ref="QRN56:QTY56" si="190">$C$56*QRN54</f>
        <v>0</v>
      </c>
      <c r="QRO56" s="383">
        <f t="shared" si="190"/>
        <v>0</v>
      </c>
      <c r="QRP56" s="383">
        <f t="shared" si="190"/>
        <v>0</v>
      </c>
      <c r="QRQ56" s="383">
        <f t="shared" si="190"/>
        <v>0</v>
      </c>
      <c r="QRR56" s="383">
        <f t="shared" si="190"/>
        <v>0</v>
      </c>
      <c r="QRS56" s="383">
        <f t="shared" si="190"/>
        <v>0</v>
      </c>
      <c r="QRT56" s="383">
        <f t="shared" si="190"/>
        <v>0</v>
      </c>
      <c r="QRU56" s="383">
        <f t="shared" si="190"/>
        <v>0</v>
      </c>
      <c r="QRV56" s="383">
        <f t="shared" si="190"/>
        <v>0</v>
      </c>
      <c r="QRW56" s="383">
        <f t="shared" si="190"/>
        <v>0</v>
      </c>
      <c r="QRX56" s="383">
        <f t="shared" si="190"/>
        <v>0</v>
      </c>
      <c r="QRY56" s="383">
        <f t="shared" si="190"/>
        <v>0</v>
      </c>
      <c r="QRZ56" s="383">
        <f t="shared" si="190"/>
        <v>0</v>
      </c>
      <c r="QSA56" s="383">
        <f t="shared" si="190"/>
        <v>0</v>
      </c>
      <c r="QSB56" s="383">
        <f t="shared" si="190"/>
        <v>0</v>
      </c>
      <c r="QSC56" s="383">
        <f t="shared" si="190"/>
        <v>0</v>
      </c>
      <c r="QSD56" s="383">
        <f t="shared" si="190"/>
        <v>0</v>
      </c>
      <c r="QSE56" s="383">
        <f t="shared" si="190"/>
        <v>0</v>
      </c>
      <c r="QSF56" s="383">
        <f t="shared" si="190"/>
        <v>0</v>
      </c>
      <c r="QSG56" s="383">
        <f t="shared" si="190"/>
        <v>0</v>
      </c>
      <c r="QSH56" s="383">
        <f t="shared" si="190"/>
        <v>0</v>
      </c>
      <c r="QSI56" s="383">
        <f t="shared" si="190"/>
        <v>0</v>
      </c>
      <c r="QSJ56" s="383">
        <f t="shared" si="190"/>
        <v>0</v>
      </c>
      <c r="QSK56" s="383">
        <f t="shared" si="190"/>
        <v>0</v>
      </c>
      <c r="QSL56" s="383">
        <f t="shared" si="190"/>
        <v>0</v>
      </c>
      <c r="QSM56" s="383">
        <f t="shared" si="190"/>
        <v>0</v>
      </c>
      <c r="QSN56" s="383">
        <f t="shared" si="190"/>
        <v>0</v>
      </c>
      <c r="QSO56" s="383">
        <f t="shared" si="190"/>
        <v>0</v>
      </c>
      <c r="QSP56" s="383">
        <f t="shared" si="190"/>
        <v>0</v>
      </c>
      <c r="QSQ56" s="383">
        <f t="shared" si="190"/>
        <v>0</v>
      </c>
      <c r="QSR56" s="383">
        <f t="shared" si="190"/>
        <v>0</v>
      </c>
      <c r="QSS56" s="383">
        <f t="shared" si="190"/>
        <v>0</v>
      </c>
      <c r="QST56" s="383">
        <f t="shared" si="190"/>
        <v>0</v>
      </c>
      <c r="QSU56" s="383">
        <f t="shared" si="190"/>
        <v>0</v>
      </c>
      <c r="QSV56" s="383">
        <f t="shared" si="190"/>
        <v>0</v>
      </c>
      <c r="QSW56" s="383">
        <f t="shared" si="190"/>
        <v>0</v>
      </c>
      <c r="QSX56" s="383">
        <f t="shared" si="190"/>
        <v>0</v>
      </c>
      <c r="QSY56" s="383">
        <f t="shared" si="190"/>
        <v>0</v>
      </c>
      <c r="QSZ56" s="383">
        <f t="shared" si="190"/>
        <v>0</v>
      </c>
      <c r="QTA56" s="383">
        <f t="shared" si="190"/>
        <v>0</v>
      </c>
      <c r="QTB56" s="383">
        <f t="shared" si="190"/>
        <v>0</v>
      </c>
      <c r="QTC56" s="383">
        <f t="shared" si="190"/>
        <v>0</v>
      </c>
      <c r="QTD56" s="383">
        <f t="shared" si="190"/>
        <v>0</v>
      </c>
      <c r="QTE56" s="383">
        <f t="shared" si="190"/>
        <v>0</v>
      </c>
      <c r="QTF56" s="383">
        <f t="shared" si="190"/>
        <v>0</v>
      </c>
      <c r="QTG56" s="383">
        <f t="shared" si="190"/>
        <v>0</v>
      </c>
      <c r="QTH56" s="383">
        <f t="shared" si="190"/>
        <v>0</v>
      </c>
      <c r="QTI56" s="383">
        <f t="shared" si="190"/>
        <v>0</v>
      </c>
      <c r="QTJ56" s="383">
        <f t="shared" si="190"/>
        <v>0</v>
      </c>
      <c r="QTK56" s="383">
        <f t="shared" si="190"/>
        <v>0</v>
      </c>
      <c r="QTL56" s="383">
        <f t="shared" si="190"/>
        <v>0</v>
      </c>
      <c r="QTM56" s="383">
        <f t="shared" si="190"/>
        <v>0</v>
      </c>
      <c r="QTN56" s="383">
        <f t="shared" si="190"/>
        <v>0</v>
      </c>
      <c r="QTO56" s="383">
        <f t="shared" si="190"/>
        <v>0</v>
      </c>
      <c r="QTP56" s="383">
        <f t="shared" si="190"/>
        <v>0</v>
      </c>
      <c r="QTQ56" s="383">
        <f t="shared" si="190"/>
        <v>0</v>
      </c>
      <c r="QTR56" s="383">
        <f t="shared" si="190"/>
        <v>0</v>
      </c>
      <c r="QTS56" s="383">
        <f t="shared" si="190"/>
        <v>0</v>
      </c>
      <c r="QTT56" s="383">
        <f t="shared" si="190"/>
        <v>0</v>
      </c>
      <c r="QTU56" s="383">
        <f t="shared" si="190"/>
        <v>0</v>
      </c>
      <c r="QTV56" s="383">
        <f t="shared" si="190"/>
        <v>0</v>
      </c>
      <c r="QTW56" s="383">
        <f t="shared" si="190"/>
        <v>0</v>
      </c>
      <c r="QTX56" s="383">
        <f t="shared" si="190"/>
        <v>0</v>
      </c>
      <c r="QTY56" s="383">
        <f t="shared" si="190"/>
        <v>0</v>
      </c>
      <c r="QTZ56" s="383">
        <f t="shared" ref="QTZ56:QWK56" si="191">$C$56*QTZ54</f>
        <v>0</v>
      </c>
      <c r="QUA56" s="383">
        <f t="shared" si="191"/>
        <v>0</v>
      </c>
      <c r="QUB56" s="383">
        <f t="shared" si="191"/>
        <v>0</v>
      </c>
      <c r="QUC56" s="383">
        <f t="shared" si="191"/>
        <v>0</v>
      </c>
      <c r="QUD56" s="383">
        <f t="shared" si="191"/>
        <v>0</v>
      </c>
      <c r="QUE56" s="383">
        <f t="shared" si="191"/>
        <v>0</v>
      </c>
      <c r="QUF56" s="383">
        <f t="shared" si="191"/>
        <v>0</v>
      </c>
      <c r="QUG56" s="383">
        <f t="shared" si="191"/>
        <v>0</v>
      </c>
      <c r="QUH56" s="383">
        <f t="shared" si="191"/>
        <v>0</v>
      </c>
      <c r="QUI56" s="383">
        <f t="shared" si="191"/>
        <v>0</v>
      </c>
      <c r="QUJ56" s="383">
        <f t="shared" si="191"/>
        <v>0</v>
      </c>
      <c r="QUK56" s="383">
        <f t="shared" si="191"/>
        <v>0</v>
      </c>
      <c r="QUL56" s="383">
        <f t="shared" si="191"/>
        <v>0</v>
      </c>
      <c r="QUM56" s="383">
        <f t="shared" si="191"/>
        <v>0</v>
      </c>
      <c r="QUN56" s="383">
        <f t="shared" si="191"/>
        <v>0</v>
      </c>
      <c r="QUO56" s="383">
        <f t="shared" si="191"/>
        <v>0</v>
      </c>
      <c r="QUP56" s="383">
        <f t="shared" si="191"/>
        <v>0</v>
      </c>
      <c r="QUQ56" s="383">
        <f t="shared" si="191"/>
        <v>0</v>
      </c>
      <c r="QUR56" s="383">
        <f t="shared" si="191"/>
        <v>0</v>
      </c>
      <c r="QUS56" s="383">
        <f t="shared" si="191"/>
        <v>0</v>
      </c>
      <c r="QUT56" s="383">
        <f t="shared" si="191"/>
        <v>0</v>
      </c>
      <c r="QUU56" s="383">
        <f t="shared" si="191"/>
        <v>0</v>
      </c>
      <c r="QUV56" s="383">
        <f t="shared" si="191"/>
        <v>0</v>
      </c>
      <c r="QUW56" s="383">
        <f t="shared" si="191"/>
        <v>0</v>
      </c>
      <c r="QUX56" s="383">
        <f t="shared" si="191"/>
        <v>0</v>
      </c>
      <c r="QUY56" s="383">
        <f t="shared" si="191"/>
        <v>0</v>
      </c>
      <c r="QUZ56" s="383">
        <f t="shared" si="191"/>
        <v>0</v>
      </c>
      <c r="QVA56" s="383">
        <f t="shared" si="191"/>
        <v>0</v>
      </c>
      <c r="QVB56" s="383">
        <f t="shared" si="191"/>
        <v>0</v>
      </c>
      <c r="QVC56" s="383">
        <f t="shared" si="191"/>
        <v>0</v>
      </c>
      <c r="QVD56" s="383">
        <f t="shared" si="191"/>
        <v>0</v>
      </c>
      <c r="QVE56" s="383">
        <f t="shared" si="191"/>
        <v>0</v>
      </c>
      <c r="QVF56" s="383">
        <f t="shared" si="191"/>
        <v>0</v>
      </c>
      <c r="QVG56" s="383">
        <f t="shared" si="191"/>
        <v>0</v>
      </c>
      <c r="QVH56" s="383">
        <f t="shared" si="191"/>
        <v>0</v>
      </c>
      <c r="QVI56" s="383">
        <f t="shared" si="191"/>
        <v>0</v>
      </c>
      <c r="QVJ56" s="383">
        <f t="shared" si="191"/>
        <v>0</v>
      </c>
      <c r="QVK56" s="383">
        <f t="shared" si="191"/>
        <v>0</v>
      </c>
      <c r="QVL56" s="383">
        <f t="shared" si="191"/>
        <v>0</v>
      </c>
      <c r="QVM56" s="383">
        <f t="shared" si="191"/>
        <v>0</v>
      </c>
      <c r="QVN56" s="383">
        <f t="shared" si="191"/>
        <v>0</v>
      </c>
      <c r="QVO56" s="383">
        <f t="shared" si="191"/>
        <v>0</v>
      </c>
      <c r="QVP56" s="383">
        <f t="shared" si="191"/>
        <v>0</v>
      </c>
      <c r="QVQ56" s="383">
        <f t="shared" si="191"/>
        <v>0</v>
      </c>
      <c r="QVR56" s="383">
        <f t="shared" si="191"/>
        <v>0</v>
      </c>
      <c r="QVS56" s="383">
        <f t="shared" si="191"/>
        <v>0</v>
      </c>
      <c r="QVT56" s="383">
        <f t="shared" si="191"/>
        <v>0</v>
      </c>
      <c r="QVU56" s="383">
        <f t="shared" si="191"/>
        <v>0</v>
      </c>
      <c r="QVV56" s="383">
        <f t="shared" si="191"/>
        <v>0</v>
      </c>
      <c r="QVW56" s="383">
        <f t="shared" si="191"/>
        <v>0</v>
      </c>
      <c r="QVX56" s="383">
        <f t="shared" si="191"/>
        <v>0</v>
      </c>
      <c r="QVY56" s="383">
        <f t="shared" si="191"/>
        <v>0</v>
      </c>
      <c r="QVZ56" s="383">
        <f t="shared" si="191"/>
        <v>0</v>
      </c>
      <c r="QWA56" s="383">
        <f t="shared" si="191"/>
        <v>0</v>
      </c>
      <c r="QWB56" s="383">
        <f t="shared" si="191"/>
        <v>0</v>
      </c>
      <c r="QWC56" s="383">
        <f t="shared" si="191"/>
        <v>0</v>
      </c>
      <c r="QWD56" s="383">
        <f t="shared" si="191"/>
        <v>0</v>
      </c>
      <c r="QWE56" s="383">
        <f t="shared" si="191"/>
        <v>0</v>
      </c>
      <c r="QWF56" s="383">
        <f t="shared" si="191"/>
        <v>0</v>
      </c>
      <c r="QWG56" s="383">
        <f t="shared" si="191"/>
        <v>0</v>
      </c>
      <c r="QWH56" s="383">
        <f t="shared" si="191"/>
        <v>0</v>
      </c>
      <c r="QWI56" s="383">
        <f t="shared" si="191"/>
        <v>0</v>
      </c>
      <c r="QWJ56" s="383">
        <f t="shared" si="191"/>
        <v>0</v>
      </c>
      <c r="QWK56" s="383">
        <f t="shared" si="191"/>
        <v>0</v>
      </c>
      <c r="QWL56" s="383">
        <f t="shared" ref="QWL56:QYW56" si="192">$C$56*QWL54</f>
        <v>0</v>
      </c>
      <c r="QWM56" s="383">
        <f t="shared" si="192"/>
        <v>0</v>
      </c>
      <c r="QWN56" s="383">
        <f t="shared" si="192"/>
        <v>0</v>
      </c>
      <c r="QWO56" s="383">
        <f t="shared" si="192"/>
        <v>0</v>
      </c>
      <c r="QWP56" s="383">
        <f t="shared" si="192"/>
        <v>0</v>
      </c>
      <c r="QWQ56" s="383">
        <f t="shared" si="192"/>
        <v>0</v>
      </c>
      <c r="QWR56" s="383">
        <f t="shared" si="192"/>
        <v>0</v>
      </c>
      <c r="QWS56" s="383">
        <f t="shared" si="192"/>
        <v>0</v>
      </c>
      <c r="QWT56" s="383">
        <f t="shared" si="192"/>
        <v>0</v>
      </c>
      <c r="QWU56" s="383">
        <f t="shared" si="192"/>
        <v>0</v>
      </c>
      <c r="QWV56" s="383">
        <f t="shared" si="192"/>
        <v>0</v>
      </c>
      <c r="QWW56" s="383">
        <f t="shared" si="192"/>
        <v>0</v>
      </c>
      <c r="QWX56" s="383">
        <f t="shared" si="192"/>
        <v>0</v>
      </c>
      <c r="QWY56" s="383">
        <f t="shared" si="192"/>
        <v>0</v>
      </c>
      <c r="QWZ56" s="383">
        <f t="shared" si="192"/>
        <v>0</v>
      </c>
      <c r="QXA56" s="383">
        <f t="shared" si="192"/>
        <v>0</v>
      </c>
      <c r="QXB56" s="383">
        <f t="shared" si="192"/>
        <v>0</v>
      </c>
      <c r="QXC56" s="383">
        <f t="shared" si="192"/>
        <v>0</v>
      </c>
      <c r="QXD56" s="383">
        <f t="shared" si="192"/>
        <v>0</v>
      </c>
      <c r="QXE56" s="383">
        <f t="shared" si="192"/>
        <v>0</v>
      </c>
      <c r="QXF56" s="383">
        <f t="shared" si="192"/>
        <v>0</v>
      </c>
      <c r="QXG56" s="383">
        <f t="shared" si="192"/>
        <v>0</v>
      </c>
      <c r="QXH56" s="383">
        <f t="shared" si="192"/>
        <v>0</v>
      </c>
      <c r="QXI56" s="383">
        <f t="shared" si="192"/>
        <v>0</v>
      </c>
      <c r="QXJ56" s="383">
        <f t="shared" si="192"/>
        <v>0</v>
      </c>
      <c r="QXK56" s="383">
        <f t="shared" si="192"/>
        <v>0</v>
      </c>
      <c r="QXL56" s="383">
        <f t="shared" si="192"/>
        <v>0</v>
      </c>
      <c r="QXM56" s="383">
        <f t="shared" si="192"/>
        <v>0</v>
      </c>
      <c r="QXN56" s="383">
        <f t="shared" si="192"/>
        <v>0</v>
      </c>
      <c r="QXO56" s="383">
        <f t="shared" si="192"/>
        <v>0</v>
      </c>
      <c r="QXP56" s="383">
        <f t="shared" si="192"/>
        <v>0</v>
      </c>
      <c r="QXQ56" s="383">
        <f t="shared" si="192"/>
        <v>0</v>
      </c>
      <c r="QXR56" s="383">
        <f t="shared" si="192"/>
        <v>0</v>
      </c>
      <c r="QXS56" s="383">
        <f t="shared" si="192"/>
        <v>0</v>
      </c>
      <c r="QXT56" s="383">
        <f t="shared" si="192"/>
        <v>0</v>
      </c>
      <c r="QXU56" s="383">
        <f t="shared" si="192"/>
        <v>0</v>
      </c>
      <c r="QXV56" s="383">
        <f t="shared" si="192"/>
        <v>0</v>
      </c>
      <c r="QXW56" s="383">
        <f t="shared" si="192"/>
        <v>0</v>
      </c>
      <c r="QXX56" s="383">
        <f t="shared" si="192"/>
        <v>0</v>
      </c>
      <c r="QXY56" s="383">
        <f t="shared" si="192"/>
        <v>0</v>
      </c>
      <c r="QXZ56" s="383">
        <f t="shared" si="192"/>
        <v>0</v>
      </c>
      <c r="QYA56" s="383">
        <f t="shared" si="192"/>
        <v>0</v>
      </c>
      <c r="QYB56" s="383">
        <f t="shared" si="192"/>
        <v>0</v>
      </c>
      <c r="QYC56" s="383">
        <f t="shared" si="192"/>
        <v>0</v>
      </c>
      <c r="QYD56" s="383">
        <f t="shared" si="192"/>
        <v>0</v>
      </c>
      <c r="QYE56" s="383">
        <f t="shared" si="192"/>
        <v>0</v>
      </c>
      <c r="QYF56" s="383">
        <f t="shared" si="192"/>
        <v>0</v>
      </c>
      <c r="QYG56" s="383">
        <f t="shared" si="192"/>
        <v>0</v>
      </c>
      <c r="QYH56" s="383">
        <f t="shared" si="192"/>
        <v>0</v>
      </c>
      <c r="QYI56" s="383">
        <f t="shared" si="192"/>
        <v>0</v>
      </c>
      <c r="QYJ56" s="383">
        <f t="shared" si="192"/>
        <v>0</v>
      </c>
      <c r="QYK56" s="383">
        <f t="shared" si="192"/>
        <v>0</v>
      </c>
      <c r="QYL56" s="383">
        <f t="shared" si="192"/>
        <v>0</v>
      </c>
      <c r="QYM56" s="383">
        <f t="shared" si="192"/>
        <v>0</v>
      </c>
      <c r="QYN56" s="383">
        <f t="shared" si="192"/>
        <v>0</v>
      </c>
      <c r="QYO56" s="383">
        <f t="shared" si="192"/>
        <v>0</v>
      </c>
      <c r="QYP56" s="383">
        <f t="shared" si="192"/>
        <v>0</v>
      </c>
      <c r="QYQ56" s="383">
        <f t="shared" si="192"/>
        <v>0</v>
      </c>
      <c r="QYR56" s="383">
        <f t="shared" si="192"/>
        <v>0</v>
      </c>
      <c r="QYS56" s="383">
        <f t="shared" si="192"/>
        <v>0</v>
      </c>
      <c r="QYT56" s="383">
        <f t="shared" si="192"/>
        <v>0</v>
      </c>
      <c r="QYU56" s="383">
        <f t="shared" si="192"/>
        <v>0</v>
      </c>
      <c r="QYV56" s="383">
        <f t="shared" si="192"/>
        <v>0</v>
      </c>
      <c r="QYW56" s="383">
        <f t="shared" si="192"/>
        <v>0</v>
      </c>
      <c r="QYX56" s="383">
        <f t="shared" ref="QYX56:RBI56" si="193">$C$56*QYX54</f>
        <v>0</v>
      </c>
      <c r="QYY56" s="383">
        <f t="shared" si="193"/>
        <v>0</v>
      </c>
      <c r="QYZ56" s="383">
        <f t="shared" si="193"/>
        <v>0</v>
      </c>
      <c r="QZA56" s="383">
        <f t="shared" si="193"/>
        <v>0</v>
      </c>
      <c r="QZB56" s="383">
        <f t="shared" si="193"/>
        <v>0</v>
      </c>
      <c r="QZC56" s="383">
        <f t="shared" si="193"/>
        <v>0</v>
      </c>
      <c r="QZD56" s="383">
        <f t="shared" si="193"/>
        <v>0</v>
      </c>
      <c r="QZE56" s="383">
        <f t="shared" si="193"/>
        <v>0</v>
      </c>
      <c r="QZF56" s="383">
        <f t="shared" si="193"/>
        <v>0</v>
      </c>
      <c r="QZG56" s="383">
        <f t="shared" si="193"/>
        <v>0</v>
      </c>
      <c r="QZH56" s="383">
        <f t="shared" si="193"/>
        <v>0</v>
      </c>
      <c r="QZI56" s="383">
        <f t="shared" si="193"/>
        <v>0</v>
      </c>
      <c r="QZJ56" s="383">
        <f t="shared" si="193"/>
        <v>0</v>
      </c>
      <c r="QZK56" s="383">
        <f t="shared" si="193"/>
        <v>0</v>
      </c>
      <c r="QZL56" s="383">
        <f t="shared" si="193"/>
        <v>0</v>
      </c>
      <c r="QZM56" s="383">
        <f t="shared" si="193"/>
        <v>0</v>
      </c>
      <c r="QZN56" s="383">
        <f t="shared" si="193"/>
        <v>0</v>
      </c>
      <c r="QZO56" s="383">
        <f t="shared" si="193"/>
        <v>0</v>
      </c>
      <c r="QZP56" s="383">
        <f t="shared" si="193"/>
        <v>0</v>
      </c>
      <c r="QZQ56" s="383">
        <f t="shared" si="193"/>
        <v>0</v>
      </c>
      <c r="QZR56" s="383">
        <f t="shared" si="193"/>
        <v>0</v>
      </c>
      <c r="QZS56" s="383">
        <f t="shared" si="193"/>
        <v>0</v>
      </c>
      <c r="QZT56" s="383">
        <f t="shared" si="193"/>
        <v>0</v>
      </c>
      <c r="QZU56" s="383">
        <f t="shared" si="193"/>
        <v>0</v>
      </c>
      <c r="QZV56" s="383">
        <f t="shared" si="193"/>
        <v>0</v>
      </c>
      <c r="QZW56" s="383">
        <f t="shared" si="193"/>
        <v>0</v>
      </c>
      <c r="QZX56" s="383">
        <f t="shared" si="193"/>
        <v>0</v>
      </c>
      <c r="QZY56" s="383">
        <f t="shared" si="193"/>
        <v>0</v>
      </c>
      <c r="QZZ56" s="383">
        <f t="shared" si="193"/>
        <v>0</v>
      </c>
      <c r="RAA56" s="383">
        <f t="shared" si="193"/>
        <v>0</v>
      </c>
      <c r="RAB56" s="383">
        <f t="shared" si="193"/>
        <v>0</v>
      </c>
      <c r="RAC56" s="383">
        <f t="shared" si="193"/>
        <v>0</v>
      </c>
      <c r="RAD56" s="383">
        <f t="shared" si="193"/>
        <v>0</v>
      </c>
      <c r="RAE56" s="383">
        <f t="shared" si="193"/>
        <v>0</v>
      </c>
      <c r="RAF56" s="383">
        <f t="shared" si="193"/>
        <v>0</v>
      </c>
      <c r="RAG56" s="383">
        <f t="shared" si="193"/>
        <v>0</v>
      </c>
      <c r="RAH56" s="383">
        <f t="shared" si="193"/>
        <v>0</v>
      </c>
      <c r="RAI56" s="383">
        <f t="shared" si="193"/>
        <v>0</v>
      </c>
      <c r="RAJ56" s="383">
        <f t="shared" si="193"/>
        <v>0</v>
      </c>
      <c r="RAK56" s="383">
        <f t="shared" si="193"/>
        <v>0</v>
      </c>
      <c r="RAL56" s="383">
        <f t="shared" si="193"/>
        <v>0</v>
      </c>
      <c r="RAM56" s="383">
        <f t="shared" si="193"/>
        <v>0</v>
      </c>
      <c r="RAN56" s="383">
        <f t="shared" si="193"/>
        <v>0</v>
      </c>
      <c r="RAO56" s="383">
        <f t="shared" si="193"/>
        <v>0</v>
      </c>
      <c r="RAP56" s="383">
        <f t="shared" si="193"/>
        <v>0</v>
      </c>
      <c r="RAQ56" s="383">
        <f t="shared" si="193"/>
        <v>0</v>
      </c>
      <c r="RAR56" s="383">
        <f t="shared" si="193"/>
        <v>0</v>
      </c>
      <c r="RAS56" s="383">
        <f t="shared" si="193"/>
        <v>0</v>
      </c>
      <c r="RAT56" s="383">
        <f t="shared" si="193"/>
        <v>0</v>
      </c>
      <c r="RAU56" s="383">
        <f t="shared" si="193"/>
        <v>0</v>
      </c>
      <c r="RAV56" s="383">
        <f t="shared" si="193"/>
        <v>0</v>
      </c>
      <c r="RAW56" s="383">
        <f t="shared" si="193"/>
        <v>0</v>
      </c>
      <c r="RAX56" s="383">
        <f t="shared" si="193"/>
        <v>0</v>
      </c>
      <c r="RAY56" s="383">
        <f t="shared" si="193"/>
        <v>0</v>
      </c>
      <c r="RAZ56" s="383">
        <f t="shared" si="193"/>
        <v>0</v>
      </c>
      <c r="RBA56" s="383">
        <f t="shared" si="193"/>
        <v>0</v>
      </c>
      <c r="RBB56" s="383">
        <f t="shared" si="193"/>
        <v>0</v>
      </c>
      <c r="RBC56" s="383">
        <f t="shared" si="193"/>
        <v>0</v>
      </c>
      <c r="RBD56" s="383">
        <f t="shared" si="193"/>
        <v>0</v>
      </c>
      <c r="RBE56" s="383">
        <f t="shared" si="193"/>
        <v>0</v>
      </c>
      <c r="RBF56" s="383">
        <f t="shared" si="193"/>
        <v>0</v>
      </c>
      <c r="RBG56" s="383">
        <f t="shared" si="193"/>
        <v>0</v>
      </c>
      <c r="RBH56" s="383">
        <f t="shared" si="193"/>
        <v>0</v>
      </c>
      <c r="RBI56" s="383">
        <f t="shared" si="193"/>
        <v>0</v>
      </c>
      <c r="RBJ56" s="383">
        <f t="shared" ref="RBJ56:RDU56" si="194">$C$56*RBJ54</f>
        <v>0</v>
      </c>
      <c r="RBK56" s="383">
        <f t="shared" si="194"/>
        <v>0</v>
      </c>
      <c r="RBL56" s="383">
        <f t="shared" si="194"/>
        <v>0</v>
      </c>
      <c r="RBM56" s="383">
        <f t="shared" si="194"/>
        <v>0</v>
      </c>
      <c r="RBN56" s="383">
        <f t="shared" si="194"/>
        <v>0</v>
      </c>
      <c r="RBO56" s="383">
        <f t="shared" si="194"/>
        <v>0</v>
      </c>
      <c r="RBP56" s="383">
        <f t="shared" si="194"/>
        <v>0</v>
      </c>
      <c r="RBQ56" s="383">
        <f t="shared" si="194"/>
        <v>0</v>
      </c>
      <c r="RBR56" s="383">
        <f t="shared" si="194"/>
        <v>0</v>
      </c>
      <c r="RBS56" s="383">
        <f t="shared" si="194"/>
        <v>0</v>
      </c>
      <c r="RBT56" s="383">
        <f t="shared" si="194"/>
        <v>0</v>
      </c>
      <c r="RBU56" s="383">
        <f t="shared" si="194"/>
        <v>0</v>
      </c>
      <c r="RBV56" s="383">
        <f t="shared" si="194"/>
        <v>0</v>
      </c>
      <c r="RBW56" s="383">
        <f t="shared" si="194"/>
        <v>0</v>
      </c>
      <c r="RBX56" s="383">
        <f t="shared" si="194"/>
        <v>0</v>
      </c>
      <c r="RBY56" s="383">
        <f t="shared" si="194"/>
        <v>0</v>
      </c>
      <c r="RBZ56" s="383">
        <f t="shared" si="194"/>
        <v>0</v>
      </c>
      <c r="RCA56" s="383">
        <f t="shared" si="194"/>
        <v>0</v>
      </c>
      <c r="RCB56" s="383">
        <f t="shared" si="194"/>
        <v>0</v>
      </c>
      <c r="RCC56" s="383">
        <f t="shared" si="194"/>
        <v>0</v>
      </c>
      <c r="RCD56" s="383">
        <f t="shared" si="194"/>
        <v>0</v>
      </c>
      <c r="RCE56" s="383">
        <f t="shared" si="194"/>
        <v>0</v>
      </c>
      <c r="RCF56" s="383">
        <f t="shared" si="194"/>
        <v>0</v>
      </c>
      <c r="RCG56" s="383">
        <f t="shared" si="194"/>
        <v>0</v>
      </c>
      <c r="RCH56" s="383">
        <f t="shared" si="194"/>
        <v>0</v>
      </c>
      <c r="RCI56" s="383">
        <f t="shared" si="194"/>
        <v>0</v>
      </c>
      <c r="RCJ56" s="383">
        <f t="shared" si="194"/>
        <v>0</v>
      </c>
      <c r="RCK56" s="383">
        <f t="shared" si="194"/>
        <v>0</v>
      </c>
      <c r="RCL56" s="383">
        <f t="shared" si="194"/>
        <v>0</v>
      </c>
      <c r="RCM56" s="383">
        <f t="shared" si="194"/>
        <v>0</v>
      </c>
      <c r="RCN56" s="383">
        <f t="shared" si="194"/>
        <v>0</v>
      </c>
      <c r="RCO56" s="383">
        <f t="shared" si="194"/>
        <v>0</v>
      </c>
      <c r="RCP56" s="383">
        <f t="shared" si="194"/>
        <v>0</v>
      </c>
      <c r="RCQ56" s="383">
        <f t="shared" si="194"/>
        <v>0</v>
      </c>
      <c r="RCR56" s="383">
        <f t="shared" si="194"/>
        <v>0</v>
      </c>
      <c r="RCS56" s="383">
        <f t="shared" si="194"/>
        <v>0</v>
      </c>
      <c r="RCT56" s="383">
        <f t="shared" si="194"/>
        <v>0</v>
      </c>
      <c r="RCU56" s="383">
        <f t="shared" si="194"/>
        <v>0</v>
      </c>
      <c r="RCV56" s="383">
        <f t="shared" si="194"/>
        <v>0</v>
      </c>
      <c r="RCW56" s="383">
        <f t="shared" si="194"/>
        <v>0</v>
      </c>
      <c r="RCX56" s="383">
        <f t="shared" si="194"/>
        <v>0</v>
      </c>
      <c r="RCY56" s="383">
        <f t="shared" si="194"/>
        <v>0</v>
      </c>
      <c r="RCZ56" s="383">
        <f t="shared" si="194"/>
        <v>0</v>
      </c>
      <c r="RDA56" s="383">
        <f t="shared" si="194"/>
        <v>0</v>
      </c>
      <c r="RDB56" s="383">
        <f t="shared" si="194"/>
        <v>0</v>
      </c>
      <c r="RDC56" s="383">
        <f t="shared" si="194"/>
        <v>0</v>
      </c>
      <c r="RDD56" s="383">
        <f t="shared" si="194"/>
        <v>0</v>
      </c>
      <c r="RDE56" s="383">
        <f t="shared" si="194"/>
        <v>0</v>
      </c>
      <c r="RDF56" s="383">
        <f t="shared" si="194"/>
        <v>0</v>
      </c>
      <c r="RDG56" s="383">
        <f t="shared" si="194"/>
        <v>0</v>
      </c>
      <c r="RDH56" s="383">
        <f t="shared" si="194"/>
        <v>0</v>
      </c>
      <c r="RDI56" s="383">
        <f t="shared" si="194"/>
        <v>0</v>
      </c>
      <c r="RDJ56" s="383">
        <f t="shared" si="194"/>
        <v>0</v>
      </c>
      <c r="RDK56" s="383">
        <f t="shared" si="194"/>
        <v>0</v>
      </c>
      <c r="RDL56" s="383">
        <f t="shared" si="194"/>
        <v>0</v>
      </c>
      <c r="RDM56" s="383">
        <f t="shared" si="194"/>
        <v>0</v>
      </c>
      <c r="RDN56" s="383">
        <f t="shared" si="194"/>
        <v>0</v>
      </c>
      <c r="RDO56" s="383">
        <f t="shared" si="194"/>
        <v>0</v>
      </c>
      <c r="RDP56" s="383">
        <f t="shared" si="194"/>
        <v>0</v>
      </c>
      <c r="RDQ56" s="383">
        <f t="shared" si="194"/>
        <v>0</v>
      </c>
      <c r="RDR56" s="383">
        <f t="shared" si="194"/>
        <v>0</v>
      </c>
      <c r="RDS56" s="383">
        <f t="shared" si="194"/>
        <v>0</v>
      </c>
      <c r="RDT56" s="383">
        <f t="shared" si="194"/>
        <v>0</v>
      </c>
      <c r="RDU56" s="383">
        <f t="shared" si="194"/>
        <v>0</v>
      </c>
      <c r="RDV56" s="383">
        <f t="shared" ref="RDV56:RGG56" si="195">$C$56*RDV54</f>
        <v>0</v>
      </c>
      <c r="RDW56" s="383">
        <f t="shared" si="195"/>
        <v>0</v>
      </c>
      <c r="RDX56" s="383">
        <f t="shared" si="195"/>
        <v>0</v>
      </c>
      <c r="RDY56" s="383">
        <f t="shared" si="195"/>
        <v>0</v>
      </c>
      <c r="RDZ56" s="383">
        <f t="shared" si="195"/>
        <v>0</v>
      </c>
      <c r="REA56" s="383">
        <f t="shared" si="195"/>
        <v>0</v>
      </c>
      <c r="REB56" s="383">
        <f t="shared" si="195"/>
        <v>0</v>
      </c>
      <c r="REC56" s="383">
        <f t="shared" si="195"/>
        <v>0</v>
      </c>
      <c r="RED56" s="383">
        <f t="shared" si="195"/>
        <v>0</v>
      </c>
      <c r="REE56" s="383">
        <f t="shared" si="195"/>
        <v>0</v>
      </c>
      <c r="REF56" s="383">
        <f t="shared" si="195"/>
        <v>0</v>
      </c>
      <c r="REG56" s="383">
        <f t="shared" si="195"/>
        <v>0</v>
      </c>
      <c r="REH56" s="383">
        <f t="shared" si="195"/>
        <v>0</v>
      </c>
      <c r="REI56" s="383">
        <f t="shared" si="195"/>
        <v>0</v>
      </c>
      <c r="REJ56" s="383">
        <f t="shared" si="195"/>
        <v>0</v>
      </c>
      <c r="REK56" s="383">
        <f t="shared" si="195"/>
        <v>0</v>
      </c>
      <c r="REL56" s="383">
        <f t="shared" si="195"/>
        <v>0</v>
      </c>
      <c r="REM56" s="383">
        <f t="shared" si="195"/>
        <v>0</v>
      </c>
      <c r="REN56" s="383">
        <f t="shared" si="195"/>
        <v>0</v>
      </c>
      <c r="REO56" s="383">
        <f t="shared" si="195"/>
        <v>0</v>
      </c>
      <c r="REP56" s="383">
        <f t="shared" si="195"/>
        <v>0</v>
      </c>
      <c r="REQ56" s="383">
        <f t="shared" si="195"/>
        <v>0</v>
      </c>
      <c r="RER56" s="383">
        <f t="shared" si="195"/>
        <v>0</v>
      </c>
      <c r="RES56" s="383">
        <f t="shared" si="195"/>
        <v>0</v>
      </c>
      <c r="RET56" s="383">
        <f t="shared" si="195"/>
        <v>0</v>
      </c>
      <c r="REU56" s="383">
        <f t="shared" si="195"/>
        <v>0</v>
      </c>
      <c r="REV56" s="383">
        <f t="shared" si="195"/>
        <v>0</v>
      </c>
      <c r="REW56" s="383">
        <f t="shared" si="195"/>
        <v>0</v>
      </c>
      <c r="REX56" s="383">
        <f t="shared" si="195"/>
        <v>0</v>
      </c>
      <c r="REY56" s="383">
        <f t="shared" si="195"/>
        <v>0</v>
      </c>
      <c r="REZ56" s="383">
        <f t="shared" si="195"/>
        <v>0</v>
      </c>
      <c r="RFA56" s="383">
        <f t="shared" si="195"/>
        <v>0</v>
      </c>
      <c r="RFB56" s="383">
        <f t="shared" si="195"/>
        <v>0</v>
      </c>
      <c r="RFC56" s="383">
        <f t="shared" si="195"/>
        <v>0</v>
      </c>
      <c r="RFD56" s="383">
        <f t="shared" si="195"/>
        <v>0</v>
      </c>
      <c r="RFE56" s="383">
        <f t="shared" si="195"/>
        <v>0</v>
      </c>
      <c r="RFF56" s="383">
        <f t="shared" si="195"/>
        <v>0</v>
      </c>
      <c r="RFG56" s="383">
        <f t="shared" si="195"/>
        <v>0</v>
      </c>
      <c r="RFH56" s="383">
        <f t="shared" si="195"/>
        <v>0</v>
      </c>
      <c r="RFI56" s="383">
        <f t="shared" si="195"/>
        <v>0</v>
      </c>
      <c r="RFJ56" s="383">
        <f t="shared" si="195"/>
        <v>0</v>
      </c>
      <c r="RFK56" s="383">
        <f t="shared" si="195"/>
        <v>0</v>
      </c>
      <c r="RFL56" s="383">
        <f t="shared" si="195"/>
        <v>0</v>
      </c>
      <c r="RFM56" s="383">
        <f t="shared" si="195"/>
        <v>0</v>
      </c>
      <c r="RFN56" s="383">
        <f t="shared" si="195"/>
        <v>0</v>
      </c>
      <c r="RFO56" s="383">
        <f t="shared" si="195"/>
        <v>0</v>
      </c>
      <c r="RFP56" s="383">
        <f t="shared" si="195"/>
        <v>0</v>
      </c>
      <c r="RFQ56" s="383">
        <f t="shared" si="195"/>
        <v>0</v>
      </c>
      <c r="RFR56" s="383">
        <f t="shared" si="195"/>
        <v>0</v>
      </c>
      <c r="RFS56" s="383">
        <f t="shared" si="195"/>
        <v>0</v>
      </c>
      <c r="RFT56" s="383">
        <f t="shared" si="195"/>
        <v>0</v>
      </c>
      <c r="RFU56" s="383">
        <f t="shared" si="195"/>
        <v>0</v>
      </c>
      <c r="RFV56" s="383">
        <f t="shared" si="195"/>
        <v>0</v>
      </c>
      <c r="RFW56" s="383">
        <f t="shared" si="195"/>
        <v>0</v>
      </c>
      <c r="RFX56" s="383">
        <f t="shared" si="195"/>
        <v>0</v>
      </c>
      <c r="RFY56" s="383">
        <f t="shared" si="195"/>
        <v>0</v>
      </c>
      <c r="RFZ56" s="383">
        <f t="shared" si="195"/>
        <v>0</v>
      </c>
      <c r="RGA56" s="383">
        <f t="shared" si="195"/>
        <v>0</v>
      </c>
      <c r="RGB56" s="383">
        <f t="shared" si="195"/>
        <v>0</v>
      </c>
      <c r="RGC56" s="383">
        <f t="shared" si="195"/>
        <v>0</v>
      </c>
      <c r="RGD56" s="383">
        <f t="shared" si="195"/>
        <v>0</v>
      </c>
      <c r="RGE56" s="383">
        <f t="shared" si="195"/>
        <v>0</v>
      </c>
      <c r="RGF56" s="383">
        <f t="shared" si="195"/>
        <v>0</v>
      </c>
      <c r="RGG56" s="383">
        <f t="shared" si="195"/>
        <v>0</v>
      </c>
      <c r="RGH56" s="383">
        <f t="shared" ref="RGH56:RIS56" si="196">$C$56*RGH54</f>
        <v>0</v>
      </c>
      <c r="RGI56" s="383">
        <f t="shared" si="196"/>
        <v>0</v>
      </c>
      <c r="RGJ56" s="383">
        <f t="shared" si="196"/>
        <v>0</v>
      </c>
      <c r="RGK56" s="383">
        <f t="shared" si="196"/>
        <v>0</v>
      </c>
      <c r="RGL56" s="383">
        <f t="shared" si="196"/>
        <v>0</v>
      </c>
      <c r="RGM56" s="383">
        <f t="shared" si="196"/>
        <v>0</v>
      </c>
      <c r="RGN56" s="383">
        <f t="shared" si="196"/>
        <v>0</v>
      </c>
      <c r="RGO56" s="383">
        <f t="shared" si="196"/>
        <v>0</v>
      </c>
      <c r="RGP56" s="383">
        <f t="shared" si="196"/>
        <v>0</v>
      </c>
      <c r="RGQ56" s="383">
        <f t="shared" si="196"/>
        <v>0</v>
      </c>
      <c r="RGR56" s="383">
        <f t="shared" si="196"/>
        <v>0</v>
      </c>
      <c r="RGS56" s="383">
        <f t="shared" si="196"/>
        <v>0</v>
      </c>
      <c r="RGT56" s="383">
        <f t="shared" si="196"/>
        <v>0</v>
      </c>
      <c r="RGU56" s="383">
        <f t="shared" si="196"/>
        <v>0</v>
      </c>
      <c r="RGV56" s="383">
        <f t="shared" si="196"/>
        <v>0</v>
      </c>
      <c r="RGW56" s="383">
        <f t="shared" si="196"/>
        <v>0</v>
      </c>
      <c r="RGX56" s="383">
        <f t="shared" si="196"/>
        <v>0</v>
      </c>
      <c r="RGY56" s="383">
        <f t="shared" si="196"/>
        <v>0</v>
      </c>
      <c r="RGZ56" s="383">
        <f t="shared" si="196"/>
        <v>0</v>
      </c>
      <c r="RHA56" s="383">
        <f t="shared" si="196"/>
        <v>0</v>
      </c>
      <c r="RHB56" s="383">
        <f t="shared" si="196"/>
        <v>0</v>
      </c>
      <c r="RHC56" s="383">
        <f t="shared" si="196"/>
        <v>0</v>
      </c>
      <c r="RHD56" s="383">
        <f t="shared" si="196"/>
        <v>0</v>
      </c>
      <c r="RHE56" s="383">
        <f t="shared" si="196"/>
        <v>0</v>
      </c>
      <c r="RHF56" s="383">
        <f t="shared" si="196"/>
        <v>0</v>
      </c>
      <c r="RHG56" s="383">
        <f t="shared" si="196"/>
        <v>0</v>
      </c>
      <c r="RHH56" s="383">
        <f t="shared" si="196"/>
        <v>0</v>
      </c>
      <c r="RHI56" s="383">
        <f t="shared" si="196"/>
        <v>0</v>
      </c>
      <c r="RHJ56" s="383">
        <f t="shared" si="196"/>
        <v>0</v>
      </c>
      <c r="RHK56" s="383">
        <f t="shared" si="196"/>
        <v>0</v>
      </c>
      <c r="RHL56" s="383">
        <f t="shared" si="196"/>
        <v>0</v>
      </c>
      <c r="RHM56" s="383">
        <f t="shared" si="196"/>
        <v>0</v>
      </c>
      <c r="RHN56" s="383">
        <f t="shared" si="196"/>
        <v>0</v>
      </c>
      <c r="RHO56" s="383">
        <f t="shared" si="196"/>
        <v>0</v>
      </c>
      <c r="RHP56" s="383">
        <f t="shared" si="196"/>
        <v>0</v>
      </c>
      <c r="RHQ56" s="383">
        <f t="shared" si="196"/>
        <v>0</v>
      </c>
      <c r="RHR56" s="383">
        <f t="shared" si="196"/>
        <v>0</v>
      </c>
      <c r="RHS56" s="383">
        <f t="shared" si="196"/>
        <v>0</v>
      </c>
      <c r="RHT56" s="383">
        <f t="shared" si="196"/>
        <v>0</v>
      </c>
      <c r="RHU56" s="383">
        <f t="shared" si="196"/>
        <v>0</v>
      </c>
      <c r="RHV56" s="383">
        <f t="shared" si="196"/>
        <v>0</v>
      </c>
      <c r="RHW56" s="383">
        <f t="shared" si="196"/>
        <v>0</v>
      </c>
      <c r="RHX56" s="383">
        <f t="shared" si="196"/>
        <v>0</v>
      </c>
      <c r="RHY56" s="383">
        <f t="shared" si="196"/>
        <v>0</v>
      </c>
      <c r="RHZ56" s="383">
        <f t="shared" si="196"/>
        <v>0</v>
      </c>
      <c r="RIA56" s="383">
        <f t="shared" si="196"/>
        <v>0</v>
      </c>
      <c r="RIB56" s="383">
        <f t="shared" si="196"/>
        <v>0</v>
      </c>
      <c r="RIC56" s="383">
        <f t="shared" si="196"/>
        <v>0</v>
      </c>
      <c r="RID56" s="383">
        <f t="shared" si="196"/>
        <v>0</v>
      </c>
      <c r="RIE56" s="383">
        <f t="shared" si="196"/>
        <v>0</v>
      </c>
      <c r="RIF56" s="383">
        <f t="shared" si="196"/>
        <v>0</v>
      </c>
      <c r="RIG56" s="383">
        <f t="shared" si="196"/>
        <v>0</v>
      </c>
      <c r="RIH56" s="383">
        <f t="shared" si="196"/>
        <v>0</v>
      </c>
      <c r="RII56" s="383">
        <f t="shared" si="196"/>
        <v>0</v>
      </c>
      <c r="RIJ56" s="383">
        <f t="shared" si="196"/>
        <v>0</v>
      </c>
      <c r="RIK56" s="383">
        <f t="shared" si="196"/>
        <v>0</v>
      </c>
      <c r="RIL56" s="383">
        <f t="shared" si="196"/>
        <v>0</v>
      </c>
      <c r="RIM56" s="383">
        <f t="shared" si="196"/>
        <v>0</v>
      </c>
      <c r="RIN56" s="383">
        <f t="shared" si="196"/>
        <v>0</v>
      </c>
      <c r="RIO56" s="383">
        <f t="shared" si="196"/>
        <v>0</v>
      </c>
      <c r="RIP56" s="383">
        <f t="shared" si="196"/>
        <v>0</v>
      </c>
      <c r="RIQ56" s="383">
        <f t="shared" si="196"/>
        <v>0</v>
      </c>
      <c r="RIR56" s="383">
        <f t="shared" si="196"/>
        <v>0</v>
      </c>
      <c r="RIS56" s="383">
        <f t="shared" si="196"/>
        <v>0</v>
      </c>
      <c r="RIT56" s="383">
        <f t="shared" ref="RIT56:RLE56" si="197">$C$56*RIT54</f>
        <v>0</v>
      </c>
      <c r="RIU56" s="383">
        <f t="shared" si="197"/>
        <v>0</v>
      </c>
      <c r="RIV56" s="383">
        <f t="shared" si="197"/>
        <v>0</v>
      </c>
      <c r="RIW56" s="383">
        <f t="shared" si="197"/>
        <v>0</v>
      </c>
      <c r="RIX56" s="383">
        <f t="shared" si="197"/>
        <v>0</v>
      </c>
      <c r="RIY56" s="383">
        <f t="shared" si="197"/>
        <v>0</v>
      </c>
      <c r="RIZ56" s="383">
        <f t="shared" si="197"/>
        <v>0</v>
      </c>
      <c r="RJA56" s="383">
        <f t="shared" si="197"/>
        <v>0</v>
      </c>
      <c r="RJB56" s="383">
        <f t="shared" si="197"/>
        <v>0</v>
      </c>
      <c r="RJC56" s="383">
        <f t="shared" si="197"/>
        <v>0</v>
      </c>
      <c r="RJD56" s="383">
        <f t="shared" si="197"/>
        <v>0</v>
      </c>
      <c r="RJE56" s="383">
        <f t="shared" si="197"/>
        <v>0</v>
      </c>
      <c r="RJF56" s="383">
        <f t="shared" si="197"/>
        <v>0</v>
      </c>
      <c r="RJG56" s="383">
        <f t="shared" si="197"/>
        <v>0</v>
      </c>
      <c r="RJH56" s="383">
        <f t="shared" si="197"/>
        <v>0</v>
      </c>
      <c r="RJI56" s="383">
        <f t="shared" si="197"/>
        <v>0</v>
      </c>
      <c r="RJJ56" s="383">
        <f t="shared" si="197"/>
        <v>0</v>
      </c>
      <c r="RJK56" s="383">
        <f t="shared" si="197"/>
        <v>0</v>
      </c>
      <c r="RJL56" s="383">
        <f t="shared" si="197"/>
        <v>0</v>
      </c>
      <c r="RJM56" s="383">
        <f t="shared" si="197"/>
        <v>0</v>
      </c>
      <c r="RJN56" s="383">
        <f t="shared" si="197"/>
        <v>0</v>
      </c>
      <c r="RJO56" s="383">
        <f t="shared" si="197"/>
        <v>0</v>
      </c>
      <c r="RJP56" s="383">
        <f t="shared" si="197"/>
        <v>0</v>
      </c>
      <c r="RJQ56" s="383">
        <f t="shared" si="197"/>
        <v>0</v>
      </c>
      <c r="RJR56" s="383">
        <f t="shared" si="197"/>
        <v>0</v>
      </c>
      <c r="RJS56" s="383">
        <f t="shared" si="197"/>
        <v>0</v>
      </c>
      <c r="RJT56" s="383">
        <f t="shared" si="197"/>
        <v>0</v>
      </c>
      <c r="RJU56" s="383">
        <f t="shared" si="197"/>
        <v>0</v>
      </c>
      <c r="RJV56" s="383">
        <f t="shared" si="197"/>
        <v>0</v>
      </c>
      <c r="RJW56" s="383">
        <f t="shared" si="197"/>
        <v>0</v>
      </c>
      <c r="RJX56" s="383">
        <f t="shared" si="197"/>
        <v>0</v>
      </c>
      <c r="RJY56" s="383">
        <f t="shared" si="197"/>
        <v>0</v>
      </c>
      <c r="RJZ56" s="383">
        <f t="shared" si="197"/>
        <v>0</v>
      </c>
      <c r="RKA56" s="383">
        <f t="shared" si="197"/>
        <v>0</v>
      </c>
      <c r="RKB56" s="383">
        <f t="shared" si="197"/>
        <v>0</v>
      </c>
      <c r="RKC56" s="383">
        <f t="shared" si="197"/>
        <v>0</v>
      </c>
      <c r="RKD56" s="383">
        <f t="shared" si="197"/>
        <v>0</v>
      </c>
      <c r="RKE56" s="383">
        <f t="shared" si="197"/>
        <v>0</v>
      </c>
      <c r="RKF56" s="383">
        <f t="shared" si="197"/>
        <v>0</v>
      </c>
      <c r="RKG56" s="383">
        <f t="shared" si="197"/>
        <v>0</v>
      </c>
      <c r="RKH56" s="383">
        <f t="shared" si="197"/>
        <v>0</v>
      </c>
      <c r="RKI56" s="383">
        <f t="shared" si="197"/>
        <v>0</v>
      </c>
      <c r="RKJ56" s="383">
        <f t="shared" si="197"/>
        <v>0</v>
      </c>
      <c r="RKK56" s="383">
        <f t="shared" si="197"/>
        <v>0</v>
      </c>
      <c r="RKL56" s="383">
        <f t="shared" si="197"/>
        <v>0</v>
      </c>
      <c r="RKM56" s="383">
        <f t="shared" si="197"/>
        <v>0</v>
      </c>
      <c r="RKN56" s="383">
        <f t="shared" si="197"/>
        <v>0</v>
      </c>
      <c r="RKO56" s="383">
        <f t="shared" si="197"/>
        <v>0</v>
      </c>
      <c r="RKP56" s="383">
        <f t="shared" si="197"/>
        <v>0</v>
      </c>
      <c r="RKQ56" s="383">
        <f t="shared" si="197"/>
        <v>0</v>
      </c>
      <c r="RKR56" s="383">
        <f t="shared" si="197"/>
        <v>0</v>
      </c>
      <c r="RKS56" s="383">
        <f t="shared" si="197"/>
        <v>0</v>
      </c>
      <c r="RKT56" s="383">
        <f t="shared" si="197"/>
        <v>0</v>
      </c>
      <c r="RKU56" s="383">
        <f t="shared" si="197"/>
        <v>0</v>
      </c>
      <c r="RKV56" s="383">
        <f t="shared" si="197"/>
        <v>0</v>
      </c>
      <c r="RKW56" s="383">
        <f t="shared" si="197"/>
        <v>0</v>
      </c>
      <c r="RKX56" s="383">
        <f t="shared" si="197"/>
        <v>0</v>
      </c>
      <c r="RKY56" s="383">
        <f t="shared" si="197"/>
        <v>0</v>
      </c>
      <c r="RKZ56" s="383">
        <f t="shared" si="197"/>
        <v>0</v>
      </c>
      <c r="RLA56" s="383">
        <f t="shared" si="197"/>
        <v>0</v>
      </c>
      <c r="RLB56" s="383">
        <f t="shared" si="197"/>
        <v>0</v>
      </c>
      <c r="RLC56" s="383">
        <f t="shared" si="197"/>
        <v>0</v>
      </c>
      <c r="RLD56" s="383">
        <f t="shared" si="197"/>
        <v>0</v>
      </c>
      <c r="RLE56" s="383">
        <f t="shared" si="197"/>
        <v>0</v>
      </c>
      <c r="RLF56" s="383">
        <f t="shared" ref="RLF56:RNQ56" si="198">$C$56*RLF54</f>
        <v>0</v>
      </c>
      <c r="RLG56" s="383">
        <f t="shared" si="198"/>
        <v>0</v>
      </c>
      <c r="RLH56" s="383">
        <f t="shared" si="198"/>
        <v>0</v>
      </c>
      <c r="RLI56" s="383">
        <f t="shared" si="198"/>
        <v>0</v>
      </c>
      <c r="RLJ56" s="383">
        <f t="shared" si="198"/>
        <v>0</v>
      </c>
      <c r="RLK56" s="383">
        <f t="shared" si="198"/>
        <v>0</v>
      </c>
      <c r="RLL56" s="383">
        <f t="shared" si="198"/>
        <v>0</v>
      </c>
      <c r="RLM56" s="383">
        <f t="shared" si="198"/>
        <v>0</v>
      </c>
      <c r="RLN56" s="383">
        <f t="shared" si="198"/>
        <v>0</v>
      </c>
      <c r="RLO56" s="383">
        <f t="shared" si="198"/>
        <v>0</v>
      </c>
      <c r="RLP56" s="383">
        <f t="shared" si="198"/>
        <v>0</v>
      </c>
      <c r="RLQ56" s="383">
        <f t="shared" si="198"/>
        <v>0</v>
      </c>
      <c r="RLR56" s="383">
        <f t="shared" si="198"/>
        <v>0</v>
      </c>
      <c r="RLS56" s="383">
        <f t="shared" si="198"/>
        <v>0</v>
      </c>
      <c r="RLT56" s="383">
        <f t="shared" si="198"/>
        <v>0</v>
      </c>
      <c r="RLU56" s="383">
        <f t="shared" si="198"/>
        <v>0</v>
      </c>
      <c r="RLV56" s="383">
        <f t="shared" si="198"/>
        <v>0</v>
      </c>
      <c r="RLW56" s="383">
        <f t="shared" si="198"/>
        <v>0</v>
      </c>
      <c r="RLX56" s="383">
        <f t="shared" si="198"/>
        <v>0</v>
      </c>
      <c r="RLY56" s="383">
        <f t="shared" si="198"/>
        <v>0</v>
      </c>
      <c r="RLZ56" s="383">
        <f t="shared" si="198"/>
        <v>0</v>
      </c>
      <c r="RMA56" s="383">
        <f t="shared" si="198"/>
        <v>0</v>
      </c>
      <c r="RMB56" s="383">
        <f t="shared" si="198"/>
        <v>0</v>
      </c>
      <c r="RMC56" s="383">
        <f t="shared" si="198"/>
        <v>0</v>
      </c>
      <c r="RMD56" s="383">
        <f t="shared" si="198"/>
        <v>0</v>
      </c>
      <c r="RME56" s="383">
        <f t="shared" si="198"/>
        <v>0</v>
      </c>
      <c r="RMF56" s="383">
        <f t="shared" si="198"/>
        <v>0</v>
      </c>
      <c r="RMG56" s="383">
        <f t="shared" si="198"/>
        <v>0</v>
      </c>
      <c r="RMH56" s="383">
        <f t="shared" si="198"/>
        <v>0</v>
      </c>
      <c r="RMI56" s="383">
        <f t="shared" si="198"/>
        <v>0</v>
      </c>
      <c r="RMJ56" s="383">
        <f t="shared" si="198"/>
        <v>0</v>
      </c>
      <c r="RMK56" s="383">
        <f t="shared" si="198"/>
        <v>0</v>
      </c>
      <c r="RML56" s="383">
        <f t="shared" si="198"/>
        <v>0</v>
      </c>
      <c r="RMM56" s="383">
        <f t="shared" si="198"/>
        <v>0</v>
      </c>
      <c r="RMN56" s="383">
        <f t="shared" si="198"/>
        <v>0</v>
      </c>
      <c r="RMO56" s="383">
        <f t="shared" si="198"/>
        <v>0</v>
      </c>
      <c r="RMP56" s="383">
        <f t="shared" si="198"/>
        <v>0</v>
      </c>
      <c r="RMQ56" s="383">
        <f t="shared" si="198"/>
        <v>0</v>
      </c>
      <c r="RMR56" s="383">
        <f t="shared" si="198"/>
        <v>0</v>
      </c>
      <c r="RMS56" s="383">
        <f t="shared" si="198"/>
        <v>0</v>
      </c>
      <c r="RMT56" s="383">
        <f t="shared" si="198"/>
        <v>0</v>
      </c>
      <c r="RMU56" s="383">
        <f t="shared" si="198"/>
        <v>0</v>
      </c>
      <c r="RMV56" s="383">
        <f t="shared" si="198"/>
        <v>0</v>
      </c>
      <c r="RMW56" s="383">
        <f t="shared" si="198"/>
        <v>0</v>
      </c>
      <c r="RMX56" s="383">
        <f t="shared" si="198"/>
        <v>0</v>
      </c>
      <c r="RMY56" s="383">
        <f t="shared" si="198"/>
        <v>0</v>
      </c>
      <c r="RMZ56" s="383">
        <f t="shared" si="198"/>
        <v>0</v>
      </c>
      <c r="RNA56" s="383">
        <f t="shared" si="198"/>
        <v>0</v>
      </c>
      <c r="RNB56" s="383">
        <f t="shared" si="198"/>
        <v>0</v>
      </c>
      <c r="RNC56" s="383">
        <f t="shared" si="198"/>
        <v>0</v>
      </c>
      <c r="RND56" s="383">
        <f t="shared" si="198"/>
        <v>0</v>
      </c>
      <c r="RNE56" s="383">
        <f t="shared" si="198"/>
        <v>0</v>
      </c>
      <c r="RNF56" s="383">
        <f t="shared" si="198"/>
        <v>0</v>
      </c>
      <c r="RNG56" s="383">
        <f t="shared" si="198"/>
        <v>0</v>
      </c>
      <c r="RNH56" s="383">
        <f t="shared" si="198"/>
        <v>0</v>
      </c>
      <c r="RNI56" s="383">
        <f t="shared" si="198"/>
        <v>0</v>
      </c>
      <c r="RNJ56" s="383">
        <f t="shared" si="198"/>
        <v>0</v>
      </c>
      <c r="RNK56" s="383">
        <f t="shared" si="198"/>
        <v>0</v>
      </c>
      <c r="RNL56" s="383">
        <f t="shared" si="198"/>
        <v>0</v>
      </c>
      <c r="RNM56" s="383">
        <f t="shared" si="198"/>
        <v>0</v>
      </c>
      <c r="RNN56" s="383">
        <f t="shared" si="198"/>
        <v>0</v>
      </c>
      <c r="RNO56" s="383">
        <f t="shared" si="198"/>
        <v>0</v>
      </c>
      <c r="RNP56" s="383">
        <f t="shared" si="198"/>
        <v>0</v>
      </c>
      <c r="RNQ56" s="383">
        <f t="shared" si="198"/>
        <v>0</v>
      </c>
      <c r="RNR56" s="383">
        <f t="shared" ref="RNR56:RQC56" si="199">$C$56*RNR54</f>
        <v>0</v>
      </c>
      <c r="RNS56" s="383">
        <f t="shared" si="199"/>
        <v>0</v>
      </c>
      <c r="RNT56" s="383">
        <f t="shared" si="199"/>
        <v>0</v>
      </c>
      <c r="RNU56" s="383">
        <f t="shared" si="199"/>
        <v>0</v>
      </c>
      <c r="RNV56" s="383">
        <f t="shared" si="199"/>
        <v>0</v>
      </c>
      <c r="RNW56" s="383">
        <f t="shared" si="199"/>
        <v>0</v>
      </c>
      <c r="RNX56" s="383">
        <f t="shared" si="199"/>
        <v>0</v>
      </c>
      <c r="RNY56" s="383">
        <f t="shared" si="199"/>
        <v>0</v>
      </c>
      <c r="RNZ56" s="383">
        <f t="shared" si="199"/>
        <v>0</v>
      </c>
      <c r="ROA56" s="383">
        <f t="shared" si="199"/>
        <v>0</v>
      </c>
      <c r="ROB56" s="383">
        <f t="shared" si="199"/>
        <v>0</v>
      </c>
      <c r="ROC56" s="383">
        <f t="shared" si="199"/>
        <v>0</v>
      </c>
      <c r="ROD56" s="383">
        <f t="shared" si="199"/>
        <v>0</v>
      </c>
      <c r="ROE56" s="383">
        <f t="shared" si="199"/>
        <v>0</v>
      </c>
      <c r="ROF56" s="383">
        <f t="shared" si="199"/>
        <v>0</v>
      </c>
      <c r="ROG56" s="383">
        <f t="shared" si="199"/>
        <v>0</v>
      </c>
      <c r="ROH56" s="383">
        <f t="shared" si="199"/>
        <v>0</v>
      </c>
      <c r="ROI56" s="383">
        <f t="shared" si="199"/>
        <v>0</v>
      </c>
      <c r="ROJ56" s="383">
        <f t="shared" si="199"/>
        <v>0</v>
      </c>
      <c r="ROK56" s="383">
        <f t="shared" si="199"/>
        <v>0</v>
      </c>
      <c r="ROL56" s="383">
        <f t="shared" si="199"/>
        <v>0</v>
      </c>
      <c r="ROM56" s="383">
        <f t="shared" si="199"/>
        <v>0</v>
      </c>
      <c r="RON56" s="383">
        <f t="shared" si="199"/>
        <v>0</v>
      </c>
      <c r="ROO56" s="383">
        <f t="shared" si="199"/>
        <v>0</v>
      </c>
      <c r="ROP56" s="383">
        <f t="shared" si="199"/>
        <v>0</v>
      </c>
      <c r="ROQ56" s="383">
        <f t="shared" si="199"/>
        <v>0</v>
      </c>
      <c r="ROR56" s="383">
        <f t="shared" si="199"/>
        <v>0</v>
      </c>
      <c r="ROS56" s="383">
        <f t="shared" si="199"/>
        <v>0</v>
      </c>
      <c r="ROT56" s="383">
        <f t="shared" si="199"/>
        <v>0</v>
      </c>
      <c r="ROU56" s="383">
        <f t="shared" si="199"/>
        <v>0</v>
      </c>
      <c r="ROV56" s="383">
        <f t="shared" si="199"/>
        <v>0</v>
      </c>
      <c r="ROW56" s="383">
        <f t="shared" si="199"/>
        <v>0</v>
      </c>
      <c r="ROX56" s="383">
        <f t="shared" si="199"/>
        <v>0</v>
      </c>
      <c r="ROY56" s="383">
        <f t="shared" si="199"/>
        <v>0</v>
      </c>
      <c r="ROZ56" s="383">
        <f t="shared" si="199"/>
        <v>0</v>
      </c>
      <c r="RPA56" s="383">
        <f t="shared" si="199"/>
        <v>0</v>
      </c>
      <c r="RPB56" s="383">
        <f t="shared" si="199"/>
        <v>0</v>
      </c>
      <c r="RPC56" s="383">
        <f t="shared" si="199"/>
        <v>0</v>
      </c>
      <c r="RPD56" s="383">
        <f t="shared" si="199"/>
        <v>0</v>
      </c>
      <c r="RPE56" s="383">
        <f t="shared" si="199"/>
        <v>0</v>
      </c>
      <c r="RPF56" s="383">
        <f t="shared" si="199"/>
        <v>0</v>
      </c>
      <c r="RPG56" s="383">
        <f t="shared" si="199"/>
        <v>0</v>
      </c>
      <c r="RPH56" s="383">
        <f t="shared" si="199"/>
        <v>0</v>
      </c>
      <c r="RPI56" s="383">
        <f t="shared" si="199"/>
        <v>0</v>
      </c>
      <c r="RPJ56" s="383">
        <f t="shared" si="199"/>
        <v>0</v>
      </c>
      <c r="RPK56" s="383">
        <f t="shared" si="199"/>
        <v>0</v>
      </c>
      <c r="RPL56" s="383">
        <f t="shared" si="199"/>
        <v>0</v>
      </c>
      <c r="RPM56" s="383">
        <f t="shared" si="199"/>
        <v>0</v>
      </c>
      <c r="RPN56" s="383">
        <f t="shared" si="199"/>
        <v>0</v>
      </c>
      <c r="RPO56" s="383">
        <f t="shared" si="199"/>
        <v>0</v>
      </c>
      <c r="RPP56" s="383">
        <f t="shared" si="199"/>
        <v>0</v>
      </c>
      <c r="RPQ56" s="383">
        <f t="shared" si="199"/>
        <v>0</v>
      </c>
      <c r="RPR56" s="383">
        <f t="shared" si="199"/>
        <v>0</v>
      </c>
      <c r="RPS56" s="383">
        <f t="shared" si="199"/>
        <v>0</v>
      </c>
      <c r="RPT56" s="383">
        <f t="shared" si="199"/>
        <v>0</v>
      </c>
      <c r="RPU56" s="383">
        <f t="shared" si="199"/>
        <v>0</v>
      </c>
      <c r="RPV56" s="383">
        <f t="shared" si="199"/>
        <v>0</v>
      </c>
      <c r="RPW56" s="383">
        <f t="shared" si="199"/>
        <v>0</v>
      </c>
      <c r="RPX56" s="383">
        <f t="shared" si="199"/>
        <v>0</v>
      </c>
      <c r="RPY56" s="383">
        <f t="shared" si="199"/>
        <v>0</v>
      </c>
      <c r="RPZ56" s="383">
        <f t="shared" si="199"/>
        <v>0</v>
      </c>
      <c r="RQA56" s="383">
        <f t="shared" si="199"/>
        <v>0</v>
      </c>
      <c r="RQB56" s="383">
        <f t="shared" si="199"/>
        <v>0</v>
      </c>
      <c r="RQC56" s="383">
        <f t="shared" si="199"/>
        <v>0</v>
      </c>
      <c r="RQD56" s="383">
        <f t="shared" ref="RQD56:RSO56" si="200">$C$56*RQD54</f>
        <v>0</v>
      </c>
      <c r="RQE56" s="383">
        <f t="shared" si="200"/>
        <v>0</v>
      </c>
      <c r="RQF56" s="383">
        <f t="shared" si="200"/>
        <v>0</v>
      </c>
      <c r="RQG56" s="383">
        <f t="shared" si="200"/>
        <v>0</v>
      </c>
      <c r="RQH56" s="383">
        <f t="shared" si="200"/>
        <v>0</v>
      </c>
      <c r="RQI56" s="383">
        <f t="shared" si="200"/>
        <v>0</v>
      </c>
      <c r="RQJ56" s="383">
        <f t="shared" si="200"/>
        <v>0</v>
      </c>
      <c r="RQK56" s="383">
        <f t="shared" si="200"/>
        <v>0</v>
      </c>
      <c r="RQL56" s="383">
        <f t="shared" si="200"/>
        <v>0</v>
      </c>
      <c r="RQM56" s="383">
        <f t="shared" si="200"/>
        <v>0</v>
      </c>
      <c r="RQN56" s="383">
        <f t="shared" si="200"/>
        <v>0</v>
      </c>
      <c r="RQO56" s="383">
        <f t="shared" si="200"/>
        <v>0</v>
      </c>
      <c r="RQP56" s="383">
        <f t="shared" si="200"/>
        <v>0</v>
      </c>
      <c r="RQQ56" s="383">
        <f t="shared" si="200"/>
        <v>0</v>
      </c>
      <c r="RQR56" s="383">
        <f t="shared" si="200"/>
        <v>0</v>
      </c>
      <c r="RQS56" s="383">
        <f t="shared" si="200"/>
        <v>0</v>
      </c>
      <c r="RQT56" s="383">
        <f t="shared" si="200"/>
        <v>0</v>
      </c>
      <c r="RQU56" s="383">
        <f t="shared" si="200"/>
        <v>0</v>
      </c>
      <c r="RQV56" s="383">
        <f t="shared" si="200"/>
        <v>0</v>
      </c>
      <c r="RQW56" s="383">
        <f t="shared" si="200"/>
        <v>0</v>
      </c>
      <c r="RQX56" s="383">
        <f t="shared" si="200"/>
        <v>0</v>
      </c>
      <c r="RQY56" s="383">
        <f t="shared" si="200"/>
        <v>0</v>
      </c>
      <c r="RQZ56" s="383">
        <f t="shared" si="200"/>
        <v>0</v>
      </c>
      <c r="RRA56" s="383">
        <f t="shared" si="200"/>
        <v>0</v>
      </c>
      <c r="RRB56" s="383">
        <f t="shared" si="200"/>
        <v>0</v>
      </c>
      <c r="RRC56" s="383">
        <f t="shared" si="200"/>
        <v>0</v>
      </c>
      <c r="RRD56" s="383">
        <f t="shared" si="200"/>
        <v>0</v>
      </c>
      <c r="RRE56" s="383">
        <f t="shared" si="200"/>
        <v>0</v>
      </c>
      <c r="RRF56" s="383">
        <f t="shared" si="200"/>
        <v>0</v>
      </c>
      <c r="RRG56" s="383">
        <f t="shared" si="200"/>
        <v>0</v>
      </c>
      <c r="RRH56" s="383">
        <f t="shared" si="200"/>
        <v>0</v>
      </c>
      <c r="RRI56" s="383">
        <f t="shared" si="200"/>
        <v>0</v>
      </c>
      <c r="RRJ56" s="383">
        <f t="shared" si="200"/>
        <v>0</v>
      </c>
      <c r="RRK56" s="383">
        <f t="shared" si="200"/>
        <v>0</v>
      </c>
      <c r="RRL56" s="383">
        <f t="shared" si="200"/>
        <v>0</v>
      </c>
      <c r="RRM56" s="383">
        <f t="shared" si="200"/>
        <v>0</v>
      </c>
      <c r="RRN56" s="383">
        <f t="shared" si="200"/>
        <v>0</v>
      </c>
      <c r="RRO56" s="383">
        <f t="shared" si="200"/>
        <v>0</v>
      </c>
      <c r="RRP56" s="383">
        <f t="shared" si="200"/>
        <v>0</v>
      </c>
      <c r="RRQ56" s="383">
        <f t="shared" si="200"/>
        <v>0</v>
      </c>
      <c r="RRR56" s="383">
        <f t="shared" si="200"/>
        <v>0</v>
      </c>
      <c r="RRS56" s="383">
        <f t="shared" si="200"/>
        <v>0</v>
      </c>
      <c r="RRT56" s="383">
        <f t="shared" si="200"/>
        <v>0</v>
      </c>
      <c r="RRU56" s="383">
        <f t="shared" si="200"/>
        <v>0</v>
      </c>
      <c r="RRV56" s="383">
        <f t="shared" si="200"/>
        <v>0</v>
      </c>
      <c r="RRW56" s="383">
        <f t="shared" si="200"/>
        <v>0</v>
      </c>
      <c r="RRX56" s="383">
        <f t="shared" si="200"/>
        <v>0</v>
      </c>
      <c r="RRY56" s="383">
        <f t="shared" si="200"/>
        <v>0</v>
      </c>
      <c r="RRZ56" s="383">
        <f t="shared" si="200"/>
        <v>0</v>
      </c>
      <c r="RSA56" s="383">
        <f t="shared" si="200"/>
        <v>0</v>
      </c>
      <c r="RSB56" s="383">
        <f t="shared" si="200"/>
        <v>0</v>
      </c>
      <c r="RSC56" s="383">
        <f t="shared" si="200"/>
        <v>0</v>
      </c>
      <c r="RSD56" s="383">
        <f t="shared" si="200"/>
        <v>0</v>
      </c>
      <c r="RSE56" s="383">
        <f t="shared" si="200"/>
        <v>0</v>
      </c>
      <c r="RSF56" s="383">
        <f t="shared" si="200"/>
        <v>0</v>
      </c>
      <c r="RSG56" s="383">
        <f t="shared" si="200"/>
        <v>0</v>
      </c>
      <c r="RSH56" s="383">
        <f t="shared" si="200"/>
        <v>0</v>
      </c>
      <c r="RSI56" s="383">
        <f t="shared" si="200"/>
        <v>0</v>
      </c>
      <c r="RSJ56" s="383">
        <f t="shared" si="200"/>
        <v>0</v>
      </c>
      <c r="RSK56" s="383">
        <f t="shared" si="200"/>
        <v>0</v>
      </c>
      <c r="RSL56" s="383">
        <f t="shared" si="200"/>
        <v>0</v>
      </c>
      <c r="RSM56" s="383">
        <f t="shared" si="200"/>
        <v>0</v>
      </c>
      <c r="RSN56" s="383">
        <f t="shared" si="200"/>
        <v>0</v>
      </c>
      <c r="RSO56" s="383">
        <f t="shared" si="200"/>
        <v>0</v>
      </c>
      <c r="RSP56" s="383">
        <f t="shared" ref="RSP56:RVA56" si="201">$C$56*RSP54</f>
        <v>0</v>
      </c>
      <c r="RSQ56" s="383">
        <f t="shared" si="201"/>
        <v>0</v>
      </c>
      <c r="RSR56" s="383">
        <f t="shared" si="201"/>
        <v>0</v>
      </c>
      <c r="RSS56" s="383">
        <f t="shared" si="201"/>
        <v>0</v>
      </c>
      <c r="RST56" s="383">
        <f t="shared" si="201"/>
        <v>0</v>
      </c>
      <c r="RSU56" s="383">
        <f t="shared" si="201"/>
        <v>0</v>
      </c>
      <c r="RSV56" s="383">
        <f t="shared" si="201"/>
        <v>0</v>
      </c>
      <c r="RSW56" s="383">
        <f t="shared" si="201"/>
        <v>0</v>
      </c>
      <c r="RSX56" s="383">
        <f t="shared" si="201"/>
        <v>0</v>
      </c>
      <c r="RSY56" s="383">
        <f t="shared" si="201"/>
        <v>0</v>
      </c>
      <c r="RSZ56" s="383">
        <f t="shared" si="201"/>
        <v>0</v>
      </c>
      <c r="RTA56" s="383">
        <f t="shared" si="201"/>
        <v>0</v>
      </c>
      <c r="RTB56" s="383">
        <f t="shared" si="201"/>
        <v>0</v>
      </c>
      <c r="RTC56" s="383">
        <f t="shared" si="201"/>
        <v>0</v>
      </c>
      <c r="RTD56" s="383">
        <f t="shared" si="201"/>
        <v>0</v>
      </c>
      <c r="RTE56" s="383">
        <f t="shared" si="201"/>
        <v>0</v>
      </c>
      <c r="RTF56" s="383">
        <f t="shared" si="201"/>
        <v>0</v>
      </c>
      <c r="RTG56" s="383">
        <f t="shared" si="201"/>
        <v>0</v>
      </c>
      <c r="RTH56" s="383">
        <f t="shared" si="201"/>
        <v>0</v>
      </c>
      <c r="RTI56" s="383">
        <f t="shared" si="201"/>
        <v>0</v>
      </c>
      <c r="RTJ56" s="383">
        <f t="shared" si="201"/>
        <v>0</v>
      </c>
      <c r="RTK56" s="383">
        <f t="shared" si="201"/>
        <v>0</v>
      </c>
      <c r="RTL56" s="383">
        <f t="shared" si="201"/>
        <v>0</v>
      </c>
      <c r="RTM56" s="383">
        <f t="shared" si="201"/>
        <v>0</v>
      </c>
      <c r="RTN56" s="383">
        <f t="shared" si="201"/>
        <v>0</v>
      </c>
      <c r="RTO56" s="383">
        <f t="shared" si="201"/>
        <v>0</v>
      </c>
      <c r="RTP56" s="383">
        <f t="shared" si="201"/>
        <v>0</v>
      </c>
      <c r="RTQ56" s="383">
        <f t="shared" si="201"/>
        <v>0</v>
      </c>
      <c r="RTR56" s="383">
        <f t="shared" si="201"/>
        <v>0</v>
      </c>
      <c r="RTS56" s="383">
        <f t="shared" si="201"/>
        <v>0</v>
      </c>
      <c r="RTT56" s="383">
        <f t="shared" si="201"/>
        <v>0</v>
      </c>
      <c r="RTU56" s="383">
        <f t="shared" si="201"/>
        <v>0</v>
      </c>
      <c r="RTV56" s="383">
        <f t="shared" si="201"/>
        <v>0</v>
      </c>
      <c r="RTW56" s="383">
        <f t="shared" si="201"/>
        <v>0</v>
      </c>
      <c r="RTX56" s="383">
        <f t="shared" si="201"/>
        <v>0</v>
      </c>
      <c r="RTY56" s="383">
        <f t="shared" si="201"/>
        <v>0</v>
      </c>
      <c r="RTZ56" s="383">
        <f t="shared" si="201"/>
        <v>0</v>
      </c>
      <c r="RUA56" s="383">
        <f t="shared" si="201"/>
        <v>0</v>
      </c>
      <c r="RUB56" s="383">
        <f t="shared" si="201"/>
        <v>0</v>
      </c>
      <c r="RUC56" s="383">
        <f t="shared" si="201"/>
        <v>0</v>
      </c>
      <c r="RUD56" s="383">
        <f t="shared" si="201"/>
        <v>0</v>
      </c>
      <c r="RUE56" s="383">
        <f t="shared" si="201"/>
        <v>0</v>
      </c>
      <c r="RUF56" s="383">
        <f t="shared" si="201"/>
        <v>0</v>
      </c>
      <c r="RUG56" s="383">
        <f t="shared" si="201"/>
        <v>0</v>
      </c>
      <c r="RUH56" s="383">
        <f t="shared" si="201"/>
        <v>0</v>
      </c>
      <c r="RUI56" s="383">
        <f t="shared" si="201"/>
        <v>0</v>
      </c>
      <c r="RUJ56" s="383">
        <f t="shared" si="201"/>
        <v>0</v>
      </c>
      <c r="RUK56" s="383">
        <f t="shared" si="201"/>
        <v>0</v>
      </c>
      <c r="RUL56" s="383">
        <f t="shared" si="201"/>
        <v>0</v>
      </c>
      <c r="RUM56" s="383">
        <f t="shared" si="201"/>
        <v>0</v>
      </c>
      <c r="RUN56" s="383">
        <f t="shared" si="201"/>
        <v>0</v>
      </c>
      <c r="RUO56" s="383">
        <f t="shared" si="201"/>
        <v>0</v>
      </c>
      <c r="RUP56" s="383">
        <f t="shared" si="201"/>
        <v>0</v>
      </c>
      <c r="RUQ56" s="383">
        <f t="shared" si="201"/>
        <v>0</v>
      </c>
      <c r="RUR56" s="383">
        <f t="shared" si="201"/>
        <v>0</v>
      </c>
      <c r="RUS56" s="383">
        <f t="shared" si="201"/>
        <v>0</v>
      </c>
      <c r="RUT56" s="383">
        <f t="shared" si="201"/>
        <v>0</v>
      </c>
      <c r="RUU56" s="383">
        <f t="shared" si="201"/>
        <v>0</v>
      </c>
      <c r="RUV56" s="383">
        <f t="shared" si="201"/>
        <v>0</v>
      </c>
      <c r="RUW56" s="383">
        <f t="shared" si="201"/>
        <v>0</v>
      </c>
      <c r="RUX56" s="383">
        <f t="shared" si="201"/>
        <v>0</v>
      </c>
      <c r="RUY56" s="383">
        <f t="shared" si="201"/>
        <v>0</v>
      </c>
      <c r="RUZ56" s="383">
        <f t="shared" si="201"/>
        <v>0</v>
      </c>
      <c r="RVA56" s="383">
        <f t="shared" si="201"/>
        <v>0</v>
      </c>
      <c r="RVB56" s="383">
        <f t="shared" ref="RVB56:RXM56" si="202">$C$56*RVB54</f>
        <v>0</v>
      </c>
      <c r="RVC56" s="383">
        <f t="shared" si="202"/>
        <v>0</v>
      </c>
      <c r="RVD56" s="383">
        <f t="shared" si="202"/>
        <v>0</v>
      </c>
      <c r="RVE56" s="383">
        <f t="shared" si="202"/>
        <v>0</v>
      </c>
      <c r="RVF56" s="383">
        <f t="shared" si="202"/>
        <v>0</v>
      </c>
      <c r="RVG56" s="383">
        <f t="shared" si="202"/>
        <v>0</v>
      </c>
      <c r="RVH56" s="383">
        <f t="shared" si="202"/>
        <v>0</v>
      </c>
      <c r="RVI56" s="383">
        <f t="shared" si="202"/>
        <v>0</v>
      </c>
      <c r="RVJ56" s="383">
        <f t="shared" si="202"/>
        <v>0</v>
      </c>
      <c r="RVK56" s="383">
        <f t="shared" si="202"/>
        <v>0</v>
      </c>
      <c r="RVL56" s="383">
        <f t="shared" si="202"/>
        <v>0</v>
      </c>
      <c r="RVM56" s="383">
        <f t="shared" si="202"/>
        <v>0</v>
      </c>
      <c r="RVN56" s="383">
        <f t="shared" si="202"/>
        <v>0</v>
      </c>
      <c r="RVO56" s="383">
        <f t="shared" si="202"/>
        <v>0</v>
      </c>
      <c r="RVP56" s="383">
        <f t="shared" si="202"/>
        <v>0</v>
      </c>
      <c r="RVQ56" s="383">
        <f t="shared" si="202"/>
        <v>0</v>
      </c>
      <c r="RVR56" s="383">
        <f t="shared" si="202"/>
        <v>0</v>
      </c>
      <c r="RVS56" s="383">
        <f t="shared" si="202"/>
        <v>0</v>
      </c>
      <c r="RVT56" s="383">
        <f t="shared" si="202"/>
        <v>0</v>
      </c>
      <c r="RVU56" s="383">
        <f t="shared" si="202"/>
        <v>0</v>
      </c>
      <c r="RVV56" s="383">
        <f t="shared" si="202"/>
        <v>0</v>
      </c>
      <c r="RVW56" s="383">
        <f t="shared" si="202"/>
        <v>0</v>
      </c>
      <c r="RVX56" s="383">
        <f t="shared" si="202"/>
        <v>0</v>
      </c>
      <c r="RVY56" s="383">
        <f t="shared" si="202"/>
        <v>0</v>
      </c>
      <c r="RVZ56" s="383">
        <f t="shared" si="202"/>
        <v>0</v>
      </c>
      <c r="RWA56" s="383">
        <f t="shared" si="202"/>
        <v>0</v>
      </c>
      <c r="RWB56" s="383">
        <f t="shared" si="202"/>
        <v>0</v>
      </c>
      <c r="RWC56" s="383">
        <f t="shared" si="202"/>
        <v>0</v>
      </c>
      <c r="RWD56" s="383">
        <f t="shared" si="202"/>
        <v>0</v>
      </c>
      <c r="RWE56" s="383">
        <f t="shared" si="202"/>
        <v>0</v>
      </c>
      <c r="RWF56" s="383">
        <f t="shared" si="202"/>
        <v>0</v>
      </c>
      <c r="RWG56" s="383">
        <f t="shared" si="202"/>
        <v>0</v>
      </c>
      <c r="RWH56" s="383">
        <f t="shared" si="202"/>
        <v>0</v>
      </c>
      <c r="RWI56" s="383">
        <f t="shared" si="202"/>
        <v>0</v>
      </c>
      <c r="RWJ56" s="383">
        <f t="shared" si="202"/>
        <v>0</v>
      </c>
      <c r="RWK56" s="383">
        <f t="shared" si="202"/>
        <v>0</v>
      </c>
      <c r="RWL56" s="383">
        <f t="shared" si="202"/>
        <v>0</v>
      </c>
      <c r="RWM56" s="383">
        <f t="shared" si="202"/>
        <v>0</v>
      </c>
      <c r="RWN56" s="383">
        <f t="shared" si="202"/>
        <v>0</v>
      </c>
      <c r="RWO56" s="383">
        <f t="shared" si="202"/>
        <v>0</v>
      </c>
      <c r="RWP56" s="383">
        <f t="shared" si="202"/>
        <v>0</v>
      </c>
      <c r="RWQ56" s="383">
        <f t="shared" si="202"/>
        <v>0</v>
      </c>
      <c r="RWR56" s="383">
        <f t="shared" si="202"/>
        <v>0</v>
      </c>
      <c r="RWS56" s="383">
        <f t="shared" si="202"/>
        <v>0</v>
      </c>
      <c r="RWT56" s="383">
        <f t="shared" si="202"/>
        <v>0</v>
      </c>
      <c r="RWU56" s="383">
        <f t="shared" si="202"/>
        <v>0</v>
      </c>
      <c r="RWV56" s="383">
        <f t="shared" si="202"/>
        <v>0</v>
      </c>
      <c r="RWW56" s="383">
        <f t="shared" si="202"/>
        <v>0</v>
      </c>
      <c r="RWX56" s="383">
        <f t="shared" si="202"/>
        <v>0</v>
      </c>
      <c r="RWY56" s="383">
        <f t="shared" si="202"/>
        <v>0</v>
      </c>
      <c r="RWZ56" s="383">
        <f t="shared" si="202"/>
        <v>0</v>
      </c>
      <c r="RXA56" s="383">
        <f t="shared" si="202"/>
        <v>0</v>
      </c>
      <c r="RXB56" s="383">
        <f t="shared" si="202"/>
        <v>0</v>
      </c>
      <c r="RXC56" s="383">
        <f t="shared" si="202"/>
        <v>0</v>
      </c>
      <c r="RXD56" s="383">
        <f t="shared" si="202"/>
        <v>0</v>
      </c>
      <c r="RXE56" s="383">
        <f t="shared" si="202"/>
        <v>0</v>
      </c>
      <c r="RXF56" s="383">
        <f t="shared" si="202"/>
        <v>0</v>
      </c>
      <c r="RXG56" s="383">
        <f t="shared" si="202"/>
        <v>0</v>
      </c>
      <c r="RXH56" s="383">
        <f t="shared" si="202"/>
        <v>0</v>
      </c>
      <c r="RXI56" s="383">
        <f t="shared" si="202"/>
        <v>0</v>
      </c>
      <c r="RXJ56" s="383">
        <f t="shared" si="202"/>
        <v>0</v>
      </c>
      <c r="RXK56" s="383">
        <f t="shared" si="202"/>
        <v>0</v>
      </c>
      <c r="RXL56" s="383">
        <f t="shared" si="202"/>
        <v>0</v>
      </c>
      <c r="RXM56" s="383">
        <f t="shared" si="202"/>
        <v>0</v>
      </c>
      <c r="RXN56" s="383">
        <f t="shared" ref="RXN56:RZY56" si="203">$C$56*RXN54</f>
        <v>0</v>
      </c>
      <c r="RXO56" s="383">
        <f t="shared" si="203"/>
        <v>0</v>
      </c>
      <c r="RXP56" s="383">
        <f t="shared" si="203"/>
        <v>0</v>
      </c>
      <c r="RXQ56" s="383">
        <f t="shared" si="203"/>
        <v>0</v>
      </c>
      <c r="RXR56" s="383">
        <f t="shared" si="203"/>
        <v>0</v>
      </c>
      <c r="RXS56" s="383">
        <f t="shared" si="203"/>
        <v>0</v>
      </c>
      <c r="RXT56" s="383">
        <f t="shared" si="203"/>
        <v>0</v>
      </c>
      <c r="RXU56" s="383">
        <f t="shared" si="203"/>
        <v>0</v>
      </c>
      <c r="RXV56" s="383">
        <f t="shared" si="203"/>
        <v>0</v>
      </c>
      <c r="RXW56" s="383">
        <f t="shared" si="203"/>
        <v>0</v>
      </c>
      <c r="RXX56" s="383">
        <f t="shared" si="203"/>
        <v>0</v>
      </c>
      <c r="RXY56" s="383">
        <f t="shared" si="203"/>
        <v>0</v>
      </c>
      <c r="RXZ56" s="383">
        <f t="shared" si="203"/>
        <v>0</v>
      </c>
      <c r="RYA56" s="383">
        <f t="shared" si="203"/>
        <v>0</v>
      </c>
      <c r="RYB56" s="383">
        <f t="shared" si="203"/>
        <v>0</v>
      </c>
      <c r="RYC56" s="383">
        <f t="shared" si="203"/>
        <v>0</v>
      </c>
      <c r="RYD56" s="383">
        <f t="shared" si="203"/>
        <v>0</v>
      </c>
      <c r="RYE56" s="383">
        <f t="shared" si="203"/>
        <v>0</v>
      </c>
      <c r="RYF56" s="383">
        <f t="shared" si="203"/>
        <v>0</v>
      </c>
      <c r="RYG56" s="383">
        <f t="shared" si="203"/>
        <v>0</v>
      </c>
      <c r="RYH56" s="383">
        <f t="shared" si="203"/>
        <v>0</v>
      </c>
      <c r="RYI56" s="383">
        <f t="shared" si="203"/>
        <v>0</v>
      </c>
      <c r="RYJ56" s="383">
        <f t="shared" si="203"/>
        <v>0</v>
      </c>
      <c r="RYK56" s="383">
        <f t="shared" si="203"/>
        <v>0</v>
      </c>
      <c r="RYL56" s="383">
        <f t="shared" si="203"/>
        <v>0</v>
      </c>
      <c r="RYM56" s="383">
        <f t="shared" si="203"/>
        <v>0</v>
      </c>
      <c r="RYN56" s="383">
        <f t="shared" si="203"/>
        <v>0</v>
      </c>
      <c r="RYO56" s="383">
        <f t="shared" si="203"/>
        <v>0</v>
      </c>
      <c r="RYP56" s="383">
        <f t="shared" si="203"/>
        <v>0</v>
      </c>
      <c r="RYQ56" s="383">
        <f t="shared" si="203"/>
        <v>0</v>
      </c>
      <c r="RYR56" s="383">
        <f t="shared" si="203"/>
        <v>0</v>
      </c>
      <c r="RYS56" s="383">
        <f t="shared" si="203"/>
        <v>0</v>
      </c>
      <c r="RYT56" s="383">
        <f t="shared" si="203"/>
        <v>0</v>
      </c>
      <c r="RYU56" s="383">
        <f t="shared" si="203"/>
        <v>0</v>
      </c>
      <c r="RYV56" s="383">
        <f t="shared" si="203"/>
        <v>0</v>
      </c>
      <c r="RYW56" s="383">
        <f t="shared" si="203"/>
        <v>0</v>
      </c>
      <c r="RYX56" s="383">
        <f t="shared" si="203"/>
        <v>0</v>
      </c>
      <c r="RYY56" s="383">
        <f t="shared" si="203"/>
        <v>0</v>
      </c>
      <c r="RYZ56" s="383">
        <f t="shared" si="203"/>
        <v>0</v>
      </c>
      <c r="RZA56" s="383">
        <f t="shared" si="203"/>
        <v>0</v>
      </c>
      <c r="RZB56" s="383">
        <f t="shared" si="203"/>
        <v>0</v>
      </c>
      <c r="RZC56" s="383">
        <f t="shared" si="203"/>
        <v>0</v>
      </c>
      <c r="RZD56" s="383">
        <f t="shared" si="203"/>
        <v>0</v>
      </c>
      <c r="RZE56" s="383">
        <f t="shared" si="203"/>
        <v>0</v>
      </c>
      <c r="RZF56" s="383">
        <f t="shared" si="203"/>
        <v>0</v>
      </c>
      <c r="RZG56" s="383">
        <f t="shared" si="203"/>
        <v>0</v>
      </c>
      <c r="RZH56" s="383">
        <f t="shared" si="203"/>
        <v>0</v>
      </c>
      <c r="RZI56" s="383">
        <f t="shared" si="203"/>
        <v>0</v>
      </c>
      <c r="RZJ56" s="383">
        <f t="shared" si="203"/>
        <v>0</v>
      </c>
      <c r="RZK56" s="383">
        <f t="shared" si="203"/>
        <v>0</v>
      </c>
      <c r="RZL56" s="383">
        <f t="shared" si="203"/>
        <v>0</v>
      </c>
      <c r="RZM56" s="383">
        <f t="shared" si="203"/>
        <v>0</v>
      </c>
      <c r="RZN56" s="383">
        <f t="shared" si="203"/>
        <v>0</v>
      </c>
      <c r="RZO56" s="383">
        <f t="shared" si="203"/>
        <v>0</v>
      </c>
      <c r="RZP56" s="383">
        <f t="shared" si="203"/>
        <v>0</v>
      </c>
      <c r="RZQ56" s="383">
        <f t="shared" si="203"/>
        <v>0</v>
      </c>
      <c r="RZR56" s="383">
        <f t="shared" si="203"/>
        <v>0</v>
      </c>
      <c r="RZS56" s="383">
        <f t="shared" si="203"/>
        <v>0</v>
      </c>
      <c r="RZT56" s="383">
        <f t="shared" si="203"/>
        <v>0</v>
      </c>
      <c r="RZU56" s="383">
        <f t="shared" si="203"/>
        <v>0</v>
      </c>
      <c r="RZV56" s="383">
        <f t="shared" si="203"/>
        <v>0</v>
      </c>
      <c r="RZW56" s="383">
        <f t="shared" si="203"/>
        <v>0</v>
      </c>
      <c r="RZX56" s="383">
        <f t="shared" si="203"/>
        <v>0</v>
      </c>
      <c r="RZY56" s="383">
        <f t="shared" si="203"/>
        <v>0</v>
      </c>
      <c r="RZZ56" s="383">
        <f t="shared" ref="RZZ56:SCK56" si="204">$C$56*RZZ54</f>
        <v>0</v>
      </c>
      <c r="SAA56" s="383">
        <f t="shared" si="204"/>
        <v>0</v>
      </c>
      <c r="SAB56" s="383">
        <f t="shared" si="204"/>
        <v>0</v>
      </c>
      <c r="SAC56" s="383">
        <f t="shared" si="204"/>
        <v>0</v>
      </c>
      <c r="SAD56" s="383">
        <f t="shared" si="204"/>
        <v>0</v>
      </c>
      <c r="SAE56" s="383">
        <f t="shared" si="204"/>
        <v>0</v>
      </c>
      <c r="SAF56" s="383">
        <f t="shared" si="204"/>
        <v>0</v>
      </c>
      <c r="SAG56" s="383">
        <f t="shared" si="204"/>
        <v>0</v>
      </c>
      <c r="SAH56" s="383">
        <f t="shared" si="204"/>
        <v>0</v>
      </c>
      <c r="SAI56" s="383">
        <f t="shared" si="204"/>
        <v>0</v>
      </c>
      <c r="SAJ56" s="383">
        <f t="shared" si="204"/>
        <v>0</v>
      </c>
      <c r="SAK56" s="383">
        <f t="shared" si="204"/>
        <v>0</v>
      </c>
      <c r="SAL56" s="383">
        <f t="shared" si="204"/>
        <v>0</v>
      </c>
      <c r="SAM56" s="383">
        <f t="shared" si="204"/>
        <v>0</v>
      </c>
      <c r="SAN56" s="383">
        <f t="shared" si="204"/>
        <v>0</v>
      </c>
      <c r="SAO56" s="383">
        <f t="shared" si="204"/>
        <v>0</v>
      </c>
      <c r="SAP56" s="383">
        <f t="shared" si="204"/>
        <v>0</v>
      </c>
      <c r="SAQ56" s="383">
        <f t="shared" si="204"/>
        <v>0</v>
      </c>
      <c r="SAR56" s="383">
        <f t="shared" si="204"/>
        <v>0</v>
      </c>
      <c r="SAS56" s="383">
        <f t="shared" si="204"/>
        <v>0</v>
      </c>
      <c r="SAT56" s="383">
        <f t="shared" si="204"/>
        <v>0</v>
      </c>
      <c r="SAU56" s="383">
        <f t="shared" si="204"/>
        <v>0</v>
      </c>
      <c r="SAV56" s="383">
        <f t="shared" si="204"/>
        <v>0</v>
      </c>
      <c r="SAW56" s="383">
        <f t="shared" si="204"/>
        <v>0</v>
      </c>
      <c r="SAX56" s="383">
        <f t="shared" si="204"/>
        <v>0</v>
      </c>
      <c r="SAY56" s="383">
        <f t="shared" si="204"/>
        <v>0</v>
      </c>
      <c r="SAZ56" s="383">
        <f t="shared" si="204"/>
        <v>0</v>
      </c>
      <c r="SBA56" s="383">
        <f t="shared" si="204"/>
        <v>0</v>
      </c>
      <c r="SBB56" s="383">
        <f t="shared" si="204"/>
        <v>0</v>
      </c>
      <c r="SBC56" s="383">
        <f t="shared" si="204"/>
        <v>0</v>
      </c>
      <c r="SBD56" s="383">
        <f t="shared" si="204"/>
        <v>0</v>
      </c>
      <c r="SBE56" s="383">
        <f t="shared" si="204"/>
        <v>0</v>
      </c>
      <c r="SBF56" s="383">
        <f t="shared" si="204"/>
        <v>0</v>
      </c>
      <c r="SBG56" s="383">
        <f t="shared" si="204"/>
        <v>0</v>
      </c>
      <c r="SBH56" s="383">
        <f t="shared" si="204"/>
        <v>0</v>
      </c>
      <c r="SBI56" s="383">
        <f t="shared" si="204"/>
        <v>0</v>
      </c>
      <c r="SBJ56" s="383">
        <f t="shared" si="204"/>
        <v>0</v>
      </c>
      <c r="SBK56" s="383">
        <f t="shared" si="204"/>
        <v>0</v>
      </c>
      <c r="SBL56" s="383">
        <f t="shared" si="204"/>
        <v>0</v>
      </c>
      <c r="SBM56" s="383">
        <f t="shared" si="204"/>
        <v>0</v>
      </c>
      <c r="SBN56" s="383">
        <f t="shared" si="204"/>
        <v>0</v>
      </c>
      <c r="SBO56" s="383">
        <f t="shared" si="204"/>
        <v>0</v>
      </c>
      <c r="SBP56" s="383">
        <f t="shared" si="204"/>
        <v>0</v>
      </c>
      <c r="SBQ56" s="383">
        <f t="shared" si="204"/>
        <v>0</v>
      </c>
      <c r="SBR56" s="383">
        <f t="shared" si="204"/>
        <v>0</v>
      </c>
      <c r="SBS56" s="383">
        <f t="shared" si="204"/>
        <v>0</v>
      </c>
      <c r="SBT56" s="383">
        <f t="shared" si="204"/>
        <v>0</v>
      </c>
      <c r="SBU56" s="383">
        <f t="shared" si="204"/>
        <v>0</v>
      </c>
      <c r="SBV56" s="383">
        <f t="shared" si="204"/>
        <v>0</v>
      </c>
      <c r="SBW56" s="383">
        <f t="shared" si="204"/>
        <v>0</v>
      </c>
      <c r="SBX56" s="383">
        <f t="shared" si="204"/>
        <v>0</v>
      </c>
      <c r="SBY56" s="383">
        <f t="shared" si="204"/>
        <v>0</v>
      </c>
      <c r="SBZ56" s="383">
        <f t="shared" si="204"/>
        <v>0</v>
      </c>
      <c r="SCA56" s="383">
        <f t="shared" si="204"/>
        <v>0</v>
      </c>
      <c r="SCB56" s="383">
        <f t="shared" si="204"/>
        <v>0</v>
      </c>
      <c r="SCC56" s="383">
        <f t="shared" si="204"/>
        <v>0</v>
      </c>
      <c r="SCD56" s="383">
        <f t="shared" si="204"/>
        <v>0</v>
      </c>
      <c r="SCE56" s="383">
        <f t="shared" si="204"/>
        <v>0</v>
      </c>
      <c r="SCF56" s="383">
        <f t="shared" si="204"/>
        <v>0</v>
      </c>
      <c r="SCG56" s="383">
        <f t="shared" si="204"/>
        <v>0</v>
      </c>
      <c r="SCH56" s="383">
        <f t="shared" si="204"/>
        <v>0</v>
      </c>
      <c r="SCI56" s="383">
        <f t="shared" si="204"/>
        <v>0</v>
      </c>
      <c r="SCJ56" s="383">
        <f t="shared" si="204"/>
        <v>0</v>
      </c>
      <c r="SCK56" s="383">
        <f t="shared" si="204"/>
        <v>0</v>
      </c>
      <c r="SCL56" s="383">
        <f t="shared" ref="SCL56:SEW56" si="205">$C$56*SCL54</f>
        <v>0</v>
      </c>
      <c r="SCM56" s="383">
        <f t="shared" si="205"/>
        <v>0</v>
      </c>
      <c r="SCN56" s="383">
        <f t="shared" si="205"/>
        <v>0</v>
      </c>
      <c r="SCO56" s="383">
        <f t="shared" si="205"/>
        <v>0</v>
      </c>
      <c r="SCP56" s="383">
        <f t="shared" si="205"/>
        <v>0</v>
      </c>
      <c r="SCQ56" s="383">
        <f t="shared" si="205"/>
        <v>0</v>
      </c>
      <c r="SCR56" s="383">
        <f t="shared" si="205"/>
        <v>0</v>
      </c>
      <c r="SCS56" s="383">
        <f t="shared" si="205"/>
        <v>0</v>
      </c>
      <c r="SCT56" s="383">
        <f t="shared" si="205"/>
        <v>0</v>
      </c>
      <c r="SCU56" s="383">
        <f t="shared" si="205"/>
        <v>0</v>
      </c>
      <c r="SCV56" s="383">
        <f t="shared" si="205"/>
        <v>0</v>
      </c>
      <c r="SCW56" s="383">
        <f t="shared" si="205"/>
        <v>0</v>
      </c>
      <c r="SCX56" s="383">
        <f t="shared" si="205"/>
        <v>0</v>
      </c>
      <c r="SCY56" s="383">
        <f t="shared" si="205"/>
        <v>0</v>
      </c>
      <c r="SCZ56" s="383">
        <f t="shared" si="205"/>
        <v>0</v>
      </c>
      <c r="SDA56" s="383">
        <f t="shared" si="205"/>
        <v>0</v>
      </c>
      <c r="SDB56" s="383">
        <f t="shared" si="205"/>
        <v>0</v>
      </c>
      <c r="SDC56" s="383">
        <f t="shared" si="205"/>
        <v>0</v>
      </c>
      <c r="SDD56" s="383">
        <f t="shared" si="205"/>
        <v>0</v>
      </c>
      <c r="SDE56" s="383">
        <f t="shared" si="205"/>
        <v>0</v>
      </c>
      <c r="SDF56" s="383">
        <f t="shared" si="205"/>
        <v>0</v>
      </c>
      <c r="SDG56" s="383">
        <f t="shared" si="205"/>
        <v>0</v>
      </c>
      <c r="SDH56" s="383">
        <f t="shared" si="205"/>
        <v>0</v>
      </c>
      <c r="SDI56" s="383">
        <f t="shared" si="205"/>
        <v>0</v>
      </c>
      <c r="SDJ56" s="383">
        <f t="shared" si="205"/>
        <v>0</v>
      </c>
      <c r="SDK56" s="383">
        <f t="shared" si="205"/>
        <v>0</v>
      </c>
      <c r="SDL56" s="383">
        <f t="shared" si="205"/>
        <v>0</v>
      </c>
      <c r="SDM56" s="383">
        <f t="shared" si="205"/>
        <v>0</v>
      </c>
      <c r="SDN56" s="383">
        <f t="shared" si="205"/>
        <v>0</v>
      </c>
      <c r="SDO56" s="383">
        <f t="shared" si="205"/>
        <v>0</v>
      </c>
      <c r="SDP56" s="383">
        <f t="shared" si="205"/>
        <v>0</v>
      </c>
      <c r="SDQ56" s="383">
        <f t="shared" si="205"/>
        <v>0</v>
      </c>
      <c r="SDR56" s="383">
        <f t="shared" si="205"/>
        <v>0</v>
      </c>
      <c r="SDS56" s="383">
        <f t="shared" si="205"/>
        <v>0</v>
      </c>
      <c r="SDT56" s="383">
        <f t="shared" si="205"/>
        <v>0</v>
      </c>
      <c r="SDU56" s="383">
        <f t="shared" si="205"/>
        <v>0</v>
      </c>
      <c r="SDV56" s="383">
        <f t="shared" si="205"/>
        <v>0</v>
      </c>
      <c r="SDW56" s="383">
        <f t="shared" si="205"/>
        <v>0</v>
      </c>
      <c r="SDX56" s="383">
        <f t="shared" si="205"/>
        <v>0</v>
      </c>
      <c r="SDY56" s="383">
        <f t="shared" si="205"/>
        <v>0</v>
      </c>
      <c r="SDZ56" s="383">
        <f t="shared" si="205"/>
        <v>0</v>
      </c>
      <c r="SEA56" s="383">
        <f t="shared" si="205"/>
        <v>0</v>
      </c>
      <c r="SEB56" s="383">
        <f t="shared" si="205"/>
        <v>0</v>
      </c>
      <c r="SEC56" s="383">
        <f t="shared" si="205"/>
        <v>0</v>
      </c>
      <c r="SED56" s="383">
        <f t="shared" si="205"/>
        <v>0</v>
      </c>
      <c r="SEE56" s="383">
        <f t="shared" si="205"/>
        <v>0</v>
      </c>
      <c r="SEF56" s="383">
        <f t="shared" si="205"/>
        <v>0</v>
      </c>
      <c r="SEG56" s="383">
        <f t="shared" si="205"/>
        <v>0</v>
      </c>
      <c r="SEH56" s="383">
        <f t="shared" si="205"/>
        <v>0</v>
      </c>
      <c r="SEI56" s="383">
        <f t="shared" si="205"/>
        <v>0</v>
      </c>
      <c r="SEJ56" s="383">
        <f t="shared" si="205"/>
        <v>0</v>
      </c>
      <c r="SEK56" s="383">
        <f t="shared" si="205"/>
        <v>0</v>
      </c>
      <c r="SEL56" s="383">
        <f t="shared" si="205"/>
        <v>0</v>
      </c>
      <c r="SEM56" s="383">
        <f t="shared" si="205"/>
        <v>0</v>
      </c>
      <c r="SEN56" s="383">
        <f t="shared" si="205"/>
        <v>0</v>
      </c>
      <c r="SEO56" s="383">
        <f t="shared" si="205"/>
        <v>0</v>
      </c>
      <c r="SEP56" s="383">
        <f t="shared" si="205"/>
        <v>0</v>
      </c>
      <c r="SEQ56" s="383">
        <f t="shared" si="205"/>
        <v>0</v>
      </c>
      <c r="SER56" s="383">
        <f t="shared" si="205"/>
        <v>0</v>
      </c>
      <c r="SES56" s="383">
        <f t="shared" si="205"/>
        <v>0</v>
      </c>
      <c r="SET56" s="383">
        <f t="shared" si="205"/>
        <v>0</v>
      </c>
      <c r="SEU56" s="383">
        <f t="shared" si="205"/>
        <v>0</v>
      </c>
      <c r="SEV56" s="383">
        <f t="shared" si="205"/>
        <v>0</v>
      </c>
      <c r="SEW56" s="383">
        <f t="shared" si="205"/>
        <v>0</v>
      </c>
      <c r="SEX56" s="383">
        <f t="shared" ref="SEX56:SHI56" si="206">$C$56*SEX54</f>
        <v>0</v>
      </c>
      <c r="SEY56" s="383">
        <f t="shared" si="206"/>
        <v>0</v>
      </c>
      <c r="SEZ56" s="383">
        <f t="shared" si="206"/>
        <v>0</v>
      </c>
      <c r="SFA56" s="383">
        <f t="shared" si="206"/>
        <v>0</v>
      </c>
      <c r="SFB56" s="383">
        <f t="shared" si="206"/>
        <v>0</v>
      </c>
      <c r="SFC56" s="383">
        <f t="shared" si="206"/>
        <v>0</v>
      </c>
      <c r="SFD56" s="383">
        <f t="shared" si="206"/>
        <v>0</v>
      </c>
      <c r="SFE56" s="383">
        <f t="shared" si="206"/>
        <v>0</v>
      </c>
      <c r="SFF56" s="383">
        <f t="shared" si="206"/>
        <v>0</v>
      </c>
      <c r="SFG56" s="383">
        <f t="shared" si="206"/>
        <v>0</v>
      </c>
      <c r="SFH56" s="383">
        <f t="shared" si="206"/>
        <v>0</v>
      </c>
      <c r="SFI56" s="383">
        <f t="shared" si="206"/>
        <v>0</v>
      </c>
      <c r="SFJ56" s="383">
        <f t="shared" si="206"/>
        <v>0</v>
      </c>
      <c r="SFK56" s="383">
        <f t="shared" si="206"/>
        <v>0</v>
      </c>
      <c r="SFL56" s="383">
        <f t="shared" si="206"/>
        <v>0</v>
      </c>
      <c r="SFM56" s="383">
        <f t="shared" si="206"/>
        <v>0</v>
      </c>
      <c r="SFN56" s="383">
        <f t="shared" si="206"/>
        <v>0</v>
      </c>
      <c r="SFO56" s="383">
        <f t="shared" si="206"/>
        <v>0</v>
      </c>
      <c r="SFP56" s="383">
        <f t="shared" si="206"/>
        <v>0</v>
      </c>
      <c r="SFQ56" s="383">
        <f t="shared" si="206"/>
        <v>0</v>
      </c>
      <c r="SFR56" s="383">
        <f t="shared" si="206"/>
        <v>0</v>
      </c>
      <c r="SFS56" s="383">
        <f t="shared" si="206"/>
        <v>0</v>
      </c>
      <c r="SFT56" s="383">
        <f t="shared" si="206"/>
        <v>0</v>
      </c>
      <c r="SFU56" s="383">
        <f t="shared" si="206"/>
        <v>0</v>
      </c>
      <c r="SFV56" s="383">
        <f t="shared" si="206"/>
        <v>0</v>
      </c>
      <c r="SFW56" s="383">
        <f t="shared" si="206"/>
        <v>0</v>
      </c>
      <c r="SFX56" s="383">
        <f t="shared" si="206"/>
        <v>0</v>
      </c>
      <c r="SFY56" s="383">
        <f t="shared" si="206"/>
        <v>0</v>
      </c>
      <c r="SFZ56" s="383">
        <f t="shared" si="206"/>
        <v>0</v>
      </c>
      <c r="SGA56" s="383">
        <f t="shared" si="206"/>
        <v>0</v>
      </c>
      <c r="SGB56" s="383">
        <f t="shared" si="206"/>
        <v>0</v>
      </c>
      <c r="SGC56" s="383">
        <f t="shared" si="206"/>
        <v>0</v>
      </c>
      <c r="SGD56" s="383">
        <f t="shared" si="206"/>
        <v>0</v>
      </c>
      <c r="SGE56" s="383">
        <f t="shared" si="206"/>
        <v>0</v>
      </c>
      <c r="SGF56" s="383">
        <f t="shared" si="206"/>
        <v>0</v>
      </c>
      <c r="SGG56" s="383">
        <f t="shared" si="206"/>
        <v>0</v>
      </c>
      <c r="SGH56" s="383">
        <f t="shared" si="206"/>
        <v>0</v>
      </c>
      <c r="SGI56" s="383">
        <f t="shared" si="206"/>
        <v>0</v>
      </c>
      <c r="SGJ56" s="383">
        <f t="shared" si="206"/>
        <v>0</v>
      </c>
      <c r="SGK56" s="383">
        <f t="shared" si="206"/>
        <v>0</v>
      </c>
      <c r="SGL56" s="383">
        <f t="shared" si="206"/>
        <v>0</v>
      </c>
      <c r="SGM56" s="383">
        <f t="shared" si="206"/>
        <v>0</v>
      </c>
      <c r="SGN56" s="383">
        <f t="shared" si="206"/>
        <v>0</v>
      </c>
      <c r="SGO56" s="383">
        <f t="shared" si="206"/>
        <v>0</v>
      </c>
      <c r="SGP56" s="383">
        <f t="shared" si="206"/>
        <v>0</v>
      </c>
      <c r="SGQ56" s="383">
        <f t="shared" si="206"/>
        <v>0</v>
      </c>
      <c r="SGR56" s="383">
        <f t="shared" si="206"/>
        <v>0</v>
      </c>
      <c r="SGS56" s="383">
        <f t="shared" si="206"/>
        <v>0</v>
      </c>
      <c r="SGT56" s="383">
        <f t="shared" si="206"/>
        <v>0</v>
      </c>
      <c r="SGU56" s="383">
        <f t="shared" si="206"/>
        <v>0</v>
      </c>
      <c r="SGV56" s="383">
        <f t="shared" si="206"/>
        <v>0</v>
      </c>
      <c r="SGW56" s="383">
        <f t="shared" si="206"/>
        <v>0</v>
      </c>
      <c r="SGX56" s="383">
        <f t="shared" si="206"/>
        <v>0</v>
      </c>
      <c r="SGY56" s="383">
        <f t="shared" si="206"/>
        <v>0</v>
      </c>
      <c r="SGZ56" s="383">
        <f t="shared" si="206"/>
        <v>0</v>
      </c>
      <c r="SHA56" s="383">
        <f t="shared" si="206"/>
        <v>0</v>
      </c>
      <c r="SHB56" s="383">
        <f t="shared" si="206"/>
        <v>0</v>
      </c>
      <c r="SHC56" s="383">
        <f t="shared" si="206"/>
        <v>0</v>
      </c>
      <c r="SHD56" s="383">
        <f t="shared" si="206"/>
        <v>0</v>
      </c>
      <c r="SHE56" s="383">
        <f t="shared" si="206"/>
        <v>0</v>
      </c>
      <c r="SHF56" s="383">
        <f t="shared" si="206"/>
        <v>0</v>
      </c>
      <c r="SHG56" s="383">
        <f t="shared" si="206"/>
        <v>0</v>
      </c>
      <c r="SHH56" s="383">
        <f t="shared" si="206"/>
        <v>0</v>
      </c>
      <c r="SHI56" s="383">
        <f t="shared" si="206"/>
        <v>0</v>
      </c>
      <c r="SHJ56" s="383">
        <f t="shared" ref="SHJ56:SJU56" si="207">$C$56*SHJ54</f>
        <v>0</v>
      </c>
      <c r="SHK56" s="383">
        <f t="shared" si="207"/>
        <v>0</v>
      </c>
      <c r="SHL56" s="383">
        <f t="shared" si="207"/>
        <v>0</v>
      </c>
      <c r="SHM56" s="383">
        <f t="shared" si="207"/>
        <v>0</v>
      </c>
      <c r="SHN56" s="383">
        <f t="shared" si="207"/>
        <v>0</v>
      </c>
      <c r="SHO56" s="383">
        <f t="shared" si="207"/>
        <v>0</v>
      </c>
      <c r="SHP56" s="383">
        <f t="shared" si="207"/>
        <v>0</v>
      </c>
      <c r="SHQ56" s="383">
        <f t="shared" si="207"/>
        <v>0</v>
      </c>
      <c r="SHR56" s="383">
        <f t="shared" si="207"/>
        <v>0</v>
      </c>
      <c r="SHS56" s="383">
        <f t="shared" si="207"/>
        <v>0</v>
      </c>
      <c r="SHT56" s="383">
        <f t="shared" si="207"/>
        <v>0</v>
      </c>
      <c r="SHU56" s="383">
        <f t="shared" si="207"/>
        <v>0</v>
      </c>
      <c r="SHV56" s="383">
        <f t="shared" si="207"/>
        <v>0</v>
      </c>
      <c r="SHW56" s="383">
        <f t="shared" si="207"/>
        <v>0</v>
      </c>
      <c r="SHX56" s="383">
        <f t="shared" si="207"/>
        <v>0</v>
      </c>
      <c r="SHY56" s="383">
        <f t="shared" si="207"/>
        <v>0</v>
      </c>
      <c r="SHZ56" s="383">
        <f t="shared" si="207"/>
        <v>0</v>
      </c>
      <c r="SIA56" s="383">
        <f t="shared" si="207"/>
        <v>0</v>
      </c>
      <c r="SIB56" s="383">
        <f t="shared" si="207"/>
        <v>0</v>
      </c>
      <c r="SIC56" s="383">
        <f t="shared" si="207"/>
        <v>0</v>
      </c>
      <c r="SID56" s="383">
        <f t="shared" si="207"/>
        <v>0</v>
      </c>
      <c r="SIE56" s="383">
        <f t="shared" si="207"/>
        <v>0</v>
      </c>
      <c r="SIF56" s="383">
        <f t="shared" si="207"/>
        <v>0</v>
      </c>
      <c r="SIG56" s="383">
        <f t="shared" si="207"/>
        <v>0</v>
      </c>
      <c r="SIH56" s="383">
        <f t="shared" si="207"/>
        <v>0</v>
      </c>
      <c r="SII56" s="383">
        <f t="shared" si="207"/>
        <v>0</v>
      </c>
      <c r="SIJ56" s="383">
        <f t="shared" si="207"/>
        <v>0</v>
      </c>
      <c r="SIK56" s="383">
        <f t="shared" si="207"/>
        <v>0</v>
      </c>
      <c r="SIL56" s="383">
        <f t="shared" si="207"/>
        <v>0</v>
      </c>
      <c r="SIM56" s="383">
        <f t="shared" si="207"/>
        <v>0</v>
      </c>
      <c r="SIN56" s="383">
        <f t="shared" si="207"/>
        <v>0</v>
      </c>
      <c r="SIO56" s="383">
        <f t="shared" si="207"/>
        <v>0</v>
      </c>
      <c r="SIP56" s="383">
        <f t="shared" si="207"/>
        <v>0</v>
      </c>
      <c r="SIQ56" s="383">
        <f t="shared" si="207"/>
        <v>0</v>
      </c>
      <c r="SIR56" s="383">
        <f t="shared" si="207"/>
        <v>0</v>
      </c>
      <c r="SIS56" s="383">
        <f t="shared" si="207"/>
        <v>0</v>
      </c>
      <c r="SIT56" s="383">
        <f t="shared" si="207"/>
        <v>0</v>
      </c>
      <c r="SIU56" s="383">
        <f t="shared" si="207"/>
        <v>0</v>
      </c>
      <c r="SIV56" s="383">
        <f t="shared" si="207"/>
        <v>0</v>
      </c>
      <c r="SIW56" s="383">
        <f t="shared" si="207"/>
        <v>0</v>
      </c>
      <c r="SIX56" s="383">
        <f t="shared" si="207"/>
        <v>0</v>
      </c>
      <c r="SIY56" s="383">
        <f t="shared" si="207"/>
        <v>0</v>
      </c>
      <c r="SIZ56" s="383">
        <f t="shared" si="207"/>
        <v>0</v>
      </c>
      <c r="SJA56" s="383">
        <f t="shared" si="207"/>
        <v>0</v>
      </c>
      <c r="SJB56" s="383">
        <f t="shared" si="207"/>
        <v>0</v>
      </c>
      <c r="SJC56" s="383">
        <f t="shared" si="207"/>
        <v>0</v>
      </c>
      <c r="SJD56" s="383">
        <f t="shared" si="207"/>
        <v>0</v>
      </c>
      <c r="SJE56" s="383">
        <f t="shared" si="207"/>
        <v>0</v>
      </c>
      <c r="SJF56" s="383">
        <f t="shared" si="207"/>
        <v>0</v>
      </c>
      <c r="SJG56" s="383">
        <f t="shared" si="207"/>
        <v>0</v>
      </c>
      <c r="SJH56" s="383">
        <f t="shared" si="207"/>
        <v>0</v>
      </c>
      <c r="SJI56" s="383">
        <f t="shared" si="207"/>
        <v>0</v>
      </c>
      <c r="SJJ56" s="383">
        <f t="shared" si="207"/>
        <v>0</v>
      </c>
      <c r="SJK56" s="383">
        <f t="shared" si="207"/>
        <v>0</v>
      </c>
      <c r="SJL56" s="383">
        <f t="shared" si="207"/>
        <v>0</v>
      </c>
      <c r="SJM56" s="383">
        <f t="shared" si="207"/>
        <v>0</v>
      </c>
      <c r="SJN56" s="383">
        <f t="shared" si="207"/>
        <v>0</v>
      </c>
      <c r="SJO56" s="383">
        <f t="shared" si="207"/>
        <v>0</v>
      </c>
      <c r="SJP56" s="383">
        <f t="shared" si="207"/>
        <v>0</v>
      </c>
      <c r="SJQ56" s="383">
        <f t="shared" si="207"/>
        <v>0</v>
      </c>
      <c r="SJR56" s="383">
        <f t="shared" si="207"/>
        <v>0</v>
      </c>
      <c r="SJS56" s="383">
        <f t="shared" si="207"/>
        <v>0</v>
      </c>
      <c r="SJT56" s="383">
        <f t="shared" si="207"/>
        <v>0</v>
      </c>
      <c r="SJU56" s="383">
        <f t="shared" si="207"/>
        <v>0</v>
      </c>
      <c r="SJV56" s="383">
        <f t="shared" ref="SJV56:SMG56" si="208">$C$56*SJV54</f>
        <v>0</v>
      </c>
      <c r="SJW56" s="383">
        <f t="shared" si="208"/>
        <v>0</v>
      </c>
      <c r="SJX56" s="383">
        <f t="shared" si="208"/>
        <v>0</v>
      </c>
      <c r="SJY56" s="383">
        <f t="shared" si="208"/>
        <v>0</v>
      </c>
      <c r="SJZ56" s="383">
        <f t="shared" si="208"/>
        <v>0</v>
      </c>
      <c r="SKA56" s="383">
        <f t="shared" si="208"/>
        <v>0</v>
      </c>
      <c r="SKB56" s="383">
        <f t="shared" si="208"/>
        <v>0</v>
      </c>
      <c r="SKC56" s="383">
        <f t="shared" si="208"/>
        <v>0</v>
      </c>
      <c r="SKD56" s="383">
        <f t="shared" si="208"/>
        <v>0</v>
      </c>
      <c r="SKE56" s="383">
        <f t="shared" si="208"/>
        <v>0</v>
      </c>
      <c r="SKF56" s="383">
        <f t="shared" si="208"/>
        <v>0</v>
      </c>
      <c r="SKG56" s="383">
        <f t="shared" si="208"/>
        <v>0</v>
      </c>
      <c r="SKH56" s="383">
        <f t="shared" si="208"/>
        <v>0</v>
      </c>
      <c r="SKI56" s="383">
        <f t="shared" si="208"/>
        <v>0</v>
      </c>
      <c r="SKJ56" s="383">
        <f t="shared" si="208"/>
        <v>0</v>
      </c>
      <c r="SKK56" s="383">
        <f t="shared" si="208"/>
        <v>0</v>
      </c>
      <c r="SKL56" s="383">
        <f t="shared" si="208"/>
        <v>0</v>
      </c>
      <c r="SKM56" s="383">
        <f t="shared" si="208"/>
        <v>0</v>
      </c>
      <c r="SKN56" s="383">
        <f t="shared" si="208"/>
        <v>0</v>
      </c>
      <c r="SKO56" s="383">
        <f t="shared" si="208"/>
        <v>0</v>
      </c>
      <c r="SKP56" s="383">
        <f t="shared" si="208"/>
        <v>0</v>
      </c>
      <c r="SKQ56" s="383">
        <f t="shared" si="208"/>
        <v>0</v>
      </c>
      <c r="SKR56" s="383">
        <f t="shared" si="208"/>
        <v>0</v>
      </c>
      <c r="SKS56" s="383">
        <f t="shared" si="208"/>
        <v>0</v>
      </c>
      <c r="SKT56" s="383">
        <f t="shared" si="208"/>
        <v>0</v>
      </c>
      <c r="SKU56" s="383">
        <f t="shared" si="208"/>
        <v>0</v>
      </c>
      <c r="SKV56" s="383">
        <f t="shared" si="208"/>
        <v>0</v>
      </c>
      <c r="SKW56" s="383">
        <f t="shared" si="208"/>
        <v>0</v>
      </c>
      <c r="SKX56" s="383">
        <f t="shared" si="208"/>
        <v>0</v>
      </c>
      <c r="SKY56" s="383">
        <f t="shared" si="208"/>
        <v>0</v>
      </c>
      <c r="SKZ56" s="383">
        <f t="shared" si="208"/>
        <v>0</v>
      </c>
      <c r="SLA56" s="383">
        <f t="shared" si="208"/>
        <v>0</v>
      </c>
      <c r="SLB56" s="383">
        <f t="shared" si="208"/>
        <v>0</v>
      </c>
      <c r="SLC56" s="383">
        <f t="shared" si="208"/>
        <v>0</v>
      </c>
      <c r="SLD56" s="383">
        <f t="shared" si="208"/>
        <v>0</v>
      </c>
      <c r="SLE56" s="383">
        <f t="shared" si="208"/>
        <v>0</v>
      </c>
      <c r="SLF56" s="383">
        <f t="shared" si="208"/>
        <v>0</v>
      </c>
      <c r="SLG56" s="383">
        <f t="shared" si="208"/>
        <v>0</v>
      </c>
      <c r="SLH56" s="383">
        <f t="shared" si="208"/>
        <v>0</v>
      </c>
      <c r="SLI56" s="383">
        <f t="shared" si="208"/>
        <v>0</v>
      </c>
      <c r="SLJ56" s="383">
        <f t="shared" si="208"/>
        <v>0</v>
      </c>
      <c r="SLK56" s="383">
        <f t="shared" si="208"/>
        <v>0</v>
      </c>
      <c r="SLL56" s="383">
        <f t="shared" si="208"/>
        <v>0</v>
      </c>
      <c r="SLM56" s="383">
        <f t="shared" si="208"/>
        <v>0</v>
      </c>
      <c r="SLN56" s="383">
        <f t="shared" si="208"/>
        <v>0</v>
      </c>
      <c r="SLO56" s="383">
        <f t="shared" si="208"/>
        <v>0</v>
      </c>
      <c r="SLP56" s="383">
        <f t="shared" si="208"/>
        <v>0</v>
      </c>
      <c r="SLQ56" s="383">
        <f t="shared" si="208"/>
        <v>0</v>
      </c>
      <c r="SLR56" s="383">
        <f t="shared" si="208"/>
        <v>0</v>
      </c>
      <c r="SLS56" s="383">
        <f t="shared" si="208"/>
        <v>0</v>
      </c>
      <c r="SLT56" s="383">
        <f t="shared" si="208"/>
        <v>0</v>
      </c>
      <c r="SLU56" s="383">
        <f t="shared" si="208"/>
        <v>0</v>
      </c>
      <c r="SLV56" s="383">
        <f t="shared" si="208"/>
        <v>0</v>
      </c>
      <c r="SLW56" s="383">
        <f t="shared" si="208"/>
        <v>0</v>
      </c>
      <c r="SLX56" s="383">
        <f t="shared" si="208"/>
        <v>0</v>
      </c>
      <c r="SLY56" s="383">
        <f t="shared" si="208"/>
        <v>0</v>
      </c>
      <c r="SLZ56" s="383">
        <f t="shared" si="208"/>
        <v>0</v>
      </c>
      <c r="SMA56" s="383">
        <f t="shared" si="208"/>
        <v>0</v>
      </c>
      <c r="SMB56" s="383">
        <f t="shared" si="208"/>
        <v>0</v>
      </c>
      <c r="SMC56" s="383">
        <f t="shared" si="208"/>
        <v>0</v>
      </c>
      <c r="SMD56" s="383">
        <f t="shared" si="208"/>
        <v>0</v>
      </c>
      <c r="SME56" s="383">
        <f t="shared" si="208"/>
        <v>0</v>
      </c>
      <c r="SMF56" s="383">
        <f t="shared" si="208"/>
        <v>0</v>
      </c>
      <c r="SMG56" s="383">
        <f t="shared" si="208"/>
        <v>0</v>
      </c>
      <c r="SMH56" s="383">
        <f t="shared" ref="SMH56:SOS56" si="209">$C$56*SMH54</f>
        <v>0</v>
      </c>
      <c r="SMI56" s="383">
        <f t="shared" si="209"/>
        <v>0</v>
      </c>
      <c r="SMJ56" s="383">
        <f t="shared" si="209"/>
        <v>0</v>
      </c>
      <c r="SMK56" s="383">
        <f t="shared" si="209"/>
        <v>0</v>
      </c>
      <c r="SML56" s="383">
        <f t="shared" si="209"/>
        <v>0</v>
      </c>
      <c r="SMM56" s="383">
        <f t="shared" si="209"/>
        <v>0</v>
      </c>
      <c r="SMN56" s="383">
        <f t="shared" si="209"/>
        <v>0</v>
      </c>
      <c r="SMO56" s="383">
        <f t="shared" si="209"/>
        <v>0</v>
      </c>
      <c r="SMP56" s="383">
        <f t="shared" si="209"/>
        <v>0</v>
      </c>
      <c r="SMQ56" s="383">
        <f t="shared" si="209"/>
        <v>0</v>
      </c>
      <c r="SMR56" s="383">
        <f t="shared" si="209"/>
        <v>0</v>
      </c>
      <c r="SMS56" s="383">
        <f t="shared" si="209"/>
        <v>0</v>
      </c>
      <c r="SMT56" s="383">
        <f t="shared" si="209"/>
        <v>0</v>
      </c>
      <c r="SMU56" s="383">
        <f t="shared" si="209"/>
        <v>0</v>
      </c>
      <c r="SMV56" s="383">
        <f t="shared" si="209"/>
        <v>0</v>
      </c>
      <c r="SMW56" s="383">
        <f t="shared" si="209"/>
        <v>0</v>
      </c>
      <c r="SMX56" s="383">
        <f t="shared" si="209"/>
        <v>0</v>
      </c>
      <c r="SMY56" s="383">
        <f t="shared" si="209"/>
        <v>0</v>
      </c>
      <c r="SMZ56" s="383">
        <f t="shared" si="209"/>
        <v>0</v>
      </c>
      <c r="SNA56" s="383">
        <f t="shared" si="209"/>
        <v>0</v>
      </c>
      <c r="SNB56" s="383">
        <f t="shared" si="209"/>
        <v>0</v>
      </c>
      <c r="SNC56" s="383">
        <f t="shared" si="209"/>
        <v>0</v>
      </c>
      <c r="SND56" s="383">
        <f t="shared" si="209"/>
        <v>0</v>
      </c>
      <c r="SNE56" s="383">
        <f t="shared" si="209"/>
        <v>0</v>
      </c>
      <c r="SNF56" s="383">
        <f t="shared" si="209"/>
        <v>0</v>
      </c>
      <c r="SNG56" s="383">
        <f t="shared" si="209"/>
        <v>0</v>
      </c>
      <c r="SNH56" s="383">
        <f t="shared" si="209"/>
        <v>0</v>
      </c>
      <c r="SNI56" s="383">
        <f t="shared" si="209"/>
        <v>0</v>
      </c>
      <c r="SNJ56" s="383">
        <f t="shared" si="209"/>
        <v>0</v>
      </c>
      <c r="SNK56" s="383">
        <f t="shared" si="209"/>
        <v>0</v>
      </c>
      <c r="SNL56" s="383">
        <f t="shared" si="209"/>
        <v>0</v>
      </c>
      <c r="SNM56" s="383">
        <f t="shared" si="209"/>
        <v>0</v>
      </c>
      <c r="SNN56" s="383">
        <f t="shared" si="209"/>
        <v>0</v>
      </c>
      <c r="SNO56" s="383">
        <f t="shared" si="209"/>
        <v>0</v>
      </c>
      <c r="SNP56" s="383">
        <f t="shared" si="209"/>
        <v>0</v>
      </c>
      <c r="SNQ56" s="383">
        <f t="shared" si="209"/>
        <v>0</v>
      </c>
      <c r="SNR56" s="383">
        <f t="shared" si="209"/>
        <v>0</v>
      </c>
      <c r="SNS56" s="383">
        <f t="shared" si="209"/>
        <v>0</v>
      </c>
      <c r="SNT56" s="383">
        <f t="shared" si="209"/>
        <v>0</v>
      </c>
      <c r="SNU56" s="383">
        <f t="shared" si="209"/>
        <v>0</v>
      </c>
      <c r="SNV56" s="383">
        <f t="shared" si="209"/>
        <v>0</v>
      </c>
      <c r="SNW56" s="383">
        <f t="shared" si="209"/>
        <v>0</v>
      </c>
      <c r="SNX56" s="383">
        <f t="shared" si="209"/>
        <v>0</v>
      </c>
      <c r="SNY56" s="383">
        <f t="shared" si="209"/>
        <v>0</v>
      </c>
      <c r="SNZ56" s="383">
        <f t="shared" si="209"/>
        <v>0</v>
      </c>
      <c r="SOA56" s="383">
        <f t="shared" si="209"/>
        <v>0</v>
      </c>
      <c r="SOB56" s="383">
        <f t="shared" si="209"/>
        <v>0</v>
      </c>
      <c r="SOC56" s="383">
        <f t="shared" si="209"/>
        <v>0</v>
      </c>
      <c r="SOD56" s="383">
        <f t="shared" si="209"/>
        <v>0</v>
      </c>
      <c r="SOE56" s="383">
        <f t="shared" si="209"/>
        <v>0</v>
      </c>
      <c r="SOF56" s="383">
        <f t="shared" si="209"/>
        <v>0</v>
      </c>
      <c r="SOG56" s="383">
        <f t="shared" si="209"/>
        <v>0</v>
      </c>
      <c r="SOH56" s="383">
        <f t="shared" si="209"/>
        <v>0</v>
      </c>
      <c r="SOI56" s="383">
        <f t="shared" si="209"/>
        <v>0</v>
      </c>
      <c r="SOJ56" s="383">
        <f t="shared" si="209"/>
        <v>0</v>
      </c>
      <c r="SOK56" s="383">
        <f t="shared" si="209"/>
        <v>0</v>
      </c>
      <c r="SOL56" s="383">
        <f t="shared" si="209"/>
        <v>0</v>
      </c>
      <c r="SOM56" s="383">
        <f t="shared" si="209"/>
        <v>0</v>
      </c>
      <c r="SON56" s="383">
        <f t="shared" si="209"/>
        <v>0</v>
      </c>
      <c r="SOO56" s="383">
        <f t="shared" si="209"/>
        <v>0</v>
      </c>
      <c r="SOP56" s="383">
        <f t="shared" si="209"/>
        <v>0</v>
      </c>
      <c r="SOQ56" s="383">
        <f t="shared" si="209"/>
        <v>0</v>
      </c>
      <c r="SOR56" s="383">
        <f t="shared" si="209"/>
        <v>0</v>
      </c>
      <c r="SOS56" s="383">
        <f t="shared" si="209"/>
        <v>0</v>
      </c>
      <c r="SOT56" s="383">
        <f t="shared" ref="SOT56:SRE56" si="210">$C$56*SOT54</f>
        <v>0</v>
      </c>
      <c r="SOU56" s="383">
        <f t="shared" si="210"/>
        <v>0</v>
      </c>
      <c r="SOV56" s="383">
        <f t="shared" si="210"/>
        <v>0</v>
      </c>
      <c r="SOW56" s="383">
        <f t="shared" si="210"/>
        <v>0</v>
      </c>
      <c r="SOX56" s="383">
        <f t="shared" si="210"/>
        <v>0</v>
      </c>
      <c r="SOY56" s="383">
        <f t="shared" si="210"/>
        <v>0</v>
      </c>
      <c r="SOZ56" s="383">
        <f t="shared" si="210"/>
        <v>0</v>
      </c>
      <c r="SPA56" s="383">
        <f t="shared" si="210"/>
        <v>0</v>
      </c>
      <c r="SPB56" s="383">
        <f t="shared" si="210"/>
        <v>0</v>
      </c>
      <c r="SPC56" s="383">
        <f t="shared" si="210"/>
        <v>0</v>
      </c>
      <c r="SPD56" s="383">
        <f t="shared" si="210"/>
        <v>0</v>
      </c>
      <c r="SPE56" s="383">
        <f t="shared" si="210"/>
        <v>0</v>
      </c>
      <c r="SPF56" s="383">
        <f t="shared" si="210"/>
        <v>0</v>
      </c>
      <c r="SPG56" s="383">
        <f t="shared" si="210"/>
        <v>0</v>
      </c>
      <c r="SPH56" s="383">
        <f t="shared" si="210"/>
        <v>0</v>
      </c>
      <c r="SPI56" s="383">
        <f t="shared" si="210"/>
        <v>0</v>
      </c>
      <c r="SPJ56" s="383">
        <f t="shared" si="210"/>
        <v>0</v>
      </c>
      <c r="SPK56" s="383">
        <f t="shared" si="210"/>
        <v>0</v>
      </c>
      <c r="SPL56" s="383">
        <f t="shared" si="210"/>
        <v>0</v>
      </c>
      <c r="SPM56" s="383">
        <f t="shared" si="210"/>
        <v>0</v>
      </c>
      <c r="SPN56" s="383">
        <f t="shared" si="210"/>
        <v>0</v>
      </c>
      <c r="SPO56" s="383">
        <f t="shared" si="210"/>
        <v>0</v>
      </c>
      <c r="SPP56" s="383">
        <f t="shared" si="210"/>
        <v>0</v>
      </c>
      <c r="SPQ56" s="383">
        <f t="shared" si="210"/>
        <v>0</v>
      </c>
      <c r="SPR56" s="383">
        <f t="shared" si="210"/>
        <v>0</v>
      </c>
      <c r="SPS56" s="383">
        <f t="shared" si="210"/>
        <v>0</v>
      </c>
      <c r="SPT56" s="383">
        <f t="shared" si="210"/>
        <v>0</v>
      </c>
      <c r="SPU56" s="383">
        <f t="shared" si="210"/>
        <v>0</v>
      </c>
      <c r="SPV56" s="383">
        <f t="shared" si="210"/>
        <v>0</v>
      </c>
      <c r="SPW56" s="383">
        <f t="shared" si="210"/>
        <v>0</v>
      </c>
      <c r="SPX56" s="383">
        <f t="shared" si="210"/>
        <v>0</v>
      </c>
      <c r="SPY56" s="383">
        <f t="shared" si="210"/>
        <v>0</v>
      </c>
      <c r="SPZ56" s="383">
        <f t="shared" si="210"/>
        <v>0</v>
      </c>
      <c r="SQA56" s="383">
        <f t="shared" si="210"/>
        <v>0</v>
      </c>
      <c r="SQB56" s="383">
        <f t="shared" si="210"/>
        <v>0</v>
      </c>
      <c r="SQC56" s="383">
        <f t="shared" si="210"/>
        <v>0</v>
      </c>
      <c r="SQD56" s="383">
        <f t="shared" si="210"/>
        <v>0</v>
      </c>
      <c r="SQE56" s="383">
        <f t="shared" si="210"/>
        <v>0</v>
      </c>
      <c r="SQF56" s="383">
        <f t="shared" si="210"/>
        <v>0</v>
      </c>
      <c r="SQG56" s="383">
        <f t="shared" si="210"/>
        <v>0</v>
      </c>
      <c r="SQH56" s="383">
        <f t="shared" si="210"/>
        <v>0</v>
      </c>
      <c r="SQI56" s="383">
        <f t="shared" si="210"/>
        <v>0</v>
      </c>
      <c r="SQJ56" s="383">
        <f t="shared" si="210"/>
        <v>0</v>
      </c>
      <c r="SQK56" s="383">
        <f t="shared" si="210"/>
        <v>0</v>
      </c>
      <c r="SQL56" s="383">
        <f t="shared" si="210"/>
        <v>0</v>
      </c>
      <c r="SQM56" s="383">
        <f t="shared" si="210"/>
        <v>0</v>
      </c>
      <c r="SQN56" s="383">
        <f t="shared" si="210"/>
        <v>0</v>
      </c>
      <c r="SQO56" s="383">
        <f t="shared" si="210"/>
        <v>0</v>
      </c>
      <c r="SQP56" s="383">
        <f t="shared" si="210"/>
        <v>0</v>
      </c>
      <c r="SQQ56" s="383">
        <f t="shared" si="210"/>
        <v>0</v>
      </c>
      <c r="SQR56" s="383">
        <f t="shared" si="210"/>
        <v>0</v>
      </c>
      <c r="SQS56" s="383">
        <f t="shared" si="210"/>
        <v>0</v>
      </c>
      <c r="SQT56" s="383">
        <f t="shared" si="210"/>
        <v>0</v>
      </c>
      <c r="SQU56" s="383">
        <f t="shared" si="210"/>
        <v>0</v>
      </c>
      <c r="SQV56" s="383">
        <f t="shared" si="210"/>
        <v>0</v>
      </c>
      <c r="SQW56" s="383">
        <f t="shared" si="210"/>
        <v>0</v>
      </c>
      <c r="SQX56" s="383">
        <f t="shared" si="210"/>
        <v>0</v>
      </c>
      <c r="SQY56" s="383">
        <f t="shared" si="210"/>
        <v>0</v>
      </c>
      <c r="SQZ56" s="383">
        <f t="shared" si="210"/>
        <v>0</v>
      </c>
      <c r="SRA56" s="383">
        <f t="shared" si="210"/>
        <v>0</v>
      </c>
      <c r="SRB56" s="383">
        <f t="shared" si="210"/>
        <v>0</v>
      </c>
      <c r="SRC56" s="383">
        <f t="shared" si="210"/>
        <v>0</v>
      </c>
      <c r="SRD56" s="383">
        <f t="shared" si="210"/>
        <v>0</v>
      </c>
      <c r="SRE56" s="383">
        <f t="shared" si="210"/>
        <v>0</v>
      </c>
      <c r="SRF56" s="383">
        <f t="shared" ref="SRF56:STQ56" si="211">$C$56*SRF54</f>
        <v>0</v>
      </c>
      <c r="SRG56" s="383">
        <f t="shared" si="211"/>
        <v>0</v>
      </c>
      <c r="SRH56" s="383">
        <f t="shared" si="211"/>
        <v>0</v>
      </c>
      <c r="SRI56" s="383">
        <f t="shared" si="211"/>
        <v>0</v>
      </c>
      <c r="SRJ56" s="383">
        <f t="shared" si="211"/>
        <v>0</v>
      </c>
      <c r="SRK56" s="383">
        <f t="shared" si="211"/>
        <v>0</v>
      </c>
      <c r="SRL56" s="383">
        <f t="shared" si="211"/>
        <v>0</v>
      </c>
      <c r="SRM56" s="383">
        <f t="shared" si="211"/>
        <v>0</v>
      </c>
      <c r="SRN56" s="383">
        <f t="shared" si="211"/>
        <v>0</v>
      </c>
      <c r="SRO56" s="383">
        <f t="shared" si="211"/>
        <v>0</v>
      </c>
      <c r="SRP56" s="383">
        <f t="shared" si="211"/>
        <v>0</v>
      </c>
      <c r="SRQ56" s="383">
        <f t="shared" si="211"/>
        <v>0</v>
      </c>
      <c r="SRR56" s="383">
        <f t="shared" si="211"/>
        <v>0</v>
      </c>
      <c r="SRS56" s="383">
        <f t="shared" si="211"/>
        <v>0</v>
      </c>
      <c r="SRT56" s="383">
        <f t="shared" si="211"/>
        <v>0</v>
      </c>
      <c r="SRU56" s="383">
        <f t="shared" si="211"/>
        <v>0</v>
      </c>
      <c r="SRV56" s="383">
        <f t="shared" si="211"/>
        <v>0</v>
      </c>
      <c r="SRW56" s="383">
        <f t="shared" si="211"/>
        <v>0</v>
      </c>
      <c r="SRX56" s="383">
        <f t="shared" si="211"/>
        <v>0</v>
      </c>
      <c r="SRY56" s="383">
        <f t="shared" si="211"/>
        <v>0</v>
      </c>
      <c r="SRZ56" s="383">
        <f t="shared" si="211"/>
        <v>0</v>
      </c>
      <c r="SSA56" s="383">
        <f t="shared" si="211"/>
        <v>0</v>
      </c>
      <c r="SSB56" s="383">
        <f t="shared" si="211"/>
        <v>0</v>
      </c>
      <c r="SSC56" s="383">
        <f t="shared" si="211"/>
        <v>0</v>
      </c>
      <c r="SSD56" s="383">
        <f t="shared" si="211"/>
        <v>0</v>
      </c>
      <c r="SSE56" s="383">
        <f t="shared" si="211"/>
        <v>0</v>
      </c>
      <c r="SSF56" s="383">
        <f t="shared" si="211"/>
        <v>0</v>
      </c>
      <c r="SSG56" s="383">
        <f t="shared" si="211"/>
        <v>0</v>
      </c>
      <c r="SSH56" s="383">
        <f t="shared" si="211"/>
        <v>0</v>
      </c>
      <c r="SSI56" s="383">
        <f t="shared" si="211"/>
        <v>0</v>
      </c>
      <c r="SSJ56" s="383">
        <f t="shared" si="211"/>
        <v>0</v>
      </c>
      <c r="SSK56" s="383">
        <f t="shared" si="211"/>
        <v>0</v>
      </c>
      <c r="SSL56" s="383">
        <f t="shared" si="211"/>
        <v>0</v>
      </c>
      <c r="SSM56" s="383">
        <f t="shared" si="211"/>
        <v>0</v>
      </c>
      <c r="SSN56" s="383">
        <f t="shared" si="211"/>
        <v>0</v>
      </c>
      <c r="SSO56" s="383">
        <f t="shared" si="211"/>
        <v>0</v>
      </c>
      <c r="SSP56" s="383">
        <f t="shared" si="211"/>
        <v>0</v>
      </c>
      <c r="SSQ56" s="383">
        <f t="shared" si="211"/>
        <v>0</v>
      </c>
      <c r="SSR56" s="383">
        <f t="shared" si="211"/>
        <v>0</v>
      </c>
      <c r="SSS56" s="383">
        <f t="shared" si="211"/>
        <v>0</v>
      </c>
      <c r="SST56" s="383">
        <f t="shared" si="211"/>
        <v>0</v>
      </c>
      <c r="SSU56" s="383">
        <f t="shared" si="211"/>
        <v>0</v>
      </c>
      <c r="SSV56" s="383">
        <f t="shared" si="211"/>
        <v>0</v>
      </c>
      <c r="SSW56" s="383">
        <f t="shared" si="211"/>
        <v>0</v>
      </c>
      <c r="SSX56" s="383">
        <f t="shared" si="211"/>
        <v>0</v>
      </c>
      <c r="SSY56" s="383">
        <f t="shared" si="211"/>
        <v>0</v>
      </c>
      <c r="SSZ56" s="383">
        <f t="shared" si="211"/>
        <v>0</v>
      </c>
      <c r="STA56" s="383">
        <f t="shared" si="211"/>
        <v>0</v>
      </c>
      <c r="STB56" s="383">
        <f t="shared" si="211"/>
        <v>0</v>
      </c>
      <c r="STC56" s="383">
        <f t="shared" si="211"/>
        <v>0</v>
      </c>
      <c r="STD56" s="383">
        <f t="shared" si="211"/>
        <v>0</v>
      </c>
      <c r="STE56" s="383">
        <f t="shared" si="211"/>
        <v>0</v>
      </c>
      <c r="STF56" s="383">
        <f t="shared" si="211"/>
        <v>0</v>
      </c>
      <c r="STG56" s="383">
        <f t="shared" si="211"/>
        <v>0</v>
      </c>
      <c r="STH56" s="383">
        <f t="shared" si="211"/>
        <v>0</v>
      </c>
      <c r="STI56" s="383">
        <f t="shared" si="211"/>
        <v>0</v>
      </c>
      <c r="STJ56" s="383">
        <f t="shared" si="211"/>
        <v>0</v>
      </c>
      <c r="STK56" s="383">
        <f t="shared" si="211"/>
        <v>0</v>
      </c>
      <c r="STL56" s="383">
        <f t="shared" si="211"/>
        <v>0</v>
      </c>
      <c r="STM56" s="383">
        <f t="shared" si="211"/>
        <v>0</v>
      </c>
      <c r="STN56" s="383">
        <f t="shared" si="211"/>
        <v>0</v>
      </c>
      <c r="STO56" s="383">
        <f t="shared" si="211"/>
        <v>0</v>
      </c>
      <c r="STP56" s="383">
        <f t="shared" si="211"/>
        <v>0</v>
      </c>
      <c r="STQ56" s="383">
        <f t="shared" si="211"/>
        <v>0</v>
      </c>
      <c r="STR56" s="383">
        <f t="shared" ref="STR56:SWC56" si="212">$C$56*STR54</f>
        <v>0</v>
      </c>
      <c r="STS56" s="383">
        <f t="shared" si="212"/>
        <v>0</v>
      </c>
      <c r="STT56" s="383">
        <f t="shared" si="212"/>
        <v>0</v>
      </c>
      <c r="STU56" s="383">
        <f t="shared" si="212"/>
        <v>0</v>
      </c>
      <c r="STV56" s="383">
        <f t="shared" si="212"/>
        <v>0</v>
      </c>
      <c r="STW56" s="383">
        <f t="shared" si="212"/>
        <v>0</v>
      </c>
      <c r="STX56" s="383">
        <f t="shared" si="212"/>
        <v>0</v>
      </c>
      <c r="STY56" s="383">
        <f t="shared" si="212"/>
        <v>0</v>
      </c>
      <c r="STZ56" s="383">
        <f t="shared" si="212"/>
        <v>0</v>
      </c>
      <c r="SUA56" s="383">
        <f t="shared" si="212"/>
        <v>0</v>
      </c>
      <c r="SUB56" s="383">
        <f t="shared" si="212"/>
        <v>0</v>
      </c>
      <c r="SUC56" s="383">
        <f t="shared" si="212"/>
        <v>0</v>
      </c>
      <c r="SUD56" s="383">
        <f t="shared" si="212"/>
        <v>0</v>
      </c>
      <c r="SUE56" s="383">
        <f t="shared" si="212"/>
        <v>0</v>
      </c>
      <c r="SUF56" s="383">
        <f t="shared" si="212"/>
        <v>0</v>
      </c>
      <c r="SUG56" s="383">
        <f t="shared" si="212"/>
        <v>0</v>
      </c>
      <c r="SUH56" s="383">
        <f t="shared" si="212"/>
        <v>0</v>
      </c>
      <c r="SUI56" s="383">
        <f t="shared" si="212"/>
        <v>0</v>
      </c>
      <c r="SUJ56" s="383">
        <f t="shared" si="212"/>
        <v>0</v>
      </c>
      <c r="SUK56" s="383">
        <f t="shared" si="212"/>
        <v>0</v>
      </c>
      <c r="SUL56" s="383">
        <f t="shared" si="212"/>
        <v>0</v>
      </c>
      <c r="SUM56" s="383">
        <f t="shared" si="212"/>
        <v>0</v>
      </c>
      <c r="SUN56" s="383">
        <f t="shared" si="212"/>
        <v>0</v>
      </c>
      <c r="SUO56" s="383">
        <f t="shared" si="212"/>
        <v>0</v>
      </c>
      <c r="SUP56" s="383">
        <f t="shared" si="212"/>
        <v>0</v>
      </c>
      <c r="SUQ56" s="383">
        <f t="shared" si="212"/>
        <v>0</v>
      </c>
      <c r="SUR56" s="383">
        <f t="shared" si="212"/>
        <v>0</v>
      </c>
      <c r="SUS56" s="383">
        <f t="shared" si="212"/>
        <v>0</v>
      </c>
      <c r="SUT56" s="383">
        <f t="shared" si="212"/>
        <v>0</v>
      </c>
      <c r="SUU56" s="383">
        <f t="shared" si="212"/>
        <v>0</v>
      </c>
      <c r="SUV56" s="383">
        <f t="shared" si="212"/>
        <v>0</v>
      </c>
      <c r="SUW56" s="383">
        <f t="shared" si="212"/>
        <v>0</v>
      </c>
      <c r="SUX56" s="383">
        <f t="shared" si="212"/>
        <v>0</v>
      </c>
      <c r="SUY56" s="383">
        <f t="shared" si="212"/>
        <v>0</v>
      </c>
      <c r="SUZ56" s="383">
        <f t="shared" si="212"/>
        <v>0</v>
      </c>
      <c r="SVA56" s="383">
        <f t="shared" si="212"/>
        <v>0</v>
      </c>
      <c r="SVB56" s="383">
        <f t="shared" si="212"/>
        <v>0</v>
      </c>
      <c r="SVC56" s="383">
        <f t="shared" si="212"/>
        <v>0</v>
      </c>
      <c r="SVD56" s="383">
        <f t="shared" si="212"/>
        <v>0</v>
      </c>
      <c r="SVE56" s="383">
        <f t="shared" si="212"/>
        <v>0</v>
      </c>
      <c r="SVF56" s="383">
        <f t="shared" si="212"/>
        <v>0</v>
      </c>
      <c r="SVG56" s="383">
        <f t="shared" si="212"/>
        <v>0</v>
      </c>
      <c r="SVH56" s="383">
        <f t="shared" si="212"/>
        <v>0</v>
      </c>
      <c r="SVI56" s="383">
        <f t="shared" si="212"/>
        <v>0</v>
      </c>
      <c r="SVJ56" s="383">
        <f t="shared" si="212"/>
        <v>0</v>
      </c>
      <c r="SVK56" s="383">
        <f t="shared" si="212"/>
        <v>0</v>
      </c>
      <c r="SVL56" s="383">
        <f t="shared" si="212"/>
        <v>0</v>
      </c>
      <c r="SVM56" s="383">
        <f t="shared" si="212"/>
        <v>0</v>
      </c>
      <c r="SVN56" s="383">
        <f t="shared" si="212"/>
        <v>0</v>
      </c>
      <c r="SVO56" s="383">
        <f t="shared" si="212"/>
        <v>0</v>
      </c>
      <c r="SVP56" s="383">
        <f t="shared" si="212"/>
        <v>0</v>
      </c>
      <c r="SVQ56" s="383">
        <f t="shared" si="212"/>
        <v>0</v>
      </c>
      <c r="SVR56" s="383">
        <f t="shared" si="212"/>
        <v>0</v>
      </c>
      <c r="SVS56" s="383">
        <f t="shared" si="212"/>
        <v>0</v>
      </c>
      <c r="SVT56" s="383">
        <f t="shared" si="212"/>
        <v>0</v>
      </c>
      <c r="SVU56" s="383">
        <f t="shared" si="212"/>
        <v>0</v>
      </c>
      <c r="SVV56" s="383">
        <f t="shared" si="212"/>
        <v>0</v>
      </c>
      <c r="SVW56" s="383">
        <f t="shared" si="212"/>
        <v>0</v>
      </c>
      <c r="SVX56" s="383">
        <f t="shared" si="212"/>
        <v>0</v>
      </c>
      <c r="SVY56" s="383">
        <f t="shared" si="212"/>
        <v>0</v>
      </c>
      <c r="SVZ56" s="383">
        <f t="shared" si="212"/>
        <v>0</v>
      </c>
      <c r="SWA56" s="383">
        <f t="shared" si="212"/>
        <v>0</v>
      </c>
      <c r="SWB56" s="383">
        <f t="shared" si="212"/>
        <v>0</v>
      </c>
      <c r="SWC56" s="383">
        <f t="shared" si="212"/>
        <v>0</v>
      </c>
      <c r="SWD56" s="383">
        <f t="shared" ref="SWD56:SYO56" si="213">$C$56*SWD54</f>
        <v>0</v>
      </c>
      <c r="SWE56" s="383">
        <f t="shared" si="213"/>
        <v>0</v>
      </c>
      <c r="SWF56" s="383">
        <f t="shared" si="213"/>
        <v>0</v>
      </c>
      <c r="SWG56" s="383">
        <f t="shared" si="213"/>
        <v>0</v>
      </c>
      <c r="SWH56" s="383">
        <f t="shared" si="213"/>
        <v>0</v>
      </c>
      <c r="SWI56" s="383">
        <f t="shared" si="213"/>
        <v>0</v>
      </c>
      <c r="SWJ56" s="383">
        <f t="shared" si="213"/>
        <v>0</v>
      </c>
      <c r="SWK56" s="383">
        <f t="shared" si="213"/>
        <v>0</v>
      </c>
      <c r="SWL56" s="383">
        <f t="shared" si="213"/>
        <v>0</v>
      </c>
      <c r="SWM56" s="383">
        <f t="shared" si="213"/>
        <v>0</v>
      </c>
      <c r="SWN56" s="383">
        <f t="shared" si="213"/>
        <v>0</v>
      </c>
      <c r="SWO56" s="383">
        <f t="shared" si="213"/>
        <v>0</v>
      </c>
      <c r="SWP56" s="383">
        <f t="shared" si="213"/>
        <v>0</v>
      </c>
      <c r="SWQ56" s="383">
        <f t="shared" si="213"/>
        <v>0</v>
      </c>
      <c r="SWR56" s="383">
        <f t="shared" si="213"/>
        <v>0</v>
      </c>
      <c r="SWS56" s="383">
        <f t="shared" si="213"/>
        <v>0</v>
      </c>
      <c r="SWT56" s="383">
        <f t="shared" si="213"/>
        <v>0</v>
      </c>
      <c r="SWU56" s="383">
        <f t="shared" si="213"/>
        <v>0</v>
      </c>
      <c r="SWV56" s="383">
        <f t="shared" si="213"/>
        <v>0</v>
      </c>
      <c r="SWW56" s="383">
        <f t="shared" si="213"/>
        <v>0</v>
      </c>
      <c r="SWX56" s="383">
        <f t="shared" si="213"/>
        <v>0</v>
      </c>
      <c r="SWY56" s="383">
        <f t="shared" si="213"/>
        <v>0</v>
      </c>
      <c r="SWZ56" s="383">
        <f t="shared" si="213"/>
        <v>0</v>
      </c>
      <c r="SXA56" s="383">
        <f t="shared" si="213"/>
        <v>0</v>
      </c>
      <c r="SXB56" s="383">
        <f t="shared" si="213"/>
        <v>0</v>
      </c>
      <c r="SXC56" s="383">
        <f t="shared" si="213"/>
        <v>0</v>
      </c>
      <c r="SXD56" s="383">
        <f t="shared" si="213"/>
        <v>0</v>
      </c>
      <c r="SXE56" s="383">
        <f t="shared" si="213"/>
        <v>0</v>
      </c>
      <c r="SXF56" s="383">
        <f t="shared" si="213"/>
        <v>0</v>
      </c>
      <c r="SXG56" s="383">
        <f t="shared" si="213"/>
        <v>0</v>
      </c>
      <c r="SXH56" s="383">
        <f t="shared" si="213"/>
        <v>0</v>
      </c>
      <c r="SXI56" s="383">
        <f t="shared" si="213"/>
        <v>0</v>
      </c>
      <c r="SXJ56" s="383">
        <f t="shared" si="213"/>
        <v>0</v>
      </c>
      <c r="SXK56" s="383">
        <f t="shared" si="213"/>
        <v>0</v>
      </c>
      <c r="SXL56" s="383">
        <f t="shared" si="213"/>
        <v>0</v>
      </c>
      <c r="SXM56" s="383">
        <f t="shared" si="213"/>
        <v>0</v>
      </c>
      <c r="SXN56" s="383">
        <f t="shared" si="213"/>
        <v>0</v>
      </c>
      <c r="SXO56" s="383">
        <f t="shared" si="213"/>
        <v>0</v>
      </c>
      <c r="SXP56" s="383">
        <f t="shared" si="213"/>
        <v>0</v>
      </c>
      <c r="SXQ56" s="383">
        <f t="shared" si="213"/>
        <v>0</v>
      </c>
      <c r="SXR56" s="383">
        <f t="shared" si="213"/>
        <v>0</v>
      </c>
      <c r="SXS56" s="383">
        <f t="shared" si="213"/>
        <v>0</v>
      </c>
      <c r="SXT56" s="383">
        <f t="shared" si="213"/>
        <v>0</v>
      </c>
      <c r="SXU56" s="383">
        <f t="shared" si="213"/>
        <v>0</v>
      </c>
      <c r="SXV56" s="383">
        <f t="shared" si="213"/>
        <v>0</v>
      </c>
      <c r="SXW56" s="383">
        <f t="shared" si="213"/>
        <v>0</v>
      </c>
      <c r="SXX56" s="383">
        <f t="shared" si="213"/>
        <v>0</v>
      </c>
      <c r="SXY56" s="383">
        <f t="shared" si="213"/>
        <v>0</v>
      </c>
      <c r="SXZ56" s="383">
        <f t="shared" si="213"/>
        <v>0</v>
      </c>
      <c r="SYA56" s="383">
        <f t="shared" si="213"/>
        <v>0</v>
      </c>
      <c r="SYB56" s="383">
        <f t="shared" si="213"/>
        <v>0</v>
      </c>
      <c r="SYC56" s="383">
        <f t="shared" si="213"/>
        <v>0</v>
      </c>
      <c r="SYD56" s="383">
        <f t="shared" si="213"/>
        <v>0</v>
      </c>
      <c r="SYE56" s="383">
        <f t="shared" si="213"/>
        <v>0</v>
      </c>
      <c r="SYF56" s="383">
        <f t="shared" si="213"/>
        <v>0</v>
      </c>
      <c r="SYG56" s="383">
        <f t="shared" si="213"/>
        <v>0</v>
      </c>
      <c r="SYH56" s="383">
        <f t="shared" si="213"/>
        <v>0</v>
      </c>
      <c r="SYI56" s="383">
        <f t="shared" si="213"/>
        <v>0</v>
      </c>
      <c r="SYJ56" s="383">
        <f t="shared" si="213"/>
        <v>0</v>
      </c>
      <c r="SYK56" s="383">
        <f t="shared" si="213"/>
        <v>0</v>
      </c>
      <c r="SYL56" s="383">
        <f t="shared" si="213"/>
        <v>0</v>
      </c>
      <c r="SYM56" s="383">
        <f t="shared" si="213"/>
        <v>0</v>
      </c>
      <c r="SYN56" s="383">
        <f t="shared" si="213"/>
        <v>0</v>
      </c>
      <c r="SYO56" s="383">
        <f t="shared" si="213"/>
        <v>0</v>
      </c>
      <c r="SYP56" s="383">
        <f t="shared" ref="SYP56:TBA56" si="214">$C$56*SYP54</f>
        <v>0</v>
      </c>
      <c r="SYQ56" s="383">
        <f t="shared" si="214"/>
        <v>0</v>
      </c>
      <c r="SYR56" s="383">
        <f t="shared" si="214"/>
        <v>0</v>
      </c>
      <c r="SYS56" s="383">
        <f t="shared" si="214"/>
        <v>0</v>
      </c>
      <c r="SYT56" s="383">
        <f t="shared" si="214"/>
        <v>0</v>
      </c>
      <c r="SYU56" s="383">
        <f t="shared" si="214"/>
        <v>0</v>
      </c>
      <c r="SYV56" s="383">
        <f t="shared" si="214"/>
        <v>0</v>
      </c>
      <c r="SYW56" s="383">
        <f t="shared" si="214"/>
        <v>0</v>
      </c>
      <c r="SYX56" s="383">
        <f t="shared" si="214"/>
        <v>0</v>
      </c>
      <c r="SYY56" s="383">
        <f t="shared" si="214"/>
        <v>0</v>
      </c>
      <c r="SYZ56" s="383">
        <f t="shared" si="214"/>
        <v>0</v>
      </c>
      <c r="SZA56" s="383">
        <f t="shared" si="214"/>
        <v>0</v>
      </c>
      <c r="SZB56" s="383">
        <f t="shared" si="214"/>
        <v>0</v>
      </c>
      <c r="SZC56" s="383">
        <f t="shared" si="214"/>
        <v>0</v>
      </c>
      <c r="SZD56" s="383">
        <f t="shared" si="214"/>
        <v>0</v>
      </c>
      <c r="SZE56" s="383">
        <f t="shared" si="214"/>
        <v>0</v>
      </c>
      <c r="SZF56" s="383">
        <f t="shared" si="214"/>
        <v>0</v>
      </c>
      <c r="SZG56" s="383">
        <f t="shared" si="214"/>
        <v>0</v>
      </c>
      <c r="SZH56" s="383">
        <f t="shared" si="214"/>
        <v>0</v>
      </c>
      <c r="SZI56" s="383">
        <f t="shared" si="214"/>
        <v>0</v>
      </c>
      <c r="SZJ56" s="383">
        <f t="shared" si="214"/>
        <v>0</v>
      </c>
      <c r="SZK56" s="383">
        <f t="shared" si="214"/>
        <v>0</v>
      </c>
      <c r="SZL56" s="383">
        <f t="shared" si="214"/>
        <v>0</v>
      </c>
      <c r="SZM56" s="383">
        <f t="shared" si="214"/>
        <v>0</v>
      </c>
      <c r="SZN56" s="383">
        <f t="shared" si="214"/>
        <v>0</v>
      </c>
      <c r="SZO56" s="383">
        <f t="shared" si="214"/>
        <v>0</v>
      </c>
      <c r="SZP56" s="383">
        <f t="shared" si="214"/>
        <v>0</v>
      </c>
      <c r="SZQ56" s="383">
        <f t="shared" si="214"/>
        <v>0</v>
      </c>
      <c r="SZR56" s="383">
        <f t="shared" si="214"/>
        <v>0</v>
      </c>
      <c r="SZS56" s="383">
        <f t="shared" si="214"/>
        <v>0</v>
      </c>
      <c r="SZT56" s="383">
        <f t="shared" si="214"/>
        <v>0</v>
      </c>
      <c r="SZU56" s="383">
        <f t="shared" si="214"/>
        <v>0</v>
      </c>
      <c r="SZV56" s="383">
        <f t="shared" si="214"/>
        <v>0</v>
      </c>
      <c r="SZW56" s="383">
        <f t="shared" si="214"/>
        <v>0</v>
      </c>
      <c r="SZX56" s="383">
        <f t="shared" si="214"/>
        <v>0</v>
      </c>
      <c r="SZY56" s="383">
        <f t="shared" si="214"/>
        <v>0</v>
      </c>
      <c r="SZZ56" s="383">
        <f t="shared" si="214"/>
        <v>0</v>
      </c>
      <c r="TAA56" s="383">
        <f t="shared" si="214"/>
        <v>0</v>
      </c>
      <c r="TAB56" s="383">
        <f t="shared" si="214"/>
        <v>0</v>
      </c>
      <c r="TAC56" s="383">
        <f t="shared" si="214"/>
        <v>0</v>
      </c>
      <c r="TAD56" s="383">
        <f t="shared" si="214"/>
        <v>0</v>
      </c>
      <c r="TAE56" s="383">
        <f t="shared" si="214"/>
        <v>0</v>
      </c>
      <c r="TAF56" s="383">
        <f t="shared" si="214"/>
        <v>0</v>
      </c>
      <c r="TAG56" s="383">
        <f t="shared" si="214"/>
        <v>0</v>
      </c>
      <c r="TAH56" s="383">
        <f t="shared" si="214"/>
        <v>0</v>
      </c>
      <c r="TAI56" s="383">
        <f t="shared" si="214"/>
        <v>0</v>
      </c>
      <c r="TAJ56" s="383">
        <f t="shared" si="214"/>
        <v>0</v>
      </c>
      <c r="TAK56" s="383">
        <f t="shared" si="214"/>
        <v>0</v>
      </c>
      <c r="TAL56" s="383">
        <f t="shared" si="214"/>
        <v>0</v>
      </c>
      <c r="TAM56" s="383">
        <f t="shared" si="214"/>
        <v>0</v>
      </c>
      <c r="TAN56" s="383">
        <f t="shared" si="214"/>
        <v>0</v>
      </c>
      <c r="TAO56" s="383">
        <f t="shared" si="214"/>
        <v>0</v>
      </c>
      <c r="TAP56" s="383">
        <f t="shared" si="214"/>
        <v>0</v>
      </c>
      <c r="TAQ56" s="383">
        <f t="shared" si="214"/>
        <v>0</v>
      </c>
      <c r="TAR56" s="383">
        <f t="shared" si="214"/>
        <v>0</v>
      </c>
      <c r="TAS56" s="383">
        <f t="shared" si="214"/>
        <v>0</v>
      </c>
      <c r="TAT56" s="383">
        <f t="shared" si="214"/>
        <v>0</v>
      </c>
      <c r="TAU56" s="383">
        <f t="shared" si="214"/>
        <v>0</v>
      </c>
      <c r="TAV56" s="383">
        <f t="shared" si="214"/>
        <v>0</v>
      </c>
      <c r="TAW56" s="383">
        <f t="shared" si="214"/>
        <v>0</v>
      </c>
      <c r="TAX56" s="383">
        <f t="shared" si="214"/>
        <v>0</v>
      </c>
      <c r="TAY56" s="383">
        <f t="shared" si="214"/>
        <v>0</v>
      </c>
      <c r="TAZ56" s="383">
        <f t="shared" si="214"/>
        <v>0</v>
      </c>
      <c r="TBA56" s="383">
        <f t="shared" si="214"/>
        <v>0</v>
      </c>
      <c r="TBB56" s="383">
        <f t="shared" ref="TBB56:TDM56" si="215">$C$56*TBB54</f>
        <v>0</v>
      </c>
      <c r="TBC56" s="383">
        <f t="shared" si="215"/>
        <v>0</v>
      </c>
      <c r="TBD56" s="383">
        <f t="shared" si="215"/>
        <v>0</v>
      </c>
      <c r="TBE56" s="383">
        <f t="shared" si="215"/>
        <v>0</v>
      </c>
      <c r="TBF56" s="383">
        <f t="shared" si="215"/>
        <v>0</v>
      </c>
      <c r="TBG56" s="383">
        <f t="shared" si="215"/>
        <v>0</v>
      </c>
      <c r="TBH56" s="383">
        <f t="shared" si="215"/>
        <v>0</v>
      </c>
      <c r="TBI56" s="383">
        <f t="shared" si="215"/>
        <v>0</v>
      </c>
      <c r="TBJ56" s="383">
        <f t="shared" si="215"/>
        <v>0</v>
      </c>
      <c r="TBK56" s="383">
        <f t="shared" si="215"/>
        <v>0</v>
      </c>
      <c r="TBL56" s="383">
        <f t="shared" si="215"/>
        <v>0</v>
      </c>
      <c r="TBM56" s="383">
        <f t="shared" si="215"/>
        <v>0</v>
      </c>
      <c r="TBN56" s="383">
        <f t="shared" si="215"/>
        <v>0</v>
      </c>
      <c r="TBO56" s="383">
        <f t="shared" si="215"/>
        <v>0</v>
      </c>
      <c r="TBP56" s="383">
        <f t="shared" si="215"/>
        <v>0</v>
      </c>
      <c r="TBQ56" s="383">
        <f t="shared" si="215"/>
        <v>0</v>
      </c>
      <c r="TBR56" s="383">
        <f t="shared" si="215"/>
        <v>0</v>
      </c>
      <c r="TBS56" s="383">
        <f t="shared" si="215"/>
        <v>0</v>
      </c>
      <c r="TBT56" s="383">
        <f t="shared" si="215"/>
        <v>0</v>
      </c>
      <c r="TBU56" s="383">
        <f t="shared" si="215"/>
        <v>0</v>
      </c>
      <c r="TBV56" s="383">
        <f t="shared" si="215"/>
        <v>0</v>
      </c>
      <c r="TBW56" s="383">
        <f t="shared" si="215"/>
        <v>0</v>
      </c>
      <c r="TBX56" s="383">
        <f t="shared" si="215"/>
        <v>0</v>
      </c>
      <c r="TBY56" s="383">
        <f t="shared" si="215"/>
        <v>0</v>
      </c>
      <c r="TBZ56" s="383">
        <f t="shared" si="215"/>
        <v>0</v>
      </c>
      <c r="TCA56" s="383">
        <f t="shared" si="215"/>
        <v>0</v>
      </c>
      <c r="TCB56" s="383">
        <f t="shared" si="215"/>
        <v>0</v>
      </c>
      <c r="TCC56" s="383">
        <f t="shared" si="215"/>
        <v>0</v>
      </c>
      <c r="TCD56" s="383">
        <f t="shared" si="215"/>
        <v>0</v>
      </c>
      <c r="TCE56" s="383">
        <f t="shared" si="215"/>
        <v>0</v>
      </c>
      <c r="TCF56" s="383">
        <f t="shared" si="215"/>
        <v>0</v>
      </c>
      <c r="TCG56" s="383">
        <f t="shared" si="215"/>
        <v>0</v>
      </c>
      <c r="TCH56" s="383">
        <f t="shared" si="215"/>
        <v>0</v>
      </c>
      <c r="TCI56" s="383">
        <f t="shared" si="215"/>
        <v>0</v>
      </c>
      <c r="TCJ56" s="383">
        <f t="shared" si="215"/>
        <v>0</v>
      </c>
      <c r="TCK56" s="383">
        <f t="shared" si="215"/>
        <v>0</v>
      </c>
      <c r="TCL56" s="383">
        <f t="shared" si="215"/>
        <v>0</v>
      </c>
      <c r="TCM56" s="383">
        <f t="shared" si="215"/>
        <v>0</v>
      </c>
      <c r="TCN56" s="383">
        <f t="shared" si="215"/>
        <v>0</v>
      </c>
      <c r="TCO56" s="383">
        <f t="shared" si="215"/>
        <v>0</v>
      </c>
      <c r="TCP56" s="383">
        <f t="shared" si="215"/>
        <v>0</v>
      </c>
      <c r="TCQ56" s="383">
        <f t="shared" si="215"/>
        <v>0</v>
      </c>
      <c r="TCR56" s="383">
        <f t="shared" si="215"/>
        <v>0</v>
      </c>
      <c r="TCS56" s="383">
        <f t="shared" si="215"/>
        <v>0</v>
      </c>
      <c r="TCT56" s="383">
        <f t="shared" si="215"/>
        <v>0</v>
      </c>
      <c r="TCU56" s="383">
        <f t="shared" si="215"/>
        <v>0</v>
      </c>
      <c r="TCV56" s="383">
        <f t="shared" si="215"/>
        <v>0</v>
      </c>
      <c r="TCW56" s="383">
        <f t="shared" si="215"/>
        <v>0</v>
      </c>
      <c r="TCX56" s="383">
        <f t="shared" si="215"/>
        <v>0</v>
      </c>
      <c r="TCY56" s="383">
        <f t="shared" si="215"/>
        <v>0</v>
      </c>
      <c r="TCZ56" s="383">
        <f t="shared" si="215"/>
        <v>0</v>
      </c>
      <c r="TDA56" s="383">
        <f t="shared" si="215"/>
        <v>0</v>
      </c>
      <c r="TDB56" s="383">
        <f t="shared" si="215"/>
        <v>0</v>
      </c>
      <c r="TDC56" s="383">
        <f t="shared" si="215"/>
        <v>0</v>
      </c>
      <c r="TDD56" s="383">
        <f t="shared" si="215"/>
        <v>0</v>
      </c>
      <c r="TDE56" s="383">
        <f t="shared" si="215"/>
        <v>0</v>
      </c>
      <c r="TDF56" s="383">
        <f t="shared" si="215"/>
        <v>0</v>
      </c>
      <c r="TDG56" s="383">
        <f t="shared" si="215"/>
        <v>0</v>
      </c>
      <c r="TDH56" s="383">
        <f t="shared" si="215"/>
        <v>0</v>
      </c>
      <c r="TDI56" s="383">
        <f t="shared" si="215"/>
        <v>0</v>
      </c>
      <c r="TDJ56" s="383">
        <f t="shared" si="215"/>
        <v>0</v>
      </c>
      <c r="TDK56" s="383">
        <f t="shared" si="215"/>
        <v>0</v>
      </c>
      <c r="TDL56" s="383">
        <f t="shared" si="215"/>
        <v>0</v>
      </c>
      <c r="TDM56" s="383">
        <f t="shared" si="215"/>
        <v>0</v>
      </c>
      <c r="TDN56" s="383">
        <f t="shared" ref="TDN56:TFY56" si="216">$C$56*TDN54</f>
        <v>0</v>
      </c>
      <c r="TDO56" s="383">
        <f t="shared" si="216"/>
        <v>0</v>
      </c>
      <c r="TDP56" s="383">
        <f t="shared" si="216"/>
        <v>0</v>
      </c>
      <c r="TDQ56" s="383">
        <f t="shared" si="216"/>
        <v>0</v>
      </c>
      <c r="TDR56" s="383">
        <f t="shared" si="216"/>
        <v>0</v>
      </c>
      <c r="TDS56" s="383">
        <f t="shared" si="216"/>
        <v>0</v>
      </c>
      <c r="TDT56" s="383">
        <f t="shared" si="216"/>
        <v>0</v>
      </c>
      <c r="TDU56" s="383">
        <f t="shared" si="216"/>
        <v>0</v>
      </c>
      <c r="TDV56" s="383">
        <f t="shared" si="216"/>
        <v>0</v>
      </c>
      <c r="TDW56" s="383">
        <f t="shared" si="216"/>
        <v>0</v>
      </c>
      <c r="TDX56" s="383">
        <f t="shared" si="216"/>
        <v>0</v>
      </c>
      <c r="TDY56" s="383">
        <f t="shared" si="216"/>
        <v>0</v>
      </c>
      <c r="TDZ56" s="383">
        <f t="shared" si="216"/>
        <v>0</v>
      </c>
      <c r="TEA56" s="383">
        <f t="shared" si="216"/>
        <v>0</v>
      </c>
      <c r="TEB56" s="383">
        <f t="shared" si="216"/>
        <v>0</v>
      </c>
      <c r="TEC56" s="383">
        <f t="shared" si="216"/>
        <v>0</v>
      </c>
      <c r="TED56" s="383">
        <f t="shared" si="216"/>
        <v>0</v>
      </c>
      <c r="TEE56" s="383">
        <f t="shared" si="216"/>
        <v>0</v>
      </c>
      <c r="TEF56" s="383">
        <f t="shared" si="216"/>
        <v>0</v>
      </c>
      <c r="TEG56" s="383">
        <f t="shared" si="216"/>
        <v>0</v>
      </c>
      <c r="TEH56" s="383">
        <f t="shared" si="216"/>
        <v>0</v>
      </c>
      <c r="TEI56" s="383">
        <f t="shared" si="216"/>
        <v>0</v>
      </c>
      <c r="TEJ56" s="383">
        <f t="shared" si="216"/>
        <v>0</v>
      </c>
      <c r="TEK56" s="383">
        <f t="shared" si="216"/>
        <v>0</v>
      </c>
      <c r="TEL56" s="383">
        <f t="shared" si="216"/>
        <v>0</v>
      </c>
      <c r="TEM56" s="383">
        <f t="shared" si="216"/>
        <v>0</v>
      </c>
      <c r="TEN56" s="383">
        <f t="shared" si="216"/>
        <v>0</v>
      </c>
      <c r="TEO56" s="383">
        <f t="shared" si="216"/>
        <v>0</v>
      </c>
      <c r="TEP56" s="383">
        <f t="shared" si="216"/>
        <v>0</v>
      </c>
      <c r="TEQ56" s="383">
        <f t="shared" si="216"/>
        <v>0</v>
      </c>
      <c r="TER56" s="383">
        <f t="shared" si="216"/>
        <v>0</v>
      </c>
      <c r="TES56" s="383">
        <f t="shared" si="216"/>
        <v>0</v>
      </c>
      <c r="TET56" s="383">
        <f t="shared" si="216"/>
        <v>0</v>
      </c>
      <c r="TEU56" s="383">
        <f t="shared" si="216"/>
        <v>0</v>
      </c>
      <c r="TEV56" s="383">
        <f t="shared" si="216"/>
        <v>0</v>
      </c>
      <c r="TEW56" s="383">
        <f t="shared" si="216"/>
        <v>0</v>
      </c>
      <c r="TEX56" s="383">
        <f t="shared" si="216"/>
        <v>0</v>
      </c>
      <c r="TEY56" s="383">
        <f t="shared" si="216"/>
        <v>0</v>
      </c>
      <c r="TEZ56" s="383">
        <f t="shared" si="216"/>
        <v>0</v>
      </c>
      <c r="TFA56" s="383">
        <f t="shared" si="216"/>
        <v>0</v>
      </c>
      <c r="TFB56" s="383">
        <f t="shared" si="216"/>
        <v>0</v>
      </c>
      <c r="TFC56" s="383">
        <f t="shared" si="216"/>
        <v>0</v>
      </c>
      <c r="TFD56" s="383">
        <f t="shared" si="216"/>
        <v>0</v>
      </c>
      <c r="TFE56" s="383">
        <f t="shared" si="216"/>
        <v>0</v>
      </c>
      <c r="TFF56" s="383">
        <f t="shared" si="216"/>
        <v>0</v>
      </c>
      <c r="TFG56" s="383">
        <f t="shared" si="216"/>
        <v>0</v>
      </c>
      <c r="TFH56" s="383">
        <f t="shared" si="216"/>
        <v>0</v>
      </c>
      <c r="TFI56" s="383">
        <f t="shared" si="216"/>
        <v>0</v>
      </c>
      <c r="TFJ56" s="383">
        <f t="shared" si="216"/>
        <v>0</v>
      </c>
      <c r="TFK56" s="383">
        <f t="shared" si="216"/>
        <v>0</v>
      </c>
      <c r="TFL56" s="383">
        <f t="shared" si="216"/>
        <v>0</v>
      </c>
      <c r="TFM56" s="383">
        <f t="shared" si="216"/>
        <v>0</v>
      </c>
      <c r="TFN56" s="383">
        <f t="shared" si="216"/>
        <v>0</v>
      </c>
      <c r="TFO56" s="383">
        <f t="shared" si="216"/>
        <v>0</v>
      </c>
      <c r="TFP56" s="383">
        <f t="shared" si="216"/>
        <v>0</v>
      </c>
      <c r="TFQ56" s="383">
        <f t="shared" si="216"/>
        <v>0</v>
      </c>
      <c r="TFR56" s="383">
        <f t="shared" si="216"/>
        <v>0</v>
      </c>
      <c r="TFS56" s="383">
        <f t="shared" si="216"/>
        <v>0</v>
      </c>
      <c r="TFT56" s="383">
        <f t="shared" si="216"/>
        <v>0</v>
      </c>
      <c r="TFU56" s="383">
        <f t="shared" si="216"/>
        <v>0</v>
      </c>
      <c r="TFV56" s="383">
        <f t="shared" si="216"/>
        <v>0</v>
      </c>
      <c r="TFW56" s="383">
        <f t="shared" si="216"/>
        <v>0</v>
      </c>
      <c r="TFX56" s="383">
        <f t="shared" si="216"/>
        <v>0</v>
      </c>
      <c r="TFY56" s="383">
        <f t="shared" si="216"/>
        <v>0</v>
      </c>
      <c r="TFZ56" s="383">
        <f t="shared" ref="TFZ56:TIK56" si="217">$C$56*TFZ54</f>
        <v>0</v>
      </c>
      <c r="TGA56" s="383">
        <f t="shared" si="217"/>
        <v>0</v>
      </c>
      <c r="TGB56" s="383">
        <f t="shared" si="217"/>
        <v>0</v>
      </c>
      <c r="TGC56" s="383">
        <f t="shared" si="217"/>
        <v>0</v>
      </c>
      <c r="TGD56" s="383">
        <f t="shared" si="217"/>
        <v>0</v>
      </c>
      <c r="TGE56" s="383">
        <f t="shared" si="217"/>
        <v>0</v>
      </c>
      <c r="TGF56" s="383">
        <f t="shared" si="217"/>
        <v>0</v>
      </c>
      <c r="TGG56" s="383">
        <f t="shared" si="217"/>
        <v>0</v>
      </c>
      <c r="TGH56" s="383">
        <f t="shared" si="217"/>
        <v>0</v>
      </c>
      <c r="TGI56" s="383">
        <f t="shared" si="217"/>
        <v>0</v>
      </c>
      <c r="TGJ56" s="383">
        <f t="shared" si="217"/>
        <v>0</v>
      </c>
      <c r="TGK56" s="383">
        <f t="shared" si="217"/>
        <v>0</v>
      </c>
      <c r="TGL56" s="383">
        <f t="shared" si="217"/>
        <v>0</v>
      </c>
      <c r="TGM56" s="383">
        <f t="shared" si="217"/>
        <v>0</v>
      </c>
      <c r="TGN56" s="383">
        <f t="shared" si="217"/>
        <v>0</v>
      </c>
      <c r="TGO56" s="383">
        <f t="shared" si="217"/>
        <v>0</v>
      </c>
      <c r="TGP56" s="383">
        <f t="shared" si="217"/>
        <v>0</v>
      </c>
      <c r="TGQ56" s="383">
        <f t="shared" si="217"/>
        <v>0</v>
      </c>
      <c r="TGR56" s="383">
        <f t="shared" si="217"/>
        <v>0</v>
      </c>
      <c r="TGS56" s="383">
        <f t="shared" si="217"/>
        <v>0</v>
      </c>
      <c r="TGT56" s="383">
        <f t="shared" si="217"/>
        <v>0</v>
      </c>
      <c r="TGU56" s="383">
        <f t="shared" si="217"/>
        <v>0</v>
      </c>
      <c r="TGV56" s="383">
        <f t="shared" si="217"/>
        <v>0</v>
      </c>
      <c r="TGW56" s="383">
        <f t="shared" si="217"/>
        <v>0</v>
      </c>
      <c r="TGX56" s="383">
        <f t="shared" si="217"/>
        <v>0</v>
      </c>
      <c r="TGY56" s="383">
        <f t="shared" si="217"/>
        <v>0</v>
      </c>
      <c r="TGZ56" s="383">
        <f t="shared" si="217"/>
        <v>0</v>
      </c>
      <c r="THA56" s="383">
        <f t="shared" si="217"/>
        <v>0</v>
      </c>
      <c r="THB56" s="383">
        <f t="shared" si="217"/>
        <v>0</v>
      </c>
      <c r="THC56" s="383">
        <f t="shared" si="217"/>
        <v>0</v>
      </c>
      <c r="THD56" s="383">
        <f t="shared" si="217"/>
        <v>0</v>
      </c>
      <c r="THE56" s="383">
        <f t="shared" si="217"/>
        <v>0</v>
      </c>
      <c r="THF56" s="383">
        <f t="shared" si="217"/>
        <v>0</v>
      </c>
      <c r="THG56" s="383">
        <f t="shared" si="217"/>
        <v>0</v>
      </c>
      <c r="THH56" s="383">
        <f t="shared" si="217"/>
        <v>0</v>
      </c>
      <c r="THI56" s="383">
        <f t="shared" si="217"/>
        <v>0</v>
      </c>
      <c r="THJ56" s="383">
        <f t="shared" si="217"/>
        <v>0</v>
      </c>
      <c r="THK56" s="383">
        <f t="shared" si="217"/>
        <v>0</v>
      </c>
      <c r="THL56" s="383">
        <f t="shared" si="217"/>
        <v>0</v>
      </c>
      <c r="THM56" s="383">
        <f t="shared" si="217"/>
        <v>0</v>
      </c>
      <c r="THN56" s="383">
        <f t="shared" si="217"/>
        <v>0</v>
      </c>
      <c r="THO56" s="383">
        <f t="shared" si="217"/>
        <v>0</v>
      </c>
      <c r="THP56" s="383">
        <f t="shared" si="217"/>
        <v>0</v>
      </c>
      <c r="THQ56" s="383">
        <f t="shared" si="217"/>
        <v>0</v>
      </c>
      <c r="THR56" s="383">
        <f t="shared" si="217"/>
        <v>0</v>
      </c>
      <c r="THS56" s="383">
        <f t="shared" si="217"/>
        <v>0</v>
      </c>
      <c r="THT56" s="383">
        <f t="shared" si="217"/>
        <v>0</v>
      </c>
      <c r="THU56" s="383">
        <f t="shared" si="217"/>
        <v>0</v>
      </c>
      <c r="THV56" s="383">
        <f t="shared" si="217"/>
        <v>0</v>
      </c>
      <c r="THW56" s="383">
        <f t="shared" si="217"/>
        <v>0</v>
      </c>
      <c r="THX56" s="383">
        <f t="shared" si="217"/>
        <v>0</v>
      </c>
      <c r="THY56" s="383">
        <f t="shared" si="217"/>
        <v>0</v>
      </c>
      <c r="THZ56" s="383">
        <f t="shared" si="217"/>
        <v>0</v>
      </c>
      <c r="TIA56" s="383">
        <f t="shared" si="217"/>
        <v>0</v>
      </c>
      <c r="TIB56" s="383">
        <f t="shared" si="217"/>
        <v>0</v>
      </c>
      <c r="TIC56" s="383">
        <f t="shared" si="217"/>
        <v>0</v>
      </c>
      <c r="TID56" s="383">
        <f t="shared" si="217"/>
        <v>0</v>
      </c>
      <c r="TIE56" s="383">
        <f t="shared" si="217"/>
        <v>0</v>
      </c>
      <c r="TIF56" s="383">
        <f t="shared" si="217"/>
        <v>0</v>
      </c>
      <c r="TIG56" s="383">
        <f t="shared" si="217"/>
        <v>0</v>
      </c>
      <c r="TIH56" s="383">
        <f t="shared" si="217"/>
        <v>0</v>
      </c>
      <c r="TII56" s="383">
        <f t="shared" si="217"/>
        <v>0</v>
      </c>
      <c r="TIJ56" s="383">
        <f t="shared" si="217"/>
        <v>0</v>
      </c>
      <c r="TIK56" s="383">
        <f t="shared" si="217"/>
        <v>0</v>
      </c>
      <c r="TIL56" s="383">
        <f t="shared" ref="TIL56:TKW56" si="218">$C$56*TIL54</f>
        <v>0</v>
      </c>
      <c r="TIM56" s="383">
        <f t="shared" si="218"/>
        <v>0</v>
      </c>
      <c r="TIN56" s="383">
        <f t="shared" si="218"/>
        <v>0</v>
      </c>
      <c r="TIO56" s="383">
        <f t="shared" si="218"/>
        <v>0</v>
      </c>
      <c r="TIP56" s="383">
        <f t="shared" si="218"/>
        <v>0</v>
      </c>
      <c r="TIQ56" s="383">
        <f t="shared" si="218"/>
        <v>0</v>
      </c>
      <c r="TIR56" s="383">
        <f t="shared" si="218"/>
        <v>0</v>
      </c>
      <c r="TIS56" s="383">
        <f t="shared" si="218"/>
        <v>0</v>
      </c>
      <c r="TIT56" s="383">
        <f t="shared" si="218"/>
        <v>0</v>
      </c>
      <c r="TIU56" s="383">
        <f t="shared" si="218"/>
        <v>0</v>
      </c>
      <c r="TIV56" s="383">
        <f t="shared" si="218"/>
        <v>0</v>
      </c>
      <c r="TIW56" s="383">
        <f t="shared" si="218"/>
        <v>0</v>
      </c>
      <c r="TIX56" s="383">
        <f t="shared" si="218"/>
        <v>0</v>
      </c>
      <c r="TIY56" s="383">
        <f t="shared" si="218"/>
        <v>0</v>
      </c>
      <c r="TIZ56" s="383">
        <f t="shared" si="218"/>
        <v>0</v>
      </c>
      <c r="TJA56" s="383">
        <f t="shared" si="218"/>
        <v>0</v>
      </c>
      <c r="TJB56" s="383">
        <f t="shared" si="218"/>
        <v>0</v>
      </c>
      <c r="TJC56" s="383">
        <f t="shared" si="218"/>
        <v>0</v>
      </c>
      <c r="TJD56" s="383">
        <f t="shared" si="218"/>
        <v>0</v>
      </c>
      <c r="TJE56" s="383">
        <f t="shared" si="218"/>
        <v>0</v>
      </c>
      <c r="TJF56" s="383">
        <f t="shared" si="218"/>
        <v>0</v>
      </c>
      <c r="TJG56" s="383">
        <f t="shared" si="218"/>
        <v>0</v>
      </c>
      <c r="TJH56" s="383">
        <f t="shared" si="218"/>
        <v>0</v>
      </c>
      <c r="TJI56" s="383">
        <f t="shared" si="218"/>
        <v>0</v>
      </c>
      <c r="TJJ56" s="383">
        <f t="shared" si="218"/>
        <v>0</v>
      </c>
      <c r="TJK56" s="383">
        <f t="shared" si="218"/>
        <v>0</v>
      </c>
      <c r="TJL56" s="383">
        <f t="shared" si="218"/>
        <v>0</v>
      </c>
      <c r="TJM56" s="383">
        <f t="shared" si="218"/>
        <v>0</v>
      </c>
      <c r="TJN56" s="383">
        <f t="shared" si="218"/>
        <v>0</v>
      </c>
      <c r="TJO56" s="383">
        <f t="shared" si="218"/>
        <v>0</v>
      </c>
      <c r="TJP56" s="383">
        <f t="shared" si="218"/>
        <v>0</v>
      </c>
      <c r="TJQ56" s="383">
        <f t="shared" si="218"/>
        <v>0</v>
      </c>
      <c r="TJR56" s="383">
        <f t="shared" si="218"/>
        <v>0</v>
      </c>
      <c r="TJS56" s="383">
        <f t="shared" si="218"/>
        <v>0</v>
      </c>
      <c r="TJT56" s="383">
        <f t="shared" si="218"/>
        <v>0</v>
      </c>
      <c r="TJU56" s="383">
        <f t="shared" si="218"/>
        <v>0</v>
      </c>
      <c r="TJV56" s="383">
        <f t="shared" si="218"/>
        <v>0</v>
      </c>
      <c r="TJW56" s="383">
        <f t="shared" si="218"/>
        <v>0</v>
      </c>
      <c r="TJX56" s="383">
        <f t="shared" si="218"/>
        <v>0</v>
      </c>
      <c r="TJY56" s="383">
        <f t="shared" si="218"/>
        <v>0</v>
      </c>
      <c r="TJZ56" s="383">
        <f t="shared" si="218"/>
        <v>0</v>
      </c>
      <c r="TKA56" s="383">
        <f t="shared" si="218"/>
        <v>0</v>
      </c>
      <c r="TKB56" s="383">
        <f t="shared" si="218"/>
        <v>0</v>
      </c>
      <c r="TKC56" s="383">
        <f t="shared" si="218"/>
        <v>0</v>
      </c>
      <c r="TKD56" s="383">
        <f t="shared" si="218"/>
        <v>0</v>
      </c>
      <c r="TKE56" s="383">
        <f t="shared" si="218"/>
        <v>0</v>
      </c>
      <c r="TKF56" s="383">
        <f t="shared" si="218"/>
        <v>0</v>
      </c>
      <c r="TKG56" s="383">
        <f t="shared" si="218"/>
        <v>0</v>
      </c>
      <c r="TKH56" s="383">
        <f t="shared" si="218"/>
        <v>0</v>
      </c>
      <c r="TKI56" s="383">
        <f t="shared" si="218"/>
        <v>0</v>
      </c>
      <c r="TKJ56" s="383">
        <f t="shared" si="218"/>
        <v>0</v>
      </c>
      <c r="TKK56" s="383">
        <f t="shared" si="218"/>
        <v>0</v>
      </c>
      <c r="TKL56" s="383">
        <f t="shared" si="218"/>
        <v>0</v>
      </c>
      <c r="TKM56" s="383">
        <f t="shared" si="218"/>
        <v>0</v>
      </c>
      <c r="TKN56" s="383">
        <f t="shared" si="218"/>
        <v>0</v>
      </c>
      <c r="TKO56" s="383">
        <f t="shared" si="218"/>
        <v>0</v>
      </c>
      <c r="TKP56" s="383">
        <f t="shared" si="218"/>
        <v>0</v>
      </c>
      <c r="TKQ56" s="383">
        <f t="shared" si="218"/>
        <v>0</v>
      </c>
      <c r="TKR56" s="383">
        <f t="shared" si="218"/>
        <v>0</v>
      </c>
      <c r="TKS56" s="383">
        <f t="shared" si="218"/>
        <v>0</v>
      </c>
      <c r="TKT56" s="383">
        <f t="shared" si="218"/>
        <v>0</v>
      </c>
      <c r="TKU56" s="383">
        <f t="shared" si="218"/>
        <v>0</v>
      </c>
      <c r="TKV56" s="383">
        <f t="shared" si="218"/>
        <v>0</v>
      </c>
      <c r="TKW56" s="383">
        <f t="shared" si="218"/>
        <v>0</v>
      </c>
      <c r="TKX56" s="383">
        <f t="shared" ref="TKX56:TNI56" si="219">$C$56*TKX54</f>
        <v>0</v>
      </c>
      <c r="TKY56" s="383">
        <f t="shared" si="219"/>
        <v>0</v>
      </c>
      <c r="TKZ56" s="383">
        <f t="shared" si="219"/>
        <v>0</v>
      </c>
      <c r="TLA56" s="383">
        <f t="shared" si="219"/>
        <v>0</v>
      </c>
      <c r="TLB56" s="383">
        <f t="shared" si="219"/>
        <v>0</v>
      </c>
      <c r="TLC56" s="383">
        <f t="shared" si="219"/>
        <v>0</v>
      </c>
      <c r="TLD56" s="383">
        <f t="shared" si="219"/>
        <v>0</v>
      </c>
      <c r="TLE56" s="383">
        <f t="shared" si="219"/>
        <v>0</v>
      </c>
      <c r="TLF56" s="383">
        <f t="shared" si="219"/>
        <v>0</v>
      </c>
      <c r="TLG56" s="383">
        <f t="shared" si="219"/>
        <v>0</v>
      </c>
      <c r="TLH56" s="383">
        <f t="shared" si="219"/>
        <v>0</v>
      </c>
      <c r="TLI56" s="383">
        <f t="shared" si="219"/>
        <v>0</v>
      </c>
      <c r="TLJ56" s="383">
        <f t="shared" si="219"/>
        <v>0</v>
      </c>
      <c r="TLK56" s="383">
        <f t="shared" si="219"/>
        <v>0</v>
      </c>
      <c r="TLL56" s="383">
        <f t="shared" si="219"/>
        <v>0</v>
      </c>
      <c r="TLM56" s="383">
        <f t="shared" si="219"/>
        <v>0</v>
      </c>
      <c r="TLN56" s="383">
        <f t="shared" si="219"/>
        <v>0</v>
      </c>
      <c r="TLO56" s="383">
        <f t="shared" si="219"/>
        <v>0</v>
      </c>
      <c r="TLP56" s="383">
        <f t="shared" si="219"/>
        <v>0</v>
      </c>
      <c r="TLQ56" s="383">
        <f t="shared" si="219"/>
        <v>0</v>
      </c>
      <c r="TLR56" s="383">
        <f t="shared" si="219"/>
        <v>0</v>
      </c>
      <c r="TLS56" s="383">
        <f t="shared" si="219"/>
        <v>0</v>
      </c>
      <c r="TLT56" s="383">
        <f t="shared" si="219"/>
        <v>0</v>
      </c>
      <c r="TLU56" s="383">
        <f t="shared" si="219"/>
        <v>0</v>
      </c>
      <c r="TLV56" s="383">
        <f t="shared" si="219"/>
        <v>0</v>
      </c>
      <c r="TLW56" s="383">
        <f t="shared" si="219"/>
        <v>0</v>
      </c>
      <c r="TLX56" s="383">
        <f t="shared" si="219"/>
        <v>0</v>
      </c>
      <c r="TLY56" s="383">
        <f t="shared" si="219"/>
        <v>0</v>
      </c>
      <c r="TLZ56" s="383">
        <f t="shared" si="219"/>
        <v>0</v>
      </c>
      <c r="TMA56" s="383">
        <f t="shared" si="219"/>
        <v>0</v>
      </c>
      <c r="TMB56" s="383">
        <f t="shared" si="219"/>
        <v>0</v>
      </c>
      <c r="TMC56" s="383">
        <f t="shared" si="219"/>
        <v>0</v>
      </c>
      <c r="TMD56" s="383">
        <f t="shared" si="219"/>
        <v>0</v>
      </c>
      <c r="TME56" s="383">
        <f t="shared" si="219"/>
        <v>0</v>
      </c>
      <c r="TMF56" s="383">
        <f t="shared" si="219"/>
        <v>0</v>
      </c>
      <c r="TMG56" s="383">
        <f t="shared" si="219"/>
        <v>0</v>
      </c>
      <c r="TMH56" s="383">
        <f t="shared" si="219"/>
        <v>0</v>
      </c>
      <c r="TMI56" s="383">
        <f t="shared" si="219"/>
        <v>0</v>
      </c>
      <c r="TMJ56" s="383">
        <f t="shared" si="219"/>
        <v>0</v>
      </c>
      <c r="TMK56" s="383">
        <f t="shared" si="219"/>
        <v>0</v>
      </c>
      <c r="TML56" s="383">
        <f t="shared" si="219"/>
        <v>0</v>
      </c>
      <c r="TMM56" s="383">
        <f t="shared" si="219"/>
        <v>0</v>
      </c>
      <c r="TMN56" s="383">
        <f t="shared" si="219"/>
        <v>0</v>
      </c>
      <c r="TMO56" s="383">
        <f t="shared" si="219"/>
        <v>0</v>
      </c>
      <c r="TMP56" s="383">
        <f t="shared" si="219"/>
        <v>0</v>
      </c>
      <c r="TMQ56" s="383">
        <f t="shared" si="219"/>
        <v>0</v>
      </c>
      <c r="TMR56" s="383">
        <f t="shared" si="219"/>
        <v>0</v>
      </c>
      <c r="TMS56" s="383">
        <f t="shared" si="219"/>
        <v>0</v>
      </c>
      <c r="TMT56" s="383">
        <f t="shared" si="219"/>
        <v>0</v>
      </c>
      <c r="TMU56" s="383">
        <f t="shared" si="219"/>
        <v>0</v>
      </c>
      <c r="TMV56" s="383">
        <f t="shared" si="219"/>
        <v>0</v>
      </c>
      <c r="TMW56" s="383">
        <f t="shared" si="219"/>
        <v>0</v>
      </c>
      <c r="TMX56" s="383">
        <f t="shared" si="219"/>
        <v>0</v>
      </c>
      <c r="TMY56" s="383">
        <f t="shared" si="219"/>
        <v>0</v>
      </c>
      <c r="TMZ56" s="383">
        <f t="shared" si="219"/>
        <v>0</v>
      </c>
      <c r="TNA56" s="383">
        <f t="shared" si="219"/>
        <v>0</v>
      </c>
      <c r="TNB56" s="383">
        <f t="shared" si="219"/>
        <v>0</v>
      </c>
      <c r="TNC56" s="383">
        <f t="shared" si="219"/>
        <v>0</v>
      </c>
      <c r="TND56" s="383">
        <f t="shared" si="219"/>
        <v>0</v>
      </c>
      <c r="TNE56" s="383">
        <f t="shared" si="219"/>
        <v>0</v>
      </c>
      <c r="TNF56" s="383">
        <f t="shared" si="219"/>
        <v>0</v>
      </c>
      <c r="TNG56" s="383">
        <f t="shared" si="219"/>
        <v>0</v>
      </c>
      <c r="TNH56" s="383">
        <f t="shared" si="219"/>
        <v>0</v>
      </c>
      <c r="TNI56" s="383">
        <f t="shared" si="219"/>
        <v>0</v>
      </c>
      <c r="TNJ56" s="383">
        <f t="shared" ref="TNJ56:TPU56" si="220">$C$56*TNJ54</f>
        <v>0</v>
      </c>
      <c r="TNK56" s="383">
        <f t="shared" si="220"/>
        <v>0</v>
      </c>
      <c r="TNL56" s="383">
        <f t="shared" si="220"/>
        <v>0</v>
      </c>
      <c r="TNM56" s="383">
        <f t="shared" si="220"/>
        <v>0</v>
      </c>
      <c r="TNN56" s="383">
        <f t="shared" si="220"/>
        <v>0</v>
      </c>
      <c r="TNO56" s="383">
        <f t="shared" si="220"/>
        <v>0</v>
      </c>
      <c r="TNP56" s="383">
        <f t="shared" si="220"/>
        <v>0</v>
      </c>
      <c r="TNQ56" s="383">
        <f t="shared" si="220"/>
        <v>0</v>
      </c>
      <c r="TNR56" s="383">
        <f t="shared" si="220"/>
        <v>0</v>
      </c>
      <c r="TNS56" s="383">
        <f t="shared" si="220"/>
        <v>0</v>
      </c>
      <c r="TNT56" s="383">
        <f t="shared" si="220"/>
        <v>0</v>
      </c>
      <c r="TNU56" s="383">
        <f t="shared" si="220"/>
        <v>0</v>
      </c>
      <c r="TNV56" s="383">
        <f t="shared" si="220"/>
        <v>0</v>
      </c>
      <c r="TNW56" s="383">
        <f t="shared" si="220"/>
        <v>0</v>
      </c>
      <c r="TNX56" s="383">
        <f t="shared" si="220"/>
        <v>0</v>
      </c>
      <c r="TNY56" s="383">
        <f t="shared" si="220"/>
        <v>0</v>
      </c>
      <c r="TNZ56" s="383">
        <f t="shared" si="220"/>
        <v>0</v>
      </c>
      <c r="TOA56" s="383">
        <f t="shared" si="220"/>
        <v>0</v>
      </c>
      <c r="TOB56" s="383">
        <f t="shared" si="220"/>
        <v>0</v>
      </c>
      <c r="TOC56" s="383">
        <f t="shared" si="220"/>
        <v>0</v>
      </c>
      <c r="TOD56" s="383">
        <f t="shared" si="220"/>
        <v>0</v>
      </c>
      <c r="TOE56" s="383">
        <f t="shared" si="220"/>
        <v>0</v>
      </c>
      <c r="TOF56" s="383">
        <f t="shared" si="220"/>
        <v>0</v>
      </c>
      <c r="TOG56" s="383">
        <f t="shared" si="220"/>
        <v>0</v>
      </c>
      <c r="TOH56" s="383">
        <f t="shared" si="220"/>
        <v>0</v>
      </c>
      <c r="TOI56" s="383">
        <f t="shared" si="220"/>
        <v>0</v>
      </c>
      <c r="TOJ56" s="383">
        <f t="shared" si="220"/>
        <v>0</v>
      </c>
      <c r="TOK56" s="383">
        <f t="shared" si="220"/>
        <v>0</v>
      </c>
      <c r="TOL56" s="383">
        <f t="shared" si="220"/>
        <v>0</v>
      </c>
      <c r="TOM56" s="383">
        <f t="shared" si="220"/>
        <v>0</v>
      </c>
      <c r="TON56" s="383">
        <f t="shared" si="220"/>
        <v>0</v>
      </c>
      <c r="TOO56" s="383">
        <f t="shared" si="220"/>
        <v>0</v>
      </c>
      <c r="TOP56" s="383">
        <f t="shared" si="220"/>
        <v>0</v>
      </c>
      <c r="TOQ56" s="383">
        <f t="shared" si="220"/>
        <v>0</v>
      </c>
      <c r="TOR56" s="383">
        <f t="shared" si="220"/>
        <v>0</v>
      </c>
      <c r="TOS56" s="383">
        <f t="shared" si="220"/>
        <v>0</v>
      </c>
      <c r="TOT56" s="383">
        <f t="shared" si="220"/>
        <v>0</v>
      </c>
      <c r="TOU56" s="383">
        <f t="shared" si="220"/>
        <v>0</v>
      </c>
      <c r="TOV56" s="383">
        <f t="shared" si="220"/>
        <v>0</v>
      </c>
      <c r="TOW56" s="383">
        <f t="shared" si="220"/>
        <v>0</v>
      </c>
      <c r="TOX56" s="383">
        <f t="shared" si="220"/>
        <v>0</v>
      </c>
      <c r="TOY56" s="383">
        <f t="shared" si="220"/>
        <v>0</v>
      </c>
      <c r="TOZ56" s="383">
        <f t="shared" si="220"/>
        <v>0</v>
      </c>
      <c r="TPA56" s="383">
        <f t="shared" si="220"/>
        <v>0</v>
      </c>
      <c r="TPB56" s="383">
        <f t="shared" si="220"/>
        <v>0</v>
      </c>
      <c r="TPC56" s="383">
        <f t="shared" si="220"/>
        <v>0</v>
      </c>
      <c r="TPD56" s="383">
        <f t="shared" si="220"/>
        <v>0</v>
      </c>
      <c r="TPE56" s="383">
        <f t="shared" si="220"/>
        <v>0</v>
      </c>
      <c r="TPF56" s="383">
        <f t="shared" si="220"/>
        <v>0</v>
      </c>
      <c r="TPG56" s="383">
        <f t="shared" si="220"/>
        <v>0</v>
      </c>
      <c r="TPH56" s="383">
        <f t="shared" si="220"/>
        <v>0</v>
      </c>
      <c r="TPI56" s="383">
        <f t="shared" si="220"/>
        <v>0</v>
      </c>
      <c r="TPJ56" s="383">
        <f t="shared" si="220"/>
        <v>0</v>
      </c>
      <c r="TPK56" s="383">
        <f t="shared" si="220"/>
        <v>0</v>
      </c>
      <c r="TPL56" s="383">
        <f t="shared" si="220"/>
        <v>0</v>
      </c>
      <c r="TPM56" s="383">
        <f t="shared" si="220"/>
        <v>0</v>
      </c>
      <c r="TPN56" s="383">
        <f t="shared" si="220"/>
        <v>0</v>
      </c>
      <c r="TPO56" s="383">
        <f t="shared" si="220"/>
        <v>0</v>
      </c>
      <c r="TPP56" s="383">
        <f t="shared" si="220"/>
        <v>0</v>
      </c>
      <c r="TPQ56" s="383">
        <f t="shared" si="220"/>
        <v>0</v>
      </c>
      <c r="TPR56" s="383">
        <f t="shared" si="220"/>
        <v>0</v>
      </c>
      <c r="TPS56" s="383">
        <f t="shared" si="220"/>
        <v>0</v>
      </c>
      <c r="TPT56" s="383">
        <f t="shared" si="220"/>
        <v>0</v>
      </c>
      <c r="TPU56" s="383">
        <f t="shared" si="220"/>
        <v>0</v>
      </c>
      <c r="TPV56" s="383">
        <f t="shared" ref="TPV56:TSG56" si="221">$C$56*TPV54</f>
        <v>0</v>
      </c>
      <c r="TPW56" s="383">
        <f t="shared" si="221"/>
        <v>0</v>
      </c>
      <c r="TPX56" s="383">
        <f t="shared" si="221"/>
        <v>0</v>
      </c>
      <c r="TPY56" s="383">
        <f t="shared" si="221"/>
        <v>0</v>
      </c>
      <c r="TPZ56" s="383">
        <f t="shared" si="221"/>
        <v>0</v>
      </c>
      <c r="TQA56" s="383">
        <f t="shared" si="221"/>
        <v>0</v>
      </c>
      <c r="TQB56" s="383">
        <f t="shared" si="221"/>
        <v>0</v>
      </c>
      <c r="TQC56" s="383">
        <f t="shared" si="221"/>
        <v>0</v>
      </c>
      <c r="TQD56" s="383">
        <f t="shared" si="221"/>
        <v>0</v>
      </c>
      <c r="TQE56" s="383">
        <f t="shared" si="221"/>
        <v>0</v>
      </c>
      <c r="TQF56" s="383">
        <f t="shared" si="221"/>
        <v>0</v>
      </c>
      <c r="TQG56" s="383">
        <f t="shared" si="221"/>
        <v>0</v>
      </c>
      <c r="TQH56" s="383">
        <f t="shared" si="221"/>
        <v>0</v>
      </c>
      <c r="TQI56" s="383">
        <f t="shared" si="221"/>
        <v>0</v>
      </c>
      <c r="TQJ56" s="383">
        <f t="shared" si="221"/>
        <v>0</v>
      </c>
      <c r="TQK56" s="383">
        <f t="shared" si="221"/>
        <v>0</v>
      </c>
      <c r="TQL56" s="383">
        <f t="shared" si="221"/>
        <v>0</v>
      </c>
      <c r="TQM56" s="383">
        <f t="shared" si="221"/>
        <v>0</v>
      </c>
      <c r="TQN56" s="383">
        <f t="shared" si="221"/>
        <v>0</v>
      </c>
      <c r="TQO56" s="383">
        <f t="shared" si="221"/>
        <v>0</v>
      </c>
      <c r="TQP56" s="383">
        <f t="shared" si="221"/>
        <v>0</v>
      </c>
      <c r="TQQ56" s="383">
        <f t="shared" si="221"/>
        <v>0</v>
      </c>
      <c r="TQR56" s="383">
        <f t="shared" si="221"/>
        <v>0</v>
      </c>
      <c r="TQS56" s="383">
        <f t="shared" si="221"/>
        <v>0</v>
      </c>
      <c r="TQT56" s="383">
        <f t="shared" si="221"/>
        <v>0</v>
      </c>
      <c r="TQU56" s="383">
        <f t="shared" si="221"/>
        <v>0</v>
      </c>
      <c r="TQV56" s="383">
        <f t="shared" si="221"/>
        <v>0</v>
      </c>
      <c r="TQW56" s="383">
        <f t="shared" si="221"/>
        <v>0</v>
      </c>
      <c r="TQX56" s="383">
        <f t="shared" si="221"/>
        <v>0</v>
      </c>
      <c r="TQY56" s="383">
        <f t="shared" si="221"/>
        <v>0</v>
      </c>
      <c r="TQZ56" s="383">
        <f t="shared" si="221"/>
        <v>0</v>
      </c>
      <c r="TRA56" s="383">
        <f t="shared" si="221"/>
        <v>0</v>
      </c>
      <c r="TRB56" s="383">
        <f t="shared" si="221"/>
        <v>0</v>
      </c>
      <c r="TRC56" s="383">
        <f t="shared" si="221"/>
        <v>0</v>
      </c>
      <c r="TRD56" s="383">
        <f t="shared" si="221"/>
        <v>0</v>
      </c>
      <c r="TRE56" s="383">
        <f t="shared" si="221"/>
        <v>0</v>
      </c>
      <c r="TRF56" s="383">
        <f t="shared" si="221"/>
        <v>0</v>
      </c>
      <c r="TRG56" s="383">
        <f t="shared" si="221"/>
        <v>0</v>
      </c>
      <c r="TRH56" s="383">
        <f t="shared" si="221"/>
        <v>0</v>
      </c>
      <c r="TRI56" s="383">
        <f t="shared" si="221"/>
        <v>0</v>
      </c>
      <c r="TRJ56" s="383">
        <f t="shared" si="221"/>
        <v>0</v>
      </c>
      <c r="TRK56" s="383">
        <f t="shared" si="221"/>
        <v>0</v>
      </c>
      <c r="TRL56" s="383">
        <f t="shared" si="221"/>
        <v>0</v>
      </c>
      <c r="TRM56" s="383">
        <f t="shared" si="221"/>
        <v>0</v>
      </c>
      <c r="TRN56" s="383">
        <f t="shared" si="221"/>
        <v>0</v>
      </c>
      <c r="TRO56" s="383">
        <f t="shared" si="221"/>
        <v>0</v>
      </c>
      <c r="TRP56" s="383">
        <f t="shared" si="221"/>
        <v>0</v>
      </c>
      <c r="TRQ56" s="383">
        <f t="shared" si="221"/>
        <v>0</v>
      </c>
      <c r="TRR56" s="383">
        <f t="shared" si="221"/>
        <v>0</v>
      </c>
      <c r="TRS56" s="383">
        <f t="shared" si="221"/>
        <v>0</v>
      </c>
      <c r="TRT56" s="383">
        <f t="shared" si="221"/>
        <v>0</v>
      </c>
      <c r="TRU56" s="383">
        <f t="shared" si="221"/>
        <v>0</v>
      </c>
      <c r="TRV56" s="383">
        <f t="shared" si="221"/>
        <v>0</v>
      </c>
      <c r="TRW56" s="383">
        <f t="shared" si="221"/>
        <v>0</v>
      </c>
      <c r="TRX56" s="383">
        <f t="shared" si="221"/>
        <v>0</v>
      </c>
      <c r="TRY56" s="383">
        <f t="shared" si="221"/>
        <v>0</v>
      </c>
      <c r="TRZ56" s="383">
        <f t="shared" si="221"/>
        <v>0</v>
      </c>
      <c r="TSA56" s="383">
        <f t="shared" si="221"/>
        <v>0</v>
      </c>
      <c r="TSB56" s="383">
        <f t="shared" si="221"/>
        <v>0</v>
      </c>
      <c r="TSC56" s="383">
        <f t="shared" si="221"/>
        <v>0</v>
      </c>
      <c r="TSD56" s="383">
        <f t="shared" si="221"/>
        <v>0</v>
      </c>
      <c r="TSE56" s="383">
        <f t="shared" si="221"/>
        <v>0</v>
      </c>
      <c r="TSF56" s="383">
        <f t="shared" si="221"/>
        <v>0</v>
      </c>
      <c r="TSG56" s="383">
        <f t="shared" si="221"/>
        <v>0</v>
      </c>
      <c r="TSH56" s="383">
        <f t="shared" ref="TSH56:TUS56" si="222">$C$56*TSH54</f>
        <v>0</v>
      </c>
      <c r="TSI56" s="383">
        <f t="shared" si="222"/>
        <v>0</v>
      </c>
      <c r="TSJ56" s="383">
        <f t="shared" si="222"/>
        <v>0</v>
      </c>
      <c r="TSK56" s="383">
        <f t="shared" si="222"/>
        <v>0</v>
      </c>
      <c r="TSL56" s="383">
        <f t="shared" si="222"/>
        <v>0</v>
      </c>
      <c r="TSM56" s="383">
        <f t="shared" si="222"/>
        <v>0</v>
      </c>
      <c r="TSN56" s="383">
        <f t="shared" si="222"/>
        <v>0</v>
      </c>
      <c r="TSO56" s="383">
        <f t="shared" si="222"/>
        <v>0</v>
      </c>
      <c r="TSP56" s="383">
        <f t="shared" si="222"/>
        <v>0</v>
      </c>
      <c r="TSQ56" s="383">
        <f t="shared" si="222"/>
        <v>0</v>
      </c>
      <c r="TSR56" s="383">
        <f t="shared" si="222"/>
        <v>0</v>
      </c>
      <c r="TSS56" s="383">
        <f t="shared" si="222"/>
        <v>0</v>
      </c>
      <c r="TST56" s="383">
        <f t="shared" si="222"/>
        <v>0</v>
      </c>
      <c r="TSU56" s="383">
        <f t="shared" si="222"/>
        <v>0</v>
      </c>
      <c r="TSV56" s="383">
        <f t="shared" si="222"/>
        <v>0</v>
      </c>
      <c r="TSW56" s="383">
        <f t="shared" si="222"/>
        <v>0</v>
      </c>
      <c r="TSX56" s="383">
        <f t="shared" si="222"/>
        <v>0</v>
      </c>
      <c r="TSY56" s="383">
        <f t="shared" si="222"/>
        <v>0</v>
      </c>
      <c r="TSZ56" s="383">
        <f t="shared" si="222"/>
        <v>0</v>
      </c>
      <c r="TTA56" s="383">
        <f t="shared" si="222"/>
        <v>0</v>
      </c>
      <c r="TTB56" s="383">
        <f t="shared" si="222"/>
        <v>0</v>
      </c>
      <c r="TTC56" s="383">
        <f t="shared" si="222"/>
        <v>0</v>
      </c>
      <c r="TTD56" s="383">
        <f t="shared" si="222"/>
        <v>0</v>
      </c>
      <c r="TTE56" s="383">
        <f t="shared" si="222"/>
        <v>0</v>
      </c>
      <c r="TTF56" s="383">
        <f t="shared" si="222"/>
        <v>0</v>
      </c>
      <c r="TTG56" s="383">
        <f t="shared" si="222"/>
        <v>0</v>
      </c>
      <c r="TTH56" s="383">
        <f t="shared" si="222"/>
        <v>0</v>
      </c>
      <c r="TTI56" s="383">
        <f t="shared" si="222"/>
        <v>0</v>
      </c>
      <c r="TTJ56" s="383">
        <f t="shared" si="222"/>
        <v>0</v>
      </c>
      <c r="TTK56" s="383">
        <f t="shared" si="222"/>
        <v>0</v>
      </c>
      <c r="TTL56" s="383">
        <f t="shared" si="222"/>
        <v>0</v>
      </c>
      <c r="TTM56" s="383">
        <f t="shared" si="222"/>
        <v>0</v>
      </c>
      <c r="TTN56" s="383">
        <f t="shared" si="222"/>
        <v>0</v>
      </c>
      <c r="TTO56" s="383">
        <f t="shared" si="222"/>
        <v>0</v>
      </c>
      <c r="TTP56" s="383">
        <f t="shared" si="222"/>
        <v>0</v>
      </c>
      <c r="TTQ56" s="383">
        <f t="shared" si="222"/>
        <v>0</v>
      </c>
      <c r="TTR56" s="383">
        <f t="shared" si="222"/>
        <v>0</v>
      </c>
      <c r="TTS56" s="383">
        <f t="shared" si="222"/>
        <v>0</v>
      </c>
      <c r="TTT56" s="383">
        <f t="shared" si="222"/>
        <v>0</v>
      </c>
      <c r="TTU56" s="383">
        <f t="shared" si="222"/>
        <v>0</v>
      </c>
      <c r="TTV56" s="383">
        <f t="shared" si="222"/>
        <v>0</v>
      </c>
      <c r="TTW56" s="383">
        <f t="shared" si="222"/>
        <v>0</v>
      </c>
      <c r="TTX56" s="383">
        <f t="shared" si="222"/>
        <v>0</v>
      </c>
      <c r="TTY56" s="383">
        <f t="shared" si="222"/>
        <v>0</v>
      </c>
      <c r="TTZ56" s="383">
        <f t="shared" si="222"/>
        <v>0</v>
      </c>
      <c r="TUA56" s="383">
        <f t="shared" si="222"/>
        <v>0</v>
      </c>
      <c r="TUB56" s="383">
        <f t="shared" si="222"/>
        <v>0</v>
      </c>
      <c r="TUC56" s="383">
        <f t="shared" si="222"/>
        <v>0</v>
      </c>
      <c r="TUD56" s="383">
        <f t="shared" si="222"/>
        <v>0</v>
      </c>
      <c r="TUE56" s="383">
        <f t="shared" si="222"/>
        <v>0</v>
      </c>
      <c r="TUF56" s="383">
        <f t="shared" si="222"/>
        <v>0</v>
      </c>
      <c r="TUG56" s="383">
        <f t="shared" si="222"/>
        <v>0</v>
      </c>
      <c r="TUH56" s="383">
        <f t="shared" si="222"/>
        <v>0</v>
      </c>
      <c r="TUI56" s="383">
        <f t="shared" si="222"/>
        <v>0</v>
      </c>
      <c r="TUJ56" s="383">
        <f t="shared" si="222"/>
        <v>0</v>
      </c>
      <c r="TUK56" s="383">
        <f t="shared" si="222"/>
        <v>0</v>
      </c>
      <c r="TUL56" s="383">
        <f t="shared" si="222"/>
        <v>0</v>
      </c>
      <c r="TUM56" s="383">
        <f t="shared" si="222"/>
        <v>0</v>
      </c>
      <c r="TUN56" s="383">
        <f t="shared" si="222"/>
        <v>0</v>
      </c>
      <c r="TUO56" s="383">
        <f t="shared" si="222"/>
        <v>0</v>
      </c>
      <c r="TUP56" s="383">
        <f t="shared" si="222"/>
        <v>0</v>
      </c>
      <c r="TUQ56" s="383">
        <f t="shared" si="222"/>
        <v>0</v>
      </c>
      <c r="TUR56" s="383">
        <f t="shared" si="222"/>
        <v>0</v>
      </c>
      <c r="TUS56" s="383">
        <f t="shared" si="222"/>
        <v>0</v>
      </c>
      <c r="TUT56" s="383">
        <f t="shared" ref="TUT56:TXE56" si="223">$C$56*TUT54</f>
        <v>0</v>
      </c>
      <c r="TUU56" s="383">
        <f t="shared" si="223"/>
        <v>0</v>
      </c>
      <c r="TUV56" s="383">
        <f t="shared" si="223"/>
        <v>0</v>
      </c>
      <c r="TUW56" s="383">
        <f t="shared" si="223"/>
        <v>0</v>
      </c>
      <c r="TUX56" s="383">
        <f t="shared" si="223"/>
        <v>0</v>
      </c>
      <c r="TUY56" s="383">
        <f t="shared" si="223"/>
        <v>0</v>
      </c>
      <c r="TUZ56" s="383">
        <f t="shared" si="223"/>
        <v>0</v>
      </c>
      <c r="TVA56" s="383">
        <f t="shared" si="223"/>
        <v>0</v>
      </c>
      <c r="TVB56" s="383">
        <f t="shared" si="223"/>
        <v>0</v>
      </c>
      <c r="TVC56" s="383">
        <f t="shared" si="223"/>
        <v>0</v>
      </c>
      <c r="TVD56" s="383">
        <f t="shared" si="223"/>
        <v>0</v>
      </c>
      <c r="TVE56" s="383">
        <f t="shared" si="223"/>
        <v>0</v>
      </c>
      <c r="TVF56" s="383">
        <f t="shared" si="223"/>
        <v>0</v>
      </c>
      <c r="TVG56" s="383">
        <f t="shared" si="223"/>
        <v>0</v>
      </c>
      <c r="TVH56" s="383">
        <f t="shared" si="223"/>
        <v>0</v>
      </c>
      <c r="TVI56" s="383">
        <f t="shared" si="223"/>
        <v>0</v>
      </c>
      <c r="TVJ56" s="383">
        <f t="shared" si="223"/>
        <v>0</v>
      </c>
      <c r="TVK56" s="383">
        <f t="shared" si="223"/>
        <v>0</v>
      </c>
      <c r="TVL56" s="383">
        <f t="shared" si="223"/>
        <v>0</v>
      </c>
      <c r="TVM56" s="383">
        <f t="shared" si="223"/>
        <v>0</v>
      </c>
      <c r="TVN56" s="383">
        <f t="shared" si="223"/>
        <v>0</v>
      </c>
      <c r="TVO56" s="383">
        <f t="shared" si="223"/>
        <v>0</v>
      </c>
      <c r="TVP56" s="383">
        <f t="shared" si="223"/>
        <v>0</v>
      </c>
      <c r="TVQ56" s="383">
        <f t="shared" si="223"/>
        <v>0</v>
      </c>
      <c r="TVR56" s="383">
        <f t="shared" si="223"/>
        <v>0</v>
      </c>
      <c r="TVS56" s="383">
        <f t="shared" si="223"/>
        <v>0</v>
      </c>
      <c r="TVT56" s="383">
        <f t="shared" si="223"/>
        <v>0</v>
      </c>
      <c r="TVU56" s="383">
        <f t="shared" si="223"/>
        <v>0</v>
      </c>
      <c r="TVV56" s="383">
        <f t="shared" si="223"/>
        <v>0</v>
      </c>
      <c r="TVW56" s="383">
        <f t="shared" si="223"/>
        <v>0</v>
      </c>
      <c r="TVX56" s="383">
        <f t="shared" si="223"/>
        <v>0</v>
      </c>
      <c r="TVY56" s="383">
        <f t="shared" si="223"/>
        <v>0</v>
      </c>
      <c r="TVZ56" s="383">
        <f t="shared" si="223"/>
        <v>0</v>
      </c>
      <c r="TWA56" s="383">
        <f t="shared" si="223"/>
        <v>0</v>
      </c>
      <c r="TWB56" s="383">
        <f t="shared" si="223"/>
        <v>0</v>
      </c>
      <c r="TWC56" s="383">
        <f t="shared" si="223"/>
        <v>0</v>
      </c>
      <c r="TWD56" s="383">
        <f t="shared" si="223"/>
        <v>0</v>
      </c>
      <c r="TWE56" s="383">
        <f t="shared" si="223"/>
        <v>0</v>
      </c>
      <c r="TWF56" s="383">
        <f t="shared" si="223"/>
        <v>0</v>
      </c>
      <c r="TWG56" s="383">
        <f t="shared" si="223"/>
        <v>0</v>
      </c>
      <c r="TWH56" s="383">
        <f t="shared" si="223"/>
        <v>0</v>
      </c>
      <c r="TWI56" s="383">
        <f t="shared" si="223"/>
        <v>0</v>
      </c>
      <c r="TWJ56" s="383">
        <f t="shared" si="223"/>
        <v>0</v>
      </c>
      <c r="TWK56" s="383">
        <f t="shared" si="223"/>
        <v>0</v>
      </c>
      <c r="TWL56" s="383">
        <f t="shared" si="223"/>
        <v>0</v>
      </c>
      <c r="TWM56" s="383">
        <f t="shared" si="223"/>
        <v>0</v>
      </c>
      <c r="TWN56" s="383">
        <f t="shared" si="223"/>
        <v>0</v>
      </c>
      <c r="TWO56" s="383">
        <f t="shared" si="223"/>
        <v>0</v>
      </c>
      <c r="TWP56" s="383">
        <f t="shared" si="223"/>
        <v>0</v>
      </c>
      <c r="TWQ56" s="383">
        <f t="shared" si="223"/>
        <v>0</v>
      </c>
      <c r="TWR56" s="383">
        <f t="shared" si="223"/>
        <v>0</v>
      </c>
      <c r="TWS56" s="383">
        <f t="shared" si="223"/>
        <v>0</v>
      </c>
      <c r="TWT56" s="383">
        <f t="shared" si="223"/>
        <v>0</v>
      </c>
      <c r="TWU56" s="383">
        <f t="shared" si="223"/>
        <v>0</v>
      </c>
      <c r="TWV56" s="383">
        <f t="shared" si="223"/>
        <v>0</v>
      </c>
      <c r="TWW56" s="383">
        <f t="shared" si="223"/>
        <v>0</v>
      </c>
      <c r="TWX56" s="383">
        <f t="shared" si="223"/>
        <v>0</v>
      </c>
      <c r="TWY56" s="383">
        <f t="shared" si="223"/>
        <v>0</v>
      </c>
      <c r="TWZ56" s="383">
        <f t="shared" si="223"/>
        <v>0</v>
      </c>
      <c r="TXA56" s="383">
        <f t="shared" si="223"/>
        <v>0</v>
      </c>
      <c r="TXB56" s="383">
        <f t="shared" si="223"/>
        <v>0</v>
      </c>
      <c r="TXC56" s="383">
        <f t="shared" si="223"/>
        <v>0</v>
      </c>
      <c r="TXD56" s="383">
        <f t="shared" si="223"/>
        <v>0</v>
      </c>
      <c r="TXE56" s="383">
        <f t="shared" si="223"/>
        <v>0</v>
      </c>
      <c r="TXF56" s="383">
        <f t="shared" ref="TXF56:TZQ56" si="224">$C$56*TXF54</f>
        <v>0</v>
      </c>
      <c r="TXG56" s="383">
        <f t="shared" si="224"/>
        <v>0</v>
      </c>
      <c r="TXH56" s="383">
        <f t="shared" si="224"/>
        <v>0</v>
      </c>
      <c r="TXI56" s="383">
        <f t="shared" si="224"/>
        <v>0</v>
      </c>
      <c r="TXJ56" s="383">
        <f t="shared" si="224"/>
        <v>0</v>
      </c>
      <c r="TXK56" s="383">
        <f t="shared" si="224"/>
        <v>0</v>
      </c>
      <c r="TXL56" s="383">
        <f t="shared" si="224"/>
        <v>0</v>
      </c>
      <c r="TXM56" s="383">
        <f t="shared" si="224"/>
        <v>0</v>
      </c>
      <c r="TXN56" s="383">
        <f t="shared" si="224"/>
        <v>0</v>
      </c>
      <c r="TXO56" s="383">
        <f t="shared" si="224"/>
        <v>0</v>
      </c>
      <c r="TXP56" s="383">
        <f t="shared" si="224"/>
        <v>0</v>
      </c>
      <c r="TXQ56" s="383">
        <f t="shared" si="224"/>
        <v>0</v>
      </c>
      <c r="TXR56" s="383">
        <f t="shared" si="224"/>
        <v>0</v>
      </c>
      <c r="TXS56" s="383">
        <f t="shared" si="224"/>
        <v>0</v>
      </c>
      <c r="TXT56" s="383">
        <f t="shared" si="224"/>
        <v>0</v>
      </c>
      <c r="TXU56" s="383">
        <f t="shared" si="224"/>
        <v>0</v>
      </c>
      <c r="TXV56" s="383">
        <f t="shared" si="224"/>
        <v>0</v>
      </c>
      <c r="TXW56" s="383">
        <f t="shared" si="224"/>
        <v>0</v>
      </c>
      <c r="TXX56" s="383">
        <f t="shared" si="224"/>
        <v>0</v>
      </c>
      <c r="TXY56" s="383">
        <f t="shared" si="224"/>
        <v>0</v>
      </c>
      <c r="TXZ56" s="383">
        <f t="shared" si="224"/>
        <v>0</v>
      </c>
      <c r="TYA56" s="383">
        <f t="shared" si="224"/>
        <v>0</v>
      </c>
      <c r="TYB56" s="383">
        <f t="shared" si="224"/>
        <v>0</v>
      </c>
      <c r="TYC56" s="383">
        <f t="shared" si="224"/>
        <v>0</v>
      </c>
      <c r="TYD56" s="383">
        <f t="shared" si="224"/>
        <v>0</v>
      </c>
      <c r="TYE56" s="383">
        <f t="shared" si="224"/>
        <v>0</v>
      </c>
      <c r="TYF56" s="383">
        <f t="shared" si="224"/>
        <v>0</v>
      </c>
      <c r="TYG56" s="383">
        <f t="shared" si="224"/>
        <v>0</v>
      </c>
      <c r="TYH56" s="383">
        <f t="shared" si="224"/>
        <v>0</v>
      </c>
      <c r="TYI56" s="383">
        <f t="shared" si="224"/>
        <v>0</v>
      </c>
      <c r="TYJ56" s="383">
        <f t="shared" si="224"/>
        <v>0</v>
      </c>
      <c r="TYK56" s="383">
        <f t="shared" si="224"/>
        <v>0</v>
      </c>
      <c r="TYL56" s="383">
        <f t="shared" si="224"/>
        <v>0</v>
      </c>
      <c r="TYM56" s="383">
        <f t="shared" si="224"/>
        <v>0</v>
      </c>
      <c r="TYN56" s="383">
        <f t="shared" si="224"/>
        <v>0</v>
      </c>
      <c r="TYO56" s="383">
        <f t="shared" si="224"/>
        <v>0</v>
      </c>
      <c r="TYP56" s="383">
        <f t="shared" si="224"/>
        <v>0</v>
      </c>
      <c r="TYQ56" s="383">
        <f t="shared" si="224"/>
        <v>0</v>
      </c>
      <c r="TYR56" s="383">
        <f t="shared" si="224"/>
        <v>0</v>
      </c>
      <c r="TYS56" s="383">
        <f t="shared" si="224"/>
        <v>0</v>
      </c>
      <c r="TYT56" s="383">
        <f t="shared" si="224"/>
        <v>0</v>
      </c>
      <c r="TYU56" s="383">
        <f t="shared" si="224"/>
        <v>0</v>
      </c>
      <c r="TYV56" s="383">
        <f t="shared" si="224"/>
        <v>0</v>
      </c>
      <c r="TYW56" s="383">
        <f t="shared" si="224"/>
        <v>0</v>
      </c>
      <c r="TYX56" s="383">
        <f t="shared" si="224"/>
        <v>0</v>
      </c>
      <c r="TYY56" s="383">
        <f t="shared" si="224"/>
        <v>0</v>
      </c>
      <c r="TYZ56" s="383">
        <f t="shared" si="224"/>
        <v>0</v>
      </c>
      <c r="TZA56" s="383">
        <f t="shared" si="224"/>
        <v>0</v>
      </c>
      <c r="TZB56" s="383">
        <f t="shared" si="224"/>
        <v>0</v>
      </c>
      <c r="TZC56" s="383">
        <f t="shared" si="224"/>
        <v>0</v>
      </c>
      <c r="TZD56" s="383">
        <f t="shared" si="224"/>
        <v>0</v>
      </c>
      <c r="TZE56" s="383">
        <f t="shared" si="224"/>
        <v>0</v>
      </c>
      <c r="TZF56" s="383">
        <f t="shared" si="224"/>
        <v>0</v>
      </c>
      <c r="TZG56" s="383">
        <f t="shared" si="224"/>
        <v>0</v>
      </c>
      <c r="TZH56" s="383">
        <f t="shared" si="224"/>
        <v>0</v>
      </c>
      <c r="TZI56" s="383">
        <f t="shared" si="224"/>
        <v>0</v>
      </c>
      <c r="TZJ56" s="383">
        <f t="shared" si="224"/>
        <v>0</v>
      </c>
      <c r="TZK56" s="383">
        <f t="shared" si="224"/>
        <v>0</v>
      </c>
      <c r="TZL56" s="383">
        <f t="shared" si="224"/>
        <v>0</v>
      </c>
      <c r="TZM56" s="383">
        <f t="shared" si="224"/>
        <v>0</v>
      </c>
      <c r="TZN56" s="383">
        <f t="shared" si="224"/>
        <v>0</v>
      </c>
      <c r="TZO56" s="383">
        <f t="shared" si="224"/>
        <v>0</v>
      </c>
      <c r="TZP56" s="383">
        <f t="shared" si="224"/>
        <v>0</v>
      </c>
      <c r="TZQ56" s="383">
        <f t="shared" si="224"/>
        <v>0</v>
      </c>
      <c r="TZR56" s="383">
        <f t="shared" ref="TZR56:UCC56" si="225">$C$56*TZR54</f>
        <v>0</v>
      </c>
      <c r="TZS56" s="383">
        <f t="shared" si="225"/>
        <v>0</v>
      </c>
      <c r="TZT56" s="383">
        <f t="shared" si="225"/>
        <v>0</v>
      </c>
      <c r="TZU56" s="383">
        <f t="shared" si="225"/>
        <v>0</v>
      </c>
      <c r="TZV56" s="383">
        <f t="shared" si="225"/>
        <v>0</v>
      </c>
      <c r="TZW56" s="383">
        <f t="shared" si="225"/>
        <v>0</v>
      </c>
      <c r="TZX56" s="383">
        <f t="shared" si="225"/>
        <v>0</v>
      </c>
      <c r="TZY56" s="383">
        <f t="shared" si="225"/>
        <v>0</v>
      </c>
      <c r="TZZ56" s="383">
        <f t="shared" si="225"/>
        <v>0</v>
      </c>
      <c r="UAA56" s="383">
        <f t="shared" si="225"/>
        <v>0</v>
      </c>
      <c r="UAB56" s="383">
        <f t="shared" si="225"/>
        <v>0</v>
      </c>
      <c r="UAC56" s="383">
        <f t="shared" si="225"/>
        <v>0</v>
      </c>
      <c r="UAD56" s="383">
        <f t="shared" si="225"/>
        <v>0</v>
      </c>
      <c r="UAE56" s="383">
        <f t="shared" si="225"/>
        <v>0</v>
      </c>
      <c r="UAF56" s="383">
        <f t="shared" si="225"/>
        <v>0</v>
      </c>
      <c r="UAG56" s="383">
        <f t="shared" si="225"/>
        <v>0</v>
      </c>
      <c r="UAH56" s="383">
        <f t="shared" si="225"/>
        <v>0</v>
      </c>
      <c r="UAI56" s="383">
        <f t="shared" si="225"/>
        <v>0</v>
      </c>
      <c r="UAJ56" s="383">
        <f t="shared" si="225"/>
        <v>0</v>
      </c>
      <c r="UAK56" s="383">
        <f t="shared" si="225"/>
        <v>0</v>
      </c>
      <c r="UAL56" s="383">
        <f t="shared" si="225"/>
        <v>0</v>
      </c>
      <c r="UAM56" s="383">
        <f t="shared" si="225"/>
        <v>0</v>
      </c>
      <c r="UAN56" s="383">
        <f t="shared" si="225"/>
        <v>0</v>
      </c>
      <c r="UAO56" s="383">
        <f t="shared" si="225"/>
        <v>0</v>
      </c>
      <c r="UAP56" s="383">
        <f t="shared" si="225"/>
        <v>0</v>
      </c>
      <c r="UAQ56" s="383">
        <f t="shared" si="225"/>
        <v>0</v>
      </c>
      <c r="UAR56" s="383">
        <f t="shared" si="225"/>
        <v>0</v>
      </c>
      <c r="UAS56" s="383">
        <f t="shared" si="225"/>
        <v>0</v>
      </c>
      <c r="UAT56" s="383">
        <f t="shared" si="225"/>
        <v>0</v>
      </c>
      <c r="UAU56" s="383">
        <f t="shared" si="225"/>
        <v>0</v>
      </c>
      <c r="UAV56" s="383">
        <f t="shared" si="225"/>
        <v>0</v>
      </c>
      <c r="UAW56" s="383">
        <f t="shared" si="225"/>
        <v>0</v>
      </c>
      <c r="UAX56" s="383">
        <f t="shared" si="225"/>
        <v>0</v>
      </c>
      <c r="UAY56" s="383">
        <f t="shared" si="225"/>
        <v>0</v>
      </c>
      <c r="UAZ56" s="383">
        <f t="shared" si="225"/>
        <v>0</v>
      </c>
      <c r="UBA56" s="383">
        <f t="shared" si="225"/>
        <v>0</v>
      </c>
      <c r="UBB56" s="383">
        <f t="shared" si="225"/>
        <v>0</v>
      </c>
      <c r="UBC56" s="383">
        <f t="shared" si="225"/>
        <v>0</v>
      </c>
      <c r="UBD56" s="383">
        <f t="shared" si="225"/>
        <v>0</v>
      </c>
      <c r="UBE56" s="383">
        <f t="shared" si="225"/>
        <v>0</v>
      </c>
      <c r="UBF56" s="383">
        <f t="shared" si="225"/>
        <v>0</v>
      </c>
      <c r="UBG56" s="383">
        <f t="shared" si="225"/>
        <v>0</v>
      </c>
      <c r="UBH56" s="383">
        <f t="shared" si="225"/>
        <v>0</v>
      </c>
      <c r="UBI56" s="383">
        <f t="shared" si="225"/>
        <v>0</v>
      </c>
      <c r="UBJ56" s="383">
        <f t="shared" si="225"/>
        <v>0</v>
      </c>
      <c r="UBK56" s="383">
        <f t="shared" si="225"/>
        <v>0</v>
      </c>
      <c r="UBL56" s="383">
        <f t="shared" si="225"/>
        <v>0</v>
      </c>
      <c r="UBM56" s="383">
        <f t="shared" si="225"/>
        <v>0</v>
      </c>
      <c r="UBN56" s="383">
        <f t="shared" si="225"/>
        <v>0</v>
      </c>
      <c r="UBO56" s="383">
        <f t="shared" si="225"/>
        <v>0</v>
      </c>
      <c r="UBP56" s="383">
        <f t="shared" si="225"/>
        <v>0</v>
      </c>
      <c r="UBQ56" s="383">
        <f t="shared" si="225"/>
        <v>0</v>
      </c>
      <c r="UBR56" s="383">
        <f t="shared" si="225"/>
        <v>0</v>
      </c>
      <c r="UBS56" s="383">
        <f t="shared" si="225"/>
        <v>0</v>
      </c>
      <c r="UBT56" s="383">
        <f t="shared" si="225"/>
        <v>0</v>
      </c>
      <c r="UBU56" s="383">
        <f t="shared" si="225"/>
        <v>0</v>
      </c>
      <c r="UBV56" s="383">
        <f t="shared" si="225"/>
        <v>0</v>
      </c>
      <c r="UBW56" s="383">
        <f t="shared" si="225"/>
        <v>0</v>
      </c>
      <c r="UBX56" s="383">
        <f t="shared" si="225"/>
        <v>0</v>
      </c>
      <c r="UBY56" s="383">
        <f t="shared" si="225"/>
        <v>0</v>
      </c>
      <c r="UBZ56" s="383">
        <f t="shared" si="225"/>
        <v>0</v>
      </c>
      <c r="UCA56" s="383">
        <f t="shared" si="225"/>
        <v>0</v>
      </c>
      <c r="UCB56" s="383">
        <f t="shared" si="225"/>
        <v>0</v>
      </c>
      <c r="UCC56" s="383">
        <f t="shared" si="225"/>
        <v>0</v>
      </c>
      <c r="UCD56" s="383">
        <f t="shared" ref="UCD56:UEO56" si="226">$C$56*UCD54</f>
        <v>0</v>
      </c>
      <c r="UCE56" s="383">
        <f t="shared" si="226"/>
        <v>0</v>
      </c>
      <c r="UCF56" s="383">
        <f t="shared" si="226"/>
        <v>0</v>
      </c>
      <c r="UCG56" s="383">
        <f t="shared" si="226"/>
        <v>0</v>
      </c>
      <c r="UCH56" s="383">
        <f t="shared" si="226"/>
        <v>0</v>
      </c>
      <c r="UCI56" s="383">
        <f t="shared" si="226"/>
        <v>0</v>
      </c>
      <c r="UCJ56" s="383">
        <f t="shared" si="226"/>
        <v>0</v>
      </c>
      <c r="UCK56" s="383">
        <f t="shared" si="226"/>
        <v>0</v>
      </c>
      <c r="UCL56" s="383">
        <f t="shared" si="226"/>
        <v>0</v>
      </c>
      <c r="UCM56" s="383">
        <f t="shared" si="226"/>
        <v>0</v>
      </c>
      <c r="UCN56" s="383">
        <f t="shared" si="226"/>
        <v>0</v>
      </c>
      <c r="UCO56" s="383">
        <f t="shared" si="226"/>
        <v>0</v>
      </c>
      <c r="UCP56" s="383">
        <f t="shared" si="226"/>
        <v>0</v>
      </c>
      <c r="UCQ56" s="383">
        <f t="shared" si="226"/>
        <v>0</v>
      </c>
      <c r="UCR56" s="383">
        <f t="shared" si="226"/>
        <v>0</v>
      </c>
      <c r="UCS56" s="383">
        <f t="shared" si="226"/>
        <v>0</v>
      </c>
      <c r="UCT56" s="383">
        <f t="shared" si="226"/>
        <v>0</v>
      </c>
      <c r="UCU56" s="383">
        <f t="shared" si="226"/>
        <v>0</v>
      </c>
      <c r="UCV56" s="383">
        <f t="shared" si="226"/>
        <v>0</v>
      </c>
      <c r="UCW56" s="383">
        <f t="shared" si="226"/>
        <v>0</v>
      </c>
      <c r="UCX56" s="383">
        <f t="shared" si="226"/>
        <v>0</v>
      </c>
      <c r="UCY56" s="383">
        <f t="shared" si="226"/>
        <v>0</v>
      </c>
      <c r="UCZ56" s="383">
        <f t="shared" si="226"/>
        <v>0</v>
      </c>
      <c r="UDA56" s="383">
        <f t="shared" si="226"/>
        <v>0</v>
      </c>
      <c r="UDB56" s="383">
        <f t="shared" si="226"/>
        <v>0</v>
      </c>
      <c r="UDC56" s="383">
        <f t="shared" si="226"/>
        <v>0</v>
      </c>
      <c r="UDD56" s="383">
        <f t="shared" si="226"/>
        <v>0</v>
      </c>
      <c r="UDE56" s="383">
        <f t="shared" si="226"/>
        <v>0</v>
      </c>
      <c r="UDF56" s="383">
        <f t="shared" si="226"/>
        <v>0</v>
      </c>
      <c r="UDG56" s="383">
        <f t="shared" si="226"/>
        <v>0</v>
      </c>
      <c r="UDH56" s="383">
        <f t="shared" si="226"/>
        <v>0</v>
      </c>
      <c r="UDI56" s="383">
        <f t="shared" si="226"/>
        <v>0</v>
      </c>
      <c r="UDJ56" s="383">
        <f t="shared" si="226"/>
        <v>0</v>
      </c>
      <c r="UDK56" s="383">
        <f t="shared" si="226"/>
        <v>0</v>
      </c>
      <c r="UDL56" s="383">
        <f t="shared" si="226"/>
        <v>0</v>
      </c>
      <c r="UDM56" s="383">
        <f t="shared" si="226"/>
        <v>0</v>
      </c>
      <c r="UDN56" s="383">
        <f t="shared" si="226"/>
        <v>0</v>
      </c>
      <c r="UDO56" s="383">
        <f t="shared" si="226"/>
        <v>0</v>
      </c>
      <c r="UDP56" s="383">
        <f t="shared" si="226"/>
        <v>0</v>
      </c>
      <c r="UDQ56" s="383">
        <f t="shared" si="226"/>
        <v>0</v>
      </c>
      <c r="UDR56" s="383">
        <f t="shared" si="226"/>
        <v>0</v>
      </c>
      <c r="UDS56" s="383">
        <f t="shared" si="226"/>
        <v>0</v>
      </c>
      <c r="UDT56" s="383">
        <f t="shared" si="226"/>
        <v>0</v>
      </c>
      <c r="UDU56" s="383">
        <f t="shared" si="226"/>
        <v>0</v>
      </c>
      <c r="UDV56" s="383">
        <f t="shared" si="226"/>
        <v>0</v>
      </c>
      <c r="UDW56" s="383">
        <f t="shared" si="226"/>
        <v>0</v>
      </c>
      <c r="UDX56" s="383">
        <f t="shared" si="226"/>
        <v>0</v>
      </c>
      <c r="UDY56" s="383">
        <f t="shared" si="226"/>
        <v>0</v>
      </c>
      <c r="UDZ56" s="383">
        <f t="shared" si="226"/>
        <v>0</v>
      </c>
      <c r="UEA56" s="383">
        <f t="shared" si="226"/>
        <v>0</v>
      </c>
      <c r="UEB56" s="383">
        <f t="shared" si="226"/>
        <v>0</v>
      </c>
      <c r="UEC56" s="383">
        <f t="shared" si="226"/>
        <v>0</v>
      </c>
      <c r="UED56" s="383">
        <f t="shared" si="226"/>
        <v>0</v>
      </c>
      <c r="UEE56" s="383">
        <f t="shared" si="226"/>
        <v>0</v>
      </c>
      <c r="UEF56" s="383">
        <f t="shared" si="226"/>
        <v>0</v>
      </c>
      <c r="UEG56" s="383">
        <f t="shared" si="226"/>
        <v>0</v>
      </c>
      <c r="UEH56" s="383">
        <f t="shared" si="226"/>
        <v>0</v>
      </c>
      <c r="UEI56" s="383">
        <f t="shared" si="226"/>
        <v>0</v>
      </c>
      <c r="UEJ56" s="383">
        <f t="shared" si="226"/>
        <v>0</v>
      </c>
      <c r="UEK56" s="383">
        <f t="shared" si="226"/>
        <v>0</v>
      </c>
      <c r="UEL56" s="383">
        <f t="shared" si="226"/>
        <v>0</v>
      </c>
      <c r="UEM56" s="383">
        <f t="shared" si="226"/>
        <v>0</v>
      </c>
      <c r="UEN56" s="383">
        <f t="shared" si="226"/>
        <v>0</v>
      </c>
      <c r="UEO56" s="383">
        <f t="shared" si="226"/>
        <v>0</v>
      </c>
      <c r="UEP56" s="383">
        <f t="shared" ref="UEP56:UHA56" si="227">$C$56*UEP54</f>
        <v>0</v>
      </c>
      <c r="UEQ56" s="383">
        <f t="shared" si="227"/>
        <v>0</v>
      </c>
      <c r="UER56" s="383">
        <f t="shared" si="227"/>
        <v>0</v>
      </c>
      <c r="UES56" s="383">
        <f t="shared" si="227"/>
        <v>0</v>
      </c>
      <c r="UET56" s="383">
        <f t="shared" si="227"/>
        <v>0</v>
      </c>
      <c r="UEU56" s="383">
        <f t="shared" si="227"/>
        <v>0</v>
      </c>
      <c r="UEV56" s="383">
        <f t="shared" si="227"/>
        <v>0</v>
      </c>
      <c r="UEW56" s="383">
        <f t="shared" si="227"/>
        <v>0</v>
      </c>
      <c r="UEX56" s="383">
        <f t="shared" si="227"/>
        <v>0</v>
      </c>
      <c r="UEY56" s="383">
        <f t="shared" si="227"/>
        <v>0</v>
      </c>
      <c r="UEZ56" s="383">
        <f t="shared" si="227"/>
        <v>0</v>
      </c>
      <c r="UFA56" s="383">
        <f t="shared" si="227"/>
        <v>0</v>
      </c>
      <c r="UFB56" s="383">
        <f t="shared" si="227"/>
        <v>0</v>
      </c>
      <c r="UFC56" s="383">
        <f t="shared" si="227"/>
        <v>0</v>
      </c>
      <c r="UFD56" s="383">
        <f t="shared" si="227"/>
        <v>0</v>
      </c>
      <c r="UFE56" s="383">
        <f t="shared" si="227"/>
        <v>0</v>
      </c>
      <c r="UFF56" s="383">
        <f t="shared" si="227"/>
        <v>0</v>
      </c>
      <c r="UFG56" s="383">
        <f t="shared" si="227"/>
        <v>0</v>
      </c>
      <c r="UFH56" s="383">
        <f t="shared" si="227"/>
        <v>0</v>
      </c>
      <c r="UFI56" s="383">
        <f t="shared" si="227"/>
        <v>0</v>
      </c>
      <c r="UFJ56" s="383">
        <f t="shared" si="227"/>
        <v>0</v>
      </c>
      <c r="UFK56" s="383">
        <f t="shared" si="227"/>
        <v>0</v>
      </c>
      <c r="UFL56" s="383">
        <f t="shared" si="227"/>
        <v>0</v>
      </c>
      <c r="UFM56" s="383">
        <f t="shared" si="227"/>
        <v>0</v>
      </c>
      <c r="UFN56" s="383">
        <f t="shared" si="227"/>
        <v>0</v>
      </c>
      <c r="UFO56" s="383">
        <f t="shared" si="227"/>
        <v>0</v>
      </c>
      <c r="UFP56" s="383">
        <f t="shared" si="227"/>
        <v>0</v>
      </c>
      <c r="UFQ56" s="383">
        <f t="shared" si="227"/>
        <v>0</v>
      </c>
      <c r="UFR56" s="383">
        <f t="shared" si="227"/>
        <v>0</v>
      </c>
      <c r="UFS56" s="383">
        <f t="shared" si="227"/>
        <v>0</v>
      </c>
      <c r="UFT56" s="383">
        <f t="shared" si="227"/>
        <v>0</v>
      </c>
      <c r="UFU56" s="383">
        <f t="shared" si="227"/>
        <v>0</v>
      </c>
      <c r="UFV56" s="383">
        <f t="shared" si="227"/>
        <v>0</v>
      </c>
      <c r="UFW56" s="383">
        <f t="shared" si="227"/>
        <v>0</v>
      </c>
      <c r="UFX56" s="383">
        <f t="shared" si="227"/>
        <v>0</v>
      </c>
      <c r="UFY56" s="383">
        <f t="shared" si="227"/>
        <v>0</v>
      </c>
      <c r="UFZ56" s="383">
        <f t="shared" si="227"/>
        <v>0</v>
      </c>
      <c r="UGA56" s="383">
        <f t="shared" si="227"/>
        <v>0</v>
      </c>
      <c r="UGB56" s="383">
        <f t="shared" si="227"/>
        <v>0</v>
      </c>
      <c r="UGC56" s="383">
        <f t="shared" si="227"/>
        <v>0</v>
      </c>
      <c r="UGD56" s="383">
        <f t="shared" si="227"/>
        <v>0</v>
      </c>
      <c r="UGE56" s="383">
        <f t="shared" si="227"/>
        <v>0</v>
      </c>
      <c r="UGF56" s="383">
        <f t="shared" si="227"/>
        <v>0</v>
      </c>
      <c r="UGG56" s="383">
        <f t="shared" si="227"/>
        <v>0</v>
      </c>
      <c r="UGH56" s="383">
        <f t="shared" si="227"/>
        <v>0</v>
      </c>
      <c r="UGI56" s="383">
        <f t="shared" si="227"/>
        <v>0</v>
      </c>
      <c r="UGJ56" s="383">
        <f t="shared" si="227"/>
        <v>0</v>
      </c>
      <c r="UGK56" s="383">
        <f t="shared" si="227"/>
        <v>0</v>
      </c>
      <c r="UGL56" s="383">
        <f t="shared" si="227"/>
        <v>0</v>
      </c>
      <c r="UGM56" s="383">
        <f t="shared" si="227"/>
        <v>0</v>
      </c>
      <c r="UGN56" s="383">
        <f t="shared" si="227"/>
        <v>0</v>
      </c>
      <c r="UGO56" s="383">
        <f t="shared" si="227"/>
        <v>0</v>
      </c>
      <c r="UGP56" s="383">
        <f t="shared" si="227"/>
        <v>0</v>
      </c>
      <c r="UGQ56" s="383">
        <f t="shared" si="227"/>
        <v>0</v>
      </c>
      <c r="UGR56" s="383">
        <f t="shared" si="227"/>
        <v>0</v>
      </c>
      <c r="UGS56" s="383">
        <f t="shared" si="227"/>
        <v>0</v>
      </c>
      <c r="UGT56" s="383">
        <f t="shared" si="227"/>
        <v>0</v>
      </c>
      <c r="UGU56" s="383">
        <f t="shared" si="227"/>
        <v>0</v>
      </c>
      <c r="UGV56" s="383">
        <f t="shared" si="227"/>
        <v>0</v>
      </c>
      <c r="UGW56" s="383">
        <f t="shared" si="227"/>
        <v>0</v>
      </c>
      <c r="UGX56" s="383">
        <f t="shared" si="227"/>
        <v>0</v>
      </c>
      <c r="UGY56" s="383">
        <f t="shared" si="227"/>
        <v>0</v>
      </c>
      <c r="UGZ56" s="383">
        <f t="shared" si="227"/>
        <v>0</v>
      </c>
      <c r="UHA56" s="383">
        <f t="shared" si="227"/>
        <v>0</v>
      </c>
      <c r="UHB56" s="383">
        <f t="shared" ref="UHB56:UJM56" si="228">$C$56*UHB54</f>
        <v>0</v>
      </c>
      <c r="UHC56" s="383">
        <f t="shared" si="228"/>
        <v>0</v>
      </c>
      <c r="UHD56" s="383">
        <f t="shared" si="228"/>
        <v>0</v>
      </c>
      <c r="UHE56" s="383">
        <f t="shared" si="228"/>
        <v>0</v>
      </c>
      <c r="UHF56" s="383">
        <f t="shared" si="228"/>
        <v>0</v>
      </c>
      <c r="UHG56" s="383">
        <f t="shared" si="228"/>
        <v>0</v>
      </c>
      <c r="UHH56" s="383">
        <f t="shared" si="228"/>
        <v>0</v>
      </c>
      <c r="UHI56" s="383">
        <f t="shared" si="228"/>
        <v>0</v>
      </c>
      <c r="UHJ56" s="383">
        <f t="shared" si="228"/>
        <v>0</v>
      </c>
      <c r="UHK56" s="383">
        <f t="shared" si="228"/>
        <v>0</v>
      </c>
      <c r="UHL56" s="383">
        <f t="shared" si="228"/>
        <v>0</v>
      </c>
      <c r="UHM56" s="383">
        <f t="shared" si="228"/>
        <v>0</v>
      </c>
      <c r="UHN56" s="383">
        <f t="shared" si="228"/>
        <v>0</v>
      </c>
      <c r="UHO56" s="383">
        <f t="shared" si="228"/>
        <v>0</v>
      </c>
      <c r="UHP56" s="383">
        <f t="shared" si="228"/>
        <v>0</v>
      </c>
      <c r="UHQ56" s="383">
        <f t="shared" si="228"/>
        <v>0</v>
      </c>
      <c r="UHR56" s="383">
        <f t="shared" si="228"/>
        <v>0</v>
      </c>
      <c r="UHS56" s="383">
        <f t="shared" si="228"/>
        <v>0</v>
      </c>
      <c r="UHT56" s="383">
        <f t="shared" si="228"/>
        <v>0</v>
      </c>
      <c r="UHU56" s="383">
        <f t="shared" si="228"/>
        <v>0</v>
      </c>
      <c r="UHV56" s="383">
        <f t="shared" si="228"/>
        <v>0</v>
      </c>
      <c r="UHW56" s="383">
        <f t="shared" si="228"/>
        <v>0</v>
      </c>
      <c r="UHX56" s="383">
        <f t="shared" si="228"/>
        <v>0</v>
      </c>
      <c r="UHY56" s="383">
        <f t="shared" si="228"/>
        <v>0</v>
      </c>
      <c r="UHZ56" s="383">
        <f t="shared" si="228"/>
        <v>0</v>
      </c>
      <c r="UIA56" s="383">
        <f t="shared" si="228"/>
        <v>0</v>
      </c>
      <c r="UIB56" s="383">
        <f t="shared" si="228"/>
        <v>0</v>
      </c>
      <c r="UIC56" s="383">
        <f t="shared" si="228"/>
        <v>0</v>
      </c>
      <c r="UID56" s="383">
        <f t="shared" si="228"/>
        <v>0</v>
      </c>
      <c r="UIE56" s="383">
        <f t="shared" si="228"/>
        <v>0</v>
      </c>
      <c r="UIF56" s="383">
        <f t="shared" si="228"/>
        <v>0</v>
      </c>
      <c r="UIG56" s="383">
        <f t="shared" si="228"/>
        <v>0</v>
      </c>
      <c r="UIH56" s="383">
        <f t="shared" si="228"/>
        <v>0</v>
      </c>
      <c r="UII56" s="383">
        <f t="shared" si="228"/>
        <v>0</v>
      </c>
      <c r="UIJ56" s="383">
        <f t="shared" si="228"/>
        <v>0</v>
      </c>
      <c r="UIK56" s="383">
        <f t="shared" si="228"/>
        <v>0</v>
      </c>
      <c r="UIL56" s="383">
        <f t="shared" si="228"/>
        <v>0</v>
      </c>
      <c r="UIM56" s="383">
        <f t="shared" si="228"/>
        <v>0</v>
      </c>
      <c r="UIN56" s="383">
        <f t="shared" si="228"/>
        <v>0</v>
      </c>
      <c r="UIO56" s="383">
        <f t="shared" si="228"/>
        <v>0</v>
      </c>
      <c r="UIP56" s="383">
        <f t="shared" si="228"/>
        <v>0</v>
      </c>
      <c r="UIQ56" s="383">
        <f t="shared" si="228"/>
        <v>0</v>
      </c>
      <c r="UIR56" s="383">
        <f t="shared" si="228"/>
        <v>0</v>
      </c>
      <c r="UIS56" s="383">
        <f t="shared" si="228"/>
        <v>0</v>
      </c>
      <c r="UIT56" s="383">
        <f t="shared" si="228"/>
        <v>0</v>
      </c>
      <c r="UIU56" s="383">
        <f t="shared" si="228"/>
        <v>0</v>
      </c>
      <c r="UIV56" s="383">
        <f t="shared" si="228"/>
        <v>0</v>
      </c>
      <c r="UIW56" s="383">
        <f t="shared" si="228"/>
        <v>0</v>
      </c>
      <c r="UIX56" s="383">
        <f t="shared" si="228"/>
        <v>0</v>
      </c>
      <c r="UIY56" s="383">
        <f t="shared" si="228"/>
        <v>0</v>
      </c>
      <c r="UIZ56" s="383">
        <f t="shared" si="228"/>
        <v>0</v>
      </c>
      <c r="UJA56" s="383">
        <f t="shared" si="228"/>
        <v>0</v>
      </c>
      <c r="UJB56" s="383">
        <f t="shared" si="228"/>
        <v>0</v>
      </c>
      <c r="UJC56" s="383">
        <f t="shared" si="228"/>
        <v>0</v>
      </c>
      <c r="UJD56" s="383">
        <f t="shared" si="228"/>
        <v>0</v>
      </c>
      <c r="UJE56" s="383">
        <f t="shared" si="228"/>
        <v>0</v>
      </c>
      <c r="UJF56" s="383">
        <f t="shared" si="228"/>
        <v>0</v>
      </c>
      <c r="UJG56" s="383">
        <f t="shared" si="228"/>
        <v>0</v>
      </c>
      <c r="UJH56" s="383">
        <f t="shared" si="228"/>
        <v>0</v>
      </c>
      <c r="UJI56" s="383">
        <f t="shared" si="228"/>
        <v>0</v>
      </c>
      <c r="UJJ56" s="383">
        <f t="shared" si="228"/>
        <v>0</v>
      </c>
      <c r="UJK56" s="383">
        <f t="shared" si="228"/>
        <v>0</v>
      </c>
      <c r="UJL56" s="383">
        <f t="shared" si="228"/>
        <v>0</v>
      </c>
      <c r="UJM56" s="383">
        <f t="shared" si="228"/>
        <v>0</v>
      </c>
      <c r="UJN56" s="383">
        <f t="shared" ref="UJN56:ULY56" si="229">$C$56*UJN54</f>
        <v>0</v>
      </c>
      <c r="UJO56" s="383">
        <f t="shared" si="229"/>
        <v>0</v>
      </c>
      <c r="UJP56" s="383">
        <f t="shared" si="229"/>
        <v>0</v>
      </c>
      <c r="UJQ56" s="383">
        <f t="shared" si="229"/>
        <v>0</v>
      </c>
      <c r="UJR56" s="383">
        <f t="shared" si="229"/>
        <v>0</v>
      </c>
      <c r="UJS56" s="383">
        <f t="shared" si="229"/>
        <v>0</v>
      </c>
      <c r="UJT56" s="383">
        <f t="shared" si="229"/>
        <v>0</v>
      </c>
      <c r="UJU56" s="383">
        <f t="shared" si="229"/>
        <v>0</v>
      </c>
      <c r="UJV56" s="383">
        <f t="shared" si="229"/>
        <v>0</v>
      </c>
      <c r="UJW56" s="383">
        <f t="shared" si="229"/>
        <v>0</v>
      </c>
      <c r="UJX56" s="383">
        <f t="shared" si="229"/>
        <v>0</v>
      </c>
      <c r="UJY56" s="383">
        <f t="shared" si="229"/>
        <v>0</v>
      </c>
      <c r="UJZ56" s="383">
        <f t="shared" si="229"/>
        <v>0</v>
      </c>
      <c r="UKA56" s="383">
        <f t="shared" si="229"/>
        <v>0</v>
      </c>
      <c r="UKB56" s="383">
        <f t="shared" si="229"/>
        <v>0</v>
      </c>
      <c r="UKC56" s="383">
        <f t="shared" si="229"/>
        <v>0</v>
      </c>
      <c r="UKD56" s="383">
        <f t="shared" si="229"/>
        <v>0</v>
      </c>
      <c r="UKE56" s="383">
        <f t="shared" si="229"/>
        <v>0</v>
      </c>
      <c r="UKF56" s="383">
        <f t="shared" si="229"/>
        <v>0</v>
      </c>
      <c r="UKG56" s="383">
        <f t="shared" si="229"/>
        <v>0</v>
      </c>
      <c r="UKH56" s="383">
        <f t="shared" si="229"/>
        <v>0</v>
      </c>
      <c r="UKI56" s="383">
        <f t="shared" si="229"/>
        <v>0</v>
      </c>
      <c r="UKJ56" s="383">
        <f t="shared" si="229"/>
        <v>0</v>
      </c>
      <c r="UKK56" s="383">
        <f t="shared" si="229"/>
        <v>0</v>
      </c>
      <c r="UKL56" s="383">
        <f t="shared" si="229"/>
        <v>0</v>
      </c>
      <c r="UKM56" s="383">
        <f t="shared" si="229"/>
        <v>0</v>
      </c>
      <c r="UKN56" s="383">
        <f t="shared" si="229"/>
        <v>0</v>
      </c>
      <c r="UKO56" s="383">
        <f t="shared" si="229"/>
        <v>0</v>
      </c>
      <c r="UKP56" s="383">
        <f t="shared" si="229"/>
        <v>0</v>
      </c>
      <c r="UKQ56" s="383">
        <f t="shared" si="229"/>
        <v>0</v>
      </c>
      <c r="UKR56" s="383">
        <f t="shared" si="229"/>
        <v>0</v>
      </c>
      <c r="UKS56" s="383">
        <f t="shared" si="229"/>
        <v>0</v>
      </c>
      <c r="UKT56" s="383">
        <f t="shared" si="229"/>
        <v>0</v>
      </c>
      <c r="UKU56" s="383">
        <f t="shared" si="229"/>
        <v>0</v>
      </c>
      <c r="UKV56" s="383">
        <f t="shared" si="229"/>
        <v>0</v>
      </c>
      <c r="UKW56" s="383">
        <f t="shared" si="229"/>
        <v>0</v>
      </c>
      <c r="UKX56" s="383">
        <f t="shared" si="229"/>
        <v>0</v>
      </c>
      <c r="UKY56" s="383">
        <f t="shared" si="229"/>
        <v>0</v>
      </c>
      <c r="UKZ56" s="383">
        <f t="shared" si="229"/>
        <v>0</v>
      </c>
      <c r="ULA56" s="383">
        <f t="shared" si="229"/>
        <v>0</v>
      </c>
      <c r="ULB56" s="383">
        <f t="shared" si="229"/>
        <v>0</v>
      </c>
      <c r="ULC56" s="383">
        <f t="shared" si="229"/>
        <v>0</v>
      </c>
      <c r="ULD56" s="383">
        <f t="shared" si="229"/>
        <v>0</v>
      </c>
      <c r="ULE56" s="383">
        <f t="shared" si="229"/>
        <v>0</v>
      </c>
      <c r="ULF56" s="383">
        <f t="shared" si="229"/>
        <v>0</v>
      </c>
      <c r="ULG56" s="383">
        <f t="shared" si="229"/>
        <v>0</v>
      </c>
      <c r="ULH56" s="383">
        <f t="shared" si="229"/>
        <v>0</v>
      </c>
      <c r="ULI56" s="383">
        <f t="shared" si="229"/>
        <v>0</v>
      </c>
      <c r="ULJ56" s="383">
        <f t="shared" si="229"/>
        <v>0</v>
      </c>
      <c r="ULK56" s="383">
        <f t="shared" si="229"/>
        <v>0</v>
      </c>
      <c r="ULL56" s="383">
        <f t="shared" si="229"/>
        <v>0</v>
      </c>
      <c r="ULM56" s="383">
        <f t="shared" si="229"/>
        <v>0</v>
      </c>
      <c r="ULN56" s="383">
        <f t="shared" si="229"/>
        <v>0</v>
      </c>
      <c r="ULO56" s="383">
        <f t="shared" si="229"/>
        <v>0</v>
      </c>
      <c r="ULP56" s="383">
        <f t="shared" si="229"/>
        <v>0</v>
      </c>
      <c r="ULQ56" s="383">
        <f t="shared" si="229"/>
        <v>0</v>
      </c>
      <c r="ULR56" s="383">
        <f t="shared" si="229"/>
        <v>0</v>
      </c>
      <c r="ULS56" s="383">
        <f t="shared" si="229"/>
        <v>0</v>
      </c>
      <c r="ULT56" s="383">
        <f t="shared" si="229"/>
        <v>0</v>
      </c>
      <c r="ULU56" s="383">
        <f t="shared" si="229"/>
        <v>0</v>
      </c>
      <c r="ULV56" s="383">
        <f t="shared" si="229"/>
        <v>0</v>
      </c>
      <c r="ULW56" s="383">
        <f t="shared" si="229"/>
        <v>0</v>
      </c>
      <c r="ULX56" s="383">
        <f t="shared" si="229"/>
        <v>0</v>
      </c>
      <c r="ULY56" s="383">
        <f t="shared" si="229"/>
        <v>0</v>
      </c>
      <c r="ULZ56" s="383">
        <f t="shared" ref="ULZ56:UOK56" si="230">$C$56*ULZ54</f>
        <v>0</v>
      </c>
      <c r="UMA56" s="383">
        <f t="shared" si="230"/>
        <v>0</v>
      </c>
      <c r="UMB56" s="383">
        <f t="shared" si="230"/>
        <v>0</v>
      </c>
      <c r="UMC56" s="383">
        <f t="shared" si="230"/>
        <v>0</v>
      </c>
      <c r="UMD56" s="383">
        <f t="shared" si="230"/>
        <v>0</v>
      </c>
      <c r="UME56" s="383">
        <f t="shared" si="230"/>
        <v>0</v>
      </c>
      <c r="UMF56" s="383">
        <f t="shared" si="230"/>
        <v>0</v>
      </c>
      <c r="UMG56" s="383">
        <f t="shared" si="230"/>
        <v>0</v>
      </c>
      <c r="UMH56" s="383">
        <f t="shared" si="230"/>
        <v>0</v>
      </c>
      <c r="UMI56" s="383">
        <f t="shared" si="230"/>
        <v>0</v>
      </c>
      <c r="UMJ56" s="383">
        <f t="shared" si="230"/>
        <v>0</v>
      </c>
      <c r="UMK56" s="383">
        <f t="shared" si="230"/>
        <v>0</v>
      </c>
      <c r="UML56" s="383">
        <f t="shared" si="230"/>
        <v>0</v>
      </c>
      <c r="UMM56" s="383">
        <f t="shared" si="230"/>
        <v>0</v>
      </c>
      <c r="UMN56" s="383">
        <f t="shared" si="230"/>
        <v>0</v>
      </c>
      <c r="UMO56" s="383">
        <f t="shared" si="230"/>
        <v>0</v>
      </c>
      <c r="UMP56" s="383">
        <f t="shared" si="230"/>
        <v>0</v>
      </c>
      <c r="UMQ56" s="383">
        <f t="shared" si="230"/>
        <v>0</v>
      </c>
      <c r="UMR56" s="383">
        <f t="shared" si="230"/>
        <v>0</v>
      </c>
      <c r="UMS56" s="383">
        <f t="shared" si="230"/>
        <v>0</v>
      </c>
      <c r="UMT56" s="383">
        <f t="shared" si="230"/>
        <v>0</v>
      </c>
      <c r="UMU56" s="383">
        <f t="shared" si="230"/>
        <v>0</v>
      </c>
      <c r="UMV56" s="383">
        <f t="shared" si="230"/>
        <v>0</v>
      </c>
      <c r="UMW56" s="383">
        <f t="shared" si="230"/>
        <v>0</v>
      </c>
      <c r="UMX56" s="383">
        <f t="shared" si="230"/>
        <v>0</v>
      </c>
      <c r="UMY56" s="383">
        <f t="shared" si="230"/>
        <v>0</v>
      </c>
      <c r="UMZ56" s="383">
        <f t="shared" si="230"/>
        <v>0</v>
      </c>
      <c r="UNA56" s="383">
        <f t="shared" si="230"/>
        <v>0</v>
      </c>
      <c r="UNB56" s="383">
        <f t="shared" si="230"/>
        <v>0</v>
      </c>
      <c r="UNC56" s="383">
        <f t="shared" si="230"/>
        <v>0</v>
      </c>
      <c r="UND56" s="383">
        <f t="shared" si="230"/>
        <v>0</v>
      </c>
      <c r="UNE56" s="383">
        <f t="shared" si="230"/>
        <v>0</v>
      </c>
      <c r="UNF56" s="383">
        <f t="shared" si="230"/>
        <v>0</v>
      </c>
      <c r="UNG56" s="383">
        <f t="shared" si="230"/>
        <v>0</v>
      </c>
      <c r="UNH56" s="383">
        <f t="shared" si="230"/>
        <v>0</v>
      </c>
      <c r="UNI56" s="383">
        <f t="shared" si="230"/>
        <v>0</v>
      </c>
      <c r="UNJ56" s="383">
        <f t="shared" si="230"/>
        <v>0</v>
      </c>
      <c r="UNK56" s="383">
        <f t="shared" si="230"/>
        <v>0</v>
      </c>
      <c r="UNL56" s="383">
        <f t="shared" si="230"/>
        <v>0</v>
      </c>
      <c r="UNM56" s="383">
        <f t="shared" si="230"/>
        <v>0</v>
      </c>
      <c r="UNN56" s="383">
        <f t="shared" si="230"/>
        <v>0</v>
      </c>
      <c r="UNO56" s="383">
        <f t="shared" si="230"/>
        <v>0</v>
      </c>
      <c r="UNP56" s="383">
        <f t="shared" si="230"/>
        <v>0</v>
      </c>
      <c r="UNQ56" s="383">
        <f t="shared" si="230"/>
        <v>0</v>
      </c>
      <c r="UNR56" s="383">
        <f t="shared" si="230"/>
        <v>0</v>
      </c>
      <c r="UNS56" s="383">
        <f t="shared" si="230"/>
        <v>0</v>
      </c>
      <c r="UNT56" s="383">
        <f t="shared" si="230"/>
        <v>0</v>
      </c>
      <c r="UNU56" s="383">
        <f t="shared" si="230"/>
        <v>0</v>
      </c>
      <c r="UNV56" s="383">
        <f t="shared" si="230"/>
        <v>0</v>
      </c>
      <c r="UNW56" s="383">
        <f t="shared" si="230"/>
        <v>0</v>
      </c>
      <c r="UNX56" s="383">
        <f t="shared" si="230"/>
        <v>0</v>
      </c>
      <c r="UNY56" s="383">
        <f t="shared" si="230"/>
        <v>0</v>
      </c>
      <c r="UNZ56" s="383">
        <f t="shared" si="230"/>
        <v>0</v>
      </c>
      <c r="UOA56" s="383">
        <f t="shared" si="230"/>
        <v>0</v>
      </c>
      <c r="UOB56" s="383">
        <f t="shared" si="230"/>
        <v>0</v>
      </c>
      <c r="UOC56" s="383">
        <f t="shared" si="230"/>
        <v>0</v>
      </c>
      <c r="UOD56" s="383">
        <f t="shared" si="230"/>
        <v>0</v>
      </c>
      <c r="UOE56" s="383">
        <f t="shared" si="230"/>
        <v>0</v>
      </c>
      <c r="UOF56" s="383">
        <f t="shared" si="230"/>
        <v>0</v>
      </c>
      <c r="UOG56" s="383">
        <f t="shared" si="230"/>
        <v>0</v>
      </c>
      <c r="UOH56" s="383">
        <f t="shared" si="230"/>
        <v>0</v>
      </c>
      <c r="UOI56" s="383">
        <f t="shared" si="230"/>
        <v>0</v>
      </c>
      <c r="UOJ56" s="383">
        <f t="shared" si="230"/>
        <v>0</v>
      </c>
      <c r="UOK56" s="383">
        <f t="shared" si="230"/>
        <v>0</v>
      </c>
      <c r="UOL56" s="383">
        <f t="shared" ref="UOL56:UQW56" si="231">$C$56*UOL54</f>
        <v>0</v>
      </c>
      <c r="UOM56" s="383">
        <f t="shared" si="231"/>
        <v>0</v>
      </c>
      <c r="UON56" s="383">
        <f t="shared" si="231"/>
        <v>0</v>
      </c>
      <c r="UOO56" s="383">
        <f t="shared" si="231"/>
        <v>0</v>
      </c>
      <c r="UOP56" s="383">
        <f t="shared" si="231"/>
        <v>0</v>
      </c>
      <c r="UOQ56" s="383">
        <f t="shared" si="231"/>
        <v>0</v>
      </c>
      <c r="UOR56" s="383">
        <f t="shared" si="231"/>
        <v>0</v>
      </c>
      <c r="UOS56" s="383">
        <f t="shared" si="231"/>
        <v>0</v>
      </c>
      <c r="UOT56" s="383">
        <f t="shared" si="231"/>
        <v>0</v>
      </c>
      <c r="UOU56" s="383">
        <f t="shared" si="231"/>
        <v>0</v>
      </c>
      <c r="UOV56" s="383">
        <f t="shared" si="231"/>
        <v>0</v>
      </c>
      <c r="UOW56" s="383">
        <f t="shared" si="231"/>
        <v>0</v>
      </c>
      <c r="UOX56" s="383">
        <f t="shared" si="231"/>
        <v>0</v>
      </c>
      <c r="UOY56" s="383">
        <f t="shared" si="231"/>
        <v>0</v>
      </c>
      <c r="UOZ56" s="383">
        <f t="shared" si="231"/>
        <v>0</v>
      </c>
      <c r="UPA56" s="383">
        <f t="shared" si="231"/>
        <v>0</v>
      </c>
      <c r="UPB56" s="383">
        <f t="shared" si="231"/>
        <v>0</v>
      </c>
      <c r="UPC56" s="383">
        <f t="shared" si="231"/>
        <v>0</v>
      </c>
      <c r="UPD56" s="383">
        <f t="shared" si="231"/>
        <v>0</v>
      </c>
      <c r="UPE56" s="383">
        <f t="shared" si="231"/>
        <v>0</v>
      </c>
      <c r="UPF56" s="383">
        <f t="shared" si="231"/>
        <v>0</v>
      </c>
      <c r="UPG56" s="383">
        <f t="shared" si="231"/>
        <v>0</v>
      </c>
      <c r="UPH56" s="383">
        <f t="shared" si="231"/>
        <v>0</v>
      </c>
      <c r="UPI56" s="383">
        <f t="shared" si="231"/>
        <v>0</v>
      </c>
      <c r="UPJ56" s="383">
        <f t="shared" si="231"/>
        <v>0</v>
      </c>
      <c r="UPK56" s="383">
        <f t="shared" si="231"/>
        <v>0</v>
      </c>
      <c r="UPL56" s="383">
        <f t="shared" si="231"/>
        <v>0</v>
      </c>
      <c r="UPM56" s="383">
        <f t="shared" si="231"/>
        <v>0</v>
      </c>
      <c r="UPN56" s="383">
        <f t="shared" si="231"/>
        <v>0</v>
      </c>
      <c r="UPO56" s="383">
        <f t="shared" si="231"/>
        <v>0</v>
      </c>
      <c r="UPP56" s="383">
        <f t="shared" si="231"/>
        <v>0</v>
      </c>
      <c r="UPQ56" s="383">
        <f t="shared" si="231"/>
        <v>0</v>
      </c>
      <c r="UPR56" s="383">
        <f t="shared" si="231"/>
        <v>0</v>
      </c>
      <c r="UPS56" s="383">
        <f t="shared" si="231"/>
        <v>0</v>
      </c>
      <c r="UPT56" s="383">
        <f t="shared" si="231"/>
        <v>0</v>
      </c>
      <c r="UPU56" s="383">
        <f t="shared" si="231"/>
        <v>0</v>
      </c>
      <c r="UPV56" s="383">
        <f t="shared" si="231"/>
        <v>0</v>
      </c>
      <c r="UPW56" s="383">
        <f t="shared" si="231"/>
        <v>0</v>
      </c>
      <c r="UPX56" s="383">
        <f t="shared" si="231"/>
        <v>0</v>
      </c>
      <c r="UPY56" s="383">
        <f t="shared" si="231"/>
        <v>0</v>
      </c>
      <c r="UPZ56" s="383">
        <f t="shared" si="231"/>
        <v>0</v>
      </c>
      <c r="UQA56" s="383">
        <f t="shared" si="231"/>
        <v>0</v>
      </c>
      <c r="UQB56" s="383">
        <f t="shared" si="231"/>
        <v>0</v>
      </c>
      <c r="UQC56" s="383">
        <f t="shared" si="231"/>
        <v>0</v>
      </c>
      <c r="UQD56" s="383">
        <f t="shared" si="231"/>
        <v>0</v>
      </c>
      <c r="UQE56" s="383">
        <f t="shared" si="231"/>
        <v>0</v>
      </c>
      <c r="UQF56" s="383">
        <f t="shared" si="231"/>
        <v>0</v>
      </c>
      <c r="UQG56" s="383">
        <f t="shared" si="231"/>
        <v>0</v>
      </c>
      <c r="UQH56" s="383">
        <f t="shared" si="231"/>
        <v>0</v>
      </c>
      <c r="UQI56" s="383">
        <f t="shared" si="231"/>
        <v>0</v>
      </c>
      <c r="UQJ56" s="383">
        <f t="shared" si="231"/>
        <v>0</v>
      </c>
      <c r="UQK56" s="383">
        <f t="shared" si="231"/>
        <v>0</v>
      </c>
      <c r="UQL56" s="383">
        <f t="shared" si="231"/>
        <v>0</v>
      </c>
      <c r="UQM56" s="383">
        <f t="shared" si="231"/>
        <v>0</v>
      </c>
      <c r="UQN56" s="383">
        <f t="shared" si="231"/>
        <v>0</v>
      </c>
      <c r="UQO56" s="383">
        <f t="shared" si="231"/>
        <v>0</v>
      </c>
      <c r="UQP56" s="383">
        <f t="shared" si="231"/>
        <v>0</v>
      </c>
      <c r="UQQ56" s="383">
        <f t="shared" si="231"/>
        <v>0</v>
      </c>
      <c r="UQR56" s="383">
        <f t="shared" si="231"/>
        <v>0</v>
      </c>
      <c r="UQS56" s="383">
        <f t="shared" si="231"/>
        <v>0</v>
      </c>
      <c r="UQT56" s="383">
        <f t="shared" si="231"/>
        <v>0</v>
      </c>
      <c r="UQU56" s="383">
        <f t="shared" si="231"/>
        <v>0</v>
      </c>
      <c r="UQV56" s="383">
        <f t="shared" si="231"/>
        <v>0</v>
      </c>
      <c r="UQW56" s="383">
        <f t="shared" si="231"/>
        <v>0</v>
      </c>
      <c r="UQX56" s="383">
        <f t="shared" ref="UQX56:UTI56" si="232">$C$56*UQX54</f>
        <v>0</v>
      </c>
      <c r="UQY56" s="383">
        <f t="shared" si="232"/>
        <v>0</v>
      </c>
      <c r="UQZ56" s="383">
        <f t="shared" si="232"/>
        <v>0</v>
      </c>
      <c r="URA56" s="383">
        <f t="shared" si="232"/>
        <v>0</v>
      </c>
      <c r="URB56" s="383">
        <f t="shared" si="232"/>
        <v>0</v>
      </c>
      <c r="URC56" s="383">
        <f t="shared" si="232"/>
        <v>0</v>
      </c>
      <c r="URD56" s="383">
        <f t="shared" si="232"/>
        <v>0</v>
      </c>
      <c r="URE56" s="383">
        <f t="shared" si="232"/>
        <v>0</v>
      </c>
      <c r="URF56" s="383">
        <f t="shared" si="232"/>
        <v>0</v>
      </c>
      <c r="URG56" s="383">
        <f t="shared" si="232"/>
        <v>0</v>
      </c>
      <c r="URH56" s="383">
        <f t="shared" si="232"/>
        <v>0</v>
      </c>
      <c r="URI56" s="383">
        <f t="shared" si="232"/>
        <v>0</v>
      </c>
      <c r="URJ56" s="383">
        <f t="shared" si="232"/>
        <v>0</v>
      </c>
      <c r="URK56" s="383">
        <f t="shared" si="232"/>
        <v>0</v>
      </c>
      <c r="URL56" s="383">
        <f t="shared" si="232"/>
        <v>0</v>
      </c>
      <c r="URM56" s="383">
        <f t="shared" si="232"/>
        <v>0</v>
      </c>
      <c r="URN56" s="383">
        <f t="shared" si="232"/>
        <v>0</v>
      </c>
      <c r="URO56" s="383">
        <f t="shared" si="232"/>
        <v>0</v>
      </c>
      <c r="URP56" s="383">
        <f t="shared" si="232"/>
        <v>0</v>
      </c>
      <c r="URQ56" s="383">
        <f t="shared" si="232"/>
        <v>0</v>
      </c>
      <c r="URR56" s="383">
        <f t="shared" si="232"/>
        <v>0</v>
      </c>
      <c r="URS56" s="383">
        <f t="shared" si="232"/>
        <v>0</v>
      </c>
      <c r="URT56" s="383">
        <f t="shared" si="232"/>
        <v>0</v>
      </c>
      <c r="URU56" s="383">
        <f t="shared" si="232"/>
        <v>0</v>
      </c>
      <c r="URV56" s="383">
        <f t="shared" si="232"/>
        <v>0</v>
      </c>
      <c r="URW56" s="383">
        <f t="shared" si="232"/>
        <v>0</v>
      </c>
      <c r="URX56" s="383">
        <f t="shared" si="232"/>
        <v>0</v>
      </c>
      <c r="URY56" s="383">
        <f t="shared" si="232"/>
        <v>0</v>
      </c>
      <c r="URZ56" s="383">
        <f t="shared" si="232"/>
        <v>0</v>
      </c>
      <c r="USA56" s="383">
        <f t="shared" si="232"/>
        <v>0</v>
      </c>
      <c r="USB56" s="383">
        <f t="shared" si="232"/>
        <v>0</v>
      </c>
      <c r="USC56" s="383">
        <f t="shared" si="232"/>
        <v>0</v>
      </c>
      <c r="USD56" s="383">
        <f t="shared" si="232"/>
        <v>0</v>
      </c>
      <c r="USE56" s="383">
        <f t="shared" si="232"/>
        <v>0</v>
      </c>
      <c r="USF56" s="383">
        <f t="shared" si="232"/>
        <v>0</v>
      </c>
      <c r="USG56" s="383">
        <f t="shared" si="232"/>
        <v>0</v>
      </c>
      <c r="USH56" s="383">
        <f t="shared" si="232"/>
        <v>0</v>
      </c>
      <c r="USI56" s="383">
        <f t="shared" si="232"/>
        <v>0</v>
      </c>
      <c r="USJ56" s="383">
        <f t="shared" si="232"/>
        <v>0</v>
      </c>
      <c r="USK56" s="383">
        <f t="shared" si="232"/>
        <v>0</v>
      </c>
      <c r="USL56" s="383">
        <f t="shared" si="232"/>
        <v>0</v>
      </c>
      <c r="USM56" s="383">
        <f t="shared" si="232"/>
        <v>0</v>
      </c>
      <c r="USN56" s="383">
        <f t="shared" si="232"/>
        <v>0</v>
      </c>
      <c r="USO56" s="383">
        <f t="shared" si="232"/>
        <v>0</v>
      </c>
      <c r="USP56" s="383">
        <f t="shared" si="232"/>
        <v>0</v>
      </c>
      <c r="USQ56" s="383">
        <f t="shared" si="232"/>
        <v>0</v>
      </c>
      <c r="USR56" s="383">
        <f t="shared" si="232"/>
        <v>0</v>
      </c>
      <c r="USS56" s="383">
        <f t="shared" si="232"/>
        <v>0</v>
      </c>
      <c r="UST56" s="383">
        <f t="shared" si="232"/>
        <v>0</v>
      </c>
      <c r="USU56" s="383">
        <f t="shared" si="232"/>
        <v>0</v>
      </c>
      <c r="USV56" s="383">
        <f t="shared" si="232"/>
        <v>0</v>
      </c>
      <c r="USW56" s="383">
        <f t="shared" si="232"/>
        <v>0</v>
      </c>
      <c r="USX56" s="383">
        <f t="shared" si="232"/>
        <v>0</v>
      </c>
      <c r="USY56" s="383">
        <f t="shared" si="232"/>
        <v>0</v>
      </c>
      <c r="USZ56" s="383">
        <f t="shared" si="232"/>
        <v>0</v>
      </c>
      <c r="UTA56" s="383">
        <f t="shared" si="232"/>
        <v>0</v>
      </c>
      <c r="UTB56" s="383">
        <f t="shared" si="232"/>
        <v>0</v>
      </c>
      <c r="UTC56" s="383">
        <f t="shared" si="232"/>
        <v>0</v>
      </c>
      <c r="UTD56" s="383">
        <f t="shared" si="232"/>
        <v>0</v>
      </c>
      <c r="UTE56" s="383">
        <f t="shared" si="232"/>
        <v>0</v>
      </c>
      <c r="UTF56" s="383">
        <f t="shared" si="232"/>
        <v>0</v>
      </c>
      <c r="UTG56" s="383">
        <f t="shared" si="232"/>
        <v>0</v>
      </c>
      <c r="UTH56" s="383">
        <f t="shared" si="232"/>
        <v>0</v>
      </c>
      <c r="UTI56" s="383">
        <f t="shared" si="232"/>
        <v>0</v>
      </c>
      <c r="UTJ56" s="383">
        <f t="shared" ref="UTJ56:UVU56" si="233">$C$56*UTJ54</f>
        <v>0</v>
      </c>
      <c r="UTK56" s="383">
        <f t="shared" si="233"/>
        <v>0</v>
      </c>
      <c r="UTL56" s="383">
        <f t="shared" si="233"/>
        <v>0</v>
      </c>
      <c r="UTM56" s="383">
        <f t="shared" si="233"/>
        <v>0</v>
      </c>
      <c r="UTN56" s="383">
        <f t="shared" si="233"/>
        <v>0</v>
      </c>
      <c r="UTO56" s="383">
        <f t="shared" si="233"/>
        <v>0</v>
      </c>
      <c r="UTP56" s="383">
        <f t="shared" si="233"/>
        <v>0</v>
      </c>
      <c r="UTQ56" s="383">
        <f t="shared" si="233"/>
        <v>0</v>
      </c>
      <c r="UTR56" s="383">
        <f t="shared" si="233"/>
        <v>0</v>
      </c>
      <c r="UTS56" s="383">
        <f t="shared" si="233"/>
        <v>0</v>
      </c>
      <c r="UTT56" s="383">
        <f t="shared" si="233"/>
        <v>0</v>
      </c>
      <c r="UTU56" s="383">
        <f t="shared" si="233"/>
        <v>0</v>
      </c>
      <c r="UTV56" s="383">
        <f t="shared" si="233"/>
        <v>0</v>
      </c>
      <c r="UTW56" s="383">
        <f t="shared" si="233"/>
        <v>0</v>
      </c>
      <c r="UTX56" s="383">
        <f t="shared" si="233"/>
        <v>0</v>
      </c>
      <c r="UTY56" s="383">
        <f t="shared" si="233"/>
        <v>0</v>
      </c>
      <c r="UTZ56" s="383">
        <f t="shared" si="233"/>
        <v>0</v>
      </c>
      <c r="UUA56" s="383">
        <f t="shared" si="233"/>
        <v>0</v>
      </c>
      <c r="UUB56" s="383">
        <f t="shared" si="233"/>
        <v>0</v>
      </c>
      <c r="UUC56" s="383">
        <f t="shared" si="233"/>
        <v>0</v>
      </c>
      <c r="UUD56" s="383">
        <f t="shared" si="233"/>
        <v>0</v>
      </c>
      <c r="UUE56" s="383">
        <f t="shared" si="233"/>
        <v>0</v>
      </c>
      <c r="UUF56" s="383">
        <f t="shared" si="233"/>
        <v>0</v>
      </c>
      <c r="UUG56" s="383">
        <f t="shared" si="233"/>
        <v>0</v>
      </c>
      <c r="UUH56" s="383">
        <f t="shared" si="233"/>
        <v>0</v>
      </c>
      <c r="UUI56" s="383">
        <f t="shared" si="233"/>
        <v>0</v>
      </c>
      <c r="UUJ56" s="383">
        <f t="shared" si="233"/>
        <v>0</v>
      </c>
      <c r="UUK56" s="383">
        <f t="shared" si="233"/>
        <v>0</v>
      </c>
      <c r="UUL56" s="383">
        <f t="shared" si="233"/>
        <v>0</v>
      </c>
      <c r="UUM56" s="383">
        <f t="shared" si="233"/>
        <v>0</v>
      </c>
      <c r="UUN56" s="383">
        <f t="shared" si="233"/>
        <v>0</v>
      </c>
      <c r="UUO56" s="383">
        <f t="shared" si="233"/>
        <v>0</v>
      </c>
      <c r="UUP56" s="383">
        <f t="shared" si="233"/>
        <v>0</v>
      </c>
      <c r="UUQ56" s="383">
        <f t="shared" si="233"/>
        <v>0</v>
      </c>
      <c r="UUR56" s="383">
        <f t="shared" si="233"/>
        <v>0</v>
      </c>
      <c r="UUS56" s="383">
        <f t="shared" si="233"/>
        <v>0</v>
      </c>
      <c r="UUT56" s="383">
        <f t="shared" si="233"/>
        <v>0</v>
      </c>
      <c r="UUU56" s="383">
        <f t="shared" si="233"/>
        <v>0</v>
      </c>
      <c r="UUV56" s="383">
        <f t="shared" si="233"/>
        <v>0</v>
      </c>
      <c r="UUW56" s="383">
        <f t="shared" si="233"/>
        <v>0</v>
      </c>
      <c r="UUX56" s="383">
        <f t="shared" si="233"/>
        <v>0</v>
      </c>
      <c r="UUY56" s="383">
        <f t="shared" si="233"/>
        <v>0</v>
      </c>
      <c r="UUZ56" s="383">
        <f t="shared" si="233"/>
        <v>0</v>
      </c>
      <c r="UVA56" s="383">
        <f t="shared" si="233"/>
        <v>0</v>
      </c>
      <c r="UVB56" s="383">
        <f t="shared" si="233"/>
        <v>0</v>
      </c>
      <c r="UVC56" s="383">
        <f t="shared" si="233"/>
        <v>0</v>
      </c>
      <c r="UVD56" s="383">
        <f t="shared" si="233"/>
        <v>0</v>
      </c>
      <c r="UVE56" s="383">
        <f t="shared" si="233"/>
        <v>0</v>
      </c>
      <c r="UVF56" s="383">
        <f t="shared" si="233"/>
        <v>0</v>
      </c>
      <c r="UVG56" s="383">
        <f t="shared" si="233"/>
        <v>0</v>
      </c>
      <c r="UVH56" s="383">
        <f t="shared" si="233"/>
        <v>0</v>
      </c>
      <c r="UVI56" s="383">
        <f t="shared" si="233"/>
        <v>0</v>
      </c>
      <c r="UVJ56" s="383">
        <f t="shared" si="233"/>
        <v>0</v>
      </c>
      <c r="UVK56" s="383">
        <f t="shared" si="233"/>
        <v>0</v>
      </c>
      <c r="UVL56" s="383">
        <f t="shared" si="233"/>
        <v>0</v>
      </c>
      <c r="UVM56" s="383">
        <f t="shared" si="233"/>
        <v>0</v>
      </c>
      <c r="UVN56" s="383">
        <f t="shared" si="233"/>
        <v>0</v>
      </c>
      <c r="UVO56" s="383">
        <f t="shared" si="233"/>
        <v>0</v>
      </c>
      <c r="UVP56" s="383">
        <f t="shared" si="233"/>
        <v>0</v>
      </c>
      <c r="UVQ56" s="383">
        <f t="shared" si="233"/>
        <v>0</v>
      </c>
      <c r="UVR56" s="383">
        <f t="shared" si="233"/>
        <v>0</v>
      </c>
      <c r="UVS56" s="383">
        <f t="shared" si="233"/>
        <v>0</v>
      </c>
      <c r="UVT56" s="383">
        <f t="shared" si="233"/>
        <v>0</v>
      </c>
      <c r="UVU56" s="383">
        <f t="shared" si="233"/>
        <v>0</v>
      </c>
      <c r="UVV56" s="383">
        <f t="shared" ref="UVV56:UYG56" si="234">$C$56*UVV54</f>
        <v>0</v>
      </c>
      <c r="UVW56" s="383">
        <f t="shared" si="234"/>
        <v>0</v>
      </c>
      <c r="UVX56" s="383">
        <f t="shared" si="234"/>
        <v>0</v>
      </c>
      <c r="UVY56" s="383">
        <f t="shared" si="234"/>
        <v>0</v>
      </c>
      <c r="UVZ56" s="383">
        <f t="shared" si="234"/>
        <v>0</v>
      </c>
      <c r="UWA56" s="383">
        <f t="shared" si="234"/>
        <v>0</v>
      </c>
      <c r="UWB56" s="383">
        <f t="shared" si="234"/>
        <v>0</v>
      </c>
      <c r="UWC56" s="383">
        <f t="shared" si="234"/>
        <v>0</v>
      </c>
      <c r="UWD56" s="383">
        <f t="shared" si="234"/>
        <v>0</v>
      </c>
      <c r="UWE56" s="383">
        <f t="shared" si="234"/>
        <v>0</v>
      </c>
      <c r="UWF56" s="383">
        <f t="shared" si="234"/>
        <v>0</v>
      </c>
      <c r="UWG56" s="383">
        <f t="shared" si="234"/>
        <v>0</v>
      </c>
      <c r="UWH56" s="383">
        <f t="shared" si="234"/>
        <v>0</v>
      </c>
      <c r="UWI56" s="383">
        <f t="shared" si="234"/>
        <v>0</v>
      </c>
      <c r="UWJ56" s="383">
        <f t="shared" si="234"/>
        <v>0</v>
      </c>
      <c r="UWK56" s="383">
        <f t="shared" si="234"/>
        <v>0</v>
      </c>
      <c r="UWL56" s="383">
        <f t="shared" si="234"/>
        <v>0</v>
      </c>
      <c r="UWM56" s="383">
        <f t="shared" si="234"/>
        <v>0</v>
      </c>
      <c r="UWN56" s="383">
        <f t="shared" si="234"/>
        <v>0</v>
      </c>
      <c r="UWO56" s="383">
        <f t="shared" si="234"/>
        <v>0</v>
      </c>
      <c r="UWP56" s="383">
        <f t="shared" si="234"/>
        <v>0</v>
      </c>
      <c r="UWQ56" s="383">
        <f t="shared" si="234"/>
        <v>0</v>
      </c>
      <c r="UWR56" s="383">
        <f t="shared" si="234"/>
        <v>0</v>
      </c>
      <c r="UWS56" s="383">
        <f t="shared" si="234"/>
        <v>0</v>
      </c>
      <c r="UWT56" s="383">
        <f t="shared" si="234"/>
        <v>0</v>
      </c>
      <c r="UWU56" s="383">
        <f t="shared" si="234"/>
        <v>0</v>
      </c>
      <c r="UWV56" s="383">
        <f t="shared" si="234"/>
        <v>0</v>
      </c>
      <c r="UWW56" s="383">
        <f t="shared" si="234"/>
        <v>0</v>
      </c>
      <c r="UWX56" s="383">
        <f t="shared" si="234"/>
        <v>0</v>
      </c>
      <c r="UWY56" s="383">
        <f t="shared" si="234"/>
        <v>0</v>
      </c>
      <c r="UWZ56" s="383">
        <f t="shared" si="234"/>
        <v>0</v>
      </c>
      <c r="UXA56" s="383">
        <f t="shared" si="234"/>
        <v>0</v>
      </c>
      <c r="UXB56" s="383">
        <f t="shared" si="234"/>
        <v>0</v>
      </c>
      <c r="UXC56" s="383">
        <f t="shared" si="234"/>
        <v>0</v>
      </c>
      <c r="UXD56" s="383">
        <f t="shared" si="234"/>
        <v>0</v>
      </c>
      <c r="UXE56" s="383">
        <f t="shared" si="234"/>
        <v>0</v>
      </c>
      <c r="UXF56" s="383">
        <f t="shared" si="234"/>
        <v>0</v>
      </c>
      <c r="UXG56" s="383">
        <f t="shared" si="234"/>
        <v>0</v>
      </c>
      <c r="UXH56" s="383">
        <f t="shared" si="234"/>
        <v>0</v>
      </c>
      <c r="UXI56" s="383">
        <f t="shared" si="234"/>
        <v>0</v>
      </c>
      <c r="UXJ56" s="383">
        <f t="shared" si="234"/>
        <v>0</v>
      </c>
      <c r="UXK56" s="383">
        <f t="shared" si="234"/>
        <v>0</v>
      </c>
      <c r="UXL56" s="383">
        <f t="shared" si="234"/>
        <v>0</v>
      </c>
      <c r="UXM56" s="383">
        <f t="shared" si="234"/>
        <v>0</v>
      </c>
      <c r="UXN56" s="383">
        <f t="shared" si="234"/>
        <v>0</v>
      </c>
      <c r="UXO56" s="383">
        <f t="shared" si="234"/>
        <v>0</v>
      </c>
      <c r="UXP56" s="383">
        <f t="shared" si="234"/>
        <v>0</v>
      </c>
      <c r="UXQ56" s="383">
        <f t="shared" si="234"/>
        <v>0</v>
      </c>
      <c r="UXR56" s="383">
        <f t="shared" si="234"/>
        <v>0</v>
      </c>
      <c r="UXS56" s="383">
        <f t="shared" si="234"/>
        <v>0</v>
      </c>
      <c r="UXT56" s="383">
        <f t="shared" si="234"/>
        <v>0</v>
      </c>
      <c r="UXU56" s="383">
        <f t="shared" si="234"/>
        <v>0</v>
      </c>
      <c r="UXV56" s="383">
        <f t="shared" si="234"/>
        <v>0</v>
      </c>
      <c r="UXW56" s="383">
        <f t="shared" si="234"/>
        <v>0</v>
      </c>
      <c r="UXX56" s="383">
        <f t="shared" si="234"/>
        <v>0</v>
      </c>
      <c r="UXY56" s="383">
        <f t="shared" si="234"/>
        <v>0</v>
      </c>
      <c r="UXZ56" s="383">
        <f t="shared" si="234"/>
        <v>0</v>
      </c>
      <c r="UYA56" s="383">
        <f t="shared" si="234"/>
        <v>0</v>
      </c>
      <c r="UYB56" s="383">
        <f t="shared" si="234"/>
        <v>0</v>
      </c>
      <c r="UYC56" s="383">
        <f t="shared" si="234"/>
        <v>0</v>
      </c>
      <c r="UYD56" s="383">
        <f t="shared" si="234"/>
        <v>0</v>
      </c>
      <c r="UYE56" s="383">
        <f t="shared" si="234"/>
        <v>0</v>
      </c>
      <c r="UYF56" s="383">
        <f t="shared" si="234"/>
        <v>0</v>
      </c>
      <c r="UYG56" s="383">
        <f t="shared" si="234"/>
        <v>0</v>
      </c>
      <c r="UYH56" s="383">
        <f t="shared" ref="UYH56:VAS56" si="235">$C$56*UYH54</f>
        <v>0</v>
      </c>
      <c r="UYI56" s="383">
        <f t="shared" si="235"/>
        <v>0</v>
      </c>
      <c r="UYJ56" s="383">
        <f t="shared" si="235"/>
        <v>0</v>
      </c>
      <c r="UYK56" s="383">
        <f t="shared" si="235"/>
        <v>0</v>
      </c>
      <c r="UYL56" s="383">
        <f t="shared" si="235"/>
        <v>0</v>
      </c>
      <c r="UYM56" s="383">
        <f t="shared" si="235"/>
        <v>0</v>
      </c>
      <c r="UYN56" s="383">
        <f t="shared" si="235"/>
        <v>0</v>
      </c>
      <c r="UYO56" s="383">
        <f t="shared" si="235"/>
        <v>0</v>
      </c>
      <c r="UYP56" s="383">
        <f t="shared" si="235"/>
        <v>0</v>
      </c>
      <c r="UYQ56" s="383">
        <f t="shared" si="235"/>
        <v>0</v>
      </c>
      <c r="UYR56" s="383">
        <f t="shared" si="235"/>
        <v>0</v>
      </c>
      <c r="UYS56" s="383">
        <f t="shared" si="235"/>
        <v>0</v>
      </c>
      <c r="UYT56" s="383">
        <f t="shared" si="235"/>
        <v>0</v>
      </c>
      <c r="UYU56" s="383">
        <f t="shared" si="235"/>
        <v>0</v>
      </c>
      <c r="UYV56" s="383">
        <f t="shared" si="235"/>
        <v>0</v>
      </c>
      <c r="UYW56" s="383">
        <f t="shared" si="235"/>
        <v>0</v>
      </c>
      <c r="UYX56" s="383">
        <f t="shared" si="235"/>
        <v>0</v>
      </c>
      <c r="UYY56" s="383">
        <f t="shared" si="235"/>
        <v>0</v>
      </c>
      <c r="UYZ56" s="383">
        <f t="shared" si="235"/>
        <v>0</v>
      </c>
      <c r="UZA56" s="383">
        <f t="shared" si="235"/>
        <v>0</v>
      </c>
      <c r="UZB56" s="383">
        <f t="shared" si="235"/>
        <v>0</v>
      </c>
      <c r="UZC56" s="383">
        <f t="shared" si="235"/>
        <v>0</v>
      </c>
      <c r="UZD56" s="383">
        <f t="shared" si="235"/>
        <v>0</v>
      </c>
      <c r="UZE56" s="383">
        <f t="shared" si="235"/>
        <v>0</v>
      </c>
      <c r="UZF56" s="383">
        <f t="shared" si="235"/>
        <v>0</v>
      </c>
      <c r="UZG56" s="383">
        <f t="shared" si="235"/>
        <v>0</v>
      </c>
      <c r="UZH56" s="383">
        <f t="shared" si="235"/>
        <v>0</v>
      </c>
      <c r="UZI56" s="383">
        <f t="shared" si="235"/>
        <v>0</v>
      </c>
      <c r="UZJ56" s="383">
        <f t="shared" si="235"/>
        <v>0</v>
      </c>
      <c r="UZK56" s="383">
        <f t="shared" si="235"/>
        <v>0</v>
      </c>
      <c r="UZL56" s="383">
        <f t="shared" si="235"/>
        <v>0</v>
      </c>
      <c r="UZM56" s="383">
        <f t="shared" si="235"/>
        <v>0</v>
      </c>
      <c r="UZN56" s="383">
        <f t="shared" si="235"/>
        <v>0</v>
      </c>
      <c r="UZO56" s="383">
        <f t="shared" si="235"/>
        <v>0</v>
      </c>
      <c r="UZP56" s="383">
        <f t="shared" si="235"/>
        <v>0</v>
      </c>
      <c r="UZQ56" s="383">
        <f t="shared" si="235"/>
        <v>0</v>
      </c>
      <c r="UZR56" s="383">
        <f t="shared" si="235"/>
        <v>0</v>
      </c>
      <c r="UZS56" s="383">
        <f t="shared" si="235"/>
        <v>0</v>
      </c>
      <c r="UZT56" s="383">
        <f t="shared" si="235"/>
        <v>0</v>
      </c>
      <c r="UZU56" s="383">
        <f t="shared" si="235"/>
        <v>0</v>
      </c>
      <c r="UZV56" s="383">
        <f t="shared" si="235"/>
        <v>0</v>
      </c>
      <c r="UZW56" s="383">
        <f t="shared" si="235"/>
        <v>0</v>
      </c>
      <c r="UZX56" s="383">
        <f t="shared" si="235"/>
        <v>0</v>
      </c>
      <c r="UZY56" s="383">
        <f t="shared" si="235"/>
        <v>0</v>
      </c>
      <c r="UZZ56" s="383">
        <f t="shared" si="235"/>
        <v>0</v>
      </c>
      <c r="VAA56" s="383">
        <f t="shared" si="235"/>
        <v>0</v>
      </c>
      <c r="VAB56" s="383">
        <f t="shared" si="235"/>
        <v>0</v>
      </c>
      <c r="VAC56" s="383">
        <f t="shared" si="235"/>
        <v>0</v>
      </c>
      <c r="VAD56" s="383">
        <f t="shared" si="235"/>
        <v>0</v>
      </c>
      <c r="VAE56" s="383">
        <f t="shared" si="235"/>
        <v>0</v>
      </c>
      <c r="VAF56" s="383">
        <f t="shared" si="235"/>
        <v>0</v>
      </c>
      <c r="VAG56" s="383">
        <f t="shared" si="235"/>
        <v>0</v>
      </c>
      <c r="VAH56" s="383">
        <f t="shared" si="235"/>
        <v>0</v>
      </c>
      <c r="VAI56" s="383">
        <f t="shared" si="235"/>
        <v>0</v>
      </c>
      <c r="VAJ56" s="383">
        <f t="shared" si="235"/>
        <v>0</v>
      </c>
      <c r="VAK56" s="383">
        <f t="shared" si="235"/>
        <v>0</v>
      </c>
      <c r="VAL56" s="383">
        <f t="shared" si="235"/>
        <v>0</v>
      </c>
      <c r="VAM56" s="383">
        <f t="shared" si="235"/>
        <v>0</v>
      </c>
      <c r="VAN56" s="383">
        <f t="shared" si="235"/>
        <v>0</v>
      </c>
      <c r="VAO56" s="383">
        <f t="shared" si="235"/>
        <v>0</v>
      </c>
      <c r="VAP56" s="383">
        <f t="shared" si="235"/>
        <v>0</v>
      </c>
      <c r="VAQ56" s="383">
        <f t="shared" si="235"/>
        <v>0</v>
      </c>
      <c r="VAR56" s="383">
        <f t="shared" si="235"/>
        <v>0</v>
      </c>
      <c r="VAS56" s="383">
        <f t="shared" si="235"/>
        <v>0</v>
      </c>
      <c r="VAT56" s="383">
        <f t="shared" ref="VAT56:VDE56" si="236">$C$56*VAT54</f>
        <v>0</v>
      </c>
      <c r="VAU56" s="383">
        <f t="shared" si="236"/>
        <v>0</v>
      </c>
      <c r="VAV56" s="383">
        <f t="shared" si="236"/>
        <v>0</v>
      </c>
      <c r="VAW56" s="383">
        <f t="shared" si="236"/>
        <v>0</v>
      </c>
      <c r="VAX56" s="383">
        <f t="shared" si="236"/>
        <v>0</v>
      </c>
      <c r="VAY56" s="383">
        <f t="shared" si="236"/>
        <v>0</v>
      </c>
      <c r="VAZ56" s="383">
        <f t="shared" si="236"/>
        <v>0</v>
      </c>
      <c r="VBA56" s="383">
        <f t="shared" si="236"/>
        <v>0</v>
      </c>
      <c r="VBB56" s="383">
        <f t="shared" si="236"/>
        <v>0</v>
      </c>
      <c r="VBC56" s="383">
        <f t="shared" si="236"/>
        <v>0</v>
      </c>
      <c r="VBD56" s="383">
        <f t="shared" si="236"/>
        <v>0</v>
      </c>
      <c r="VBE56" s="383">
        <f t="shared" si="236"/>
        <v>0</v>
      </c>
      <c r="VBF56" s="383">
        <f t="shared" si="236"/>
        <v>0</v>
      </c>
      <c r="VBG56" s="383">
        <f t="shared" si="236"/>
        <v>0</v>
      </c>
      <c r="VBH56" s="383">
        <f t="shared" si="236"/>
        <v>0</v>
      </c>
      <c r="VBI56" s="383">
        <f t="shared" si="236"/>
        <v>0</v>
      </c>
      <c r="VBJ56" s="383">
        <f t="shared" si="236"/>
        <v>0</v>
      </c>
      <c r="VBK56" s="383">
        <f t="shared" si="236"/>
        <v>0</v>
      </c>
      <c r="VBL56" s="383">
        <f t="shared" si="236"/>
        <v>0</v>
      </c>
      <c r="VBM56" s="383">
        <f t="shared" si="236"/>
        <v>0</v>
      </c>
      <c r="VBN56" s="383">
        <f t="shared" si="236"/>
        <v>0</v>
      </c>
      <c r="VBO56" s="383">
        <f t="shared" si="236"/>
        <v>0</v>
      </c>
      <c r="VBP56" s="383">
        <f t="shared" si="236"/>
        <v>0</v>
      </c>
      <c r="VBQ56" s="383">
        <f t="shared" si="236"/>
        <v>0</v>
      </c>
      <c r="VBR56" s="383">
        <f t="shared" si="236"/>
        <v>0</v>
      </c>
      <c r="VBS56" s="383">
        <f t="shared" si="236"/>
        <v>0</v>
      </c>
      <c r="VBT56" s="383">
        <f t="shared" si="236"/>
        <v>0</v>
      </c>
      <c r="VBU56" s="383">
        <f t="shared" si="236"/>
        <v>0</v>
      </c>
      <c r="VBV56" s="383">
        <f t="shared" si="236"/>
        <v>0</v>
      </c>
      <c r="VBW56" s="383">
        <f t="shared" si="236"/>
        <v>0</v>
      </c>
      <c r="VBX56" s="383">
        <f t="shared" si="236"/>
        <v>0</v>
      </c>
      <c r="VBY56" s="383">
        <f t="shared" si="236"/>
        <v>0</v>
      </c>
      <c r="VBZ56" s="383">
        <f t="shared" si="236"/>
        <v>0</v>
      </c>
      <c r="VCA56" s="383">
        <f t="shared" si="236"/>
        <v>0</v>
      </c>
      <c r="VCB56" s="383">
        <f t="shared" si="236"/>
        <v>0</v>
      </c>
      <c r="VCC56" s="383">
        <f t="shared" si="236"/>
        <v>0</v>
      </c>
      <c r="VCD56" s="383">
        <f t="shared" si="236"/>
        <v>0</v>
      </c>
      <c r="VCE56" s="383">
        <f t="shared" si="236"/>
        <v>0</v>
      </c>
      <c r="VCF56" s="383">
        <f t="shared" si="236"/>
        <v>0</v>
      </c>
      <c r="VCG56" s="383">
        <f t="shared" si="236"/>
        <v>0</v>
      </c>
      <c r="VCH56" s="383">
        <f t="shared" si="236"/>
        <v>0</v>
      </c>
      <c r="VCI56" s="383">
        <f t="shared" si="236"/>
        <v>0</v>
      </c>
      <c r="VCJ56" s="383">
        <f t="shared" si="236"/>
        <v>0</v>
      </c>
      <c r="VCK56" s="383">
        <f t="shared" si="236"/>
        <v>0</v>
      </c>
      <c r="VCL56" s="383">
        <f t="shared" si="236"/>
        <v>0</v>
      </c>
      <c r="VCM56" s="383">
        <f t="shared" si="236"/>
        <v>0</v>
      </c>
      <c r="VCN56" s="383">
        <f t="shared" si="236"/>
        <v>0</v>
      </c>
      <c r="VCO56" s="383">
        <f t="shared" si="236"/>
        <v>0</v>
      </c>
      <c r="VCP56" s="383">
        <f t="shared" si="236"/>
        <v>0</v>
      </c>
      <c r="VCQ56" s="383">
        <f t="shared" si="236"/>
        <v>0</v>
      </c>
      <c r="VCR56" s="383">
        <f t="shared" si="236"/>
        <v>0</v>
      </c>
      <c r="VCS56" s="383">
        <f t="shared" si="236"/>
        <v>0</v>
      </c>
      <c r="VCT56" s="383">
        <f t="shared" si="236"/>
        <v>0</v>
      </c>
      <c r="VCU56" s="383">
        <f t="shared" si="236"/>
        <v>0</v>
      </c>
      <c r="VCV56" s="383">
        <f t="shared" si="236"/>
        <v>0</v>
      </c>
      <c r="VCW56" s="383">
        <f t="shared" si="236"/>
        <v>0</v>
      </c>
      <c r="VCX56" s="383">
        <f t="shared" si="236"/>
        <v>0</v>
      </c>
      <c r="VCY56" s="383">
        <f t="shared" si="236"/>
        <v>0</v>
      </c>
      <c r="VCZ56" s="383">
        <f t="shared" si="236"/>
        <v>0</v>
      </c>
      <c r="VDA56" s="383">
        <f t="shared" si="236"/>
        <v>0</v>
      </c>
      <c r="VDB56" s="383">
        <f t="shared" si="236"/>
        <v>0</v>
      </c>
      <c r="VDC56" s="383">
        <f t="shared" si="236"/>
        <v>0</v>
      </c>
      <c r="VDD56" s="383">
        <f t="shared" si="236"/>
        <v>0</v>
      </c>
      <c r="VDE56" s="383">
        <f t="shared" si="236"/>
        <v>0</v>
      </c>
      <c r="VDF56" s="383">
        <f t="shared" ref="VDF56:VFQ56" si="237">$C$56*VDF54</f>
        <v>0</v>
      </c>
      <c r="VDG56" s="383">
        <f t="shared" si="237"/>
        <v>0</v>
      </c>
      <c r="VDH56" s="383">
        <f t="shared" si="237"/>
        <v>0</v>
      </c>
      <c r="VDI56" s="383">
        <f t="shared" si="237"/>
        <v>0</v>
      </c>
      <c r="VDJ56" s="383">
        <f t="shared" si="237"/>
        <v>0</v>
      </c>
      <c r="VDK56" s="383">
        <f t="shared" si="237"/>
        <v>0</v>
      </c>
      <c r="VDL56" s="383">
        <f t="shared" si="237"/>
        <v>0</v>
      </c>
      <c r="VDM56" s="383">
        <f t="shared" si="237"/>
        <v>0</v>
      </c>
      <c r="VDN56" s="383">
        <f t="shared" si="237"/>
        <v>0</v>
      </c>
      <c r="VDO56" s="383">
        <f t="shared" si="237"/>
        <v>0</v>
      </c>
      <c r="VDP56" s="383">
        <f t="shared" si="237"/>
        <v>0</v>
      </c>
      <c r="VDQ56" s="383">
        <f t="shared" si="237"/>
        <v>0</v>
      </c>
      <c r="VDR56" s="383">
        <f t="shared" si="237"/>
        <v>0</v>
      </c>
      <c r="VDS56" s="383">
        <f t="shared" si="237"/>
        <v>0</v>
      </c>
      <c r="VDT56" s="383">
        <f t="shared" si="237"/>
        <v>0</v>
      </c>
      <c r="VDU56" s="383">
        <f t="shared" si="237"/>
        <v>0</v>
      </c>
      <c r="VDV56" s="383">
        <f t="shared" si="237"/>
        <v>0</v>
      </c>
      <c r="VDW56" s="383">
        <f t="shared" si="237"/>
        <v>0</v>
      </c>
      <c r="VDX56" s="383">
        <f t="shared" si="237"/>
        <v>0</v>
      </c>
      <c r="VDY56" s="383">
        <f t="shared" si="237"/>
        <v>0</v>
      </c>
      <c r="VDZ56" s="383">
        <f t="shared" si="237"/>
        <v>0</v>
      </c>
      <c r="VEA56" s="383">
        <f t="shared" si="237"/>
        <v>0</v>
      </c>
      <c r="VEB56" s="383">
        <f t="shared" si="237"/>
        <v>0</v>
      </c>
      <c r="VEC56" s="383">
        <f t="shared" si="237"/>
        <v>0</v>
      </c>
      <c r="VED56" s="383">
        <f t="shared" si="237"/>
        <v>0</v>
      </c>
      <c r="VEE56" s="383">
        <f t="shared" si="237"/>
        <v>0</v>
      </c>
      <c r="VEF56" s="383">
        <f t="shared" si="237"/>
        <v>0</v>
      </c>
      <c r="VEG56" s="383">
        <f t="shared" si="237"/>
        <v>0</v>
      </c>
      <c r="VEH56" s="383">
        <f t="shared" si="237"/>
        <v>0</v>
      </c>
      <c r="VEI56" s="383">
        <f t="shared" si="237"/>
        <v>0</v>
      </c>
      <c r="VEJ56" s="383">
        <f t="shared" si="237"/>
        <v>0</v>
      </c>
      <c r="VEK56" s="383">
        <f t="shared" si="237"/>
        <v>0</v>
      </c>
      <c r="VEL56" s="383">
        <f t="shared" si="237"/>
        <v>0</v>
      </c>
      <c r="VEM56" s="383">
        <f t="shared" si="237"/>
        <v>0</v>
      </c>
      <c r="VEN56" s="383">
        <f t="shared" si="237"/>
        <v>0</v>
      </c>
      <c r="VEO56" s="383">
        <f t="shared" si="237"/>
        <v>0</v>
      </c>
      <c r="VEP56" s="383">
        <f t="shared" si="237"/>
        <v>0</v>
      </c>
      <c r="VEQ56" s="383">
        <f t="shared" si="237"/>
        <v>0</v>
      </c>
      <c r="VER56" s="383">
        <f t="shared" si="237"/>
        <v>0</v>
      </c>
      <c r="VES56" s="383">
        <f t="shared" si="237"/>
        <v>0</v>
      </c>
      <c r="VET56" s="383">
        <f t="shared" si="237"/>
        <v>0</v>
      </c>
      <c r="VEU56" s="383">
        <f t="shared" si="237"/>
        <v>0</v>
      </c>
      <c r="VEV56" s="383">
        <f t="shared" si="237"/>
        <v>0</v>
      </c>
      <c r="VEW56" s="383">
        <f t="shared" si="237"/>
        <v>0</v>
      </c>
      <c r="VEX56" s="383">
        <f t="shared" si="237"/>
        <v>0</v>
      </c>
      <c r="VEY56" s="383">
        <f t="shared" si="237"/>
        <v>0</v>
      </c>
      <c r="VEZ56" s="383">
        <f t="shared" si="237"/>
        <v>0</v>
      </c>
      <c r="VFA56" s="383">
        <f t="shared" si="237"/>
        <v>0</v>
      </c>
      <c r="VFB56" s="383">
        <f t="shared" si="237"/>
        <v>0</v>
      </c>
      <c r="VFC56" s="383">
        <f t="shared" si="237"/>
        <v>0</v>
      </c>
      <c r="VFD56" s="383">
        <f t="shared" si="237"/>
        <v>0</v>
      </c>
      <c r="VFE56" s="383">
        <f t="shared" si="237"/>
        <v>0</v>
      </c>
      <c r="VFF56" s="383">
        <f t="shared" si="237"/>
        <v>0</v>
      </c>
      <c r="VFG56" s="383">
        <f t="shared" si="237"/>
        <v>0</v>
      </c>
      <c r="VFH56" s="383">
        <f t="shared" si="237"/>
        <v>0</v>
      </c>
      <c r="VFI56" s="383">
        <f t="shared" si="237"/>
        <v>0</v>
      </c>
      <c r="VFJ56" s="383">
        <f t="shared" si="237"/>
        <v>0</v>
      </c>
      <c r="VFK56" s="383">
        <f t="shared" si="237"/>
        <v>0</v>
      </c>
      <c r="VFL56" s="383">
        <f t="shared" si="237"/>
        <v>0</v>
      </c>
      <c r="VFM56" s="383">
        <f t="shared" si="237"/>
        <v>0</v>
      </c>
      <c r="VFN56" s="383">
        <f t="shared" si="237"/>
        <v>0</v>
      </c>
      <c r="VFO56" s="383">
        <f t="shared" si="237"/>
        <v>0</v>
      </c>
      <c r="VFP56" s="383">
        <f t="shared" si="237"/>
        <v>0</v>
      </c>
      <c r="VFQ56" s="383">
        <f t="shared" si="237"/>
        <v>0</v>
      </c>
      <c r="VFR56" s="383">
        <f t="shared" ref="VFR56:VIC56" si="238">$C$56*VFR54</f>
        <v>0</v>
      </c>
      <c r="VFS56" s="383">
        <f t="shared" si="238"/>
        <v>0</v>
      </c>
      <c r="VFT56" s="383">
        <f t="shared" si="238"/>
        <v>0</v>
      </c>
      <c r="VFU56" s="383">
        <f t="shared" si="238"/>
        <v>0</v>
      </c>
      <c r="VFV56" s="383">
        <f t="shared" si="238"/>
        <v>0</v>
      </c>
      <c r="VFW56" s="383">
        <f t="shared" si="238"/>
        <v>0</v>
      </c>
      <c r="VFX56" s="383">
        <f t="shared" si="238"/>
        <v>0</v>
      </c>
      <c r="VFY56" s="383">
        <f t="shared" si="238"/>
        <v>0</v>
      </c>
      <c r="VFZ56" s="383">
        <f t="shared" si="238"/>
        <v>0</v>
      </c>
      <c r="VGA56" s="383">
        <f t="shared" si="238"/>
        <v>0</v>
      </c>
      <c r="VGB56" s="383">
        <f t="shared" si="238"/>
        <v>0</v>
      </c>
      <c r="VGC56" s="383">
        <f t="shared" si="238"/>
        <v>0</v>
      </c>
      <c r="VGD56" s="383">
        <f t="shared" si="238"/>
        <v>0</v>
      </c>
      <c r="VGE56" s="383">
        <f t="shared" si="238"/>
        <v>0</v>
      </c>
      <c r="VGF56" s="383">
        <f t="shared" si="238"/>
        <v>0</v>
      </c>
      <c r="VGG56" s="383">
        <f t="shared" si="238"/>
        <v>0</v>
      </c>
      <c r="VGH56" s="383">
        <f t="shared" si="238"/>
        <v>0</v>
      </c>
      <c r="VGI56" s="383">
        <f t="shared" si="238"/>
        <v>0</v>
      </c>
      <c r="VGJ56" s="383">
        <f t="shared" si="238"/>
        <v>0</v>
      </c>
      <c r="VGK56" s="383">
        <f t="shared" si="238"/>
        <v>0</v>
      </c>
      <c r="VGL56" s="383">
        <f t="shared" si="238"/>
        <v>0</v>
      </c>
      <c r="VGM56" s="383">
        <f t="shared" si="238"/>
        <v>0</v>
      </c>
      <c r="VGN56" s="383">
        <f t="shared" si="238"/>
        <v>0</v>
      </c>
      <c r="VGO56" s="383">
        <f t="shared" si="238"/>
        <v>0</v>
      </c>
      <c r="VGP56" s="383">
        <f t="shared" si="238"/>
        <v>0</v>
      </c>
      <c r="VGQ56" s="383">
        <f t="shared" si="238"/>
        <v>0</v>
      </c>
      <c r="VGR56" s="383">
        <f t="shared" si="238"/>
        <v>0</v>
      </c>
      <c r="VGS56" s="383">
        <f t="shared" si="238"/>
        <v>0</v>
      </c>
      <c r="VGT56" s="383">
        <f t="shared" si="238"/>
        <v>0</v>
      </c>
      <c r="VGU56" s="383">
        <f t="shared" si="238"/>
        <v>0</v>
      </c>
      <c r="VGV56" s="383">
        <f t="shared" si="238"/>
        <v>0</v>
      </c>
      <c r="VGW56" s="383">
        <f t="shared" si="238"/>
        <v>0</v>
      </c>
      <c r="VGX56" s="383">
        <f t="shared" si="238"/>
        <v>0</v>
      </c>
      <c r="VGY56" s="383">
        <f t="shared" si="238"/>
        <v>0</v>
      </c>
      <c r="VGZ56" s="383">
        <f t="shared" si="238"/>
        <v>0</v>
      </c>
      <c r="VHA56" s="383">
        <f t="shared" si="238"/>
        <v>0</v>
      </c>
      <c r="VHB56" s="383">
        <f t="shared" si="238"/>
        <v>0</v>
      </c>
      <c r="VHC56" s="383">
        <f t="shared" si="238"/>
        <v>0</v>
      </c>
      <c r="VHD56" s="383">
        <f t="shared" si="238"/>
        <v>0</v>
      </c>
      <c r="VHE56" s="383">
        <f t="shared" si="238"/>
        <v>0</v>
      </c>
      <c r="VHF56" s="383">
        <f t="shared" si="238"/>
        <v>0</v>
      </c>
      <c r="VHG56" s="383">
        <f t="shared" si="238"/>
        <v>0</v>
      </c>
      <c r="VHH56" s="383">
        <f t="shared" si="238"/>
        <v>0</v>
      </c>
      <c r="VHI56" s="383">
        <f t="shared" si="238"/>
        <v>0</v>
      </c>
      <c r="VHJ56" s="383">
        <f t="shared" si="238"/>
        <v>0</v>
      </c>
      <c r="VHK56" s="383">
        <f t="shared" si="238"/>
        <v>0</v>
      </c>
      <c r="VHL56" s="383">
        <f t="shared" si="238"/>
        <v>0</v>
      </c>
      <c r="VHM56" s="383">
        <f t="shared" si="238"/>
        <v>0</v>
      </c>
      <c r="VHN56" s="383">
        <f t="shared" si="238"/>
        <v>0</v>
      </c>
      <c r="VHO56" s="383">
        <f t="shared" si="238"/>
        <v>0</v>
      </c>
      <c r="VHP56" s="383">
        <f t="shared" si="238"/>
        <v>0</v>
      </c>
      <c r="VHQ56" s="383">
        <f t="shared" si="238"/>
        <v>0</v>
      </c>
      <c r="VHR56" s="383">
        <f t="shared" si="238"/>
        <v>0</v>
      </c>
      <c r="VHS56" s="383">
        <f t="shared" si="238"/>
        <v>0</v>
      </c>
      <c r="VHT56" s="383">
        <f t="shared" si="238"/>
        <v>0</v>
      </c>
      <c r="VHU56" s="383">
        <f t="shared" si="238"/>
        <v>0</v>
      </c>
      <c r="VHV56" s="383">
        <f t="shared" si="238"/>
        <v>0</v>
      </c>
      <c r="VHW56" s="383">
        <f t="shared" si="238"/>
        <v>0</v>
      </c>
      <c r="VHX56" s="383">
        <f t="shared" si="238"/>
        <v>0</v>
      </c>
      <c r="VHY56" s="383">
        <f t="shared" si="238"/>
        <v>0</v>
      </c>
      <c r="VHZ56" s="383">
        <f t="shared" si="238"/>
        <v>0</v>
      </c>
      <c r="VIA56" s="383">
        <f t="shared" si="238"/>
        <v>0</v>
      </c>
      <c r="VIB56" s="383">
        <f t="shared" si="238"/>
        <v>0</v>
      </c>
      <c r="VIC56" s="383">
        <f t="shared" si="238"/>
        <v>0</v>
      </c>
      <c r="VID56" s="383">
        <f t="shared" ref="VID56:VKO56" si="239">$C$56*VID54</f>
        <v>0</v>
      </c>
      <c r="VIE56" s="383">
        <f t="shared" si="239"/>
        <v>0</v>
      </c>
      <c r="VIF56" s="383">
        <f t="shared" si="239"/>
        <v>0</v>
      </c>
      <c r="VIG56" s="383">
        <f t="shared" si="239"/>
        <v>0</v>
      </c>
      <c r="VIH56" s="383">
        <f t="shared" si="239"/>
        <v>0</v>
      </c>
      <c r="VII56" s="383">
        <f t="shared" si="239"/>
        <v>0</v>
      </c>
      <c r="VIJ56" s="383">
        <f t="shared" si="239"/>
        <v>0</v>
      </c>
      <c r="VIK56" s="383">
        <f t="shared" si="239"/>
        <v>0</v>
      </c>
      <c r="VIL56" s="383">
        <f t="shared" si="239"/>
        <v>0</v>
      </c>
      <c r="VIM56" s="383">
        <f t="shared" si="239"/>
        <v>0</v>
      </c>
      <c r="VIN56" s="383">
        <f t="shared" si="239"/>
        <v>0</v>
      </c>
      <c r="VIO56" s="383">
        <f t="shared" si="239"/>
        <v>0</v>
      </c>
      <c r="VIP56" s="383">
        <f t="shared" si="239"/>
        <v>0</v>
      </c>
      <c r="VIQ56" s="383">
        <f t="shared" si="239"/>
        <v>0</v>
      </c>
      <c r="VIR56" s="383">
        <f t="shared" si="239"/>
        <v>0</v>
      </c>
      <c r="VIS56" s="383">
        <f t="shared" si="239"/>
        <v>0</v>
      </c>
      <c r="VIT56" s="383">
        <f t="shared" si="239"/>
        <v>0</v>
      </c>
      <c r="VIU56" s="383">
        <f t="shared" si="239"/>
        <v>0</v>
      </c>
      <c r="VIV56" s="383">
        <f t="shared" si="239"/>
        <v>0</v>
      </c>
      <c r="VIW56" s="383">
        <f t="shared" si="239"/>
        <v>0</v>
      </c>
      <c r="VIX56" s="383">
        <f t="shared" si="239"/>
        <v>0</v>
      </c>
      <c r="VIY56" s="383">
        <f t="shared" si="239"/>
        <v>0</v>
      </c>
      <c r="VIZ56" s="383">
        <f t="shared" si="239"/>
        <v>0</v>
      </c>
      <c r="VJA56" s="383">
        <f t="shared" si="239"/>
        <v>0</v>
      </c>
      <c r="VJB56" s="383">
        <f t="shared" si="239"/>
        <v>0</v>
      </c>
      <c r="VJC56" s="383">
        <f t="shared" si="239"/>
        <v>0</v>
      </c>
      <c r="VJD56" s="383">
        <f t="shared" si="239"/>
        <v>0</v>
      </c>
      <c r="VJE56" s="383">
        <f t="shared" si="239"/>
        <v>0</v>
      </c>
      <c r="VJF56" s="383">
        <f t="shared" si="239"/>
        <v>0</v>
      </c>
      <c r="VJG56" s="383">
        <f t="shared" si="239"/>
        <v>0</v>
      </c>
      <c r="VJH56" s="383">
        <f t="shared" si="239"/>
        <v>0</v>
      </c>
      <c r="VJI56" s="383">
        <f t="shared" si="239"/>
        <v>0</v>
      </c>
      <c r="VJJ56" s="383">
        <f t="shared" si="239"/>
        <v>0</v>
      </c>
      <c r="VJK56" s="383">
        <f t="shared" si="239"/>
        <v>0</v>
      </c>
      <c r="VJL56" s="383">
        <f t="shared" si="239"/>
        <v>0</v>
      </c>
      <c r="VJM56" s="383">
        <f t="shared" si="239"/>
        <v>0</v>
      </c>
      <c r="VJN56" s="383">
        <f t="shared" si="239"/>
        <v>0</v>
      </c>
      <c r="VJO56" s="383">
        <f t="shared" si="239"/>
        <v>0</v>
      </c>
      <c r="VJP56" s="383">
        <f t="shared" si="239"/>
        <v>0</v>
      </c>
      <c r="VJQ56" s="383">
        <f t="shared" si="239"/>
        <v>0</v>
      </c>
      <c r="VJR56" s="383">
        <f t="shared" si="239"/>
        <v>0</v>
      </c>
      <c r="VJS56" s="383">
        <f t="shared" si="239"/>
        <v>0</v>
      </c>
      <c r="VJT56" s="383">
        <f t="shared" si="239"/>
        <v>0</v>
      </c>
      <c r="VJU56" s="383">
        <f t="shared" si="239"/>
        <v>0</v>
      </c>
      <c r="VJV56" s="383">
        <f t="shared" si="239"/>
        <v>0</v>
      </c>
      <c r="VJW56" s="383">
        <f t="shared" si="239"/>
        <v>0</v>
      </c>
      <c r="VJX56" s="383">
        <f t="shared" si="239"/>
        <v>0</v>
      </c>
      <c r="VJY56" s="383">
        <f t="shared" si="239"/>
        <v>0</v>
      </c>
      <c r="VJZ56" s="383">
        <f t="shared" si="239"/>
        <v>0</v>
      </c>
      <c r="VKA56" s="383">
        <f t="shared" si="239"/>
        <v>0</v>
      </c>
      <c r="VKB56" s="383">
        <f t="shared" si="239"/>
        <v>0</v>
      </c>
      <c r="VKC56" s="383">
        <f t="shared" si="239"/>
        <v>0</v>
      </c>
      <c r="VKD56" s="383">
        <f t="shared" si="239"/>
        <v>0</v>
      </c>
      <c r="VKE56" s="383">
        <f t="shared" si="239"/>
        <v>0</v>
      </c>
      <c r="VKF56" s="383">
        <f t="shared" si="239"/>
        <v>0</v>
      </c>
      <c r="VKG56" s="383">
        <f t="shared" si="239"/>
        <v>0</v>
      </c>
      <c r="VKH56" s="383">
        <f t="shared" si="239"/>
        <v>0</v>
      </c>
      <c r="VKI56" s="383">
        <f t="shared" si="239"/>
        <v>0</v>
      </c>
      <c r="VKJ56" s="383">
        <f t="shared" si="239"/>
        <v>0</v>
      </c>
      <c r="VKK56" s="383">
        <f t="shared" si="239"/>
        <v>0</v>
      </c>
      <c r="VKL56" s="383">
        <f t="shared" si="239"/>
        <v>0</v>
      </c>
      <c r="VKM56" s="383">
        <f t="shared" si="239"/>
        <v>0</v>
      </c>
      <c r="VKN56" s="383">
        <f t="shared" si="239"/>
        <v>0</v>
      </c>
      <c r="VKO56" s="383">
        <f t="shared" si="239"/>
        <v>0</v>
      </c>
      <c r="VKP56" s="383">
        <f t="shared" ref="VKP56:VNA56" si="240">$C$56*VKP54</f>
        <v>0</v>
      </c>
      <c r="VKQ56" s="383">
        <f t="shared" si="240"/>
        <v>0</v>
      </c>
      <c r="VKR56" s="383">
        <f t="shared" si="240"/>
        <v>0</v>
      </c>
      <c r="VKS56" s="383">
        <f t="shared" si="240"/>
        <v>0</v>
      </c>
      <c r="VKT56" s="383">
        <f t="shared" si="240"/>
        <v>0</v>
      </c>
      <c r="VKU56" s="383">
        <f t="shared" si="240"/>
        <v>0</v>
      </c>
      <c r="VKV56" s="383">
        <f t="shared" si="240"/>
        <v>0</v>
      </c>
      <c r="VKW56" s="383">
        <f t="shared" si="240"/>
        <v>0</v>
      </c>
      <c r="VKX56" s="383">
        <f t="shared" si="240"/>
        <v>0</v>
      </c>
      <c r="VKY56" s="383">
        <f t="shared" si="240"/>
        <v>0</v>
      </c>
      <c r="VKZ56" s="383">
        <f t="shared" si="240"/>
        <v>0</v>
      </c>
      <c r="VLA56" s="383">
        <f t="shared" si="240"/>
        <v>0</v>
      </c>
      <c r="VLB56" s="383">
        <f t="shared" si="240"/>
        <v>0</v>
      </c>
      <c r="VLC56" s="383">
        <f t="shared" si="240"/>
        <v>0</v>
      </c>
      <c r="VLD56" s="383">
        <f t="shared" si="240"/>
        <v>0</v>
      </c>
      <c r="VLE56" s="383">
        <f t="shared" si="240"/>
        <v>0</v>
      </c>
      <c r="VLF56" s="383">
        <f t="shared" si="240"/>
        <v>0</v>
      </c>
      <c r="VLG56" s="383">
        <f t="shared" si="240"/>
        <v>0</v>
      </c>
      <c r="VLH56" s="383">
        <f t="shared" si="240"/>
        <v>0</v>
      </c>
      <c r="VLI56" s="383">
        <f t="shared" si="240"/>
        <v>0</v>
      </c>
      <c r="VLJ56" s="383">
        <f t="shared" si="240"/>
        <v>0</v>
      </c>
      <c r="VLK56" s="383">
        <f t="shared" si="240"/>
        <v>0</v>
      </c>
      <c r="VLL56" s="383">
        <f t="shared" si="240"/>
        <v>0</v>
      </c>
      <c r="VLM56" s="383">
        <f t="shared" si="240"/>
        <v>0</v>
      </c>
      <c r="VLN56" s="383">
        <f t="shared" si="240"/>
        <v>0</v>
      </c>
      <c r="VLO56" s="383">
        <f t="shared" si="240"/>
        <v>0</v>
      </c>
      <c r="VLP56" s="383">
        <f t="shared" si="240"/>
        <v>0</v>
      </c>
      <c r="VLQ56" s="383">
        <f t="shared" si="240"/>
        <v>0</v>
      </c>
      <c r="VLR56" s="383">
        <f t="shared" si="240"/>
        <v>0</v>
      </c>
      <c r="VLS56" s="383">
        <f t="shared" si="240"/>
        <v>0</v>
      </c>
      <c r="VLT56" s="383">
        <f t="shared" si="240"/>
        <v>0</v>
      </c>
      <c r="VLU56" s="383">
        <f t="shared" si="240"/>
        <v>0</v>
      </c>
      <c r="VLV56" s="383">
        <f t="shared" si="240"/>
        <v>0</v>
      </c>
      <c r="VLW56" s="383">
        <f t="shared" si="240"/>
        <v>0</v>
      </c>
      <c r="VLX56" s="383">
        <f t="shared" si="240"/>
        <v>0</v>
      </c>
      <c r="VLY56" s="383">
        <f t="shared" si="240"/>
        <v>0</v>
      </c>
      <c r="VLZ56" s="383">
        <f t="shared" si="240"/>
        <v>0</v>
      </c>
      <c r="VMA56" s="383">
        <f t="shared" si="240"/>
        <v>0</v>
      </c>
      <c r="VMB56" s="383">
        <f t="shared" si="240"/>
        <v>0</v>
      </c>
      <c r="VMC56" s="383">
        <f t="shared" si="240"/>
        <v>0</v>
      </c>
      <c r="VMD56" s="383">
        <f t="shared" si="240"/>
        <v>0</v>
      </c>
      <c r="VME56" s="383">
        <f t="shared" si="240"/>
        <v>0</v>
      </c>
      <c r="VMF56" s="383">
        <f t="shared" si="240"/>
        <v>0</v>
      </c>
      <c r="VMG56" s="383">
        <f t="shared" si="240"/>
        <v>0</v>
      </c>
      <c r="VMH56" s="383">
        <f t="shared" si="240"/>
        <v>0</v>
      </c>
      <c r="VMI56" s="383">
        <f t="shared" si="240"/>
        <v>0</v>
      </c>
      <c r="VMJ56" s="383">
        <f t="shared" si="240"/>
        <v>0</v>
      </c>
      <c r="VMK56" s="383">
        <f t="shared" si="240"/>
        <v>0</v>
      </c>
      <c r="VML56" s="383">
        <f t="shared" si="240"/>
        <v>0</v>
      </c>
      <c r="VMM56" s="383">
        <f t="shared" si="240"/>
        <v>0</v>
      </c>
      <c r="VMN56" s="383">
        <f t="shared" si="240"/>
        <v>0</v>
      </c>
      <c r="VMO56" s="383">
        <f t="shared" si="240"/>
        <v>0</v>
      </c>
      <c r="VMP56" s="383">
        <f t="shared" si="240"/>
        <v>0</v>
      </c>
      <c r="VMQ56" s="383">
        <f t="shared" si="240"/>
        <v>0</v>
      </c>
      <c r="VMR56" s="383">
        <f t="shared" si="240"/>
        <v>0</v>
      </c>
      <c r="VMS56" s="383">
        <f t="shared" si="240"/>
        <v>0</v>
      </c>
      <c r="VMT56" s="383">
        <f t="shared" si="240"/>
        <v>0</v>
      </c>
      <c r="VMU56" s="383">
        <f t="shared" si="240"/>
        <v>0</v>
      </c>
      <c r="VMV56" s="383">
        <f t="shared" si="240"/>
        <v>0</v>
      </c>
      <c r="VMW56" s="383">
        <f t="shared" si="240"/>
        <v>0</v>
      </c>
      <c r="VMX56" s="383">
        <f t="shared" si="240"/>
        <v>0</v>
      </c>
      <c r="VMY56" s="383">
        <f t="shared" si="240"/>
        <v>0</v>
      </c>
      <c r="VMZ56" s="383">
        <f t="shared" si="240"/>
        <v>0</v>
      </c>
      <c r="VNA56" s="383">
        <f t="shared" si="240"/>
        <v>0</v>
      </c>
      <c r="VNB56" s="383">
        <f t="shared" ref="VNB56:VPM56" si="241">$C$56*VNB54</f>
        <v>0</v>
      </c>
      <c r="VNC56" s="383">
        <f t="shared" si="241"/>
        <v>0</v>
      </c>
      <c r="VND56" s="383">
        <f t="shared" si="241"/>
        <v>0</v>
      </c>
      <c r="VNE56" s="383">
        <f t="shared" si="241"/>
        <v>0</v>
      </c>
      <c r="VNF56" s="383">
        <f t="shared" si="241"/>
        <v>0</v>
      </c>
      <c r="VNG56" s="383">
        <f t="shared" si="241"/>
        <v>0</v>
      </c>
      <c r="VNH56" s="383">
        <f t="shared" si="241"/>
        <v>0</v>
      </c>
      <c r="VNI56" s="383">
        <f t="shared" si="241"/>
        <v>0</v>
      </c>
      <c r="VNJ56" s="383">
        <f t="shared" si="241"/>
        <v>0</v>
      </c>
      <c r="VNK56" s="383">
        <f t="shared" si="241"/>
        <v>0</v>
      </c>
      <c r="VNL56" s="383">
        <f t="shared" si="241"/>
        <v>0</v>
      </c>
      <c r="VNM56" s="383">
        <f t="shared" si="241"/>
        <v>0</v>
      </c>
      <c r="VNN56" s="383">
        <f t="shared" si="241"/>
        <v>0</v>
      </c>
      <c r="VNO56" s="383">
        <f t="shared" si="241"/>
        <v>0</v>
      </c>
      <c r="VNP56" s="383">
        <f t="shared" si="241"/>
        <v>0</v>
      </c>
      <c r="VNQ56" s="383">
        <f t="shared" si="241"/>
        <v>0</v>
      </c>
      <c r="VNR56" s="383">
        <f t="shared" si="241"/>
        <v>0</v>
      </c>
      <c r="VNS56" s="383">
        <f t="shared" si="241"/>
        <v>0</v>
      </c>
      <c r="VNT56" s="383">
        <f t="shared" si="241"/>
        <v>0</v>
      </c>
      <c r="VNU56" s="383">
        <f t="shared" si="241"/>
        <v>0</v>
      </c>
      <c r="VNV56" s="383">
        <f t="shared" si="241"/>
        <v>0</v>
      </c>
      <c r="VNW56" s="383">
        <f t="shared" si="241"/>
        <v>0</v>
      </c>
      <c r="VNX56" s="383">
        <f t="shared" si="241"/>
        <v>0</v>
      </c>
      <c r="VNY56" s="383">
        <f t="shared" si="241"/>
        <v>0</v>
      </c>
      <c r="VNZ56" s="383">
        <f t="shared" si="241"/>
        <v>0</v>
      </c>
      <c r="VOA56" s="383">
        <f t="shared" si="241"/>
        <v>0</v>
      </c>
      <c r="VOB56" s="383">
        <f t="shared" si="241"/>
        <v>0</v>
      </c>
      <c r="VOC56" s="383">
        <f t="shared" si="241"/>
        <v>0</v>
      </c>
      <c r="VOD56" s="383">
        <f t="shared" si="241"/>
        <v>0</v>
      </c>
      <c r="VOE56" s="383">
        <f t="shared" si="241"/>
        <v>0</v>
      </c>
      <c r="VOF56" s="383">
        <f t="shared" si="241"/>
        <v>0</v>
      </c>
      <c r="VOG56" s="383">
        <f t="shared" si="241"/>
        <v>0</v>
      </c>
      <c r="VOH56" s="383">
        <f t="shared" si="241"/>
        <v>0</v>
      </c>
      <c r="VOI56" s="383">
        <f t="shared" si="241"/>
        <v>0</v>
      </c>
      <c r="VOJ56" s="383">
        <f t="shared" si="241"/>
        <v>0</v>
      </c>
      <c r="VOK56" s="383">
        <f t="shared" si="241"/>
        <v>0</v>
      </c>
      <c r="VOL56" s="383">
        <f t="shared" si="241"/>
        <v>0</v>
      </c>
      <c r="VOM56" s="383">
        <f t="shared" si="241"/>
        <v>0</v>
      </c>
      <c r="VON56" s="383">
        <f t="shared" si="241"/>
        <v>0</v>
      </c>
      <c r="VOO56" s="383">
        <f t="shared" si="241"/>
        <v>0</v>
      </c>
      <c r="VOP56" s="383">
        <f t="shared" si="241"/>
        <v>0</v>
      </c>
      <c r="VOQ56" s="383">
        <f t="shared" si="241"/>
        <v>0</v>
      </c>
      <c r="VOR56" s="383">
        <f t="shared" si="241"/>
        <v>0</v>
      </c>
      <c r="VOS56" s="383">
        <f t="shared" si="241"/>
        <v>0</v>
      </c>
      <c r="VOT56" s="383">
        <f t="shared" si="241"/>
        <v>0</v>
      </c>
      <c r="VOU56" s="383">
        <f t="shared" si="241"/>
        <v>0</v>
      </c>
      <c r="VOV56" s="383">
        <f t="shared" si="241"/>
        <v>0</v>
      </c>
      <c r="VOW56" s="383">
        <f t="shared" si="241"/>
        <v>0</v>
      </c>
      <c r="VOX56" s="383">
        <f t="shared" si="241"/>
        <v>0</v>
      </c>
      <c r="VOY56" s="383">
        <f t="shared" si="241"/>
        <v>0</v>
      </c>
      <c r="VOZ56" s="383">
        <f t="shared" si="241"/>
        <v>0</v>
      </c>
      <c r="VPA56" s="383">
        <f t="shared" si="241"/>
        <v>0</v>
      </c>
      <c r="VPB56" s="383">
        <f t="shared" si="241"/>
        <v>0</v>
      </c>
      <c r="VPC56" s="383">
        <f t="shared" si="241"/>
        <v>0</v>
      </c>
      <c r="VPD56" s="383">
        <f t="shared" si="241"/>
        <v>0</v>
      </c>
      <c r="VPE56" s="383">
        <f t="shared" si="241"/>
        <v>0</v>
      </c>
      <c r="VPF56" s="383">
        <f t="shared" si="241"/>
        <v>0</v>
      </c>
      <c r="VPG56" s="383">
        <f t="shared" si="241"/>
        <v>0</v>
      </c>
      <c r="VPH56" s="383">
        <f t="shared" si="241"/>
        <v>0</v>
      </c>
      <c r="VPI56" s="383">
        <f t="shared" si="241"/>
        <v>0</v>
      </c>
      <c r="VPJ56" s="383">
        <f t="shared" si="241"/>
        <v>0</v>
      </c>
      <c r="VPK56" s="383">
        <f t="shared" si="241"/>
        <v>0</v>
      </c>
      <c r="VPL56" s="383">
        <f t="shared" si="241"/>
        <v>0</v>
      </c>
      <c r="VPM56" s="383">
        <f t="shared" si="241"/>
        <v>0</v>
      </c>
      <c r="VPN56" s="383">
        <f t="shared" ref="VPN56:VRY56" si="242">$C$56*VPN54</f>
        <v>0</v>
      </c>
      <c r="VPO56" s="383">
        <f t="shared" si="242"/>
        <v>0</v>
      </c>
      <c r="VPP56" s="383">
        <f t="shared" si="242"/>
        <v>0</v>
      </c>
      <c r="VPQ56" s="383">
        <f t="shared" si="242"/>
        <v>0</v>
      </c>
      <c r="VPR56" s="383">
        <f t="shared" si="242"/>
        <v>0</v>
      </c>
      <c r="VPS56" s="383">
        <f t="shared" si="242"/>
        <v>0</v>
      </c>
      <c r="VPT56" s="383">
        <f t="shared" si="242"/>
        <v>0</v>
      </c>
      <c r="VPU56" s="383">
        <f t="shared" si="242"/>
        <v>0</v>
      </c>
      <c r="VPV56" s="383">
        <f t="shared" si="242"/>
        <v>0</v>
      </c>
      <c r="VPW56" s="383">
        <f t="shared" si="242"/>
        <v>0</v>
      </c>
      <c r="VPX56" s="383">
        <f t="shared" si="242"/>
        <v>0</v>
      </c>
      <c r="VPY56" s="383">
        <f t="shared" si="242"/>
        <v>0</v>
      </c>
      <c r="VPZ56" s="383">
        <f t="shared" si="242"/>
        <v>0</v>
      </c>
      <c r="VQA56" s="383">
        <f t="shared" si="242"/>
        <v>0</v>
      </c>
      <c r="VQB56" s="383">
        <f t="shared" si="242"/>
        <v>0</v>
      </c>
      <c r="VQC56" s="383">
        <f t="shared" si="242"/>
        <v>0</v>
      </c>
      <c r="VQD56" s="383">
        <f t="shared" si="242"/>
        <v>0</v>
      </c>
      <c r="VQE56" s="383">
        <f t="shared" si="242"/>
        <v>0</v>
      </c>
      <c r="VQF56" s="383">
        <f t="shared" si="242"/>
        <v>0</v>
      </c>
      <c r="VQG56" s="383">
        <f t="shared" si="242"/>
        <v>0</v>
      </c>
      <c r="VQH56" s="383">
        <f t="shared" si="242"/>
        <v>0</v>
      </c>
      <c r="VQI56" s="383">
        <f t="shared" si="242"/>
        <v>0</v>
      </c>
      <c r="VQJ56" s="383">
        <f t="shared" si="242"/>
        <v>0</v>
      </c>
      <c r="VQK56" s="383">
        <f t="shared" si="242"/>
        <v>0</v>
      </c>
      <c r="VQL56" s="383">
        <f t="shared" si="242"/>
        <v>0</v>
      </c>
      <c r="VQM56" s="383">
        <f t="shared" si="242"/>
        <v>0</v>
      </c>
      <c r="VQN56" s="383">
        <f t="shared" si="242"/>
        <v>0</v>
      </c>
      <c r="VQO56" s="383">
        <f t="shared" si="242"/>
        <v>0</v>
      </c>
      <c r="VQP56" s="383">
        <f t="shared" si="242"/>
        <v>0</v>
      </c>
      <c r="VQQ56" s="383">
        <f t="shared" si="242"/>
        <v>0</v>
      </c>
      <c r="VQR56" s="383">
        <f t="shared" si="242"/>
        <v>0</v>
      </c>
      <c r="VQS56" s="383">
        <f t="shared" si="242"/>
        <v>0</v>
      </c>
      <c r="VQT56" s="383">
        <f t="shared" si="242"/>
        <v>0</v>
      </c>
      <c r="VQU56" s="383">
        <f t="shared" si="242"/>
        <v>0</v>
      </c>
      <c r="VQV56" s="383">
        <f t="shared" si="242"/>
        <v>0</v>
      </c>
      <c r="VQW56" s="383">
        <f t="shared" si="242"/>
        <v>0</v>
      </c>
      <c r="VQX56" s="383">
        <f t="shared" si="242"/>
        <v>0</v>
      </c>
      <c r="VQY56" s="383">
        <f t="shared" si="242"/>
        <v>0</v>
      </c>
      <c r="VQZ56" s="383">
        <f t="shared" si="242"/>
        <v>0</v>
      </c>
      <c r="VRA56" s="383">
        <f t="shared" si="242"/>
        <v>0</v>
      </c>
      <c r="VRB56" s="383">
        <f t="shared" si="242"/>
        <v>0</v>
      </c>
      <c r="VRC56" s="383">
        <f t="shared" si="242"/>
        <v>0</v>
      </c>
      <c r="VRD56" s="383">
        <f t="shared" si="242"/>
        <v>0</v>
      </c>
      <c r="VRE56" s="383">
        <f t="shared" si="242"/>
        <v>0</v>
      </c>
      <c r="VRF56" s="383">
        <f t="shared" si="242"/>
        <v>0</v>
      </c>
      <c r="VRG56" s="383">
        <f t="shared" si="242"/>
        <v>0</v>
      </c>
      <c r="VRH56" s="383">
        <f t="shared" si="242"/>
        <v>0</v>
      </c>
      <c r="VRI56" s="383">
        <f t="shared" si="242"/>
        <v>0</v>
      </c>
      <c r="VRJ56" s="383">
        <f t="shared" si="242"/>
        <v>0</v>
      </c>
      <c r="VRK56" s="383">
        <f t="shared" si="242"/>
        <v>0</v>
      </c>
      <c r="VRL56" s="383">
        <f t="shared" si="242"/>
        <v>0</v>
      </c>
      <c r="VRM56" s="383">
        <f t="shared" si="242"/>
        <v>0</v>
      </c>
      <c r="VRN56" s="383">
        <f t="shared" si="242"/>
        <v>0</v>
      </c>
      <c r="VRO56" s="383">
        <f t="shared" si="242"/>
        <v>0</v>
      </c>
      <c r="VRP56" s="383">
        <f t="shared" si="242"/>
        <v>0</v>
      </c>
      <c r="VRQ56" s="383">
        <f t="shared" si="242"/>
        <v>0</v>
      </c>
      <c r="VRR56" s="383">
        <f t="shared" si="242"/>
        <v>0</v>
      </c>
      <c r="VRS56" s="383">
        <f t="shared" si="242"/>
        <v>0</v>
      </c>
      <c r="VRT56" s="383">
        <f t="shared" si="242"/>
        <v>0</v>
      </c>
      <c r="VRU56" s="383">
        <f t="shared" si="242"/>
        <v>0</v>
      </c>
      <c r="VRV56" s="383">
        <f t="shared" si="242"/>
        <v>0</v>
      </c>
      <c r="VRW56" s="383">
        <f t="shared" si="242"/>
        <v>0</v>
      </c>
      <c r="VRX56" s="383">
        <f t="shared" si="242"/>
        <v>0</v>
      </c>
      <c r="VRY56" s="383">
        <f t="shared" si="242"/>
        <v>0</v>
      </c>
      <c r="VRZ56" s="383">
        <f t="shared" ref="VRZ56:VUK56" si="243">$C$56*VRZ54</f>
        <v>0</v>
      </c>
      <c r="VSA56" s="383">
        <f t="shared" si="243"/>
        <v>0</v>
      </c>
      <c r="VSB56" s="383">
        <f t="shared" si="243"/>
        <v>0</v>
      </c>
      <c r="VSC56" s="383">
        <f t="shared" si="243"/>
        <v>0</v>
      </c>
      <c r="VSD56" s="383">
        <f t="shared" si="243"/>
        <v>0</v>
      </c>
      <c r="VSE56" s="383">
        <f t="shared" si="243"/>
        <v>0</v>
      </c>
      <c r="VSF56" s="383">
        <f t="shared" si="243"/>
        <v>0</v>
      </c>
      <c r="VSG56" s="383">
        <f t="shared" si="243"/>
        <v>0</v>
      </c>
      <c r="VSH56" s="383">
        <f t="shared" si="243"/>
        <v>0</v>
      </c>
      <c r="VSI56" s="383">
        <f t="shared" si="243"/>
        <v>0</v>
      </c>
      <c r="VSJ56" s="383">
        <f t="shared" si="243"/>
        <v>0</v>
      </c>
      <c r="VSK56" s="383">
        <f t="shared" si="243"/>
        <v>0</v>
      </c>
      <c r="VSL56" s="383">
        <f t="shared" si="243"/>
        <v>0</v>
      </c>
      <c r="VSM56" s="383">
        <f t="shared" si="243"/>
        <v>0</v>
      </c>
      <c r="VSN56" s="383">
        <f t="shared" si="243"/>
        <v>0</v>
      </c>
      <c r="VSO56" s="383">
        <f t="shared" si="243"/>
        <v>0</v>
      </c>
      <c r="VSP56" s="383">
        <f t="shared" si="243"/>
        <v>0</v>
      </c>
      <c r="VSQ56" s="383">
        <f t="shared" si="243"/>
        <v>0</v>
      </c>
      <c r="VSR56" s="383">
        <f t="shared" si="243"/>
        <v>0</v>
      </c>
      <c r="VSS56" s="383">
        <f t="shared" si="243"/>
        <v>0</v>
      </c>
      <c r="VST56" s="383">
        <f t="shared" si="243"/>
        <v>0</v>
      </c>
      <c r="VSU56" s="383">
        <f t="shared" si="243"/>
        <v>0</v>
      </c>
      <c r="VSV56" s="383">
        <f t="shared" si="243"/>
        <v>0</v>
      </c>
      <c r="VSW56" s="383">
        <f t="shared" si="243"/>
        <v>0</v>
      </c>
      <c r="VSX56" s="383">
        <f t="shared" si="243"/>
        <v>0</v>
      </c>
      <c r="VSY56" s="383">
        <f t="shared" si="243"/>
        <v>0</v>
      </c>
      <c r="VSZ56" s="383">
        <f t="shared" si="243"/>
        <v>0</v>
      </c>
      <c r="VTA56" s="383">
        <f t="shared" si="243"/>
        <v>0</v>
      </c>
      <c r="VTB56" s="383">
        <f t="shared" si="243"/>
        <v>0</v>
      </c>
      <c r="VTC56" s="383">
        <f t="shared" si="243"/>
        <v>0</v>
      </c>
      <c r="VTD56" s="383">
        <f t="shared" si="243"/>
        <v>0</v>
      </c>
      <c r="VTE56" s="383">
        <f t="shared" si="243"/>
        <v>0</v>
      </c>
      <c r="VTF56" s="383">
        <f t="shared" si="243"/>
        <v>0</v>
      </c>
      <c r="VTG56" s="383">
        <f t="shared" si="243"/>
        <v>0</v>
      </c>
      <c r="VTH56" s="383">
        <f t="shared" si="243"/>
        <v>0</v>
      </c>
      <c r="VTI56" s="383">
        <f t="shared" si="243"/>
        <v>0</v>
      </c>
      <c r="VTJ56" s="383">
        <f t="shared" si="243"/>
        <v>0</v>
      </c>
      <c r="VTK56" s="383">
        <f t="shared" si="243"/>
        <v>0</v>
      </c>
      <c r="VTL56" s="383">
        <f t="shared" si="243"/>
        <v>0</v>
      </c>
      <c r="VTM56" s="383">
        <f t="shared" si="243"/>
        <v>0</v>
      </c>
      <c r="VTN56" s="383">
        <f t="shared" si="243"/>
        <v>0</v>
      </c>
      <c r="VTO56" s="383">
        <f t="shared" si="243"/>
        <v>0</v>
      </c>
      <c r="VTP56" s="383">
        <f t="shared" si="243"/>
        <v>0</v>
      </c>
      <c r="VTQ56" s="383">
        <f t="shared" si="243"/>
        <v>0</v>
      </c>
      <c r="VTR56" s="383">
        <f t="shared" si="243"/>
        <v>0</v>
      </c>
      <c r="VTS56" s="383">
        <f t="shared" si="243"/>
        <v>0</v>
      </c>
      <c r="VTT56" s="383">
        <f t="shared" si="243"/>
        <v>0</v>
      </c>
      <c r="VTU56" s="383">
        <f t="shared" si="243"/>
        <v>0</v>
      </c>
      <c r="VTV56" s="383">
        <f t="shared" si="243"/>
        <v>0</v>
      </c>
      <c r="VTW56" s="383">
        <f t="shared" si="243"/>
        <v>0</v>
      </c>
      <c r="VTX56" s="383">
        <f t="shared" si="243"/>
        <v>0</v>
      </c>
      <c r="VTY56" s="383">
        <f t="shared" si="243"/>
        <v>0</v>
      </c>
      <c r="VTZ56" s="383">
        <f t="shared" si="243"/>
        <v>0</v>
      </c>
      <c r="VUA56" s="383">
        <f t="shared" si="243"/>
        <v>0</v>
      </c>
      <c r="VUB56" s="383">
        <f t="shared" si="243"/>
        <v>0</v>
      </c>
      <c r="VUC56" s="383">
        <f t="shared" si="243"/>
        <v>0</v>
      </c>
      <c r="VUD56" s="383">
        <f t="shared" si="243"/>
        <v>0</v>
      </c>
      <c r="VUE56" s="383">
        <f t="shared" si="243"/>
        <v>0</v>
      </c>
      <c r="VUF56" s="383">
        <f t="shared" si="243"/>
        <v>0</v>
      </c>
      <c r="VUG56" s="383">
        <f t="shared" si="243"/>
        <v>0</v>
      </c>
      <c r="VUH56" s="383">
        <f t="shared" si="243"/>
        <v>0</v>
      </c>
      <c r="VUI56" s="383">
        <f t="shared" si="243"/>
        <v>0</v>
      </c>
      <c r="VUJ56" s="383">
        <f t="shared" si="243"/>
        <v>0</v>
      </c>
      <c r="VUK56" s="383">
        <f t="shared" si="243"/>
        <v>0</v>
      </c>
      <c r="VUL56" s="383">
        <f t="shared" ref="VUL56:VWW56" si="244">$C$56*VUL54</f>
        <v>0</v>
      </c>
      <c r="VUM56" s="383">
        <f t="shared" si="244"/>
        <v>0</v>
      </c>
      <c r="VUN56" s="383">
        <f t="shared" si="244"/>
        <v>0</v>
      </c>
      <c r="VUO56" s="383">
        <f t="shared" si="244"/>
        <v>0</v>
      </c>
      <c r="VUP56" s="383">
        <f t="shared" si="244"/>
        <v>0</v>
      </c>
      <c r="VUQ56" s="383">
        <f t="shared" si="244"/>
        <v>0</v>
      </c>
      <c r="VUR56" s="383">
        <f t="shared" si="244"/>
        <v>0</v>
      </c>
      <c r="VUS56" s="383">
        <f t="shared" si="244"/>
        <v>0</v>
      </c>
      <c r="VUT56" s="383">
        <f t="shared" si="244"/>
        <v>0</v>
      </c>
      <c r="VUU56" s="383">
        <f t="shared" si="244"/>
        <v>0</v>
      </c>
      <c r="VUV56" s="383">
        <f t="shared" si="244"/>
        <v>0</v>
      </c>
      <c r="VUW56" s="383">
        <f t="shared" si="244"/>
        <v>0</v>
      </c>
      <c r="VUX56" s="383">
        <f t="shared" si="244"/>
        <v>0</v>
      </c>
      <c r="VUY56" s="383">
        <f t="shared" si="244"/>
        <v>0</v>
      </c>
      <c r="VUZ56" s="383">
        <f t="shared" si="244"/>
        <v>0</v>
      </c>
      <c r="VVA56" s="383">
        <f t="shared" si="244"/>
        <v>0</v>
      </c>
      <c r="VVB56" s="383">
        <f t="shared" si="244"/>
        <v>0</v>
      </c>
      <c r="VVC56" s="383">
        <f t="shared" si="244"/>
        <v>0</v>
      </c>
      <c r="VVD56" s="383">
        <f t="shared" si="244"/>
        <v>0</v>
      </c>
      <c r="VVE56" s="383">
        <f t="shared" si="244"/>
        <v>0</v>
      </c>
      <c r="VVF56" s="383">
        <f t="shared" si="244"/>
        <v>0</v>
      </c>
      <c r="VVG56" s="383">
        <f t="shared" si="244"/>
        <v>0</v>
      </c>
      <c r="VVH56" s="383">
        <f t="shared" si="244"/>
        <v>0</v>
      </c>
      <c r="VVI56" s="383">
        <f t="shared" si="244"/>
        <v>0</v>
      </c>
      <c r="VVJ56" s="383">
        <f t="shared" si="244"/>
        <v>0</v>
      </c>
      <c r="VVK56" s="383">
        <f t="shared" si="244"/>
        <v>0</v>
      </c>
      <c r="VVL56" s="383">
        <f t="shared" si="244"/>
        <v>0</v>
      </c>
      <c r="VVM56" s="383">
        <f t="shared" si="244"/>
        <v>0</v>
      </c>
      <c r="VVN56" s="383">
        <f t="shared" si="244"/>
        <v>0</v>
      </c>
      <c r="VVO56" s="383">
        <f t="shared" si="244"/>
        <v>0</v>
      </c>
      <c r="VVP56" s="383">
        <f t="shared" si="244"/>
        <v>0</v>
      </c>
      <c r="VVQ56" s="383">
        <f t="shared" si="244"/>
        <v>0</v>
      </c>
      <c r="VVR56" s="383">
        <f t="shared" si="244"/>
        <v>0</v>
      </c>
      <c r="VVS56" s="383">
        <f t="shared" si="244"/>
        <v>0</v>
      </c>
      <c r="VVT56" s="383">
        <f t="shared" si="244"/>
        <v>0</v>
      </c>
      <c r="VVU56" s="383">
        <f t="shared" si="244"/>
        <v>0</v>
      </c>
      <c r="VVV56" s="383">
        <f t="shared" si="244"/>
        <v>0</v>
      </c>
      <c r="VVW56" s="383">
        <f t="shared" si="244"/>
        <v>0</v>
      </c>
      <c r="VVX56" s="383">
        <f t="shared" si="244"/>
        <v>0</v>
      </c>
      <c r="VVY56" s="383">
        <f t="shared" si="244"/>
        <v>0</v>
      </c>
      <c r="VVZ56" s="383">
        <f t="shared" si="244"/>
        <v>0</v>
      </c>
      <c r="VWA56" s="383">
        <f t="shared" si="244"/>
        <v>0</v>
      </c>
      <c r="VWB56" s="383">
        <f t="shared" si="244"/>
        <v>0</v>
      </c>
      <c r="VWC56" s="383">
        <f t="shared" si="244"/>
        <v>0</v>
      </c>
      <c r="VWD56" s="383">
        <f t="shared" si="244"/>
        <v>0</v>
      </c>
      <c r="VWE56" s="383">
        <f t="shared" si="244"/>
        <v>0</v>
      </c>
      <c r="VWF56" s="383">
        <f t="shared" si="244"/>
        <v>0</v>
      </c>
      <c r="VWG56" s="383">
        <f t="shared" si="244"/>
        <v>0</v>
      </c>
      <c r="VWH56" s="383">
        <f t="shared" si="244"/>
        <v>0</v>
      </c>
      <c r="VWI56" s="383">
        <f t="shared" si="244"/>
        <v>0</v>
      </c>
      <c r="VWJ56" s="383">
        <f t="shared" si="244"/>
        <v>0</v>
      </c>
      <c r="VWK56" s="383">
        <f t="shared" si="244"/>
        <v>0</v>
      </c>
      <c r="VWL56" s="383">
        <f t="shared" si="244"/>
        <v>0</v>
      </c>
      <c r="VWM56" s="383">
        <f t="shared" si="244"/>
        <v>0</v>
      </c>
      <c r="VWN56" s="383">
        <f t="shared" si="244"/>
        <v>0</v>
      </c>
      <c r="VWO56" s="383">
        <f t="shared" si="244"/>
        <v>0</v>
      </c>
      <c r="VWP56" s="383">
        <f t="shared" si="244"/>
        <v>0</v>
      </c>
      <c r="VWQ56" s="383">
        <f t="shared" si="244"/>
        <v>0</v>
      </c>
      <c r="VWR56" s="383">
        <f t="shared" si="244"/>
        <v>0</v>
      </c>
      <c r="VWS56" s="383">
        <f t="shared" si="244"/>
        <v>0</v>
      </c>
      <c r="VWT56" s="383">
        <f t="shared" si="244"/>
        <v>0</v>
      </c>
      <c r="VWU56" s="383">
        <f t="shared" si="244"/>
        <v>0</v>
      </c>
      <c r="VWV56" s="383">
        <f t="shared" si="244"/>
        <v>0</v>
      </c>
      <c r="VWW56" s="383">
        <f t="shared" si="244"/>
        <v>0</v>
      </c>
      <c r="VWX56" s="383">
        <f t="shared" ref="VWX56:VZI56" si="245">$C$56*VWX54</f>
        <v>0</v>
      </c>
      <c r="VWY56" s="383">
        <f t="shared" si="245"/>
        <v>0</v>
      </c>
      <c r="VWZ56" s="383">
        <f t="shared" si="245"/>
        <v>0</v>
      </c>
      <c r="VXA56" s="383">
        <f t="shared" si="245"/>
        <v>0</v>
      </c>
      <c r="VXB56" s="383">
        <f t="shared" si="245"/>
        <v>0</v>
      </c>
      <c r="VXC56" s="383">
        <f t="shared" si="245"/>
        <v>0</v>
      </c>
      <c r="VXD56" s="383">
        <f t="shared" si="245"/>
        <v>0</v>
      </c>
      <c r="VXE56" s="383">
        <f t="shared" si="245"/>
        <v>0</v>
      </c>
      <c r="VXF56" s="383">
        <f t="shared" si="245"/>
        <v>0</v>
      </c>
      <c r="VXG56" s="383">
        <f t="shared" si="245"/>
        <v>0</v>
      </c>
      <c r="VXH56" s="383">
        <f t="shared" si="245"/>
        <v>0</v>
      </c>
      <c r="VXI56" s="383">
        <f t="shared" si="245"/>
        <v>0</v>
      </c>
      <c r="VXJ56" s="383">
        <f t="shared" si="245"/>
        <v>0</v>
      </c>
      <c r="VXK56" s="383">
        <f t="shared" si="245"/>
        <v>0</v>
      </c>
      <c r="VXL56" s="383">
        <f t="shared" si="245"/>
        <v>0</v>
      </c>
      <c r="VXM56" s="383">
        <f t="shared" si="245"/>
        <v>0</v>
      </c>
      <c r="VXN56" s="383">
        <f t="shared" si="245"/>
        <v>0</v>
      </c>
      <c r="VXO56" s="383">
        <f t="shared" si="245"/>
        <v>0</v>
      </c>
      <c r="VXP56" s="383">
        <f t="shared" si="245"/>
        <v>0</v>
      </c>
      <c r="VXQ56" s="383">
        <f t="shared" si="245"/>
        <v>0</v>
      </c>
      <c r="VXR56" s="383">
        <f t="shared" si="245"/>
        <v>0</v>
      </c>
      <c r="VXS56" s="383">
        <f t="shared" si="245"/>
        <v>0</v>
      </c>
      <c r="VXT56" s="383">
        <f t="shared" si="245"/>
        <v>0</v>
      </c>
      <c r="VXU56" s="383">
        <f t="shared" si="245"/>
        <v>0</v>
      </c>
      <c r="VXV56" s="383">
        <f t="shared" si="245"/>
        <v>0</v>
      </c>
      <c r="VXW56" s="383">
        <f t="shared" si="245"/>
        <v>0</v>
      </c>
      <c r="VXX56" s="383">
        <f t="shared" si="245"/>
        <v>0</v>
      </c>
      <c r="VXY56" s="383">
        <f t="shared" si="245"/>
        <v>0</v>
      </c>
      <c r="VXZ56" s="383">
        <f t="shared" si="245"/>
        <v>0</v>
      </c>
      <c r="VYA56" s="383">
        <f t="shared" si="245"/>
        <v>0</v>
      </c>
      <c r="VYB56" s="383">
        <f t="shared" si="245"/>
        <v>0</v>
      </c>
      <c r="VYC56" s="383">
        <f t="shared" si="245"/>
        <v>0</v>
      </c>
      <c r="VYD56" s="383">
        <f t="shared" si="245"/>
        <v>0</v>
      </c>
      <c r="VYE56" s="383">
        <f t="shared" si="245"/>
        <v>0</v>
      </c>
      <c r="VYF56" s="383">
        <f t="shared" si="245"/>
        <v>0</v>
      </c>
      <c r="VYG56" s="383">
        <f t="shared" si="245"/>
        <v>0</v>
      </c>
      <c r="VYH56" s="383">
        <f t="shared" si="245"/>
        <v>0</v>
      </c>
      <c r="VYI56" s="383">
        <f t="shared" si="245"/>
        <v>0</v>
      </c>
      <c r="VYJ56" s="383">
        <f t="shared" si="245"/>
        <v>0</v>
      </c>
      <c r="VYK56" s="383">
        <f t="shared" si="245"/>
        <v>0</v>
      </c>
      <c r="VYL56" s="383">
        <f t="shared" si="245"/>
        <v>0</v>
      </c>
      <c r="VYM56" s="383">
        <f t="shared" si="245"/>
        <v>0</v>
      </c>
      <c r="VYN56" s="383">
        <f t="shared" si="245"/>
        <v>0</v>
      </c>
      <c r="VYO56" s="383">
        <f t="shared" si="245"/>
        <v>0</v>
      </c>
      <c r="VYP56" s="383">
        <f t="shared" si="245"/>
        <v>0</v>
      </c>
      <c r="VYQ56" s="383">
        <f t="shared" si="245"/>
        <v>0</v>
      </c>
      <c r="VYR56" s="383">
        <f t="shared" si="245"/>
        <v>0</v>
      </c>
      <c r="VYS56" s="383">
        <f t="shared" si="245"/>
        <v>0</v>
      </c>
      <c r="VYT56" s="383">
        <f t="shared" si="245"/>
        <v>0</v>
      </c>
      <c r="VYU56" s="383">
        <f t="shared" si="245"/>
        <v>0</v>
      </c>
      <c r="VYV56" s="383">
        <f t="shared" si="245"/>
        <v>0</v>
      </c>
      <c r="VYW56" s="383">
        <f t="shared" si="245"/>
        <v>0</v>
      </c>
      <c r="VYX56" s="383">
        <f t="shared" si="245"/>
        <v>0</v>
      </c>
      <c r="VYY56" s="383">
        <f t="shared" si="245"/>
        <v>0</v>
      </c>
      <c r="VYZ56" s="383">
        <f t="shared" si="245"/>
        <v>0</v>
      </c>
      <c r="VZA56" s="383">
        <f t="shared" si="245"/>
        <v>0</v>
      </c>
      <c r="VZB56" s="383">
        <f t="shared" si="245"/>
        <v>0</v>
      </c>
      <c r="VZC56" s="383">
        <f t="shared" si="245"/>
        <v>0</v>
      </c>
      <c r="VZD56" s="383">
        <f t="shared" si="245"/>
        <v>0</v>
      </c>
      <c r="VZE56" s="383">
        <f t="shared" si="245"/>
        <v>0</v>
      </c>
      <c r="VZF56" s="383">
        <f t="shared" si="245"/>
        <v>0</v>
      </c>
      <c r="VZG56" s="383">
        <f t="shared" si="245"/>
        <v>0</v>
      </c>
      <c r="VZH56" s="383">
        <f t="shared" si="245"/>
        <v>0</v>
      </c>
      <c r="VZI56" s="383">
        <f t="shared" si="245"/>
        <v>0</v>
      </c>
      <c r="VZJ56" s="383">
        <f t="shared" ref="VZJ56:WBU56" si="246">$C$56*VZJ54</f>
        <v>0</v>
      </c>
      <c r="VZK56" s="383">
        <f t="shared" si="246"/>
        <v>0</v>
      </c>
      <c r="VZL56" s="383">
        <f t="shared" si="246"/>
        <v>0</v>
      </c>
      <c r="VZM56" s="383">
        <f t="shared" si="246"/>
        <v>0</v>
      </c>
      <c r="VZN56" s="383">
        <f t="shared" si="246"/>
        <v>0</v>
      </c>
      <c r="VZO56" s="383">
        <f t="shared" si="246"/>
        <v>0</v>
      </c>
      <c r="VZP56" s="383">
        <f t="shared" si="246"/>
        <v>0</v>
      </c>
      <c r="VZQ56" s="383">
        <f t="shared" si="246"/>
        <v>0</v>
      </c>
      <c r="VZR56" s="383">
        <f t="shared" si="246"/>
        <v>0</v>
      </c>
      <c r="VZS56" s="383">
        <f t="shared" si="246"/>
        <v>0</v>
      </c>
      <c r="VZT56" s="383">
        <f t="shared" si="246"/>
        <v>0</v>
      </c>
      <c r="VZU56" s="383">
        <f t="shared" si="246"/>
        <v>0</v>
      </c>
      <c r="VZV56" s="383">
        <f t="shared" si="246"/>
        <v>0</v>
      </c>
      <c r="VZW56" s="383">
        <f t="shared" si="246"/>
        <v>0</v>
      </c>
      <c r="VZX56" s="383">
        <f t="shared" si="246"/>
        <v>0</v>
      </c>
      <c r="VZY56" s="383">
        <f t="shared" si="246"/>
        <v>0</v>
      </c>
      <c r="VZZ56" s="383">
        <f t="shared" si="246"/>
        <v>0</v>
      </c>
      <c r="WAA56" s="383">
        <f t="shared" si="246"/>
        <v>0</v>
      </c>
      <c r="WAB56" s="383">
        <f t="shared" si="246"/>
        <v>0</v>
      </c>
      <c r="WAC56" s="383">
        <f t="shared" si="246"/>
        <v>0</v>
      </c>
      <c r="WAD56" s="383">
        <f t="shared" si="246"/>
        <v>0</v>
      </c>
      <c r="WAE56" s="383">
        <f t="shared" si="246"/>
        <v>0</v>
      </c>
      <c r="WAF56" s="383">
        <f t="shared" si="246"/>
        <v>0</v>
      </c>
      <c r="WAG56" s="383">
        <f t="shared" si="246"/>
        <v>0</v>
      </c>
      <c r="WAH56" s="383">
        <f t="shared" si="246"/>
        <v>0</v>
      </c>
      <c r="WAI56" s="383">
        <f t="shared" si="246"/>
        <v>0</v>
      </c>
      <c r="WAJ56" s="383">
        <f t="shared" si="246"/>
        <v>0</v>
      </c>
      <c r="WAK56" s="383">
        <f t="shared" si="246"/>
        <v>0</v>
      </c>
      <c r="WAL56" s="383">
        <f t="shared" si="246"/>
        <v>0</v>
      </c>
      <c r="WAM56" s="383">
        <f t="shared" si="246"/>
        <v>0</v>
      </c>
      <c r="WAN56" s="383">
        <f t="shared" si="246"/>
        <v>0</v>
      </c>
      <c r="WAO56" s="383">
        <f t="shared" si="246"/>
        <v>0</v>
      </c>
      <c r="WAP56" s="383">
        <f t="shared" si="246"/>
        <v>0</v>
      </c>
      <c r="WAQ56" s="383">
        <f t="shared" si="246"/>
        <v>0</v>
      </c>
      <c r="WAR56" s="383">
        <f t="shared" si="246"/>
        <v>0</v>
      </c>
      <c r="WAS56" s="383">
        <f t="shared" si="246"/>
        <v>0</v>
      </c>
      <c r="WAT56" s="383">
        <f t="shared" si="246"/>
        <v>0</v>
      </c>
      <c r="WAU56" s="383">
        <f t="shared" si="246"/>
        <v>0</v>
      </c>
      <c r="WAV56" s="383">
        <f t="shared" si="246"/>
        <v>0</v>
      </c>
      <c r="WAW56" s="383">
        <f t="shared" si="246"/>
        <v>0</v>
      </c>
      <c r="WAX56" s="383">
        <f t="shared" si="246"/>
        <v>0</v>
      </c>
      <c r="WAY56" s="383">
        <f t="shared" si="246"/>
        <v>0</v>
      </c>
      <c r="WAZ56" s="383">
        <f t="shared" si="246"/>
        <v>0</v>
      </c>
      <c r="WBA56" s="383">
        <f t="shared" si="246"/>
        <v>0</v>
      </c>
      <c r="WBB56" s="383">
        <f t="shared" si="246"/>
        <v>0</v>
      </c>
      <c r="WBC56" s="383">
        <f t="shared" si="246"/>
        <v>0</v>
      </c>
      <c r="WBD56" s="383">
        <f t="shared" si="246"/>
        <v>0</v>
      </c>
      <c r="WBE56" s="383">
        <f t="shared" si="246"/>
        <v>0</v>
      </c>
      <c r="WBF56" s="383">
        <f t="shared" si="246"/>
        <v>0</v>
      </c>
      <c r="WBG56" s="383">
        <f t="shared" si="246"/>
        <v>0</v>
      </c>
      <c r="WBH56" s="383">
        <f t="shared" si="246"/>
        <v>0</v>
      </c>
      <c r="WBI56" s="383">
        <f t="shared" si="246"/>
        <v>0</v>
      </c>
      <c r="WBJ56" s="383">
        <f t="shared" si="246"/>
        <v>0</v>
      </c>
      <c r="WBK56" s="383">
        <f t="shared" si="246"/>
        <v>0</v>
      </c>
      <c r="WBL56" s="383">
        <f t="shared" si="246"/>
        <v>0</v>
      </c>
      <c r="WBM56" s="383">
        <f t="shared" si="246"/>
        <v>0</v>
      </c>
      <c r="WBN56" s="383">
        <f t="shared" si="246"/>
        <v>0</v>
      </c>
      <c r="WBO56" s="383">
        <f t="shared" si="246"/>
        <v>0</v>
      </c>
      <c r="WBP56" s="383">
        <f t="shared" si="246"/>
        <v>0</v>
      </c>
      <c r="WBQ56" s="383">
        <f t="shared" si="246"/>
        <v>0</v>
      </c>
      <c r="WBR56" s="383">
        <f t="shared" si="246"/>
        <v>0</v>
      </c>
      <c r="WBS56" s="383">
        <f t="shared" si="246"/>
        <v>0</v>
      </c>
      <c r="WBT56" s="383">
        <f t="shared" si="246"/>
        <v>0</v>
      </c>
      <c r="WBU56" s="383">
        <f t="shared" si="246"/>
        <v>0</v>
      </c>
      <c r="WBV56" s="383">
        <f t="shared" ref="WBV56:WEG56" si="247">$C$56*WBV54</f>
        <v>0</v>
      </c>
      <c r="WBW56" s="383">
        <f t="shared" si="247"/>
        <v>0</v>
      </c>
      <c r="WBX56" s="383">
        <f t="shared" si="247"/>
        <v>0</v>
      </c>
      <c r="WBY56" s="383">
        <f t="shared" si="247"/>
        <v>0</v>
      </c>
      <c r="WBZ56" s="383">
        <f t="shared" si="247"/>
        <v>0</v>
      </c>
      <c r="WCA56" s="383">
        <f t="shared" si="247"/>
        <v>0</v>
      </c>
      <c r="WCB56" s="383">
        <f t="shared" si="247"/>
        <v>0</v>
      </c>
      <c r="WCC56" s="383">
        <f t="shared" si="247"/>
        <v>0</v>
      </c>
      <c r="WCD56" s="383">
        <f t="shared" si="247"/>
        <v>0</v>
      </c>
      <c r="WCE56" s="383">
        <f t="shared" si="247"/>
        <v>0</v>
      </c>
      <c r="WCF56" s="383">
        <f t="shared" si="247"/>
        <v>0</v>
      </c>
      <c r="WCG56" s="383">
        <f t="shared" si="247"/>
        <v>0</v>
      </c>
      <c r="WCH56" s="383">
        <f t="shared" si="247"/>
        <v>0</v>
      </c>
      <c r="WCI56" s="383">
        <f t="shared" si="247"/>
        <v>0</v>
      </c>
      <c r="WCJ56" s="383">
        <f t="shared" si="247"/>
        <v>0</v>
      </c>
      <c r="WCK56" s="383">
        <f t="shared" si="247"/>
        <v>0</v>
      </c>
      <c r="WCL56" s="383">
        <f t="shared" si="247"/>
        <v>0</v>
      </c>
      <c r="WCM56" s="383">
        <f t="shared" si="247"/>
        <v>0</v>
      </c>
      <c r="WCN56" s="383">
        <f t="shared" si="247"/>
        <v>0</v>
      </c>
      <c r="WCO56" s="383">
        <f t="shared" si="247"/>
        <v>0</v>
      </c>
      <c r="WCP56" s="383">
        <f t="shared" si="247"/>
        <v>0</v>
      </c>
      <c r="WCQ56" s="383">
        <f t="shared" si="247"/>
        <v>0</v>
      </c>
      <c r="WCR56" s="383">
        <f t="shared" si="247"/>
        <v>0</v>
      </c>
      <c r="WCS56" s="383">
        <f t="shared" si="247"/>
        <v>0</v>
      </c>
      <c r="WCT56" s="383">
        <f t="shared" si="247"/>
        <v>0</v>
      </c>
      <c r="WCU56" s="383">
        <f t="shared" si="247"/>
        <v>0</v>
      </c>
      <c r="WCV56" s="383">
        <f t="shared" si="247"/>
        <v>0</v>
      </c>
      <c r="WCW56" s="383">
        <f t="shared" si="247"/>
        <v>0</v>
      </c>
      <c r="WCX56" s="383">
        <f t="shared" si="247"/>
        <v>0</v>
      </c>
      <c r="WCY56" s="383">
        <f t="shared" si="247"/>
        <v>0</v>
      </c>
      <c r="WCZ56" s="383">
        <f t="shared" si="247"/>
        <v>0</v>
      </c>
      <c r="WDA56" s="383">
        <f t="shared" si="247"/>
        <v>0</v>
      </c>
      <c r="WDB56" s="383">
        <f t="shared" si="247"/>
        <v>0</v>
      </c>
      <c r="WDC56" s="383">
        <f t="shared" si="247"/>
        <v>0</v>
      </c>
      <c r="WDD56" s="383">
        <f t="shared" si="247"/>
        <v>0</v>
      </c>
      <c r="WDE56" s="383">
        <f t="shared" si="247"/>
        <v>0</v>
      </c>
      <c r="WDF56" s="383">
        <f t="shared" si="247"/>
        <v>0</v>
      </c>
      <c r="WDG56" s="383">
        <f t="shared" si="247"/>
        <v>0</v>
      </c>
      <c r="WDH56" s="383">
        <f t="shared" si="247"/>
        <v>0</v>
      </c>
      <c r="WDI56" s="383">
        <f t="shared" si="247"/>
        <v>0</v>
      </c>
      <c r="WDJ56" s="383">
        <f t="shared" si="247"/>
        <v>0</v>
      </c>
      <c r="WDK56" s="383">
        <f t="shared" si="247"/>
        <v>0</v>
      </c>
      <c r="WDL56" s="383">
        <f t="shared" si="247"/>
        <v>0</v>
      </c>
      <c r="WDM56" s="383">
        <f t="shared" si="247"/>
        <v>0</v>
      </c>
      <c r="WDN56" s="383">
        <f t="shared" si="247"/>
        <v>0</v>
      </c>
      <c r="WDO56" s="383">
        <f t="shared" si="247"/>
        <v>0</v>
      </c>
      <c r="WDP56" s="383">
        <f t="shared" si="247"/>
        <v>0</v>
      </c>
      <c r="WDQ56" s="383">
        <f t="shared" si="247"/>
        <v>0</v>
      </c>
      <c r="WDR56" s="383">
        <f t="shared" si="247"/>
        <v>0</v>
      </c>
      <c r="WDS56" s="383">
        <f t="shared" si="247"/>
        <v>0</v>
      </c>
      <c r="WDT56" s="383">
        <f t="shared" si="247"/>
        <v>0</v>
      </c>
      <c r="WDU56" s="383">
        <f t="shared" si="247"/>
        <v>0</v>
      </c>
      <c r="WDV56" s="383">
        <f t="shared" si="247"/>
        <v>0</v>
      </c>
      <c r="WDW56" s="383">
        <f t="shared" si="247"/>
        <v>0</v>
      </c>
      <c r="WDX56" s="383">
        <f t="shared" si="247"/>
        <v>0</v>
      </c>
      <c r="WDY56" s="383">
        <f t="shared" si="247"/>
        <v>0</v>
      </c>
      <c r="WDZ56" s="383">
        <f t="shared" si="247"/>
        <v>0</v>
      </c>
      <c r="WEA56" s="383">
        <f t="shared" si="247"/>
        <v>0</v>
      </c>
      <c r="WEB56" s="383">
        <f t="shared" si="247"/>
        <v>0</v>
      </c>
      <c r="WEC56" s="383">
        <f t="shared" si="247"/>
        <v>0</v>
      </c>
      <c r="WED56" s="383">
        <f t="shared" si="247"/>
        <v>0</v>
      </c>
      <c r="WEE56" s="383">
        <f t="shared" si="247"/>
        <v>0</v>
      </c>
      <c r="WEF56" s="383">
        <f t="shared" si="247"/>
        <v>0</v>
      </c>
      <c r="WEG56" s="383">
        <f t="shared" si="247"/>
        <v>0</v>
      </c>
      <c r="WEH56" s="383">
        <f t="shared" ref="WEH56:WGS56" si="248">$C$56*WEH54</f>
        <v>0</v>
      </c>
      <c r="WEI56" s="383">
        <f t="shared" si="248"/>
        <v>0</v>
      </c>
      <c r="WEJ56" s="383">
        <f t="shared" si="248"/>
        <v>0</v>
      </c>
      <c r="WEK56" s="383">
        <f t="shared" si="248"/>
        <v>0</v>
      </c>
      <c r="WEL56" s="383">
        <f t="shared" si="248"/>
        <v>0</v>
      </c>
      <c r="WEM56" s="383">
        <f t="shared" si="248"/>
        <v>0</v>
      </c>
      <c r="WEN56" s="383">
        <f t="shared" si="248"/>
        <v>0</v>
      </c>
      <c r="WEO56" s="383">
        <f t="shared" si="248"/>
        <v>0</v>
      </c>
      <c r="WEP56" s="383">
        <f t="shared" si="248"/>
        <v>0</v>
      </c>
      <c r="WEQ56" s="383">
        <f t="shared" si="248"/>
        <v>0</v>
      </c>
      <c r="WER56" s="383">
        <f t="shared" si="248"/>
        <v>0</v>
      </c>
      <c r="WES56" s="383">
        <f t="shared" si="248"/>
        <v>0</v>
      </c>
      <c r="WET56" s="383">
        <f t="shared" si="248"/>
        <v>0</v>
      </c>
      <c r="WEU56" s="383">
        <f t="shared" si="248"/>
        <v>0</v>
      </c>
      <c r="WEV56" s="383">
        <f t="shared" si="248"/>
        <v>0</v>
      </c>
      <c r="WEW56" s="383">
        <f t="shared" si="248"/>
        <v>0</v>
      </c>
      <c r="WEX56" s="383">
        <f t="shared" si="248"/>
        <v>0</v>
      </c>
      <c r="WEY56" s="383">
        <f t="shared" si="248"/>
        <v>0</v>
      </c>
      <c r="WEZ56" s="383">
        <f t="shared" si="248"/>
        <v>0</v>
      </c>
      <c r="WFA56" s="383">
        <f t="shared" si="248"/>
        <v>0</v>
      </c>
      <c r="WFB56" s="383">
        <f t="shared" si="248"/>
        <v>0</v>
      </c>
      <c r="WFC56" s="383">
        <f t="shared" si="248"/>
        <v>0</v>
      </c>
      <c r="WFD56" s="383">
        <f t="shared" si="248"/>
        <v>0</v>
      </c>
      <c r="WFE56" s="383">
        <f t="shared" si="248"/>
        <v>0</v>
      </c>
      <c r="WFF56" s="383">
        <f t="shared" si="248"/>
        <v>0</v>
      </c>
      <c r="WFG56" s="383">
        <f t="shared" si="248"/>
        <v>0</v>
      </c>
      <c r="WFH56" s="383">
        <f t="shared" si="248"/>
        <v>0</v>
      </c>
      <c r="WFI56" s="383">
        <f t="shared" si="248"/>
        <v>0</v>
      </c>
      <c r="WFJ56" s="383">
        <f t="shared" si="248"/>
        <v>0</v>
      </c>
      <c r="WFK56" s="383">
        <f t="shared" si="248"/>
        <v>0</v>
      </c>
      <c r="WFL56" s="383">
        <f t="shared" si="248"/>
        <v>0</v>
      </c>
      <c r="WFM56" s="383">
        <f t="shared" si="248"/>
        <v>0</v>
      </c>
      <c r="WFN56" s="383">
        <f t="shared" si="248"/>
        <v>0</v>
      </c>
      <c r="WFO56" s="383">
        <f t="shared" si="248"/>
        <v>0</v>
      </c>
      <c r="WFP56" s="383">
        <f t="shared" si="248"/>
        <v>0</v>
      </c>
      <c r="WFQ56" s="383">
        <f t="shared" si="248"/>
        <v>0</v>
      </c>
      <c r="WFR56" s="383">
        <f t="shared" si="248"/>
        <v>0</v>
      </c>
      <c r="WFS56" s="383">
        <f t="shared" si="248"/>
        <v>0</v>
      </c>
      <c r="WFT56" s="383">
        <f t="shared" si="248"/>
        <v>0</v>
      </c>
      <c r="WFU56" s="383">
        <f t="shared" si="248"/>
        <v>0</v>
      </c>
      <c r="WFV56" s="383">
        <f t="shared" si="248"/>
        <v>0</v>
      </c>
      <c r="WFW56" s="383">
        <f t="shared" si="248"/>
        <v>0</v>
      </c>
      <c r="WFX56" s="383">
        <f t="shared" si="248"/>
        <v>0</v>
      </c>
      <c r="WFY56" s="383">
        <f t="shared" si="248"/>
        <v>0</v>
      </c>
      <c r="WFZ56" s="383">
        <f t="shared" si="248"/>
        <v>0</v>
      </c>
      <c r="WGA56" s="383">
        <f t="shared" si="248"/>
        <v>0</v>
      </c>
      <c r="WGB56" s="383">
        <f t="shared" si="248"/>
        <v>0</v>
      </c>
      <c r="WGC56" s="383">
        <f t="shared" si="248"/>
        <v>0</v>
      </c>
      <c r="WGD56" s="383">
        <f t="shared" si="248"/>
        <v>0</v>
      </c>
      <c r="WGE56" s="383">
        <f t="shared" si="248"/>
        <v>0</v>
      </c>
      <c r="WGF56" s="383">
        <f t="shared" si="248"/>
        <v>0</v>
      </c>
      <c r="WGG56" s="383">
        <f t="shared" si="248"/>
        <v>0</v>
      </c>
      <c r="WGH56" s="383">
        <f t="shared" si="248"/>
        <v>0</v>
      </c>
      <c r="WGI56" s="383">
        <f t="shared" si="248"/>
        <v>0</v>
      </c>
      <c r="WGJ56" s="383">
        <f t="shared" si="248"/>
        <v>0</v>
      </c>
      <c r="WGK56" s="383">
        <f t="shared" si="248"/>
        <v>0</v>
      </c>
      <c r="WGL56" s="383">
        <f t="shared" si="248"/>
        <v>0</v>
      </c>
      <c r="WGM56" s="383">
        <f t="shared" si="248"/>
        <v>0</v>
      </c>
      <c r="WGN56" s="383">
        <f t="shared" si="248"/>
        <v>0</v>
      </c>
      <c r="WGO56" s="383">
        <f t="shared" si="248"/>
        <v>0</v>
      </c>
      <c r="WGP56" s="383">
        <f t="shared" si="248"/>
        <v>0</v>
      </c>
      <c r="WGQ56" s="383">
        <f t="shared" si="248"/>
        <v>0</v>
      </c>
      <c r="WGR56" s="383">
        <f t="shared" si="248"/>
        <v>0</v>
      </c>
      <c r="WGS56" s="383">
        <f t="shared" si="248"/>
        <v>0</v>
      </c>
      <c r="WGT56" s="383">
        <f t="shared" ref="WGT56:WJE56" si="249">$C$56*WGT54</f>
        <v>0</v>
      </c>
      <c r="WGU56" s="383">
        <f t="shared" si="249"/>
        <v>0</v>
      </c>
      <c r="WGV56" s="383">
        <f t="shared" si="249"/>
        <v>0</v>
      </c>
      <c r="WGW56" s="383">
        <f t="shared" si="249"/>
        <v>0</v>
      </c>
      <c r="WGX56" s="383">
        <f t="shared" si="249"/>
        <v>0</v>
      </c>
      <c r="WGY56" s="383">
        <f t="shared" si="249"/>
        <v>0</v>
      </c>
      <c r="WGZ56" s="383">
        <f t="shared" si="249"/>
        <v>0</v>
      </c>
      <c r="WHA56" s="383">
        <f t="shared" si="249"/>
        <v>0</v>
      </c>
      <c r="WHB56" s="383">
        <f t="shared" si="249"/>
        <v>0</v>
      </c>
      <c r="WHC56" s="383">
        <f t="shared" si="249"/>
        <v>0</v>
      </c>
      <c r="WHD56" s="383">
        <f t="shared" si="249"/>
        <v>0</v>
      </c>
      <c r="WHE56" s="383">
        <f t="shared" si="249"/>
        <v>0</v>
      </c>
      <c r="WHF56" s="383">
        <f t="shared" si="249"/>
        <v>0</v>
      </c>
      <c r="WHG56" s="383">
        <f t="shared" si="249"/>
        <v>0</v>
      </c>
      <c r="WHH56" s="383">
        <f t="shared" si="249"/>
        <v>0</v>
      </c>
      <c r="WHI56" s="383">
        <f t="shared" si="249"/>
        <v>0</v>
      </c>
      <c r="WHJ56" s="383">
        <f t="shared" si="249"/>
        <v>0</v>
      </c>
      <c r="WHK56" s="383">
        <f t="shared" si="249"/>
        <v>0</v>
      </c>
      <c r="WHL56" s="383">
        <f t="shared" si="249"/>
        <v>0</v>
      </c>
      <c r="WHM56" s="383">
        <f t="shared" si="249"/>
        <v>0</v>
      </c>
      <c r="WHN56" s="383">
        <f t="shared" si="249"/>
        <v>0</v>
      </c>
      <c r="WHO56" s="383">
        <f t="shared" si="249"/>
        <v>0</v>
      </c>
      <c r="WHP56" s="383">
        <f t="shared" si="249"/>
        <v>0</v>
      </c>
      <c r="WHQ56" s="383">
        <f t="shared" si="249"/>
        <v>0</v>
      </c>
      <c r="WHR56" s="383">
        <f t="shared" si="249"/>
        <v>0</v>
      </c>
      <c r="WHS56" s="383">
        <f t="shared" si="249"/>
        <v>0</v>
      </c>
      <c r="WHT56" s="383">
        <f t="shared" si="249"/>
        <v>0</v>
      </c>
      <c r="WHU56" s="383">
        <f t="shared" si="249"/>
        <v>0</v>
      </c>
      <c r="WHV56" s="383">
        <f t="shared" si="249"/>
        <v>0</v>
      </c>
      <c r="WHW56" s="383">
        <f t="shared" si="249"/>
        <v>0</v>
      </c>
      <c r="WHX56" s="383">
        <f t="shared" si="249"/>
        <v>0</v>
      </c>
      <c r="WHY56" s="383">
        <f t="shared" si="249"/>
        <v>0</v>
      </c>
      <c r="WHZ56" s="383">
        <f t="shared" si="249"/>
        <v>0</v>
      </c>
      <c r="WIA56" s="383">
        <f t="shared" si="249"/>
        <v>0</v>
      </c>
      <c r="WIB56" s="383">
        <f t="shared" si="249"/>
        <v>0</v>
      </c>
      <c r="WIC56" s="383">
        <f t="shared" si="249"/>
        <v>0</v>
      </c>
      <c r="WID56" s="383">
        <f t="shared" si="249"/>
        <v>0</v>
      </c>
      <c r="WIE56" s="383">
        <f t="shared" si="249"/>
        <v>0</v>
      </c>
      <c r="WIF56" s="383">
        <f t="shared" si="249"/>
        <v>0</v>
      </c>
      <c r="WIG56" s="383">
        <f t="shared" si="249"/>
        <v>0</v>
      </c>
      <c r="WIH56" s="383">
        <f t="shared" si="249"/>
        <v>0</v>
      </c>
      <c r="WII56" s="383">
        <f t="shared" si="249"/>
        <v>0</v>
      </c>
      <c r="WIJ56" s="383">
        <f t="shared" si="249"/>
        <v>0</v>
      </c>
      <c r="WIK56" s="383">
        <f t="shared" si="249"/>
        <v>0</v>
      </c>
      <c r="WIL56" s="383">
        <f t="shared" si="249"/>
        <v>0</v>
      </c>
      <c r="WIM56" s="383">
        <f t="shared" si="249"/>
        <v>0</v>
      </c>
      <c r="WIN56" s="383">
        <f t="shared" si="249"/>
        <v>0</v>
      </c>
      <c r="WIO56" s="383">
        <f t="shared" si="249"/>
        <v>0</v>
      </c>
      <c r="WIP56" s="383">
        <f t="shared" si="249"/>
        <v>0</v>
      </c>
      <c r="WIQ56" s="383">
        <f t="shared" si="249"/>
        <v>0</v>
      </c>
      <c r="WIR56" s="383">
        <f t="shared" si="249"/>
        <v>0</v>
      </c>
      <c r="WIS56" s="383">
        <f t="shared" si="249"/>
        <v>0</v>
      </c>
      <c r="WIT56" s="383">
        <f t="shared" si="249"/>
        <v>0</v>
      </c>
      <c r="WIU56" s="383">
        <f t="shared" si="249"/>
        <v>0</v>
      </c>
      <c r="WIV56" s="383">
        <f t="shared" si="249"/>
        <v>0</v>
      </c>
      <c r="WIW56" s="383">
        <f t="shared" si="249"/>
        <v>0</v>
      </c>
      <c r="WIX56" s="383">
        <f t="shared" si="249"/>
        <v>0</v>
      </c>
      <c r="WIY56" s="383">
        <f t="shared" si="249"/>
        <v>0</v>
      </c>
      <c r="WIZ56" s="383">
        <f t="shared" si="249"/>
        <v>0</v>
      </c>
      <c r="WJA56" s="383">
        <f t="shared" si="249"/>
        <v>0</v>
      </c>
      <c r="WJB56" s="383">
        <f t="shared" si="249"/>
        <v>0</v>
      </c>
      <c r="WJC56" s="383">
        <f t="shared" si="249"/>
        <v>0</v>
      </c>
      <c r="WJD56" s="383">
        <f t="shared" si="249"/>
        <v>0</v>
      </c>
      <c r="WJE56" s="383">
        <f t="shared" si="249"/>
        <v>0</v>
      </c>
      <c r="WJF56" s="383">
        <f t="shared" ref="WJF56:WLQ56" si="250">$C$56*WJF54</f>
        <v>0</v>
      </c>
      <c r="WJG56" s="383">
        <f t="shared" si="250"/>
        <v>0</v>
      </c>
      <c r="WJH56" s="383">
        <f t="shared" si="250"/>
        <v>0</v>
      </c>
      <c r="WJI56" s="383">
        <f t="shared" si="250"/>
        <v>0</v>
      </c>
      <c r="WJJ56" s="383">
        <f t="shared" si="250"/>
        <v>0</v>
      </c>
      <c r="WJK56" s="383">
        <f t="shared" si="250"/>
        <v>0</v>
      </c>
      <c r="WJL56" s="383">
        <f t="shared" si="250"/>
        <v>0</v>
      </c>
      <c r="WJM56" s="383">
        <f t="shared" si="250"/>
        <v>0</v>
      </c>
      <c r="WJN56" s="383">
        <f t="shared" si="250"/>
        <v>0</v>
      </c>
      <c r="WJO56" s="383">
        <f t="shared" si="250"/>
        <v>0</v>
      </c>
      <c r="WJP56" s="383">
        <f t="shared" si="250"/>
        <v>0</v>
      </c>
      <c r="WJQ56" s="383">
        <f t="shared" si="250"/>
        <v>0</v>
      </c>
      <c r="WJR56" s="383">
        <f t="shared" si="250"/>
        <v>0</v>
      </c>
      <c r="WJS56" s="383">
        <f t="shared" si="250"/>
        <v>0</v>
      </c>
      <c r="WJT56" s="383">
        <f t="shared" si="250"/>
        <v>0</v>
      </c>
      <c r="WJU56" s="383">
        <f t="shared" si="250"/>
        <v>0</v>
      </c>
      <c r="WJV56" s="383">
        <f t="shared" si="250"/>
        <v>0</v>
      </c>
      <c r="WJW56" s="383">
        <f t="shared" si="250"/>
        <v>0</v>
      </c>
      <c r="WJX56" s="383">
        <f t="shared" si="250"/>
        <v>0</v>
      </c>
      <c r="WJY56" s="383">
        <f t="shared" si="250"/>
        <v>0</v>
      </c>
      <c r="WJZ56" s="383">
        <f t="shared" si="250"/>
        <v>0</v>
      </c>
      <c r="WKA56" s="383">
        <f t="shared" si="250"/>
        <v>0</v>
      </c>
      <c r="WKB56" s="383">
        <f t="shared" si="250"/>
        <v>0</v>
      </c>
      <c r="WKC56" s="383">
        <f t="shared" si="250"/>
        <v>0</v>
      </c>
      <c r="WKD56" s="383">
        <f t="shared" si="250"/>
        <v>0</v>
      </c>
      <c r="WKE56" s="383">
        <f t="shared" si="250"/>
        <v>0</v>
      </c>
      <c r="WKF56" s="383">
        <f t="shared" si="250"/>
        <v>0</v>
      </c>
      <c r="WKG56" s="383">
        <f t="shared" si="250"/>
        <v>0</v>
      </c>
      <c r="WKH56" s="383">
        <f t="shared" si="250"/>
        <v>0</v>
      </c>
      <c r="WKI56" s="383">
        <f t="shared" si="250"/>
        <v>0</v>
      </c>
      <c r="WKJ56" s="383">
        <f t="shared" si="250"/>
        <v>0</v>
      </c>
      <c r="WKK56" s="383">
        <f t="shared" si="250"/>
        <v>0</v>
      </c>
      <c r="WKL56" s="383">
        <f t="shared" si="250"/>
        <v>0</v>
      </c>
      <c r="WKM56" s="383">
        <f t="shared" si="250"/>
        <v>0</v>
      </c>
      <c r="WKN56" s="383">
        <f t="shared" si="250"/>
        <v>0</v>
      </c>
      <c r="WKO56" s="383">
        <f t="shared" si="250"/>
        <v>0</v>
      </c>
      <c r="WKP56" s="383">
        <f t="shared" si="250"/>
        <v>0</v>
      </c>
      <c r="WKQ56" s="383">
        <f t="shared" si="250"/>
        <v>0</v>
      </c>
      <c r="WKR56" s="383">
        <f t="shared" si="250"/>
        <v>0</v>
      </c>
      <c r="WKS56" s="383">
        <f t="shared" si="250"/>
        <v>0</v>
      </c>
      <c r="WKT56" s="383">
        <f t="shared" si="250"/>
        <v>0</v>
      </c>
      <c r="WKU56" s="383">
        <f t="shared" si="250"/>
        <v>0</v>
      </c>
      <c r="WKV56" s="383">
        <f t="shared" si="250"/>
        <v>0</v>
      </c>
      <c r="WKW56" s="383">
        <f t="shared" si="250"/>
        <v>0</v>
      </c>
      <c r="WKX56" s="383">
        <f t="shared" si="250"/>
        <v>0</v>
      </c>
      <c r="WKY56" s="383">
        <f t="shared" si="250"/>
        <v>0</v>
      </c>
      <c r="WKZ56" s="383">
        <f t="shared" si="250"/>
        <v>0</v>
      </c>
      <c r="WLA56" s="383">
        <f t="shared" si="250"/>
        <v>0</v>
      </c>
      <c r="WLB56" s="383">
        <f t="shared" si="250"/>
        <v>0</v>
      </c>
      <c r="WLC56" s="383">
        <f t="shared" si="250"/>
        <v>0</v>
      </c>
      <c r="WLD56" s="383">
        <f t="shared" si="250"/>
        <v>0</v>
      </c>
      <c r="WLE56" s="383">
        <f t="shared" si="250"/>
        <v>0</v>
      </c>
      <c r="WLF56" s="383">
        <f t="shared" si="250"/>
        <v>0</v>
      </c>
      <c r="WLG56" s="383">
        <f t="shared" si="250"/>
        <v>0</v>
      </c>
      <c r="WLH56" s="383">
        <f t="shared" si="250"/>
        <v>0</v>
      </c>
      <c r="WLI56" s="383">
        <f t="shared" si="250"/>
        <v>0</v>
      </c>
      <c r="WLJ56" s="383">
        <f t="shared" si="250"/>
        <v>0</v>
      </c>
      <c r="WLK56" s="383">
        <f t="shared" si="250"/>
        <v>0</v>
      </c>
      <c r="WLL56" s="383">
        <f t="shared" si="250"/>
        <v>0</v>
      </c>
      <c r="WLM56" s="383">
        <f t="shared" si="250"/>
        <v>0</v>
      </c>
      <c r="WLN56" s="383">
        <f t="shared" si="250"/>
        <v>0</v>
      </c>
      <c r="WLO56" s="383">
        <f t="shared" si="250"/>
        <v>0</v>
      </c>
      <c r="WLP56" s="383">
        <f t="shared" si="250"/>
        <v>0</v>
      </c>
      <c r="WLQ56" s="383">
        <f t="shared" si="250"/>
        <v>0</v>
      </c>
      <c r="WLR56" s="383">
        <f t="shared" ref="WLR56:WOC56" si="251">$C$56*WLR54</f>
        <v>0</v>
      </c>
      <c r="WLS56" s="383">
        <f t="shared" si="251"/>
        <v>0</v>
      </c>
      <c r="WLT56" s="383">
        <f t="shared" si="251"/>
        <v>0</v>
      </c>
      <c r="WLU56" s="383">
        <f t="shared" si="251"/>
        <v>0</v>
      </c>
      <c r="WLV56" s="383">
        <f t="shared" si="251"/>
        <v>0</v>
      </c>
      <c r="WLW56" s="383">
        <f t="shared" si="251"/>
        <v>0</v>
      </c>
      <c r="WLX56" s="383">
        <f t="shared" si="251"/>
        <v>0</v>
      </c>
      <c r="WLY56" s="383">
        <f t="shared" si="251"/>
        <v>0</v>
      </c>
      <c r="WLZ56" s="383">
        <f t="shared" si="251"/>
        <v>0</v>
      </c>
      <c r="WMA56" s="383">
        <f t="shared" si="251"/>
        <v>0</v>
      </c>
      <c r="WMB56" s="383">
        <f t="shared" si="251"/>
        <v>0</v>
      </c>
      <c r="WMC56" s="383">
        <f t="shared" si="251"/>
        <v>0</v>
      </c>
      <c r="WMD56" s="383">
        <f t="shared" si="251"/>
        <v>0</v>
      </c>
      <c r="WME56" s="383">
        <f t="shared" si="251"/>
        <v>0</v>
      </c>
      <c r="WMF56" s="383">
        <f t="shared" si="251"/>
        <v>0</v>
      </c>
      <c r="WMG56" s="383">
        <f t="shared" si="251"/>
        <v>0</v>
      </c>
      <c r="WMH56" s="383">
        <f t="shared" si="251"/>
        <v>0</v>
      </c>
      <c r="WMI56" s="383">
        <f t="shared" si="251"/>
        <v>0</v>
      </c>
      <c r="WMJ56" s="383">
        <f t="shared" si="251"/>
        <v>0</v>
      </c>
      <c r="WMK56" s="383">
        <f t="shared" si="251"/>
        <v>0</v>
      </c>
      <c r="WML56" s="383">
        <f t="shared" si="251"/>
        <v>0</v>
      </c>
      <c r="WMM56" s="383">
        <f t="shared" si="251"/>
        <v>0</v>
      </c>
      <c r="WMN56" s="383">
        <f t="shared" si="251"/>
        <v>0</v>
      </c>
      <c r="WMO56" s="383">
        <f t="shared" si="251"/>
        <v>0</v>
      </c>
      <c r="WMP56" s="383">
        <f t="shared" si="251"/>
        <v>0</v>
      </c>
      <c r="WMQ56" s="383">
        <f t="shared" si="251"/>
        <v>0</v>
      </c>
      <c r="WMR56" s="383">
        <f t="shared" si="251"/>
        <v>0</v>
      </c>
      <c r="WMS56" s="383">
        <f t="shared" si="251"/>
        <v>0</v>
      </c>
      <c r="WMT56" s="383">
        <f t="shared" si="251"/>
        <v>0</v>
      </c>
      <c r="WMU56" s="383">
        <f t="shared" si="251"/>
        <v>0</v>
      </c>
      <c r="WMV56" s="383">
        <f t="shared" si="251"/>
        <v>0</v>
      </c>
      <c r="WMW56" s="383">
        <f t="shared" si="251"/>
        <v>0</v>
      </c>
      <c r="WMX56" s="383">
        <f t="shared" si="251"/>
        <v>0</v>
      </c>
      <c r="WMY56" s="383">
        <f t="shared" si="251"/>
        <v>0</v>
      </c>
      <c r="WMZ56" s="383">
        <f t="shared" si="251"/>
        <v>0</v>
      </c>
      <c r="WNA56" s="383">
        <f t="shared" si="251"/>
        <v>0</v>
      </c>
      <c r="WNB56" s="383">
        <f t="shared" si="251"/>
        <v>0</v>
      </c>
      <c r="WNC56" s="383">
        <f t="shared" si="251"/>
        <v>0</v>
      </c>
      <c r="WND56" s="383">
        <f t="shared" si="251"/>
        <v>0</v>
      </c>
      <c r="WNE56" s="383">
        <f t="shared" si="251"/>
        <v>0</v>
      </c>
      <c r="WNF56" s="383">
        <f t="shared" si="251"/>
        <v>0</v>
      </c>
      <c r="WNG56" s="383">
        <f t="shared" si="251"/>
        <v>0</v>
      </c>
      <c r="WNH56" s="383">
        <f t="shared" si="251"/>
        <v>0</v>
      </c>
      <c r="WNI56" s="383">
        <f t="shared" si="251"/>
        <v>0</v>
      </c>
      <c r="WNJ56" s="383">
        <f t="shared" si="251"/>
        <v>0</v>
      </c>
      <c r="WNK56" s="383">
        <f t="shared" si="251"/>
        <v>0</v>
      </c>
      <c r="WNL56" s="383">
        <f t="shared" si="251"/>
        <v>0</v>
      </c>
      <c r="WNM56" s="383">
        <f t="shared" si="251"/>
        <v>0</v>
      </c>
      <c r="WNN56" s="383">
        <f t="shared" si="251"/>
        <v>0</v>
      </c>
      <c r="WNO56" s="383">
        <f t="shared" si="251"/>
        <v>0</v>
      </c>
      <c r="WNP56" s="383">
        <f t="shared" si="251"/>
        <v>0</v>
      </c>
      <c r="WNQ56" s="383">
        <f t="shared" si="251"/>
        <v>0</v>
      </c>
      <c r="WNR56" s="383">
        <f t="shared" si="251"/>
        <v>0</v>
      </c>
      <c r="WNS56" s="383">
        <f t="shared" si="251"/>
        <v>0</v>
      </c>
      <c r="WNT56" s="383">
        <f t="shared" si="251"/>
        <v>0</v>
      </c>
      <c r="WNU56" s="383">
        <f t="shared" si="251"/>
        <v>0</v>
      </c>
      <c r="WNV56" s="383">
        <f t="shared" si="251"/>
        <v>0</v>
      </c>
      <c r="WNW56" s="383">
        <f t="shared" si="251"/>
        <v>0</v>
      </c>
      <c r="WNX56" s="383">
        <f t="shared" si="251"/>
        <v>0</v>
      </c>
      <c r="WNY56" s="383">
        <f t="shared" si="251"/>
        <v>0</v>
      </c>
      <c r="WNZ56" s="383">
        <f t="shared" si="251"/>
        <v>0</v>
      </c>
      <c r="WOA56" s="383">
        <f t="shared" si="251"/>
        <v>0</v>
      </c>
      <c r="WOB56" s="383">
        <f t="shared" si="251"/>
        <v>0</v>
      </c>
      <c r="WOC56" s="383">
        <f t="shared" si="251"/>
        <v>0</v>
      </c>
      <c r="WOD56" s="383">
        <f t="shared" ref="WOD56:WQO56" si="252">$C$56*WOD54</f>
        <v>0</v>
      </c>
      <c r="WOE56" s="383">
        <f t="shared" si="252"/>
        <v>0</v>
      </c>
      <c r="WOF56" s="383">
        <f t="shared" si="252"/>
        <v>0</v>
      </c>
      <c r="WOG56" s="383">
        <f t="shared" si="252"/>
        <v>0</v>
      </c>
      <c r="WOH56" s="383">
        <f t="shared" si="252"/>
        <v>0</v>
      </c>
      <c r="WOI56" s="383">
        <f t="shared" si="252"/>
        <v>0</v>
      </c>
      <c r="WOJ56" s="383">
        <f t="shared" si="252"/>
        <v>0</v>
      </c>
      <c r="WOK56" s="383">
        <f t="shared" si="252"/>
        <v>0</v>
      </c>
      <c r="WOL56" s="383">
        <f t="shared" si="252"/>
        <v>0</v>
      </c>
      <c r="WOM56" s="383">
        <f t="shared" si="252"/>
        <v>0</v>
      </c>
      <c r="WON56" s="383">
        <f t="shared" si="252"/>
        <v>0</v>
      </c>
      <c r="WOO56" s="383">
        <f t="shared" si="252"/>
        <v>0</v>
      </c>
      <c r="WOP56" s="383">
        <f t="shared" si="252"/>
        <v>0</v>
      </c>
      <c r="WOQ56" s="383">
        <f t="shared" si="252"/>
        <v>0</v>
      </c>
      <c r="WOR56" s="383">
        <f t="shared" si="252"/>
        <v>0</v>
      </c>
      <c r="WOS56" s="383">
        <f t="shared" si="252"/>
        <v>0</v>
      </c>
      <c r="WOT56" s="383">
        <f t="shared" si="252"/>
        <v>0</v>
      </c>
      <c r="WOU56" s="383">
        <f t="shared" si="252"/>
        <v>0</v>
      </c>
      <c r="WOV56" s="383">
        <f t="shared" si="252"/>
        <v>0</v>
      </c>
      <c r="WOW56" s="383">
        <f t="shared" si="252"/>
        <v>0</v>
      </c>
      <c r="WOX56" s="383">
        <f t="shared" si="252"/>
        <v>0</v>
      </c>
      <c r="WOY56" s="383">
        <f t="shared" si="252"/>
        <v>0</v>
      </c>
      <c r="WOZ56" s="383">
        <f t="shared" si="252"/>
        <v>0</v>
      </c>
      <c r="WPA56" s="383">
        <f t="shared" si="252"/>
        <v>0</v>
      </c>
      <c r="WPB56" s="383">
        <f t="shared" si="252"/>
        <v>0</v>
      </c>
      <c r="WPC56" s="383">
        <f t="shared" si="252"/>
        <v>0</v>
      </c>
      <c r="WPD56" s="383">
        <f t="shared" si="252"/>
        <v>0</v>
      </c>
      <c r="WPE56" s="383">
        <f t="shared" si="252"/>
        <v>0</v>
      </c>
      <c r="WPF56" s="383">
        <f t="shared" si="252"/>
        <v>0</v>
      </c>
      <c r="WPG56" s="383">
        <f t="shared" si="252"/>
        <v>0</v>
      </c>
      <c r="WPH56" s="383">
        <f t="shared" si="252"/>
        <v>0</v>
      </c>
      <c r="WPI56" s="383">
        <f t="shared" si="252"/>
        <v>0</v>
      </c>
      <c r="WPJ56" s="383">
        <f t="shared" si="252"/>
        <v>0</v>
      </c>
      <c r="WPK56" s="383">
        <f t="shared" si="252"/>
        <v>0</v>
      </c>
      <c r="WPL56" s="383">
        <f t="shared" si="252"/>
        <v>0</v>
      </c>
      <c r="WPM56" s="383">
        <f t="shared" si="252"/>
        <v>0</v>
      </c>
      <c r="WPN56" s="383">
        <f t="shared" si="252"/>
        <v>0</v>
      </c>
      <c r="WPO56" s="383">
        <f t="shared" si="252"/>
        <v>0</v>
      </c>
      <c r="WPP56" s="383">
        <f t="shared" si="252"/>
        <v>0</v>
      </c>
      <c r="WPQ56" s="383">
        <f t="shared" si="252"/>
        <v>0</v>
      </c>
      <c r="WPR56" s="383">
        <f t="shared" si="252"/>
        <v>0</v>
      </c>
      <c r="WPS56" s="383">
        <f t="shared" si="252"/>
        <v>0</v>
      </c>
      <c r="WPT56" s="383">
        <f t="shared" si="252"/>
        <v>0</v>
      </c>
      <c r="WPU56" s="383">
        <f t="shared" si="252"/>
        <v>0</v>
      </c>
      <c r="WPV56" s="383">
        <f t="shared" si="252"/>
        <v>0</v>
      </c>
      <c r="WPW56" s="383">
        <f t="shared" si="252"/>
        <v>0</v>
      </c>
      <c r="WPX56" s="383">
        <f t="shared" si="252"/>
        <v>0</v>
      </c>
      <c r="WPY56" s="383">
        <f t="shared" si="252"/>
        <v>0</v>
      </c>
      <c r="WPZ56" s="383">
        <f t="shared" si="252"/>
        <v>0</v>
      </c>
      <c r="WQA56" s="383">
        <f t="shared" si="252"/>
        <v>0</v>
      </c>
      <c r="WQB56" s="383">
        <f t="shared" si="252"/>
        <v>0</v>
      </c>
      <c r="WQC56" s="383">
        <f t="shared" si="252"/>
        <v>0</v>
      </c>
      <c r="WQD56" s="383">
        <f t="shared" si="252"/>
        <v>0</v>
      </c>
      <c r="WQE56" s="383">
        <f t="shared" si="252"/>
        <v>0</v>
      </c>
      <c r="WQF56" s="383">
        <f t="shared" si="252"/>
        <v>0</v>
      </c>
      <c r="WQG56" s="383">
        <f t="shared" si="252"/>
        <v>0</v>
      </c>
      <c r="WQH56" s="383">
        <f t="shared" si="252"/>
        <v>0</v>
      </c>
      <c r="WQI56" s="383">
        <f t="shared" si="252"/>
        <v>0</v>
      </c>
      <c r="WQJ56" s="383">
        <f t="shared" si="252"/>
        <v>0</v>
      </c>
      <c r="WQK56" s="383">
        <f t="shared" si="252"/>
        <v>0</v>
      </c>
      <c r="WQL56" s="383">
        <f t="shared" si="252"/>
        <v>0</v>
      </c>
      <c r="WQM56" s="383">
        <f t="shared" si="252"/>
        <v>0</v>
      </c>
      <c r="WQN56" s="383">
        <f t="shared" si="252"/>
        <v>0</v>
      </c>
      <c r="WQO56" s="383">
        <f t="shared" si="252"/>
        <v>0</v>
      </c>
      <c r="WQP56" s="383">
        <f t="shared" ref="WQP56:WTA56" si="253">$C$56*WQP54</f>
        <v>0</v>
      </c>
      <c r="WQQ56" s="383">
        <f t="shared" si="253"/>
        <v>0</v>
      </c>
      <c r="WQR56" s="383">
        <f t="shared" si="253"/>
        <v>0</v>
      </c>
      <c r="WQS56" s="383">
        <f t="shared" si="253"/>
        <v>0</v>
      </c>
      <c r="WQT56" s="383">
        <f t="shared" si="253"/>
        <v>0</v>
      </c>
      <c r="WQU56" s="383">
        <f t="shared" si="253"/>
        <v>0</v>
      </c>
      <c r="WQV56" s="383">
        <f t="shared" si="253"/>
        <v>0</v>
      </c>
      <c r="WQW56" s="383">
        <f t="shared" si="253"/>
        <v>0</v>
      </c>
      <c r="WQX56" s="383">
        <f t="shared" si="253"/>
        <v>0</v>
      </c>
      <c r="WQY56" s="383">
        <f t="shared" si="253"/>
        <v>0</v>
      </c>
      <c r="WQZ56" s="383">
        <f t="shared" si="253"/>
        <v>0</v>
      </c>
      <c r="WRA56" s="383">
        <f t="shared" si="253"/>
        <v>0</v>
      </c>
      <c r="WRB56" s="383">
        <f t="shared" si="253"/>
        <v>0</v>
      </c>
      <c r="WRC56" s="383">
        <f t="shared" si="253"/>
        <v>0</v>
      </c>
      <c r="WRD56" s="383">
        <f t="shared" si="253"/>
        <v>0</v>
      </c>
      <c r="WRE56" s="383">
        <f t="shared" si="253"/>
        <v>0</v>
      </c>
      <c r="WRF56" s="383">
        <f t="shared" si="253"/>
        <v>0</v>
      </c>
      <c r="WRG56" s="383">
        <f t="shared" si="253"/>
        <v>0</v>
      </c>
      <c r="WRH56" s="383">
        <f t="shared" si="253"/>
        <v>0</v>
      </c>
      <c r="WRI56" s="383">
        <f t="shared" si="253"/>
        <v>0</v>
      </c>
      <c r="WRJ56" s="383">
        <f t="shared" si="253"/>
        <v>0</v>
      </c>
      <c r="WRK56" s="383">
        <f t="shared" si="253"/>
        <v>0</v>
      </c>
      <c r="WRL56" s="383">
        <f t="shared" si="253"/>
        <v>0</v>
      </c>
      <c r="WRM56" s="383">
        <f t="shared" si="253"/>
        <v>0</v>
      </c>
      <c r="WRN56" s="383">
        <f t="shared" si="253"/>
        <v>0</v>
      </c>
      <c r="WRO56" s="383">
        <f t="shared" si="253"/>
        <v>0</v>
      </c>
      <c r="WRP56" s="383">
        <f t="shared" si="253"/>
        <v>0</v>
      </c>
      <c r="WRQ56" s="383">
        <f t="shared" si="253"/>
        <v>0</v>
      </c>
      <c r="WRR56" s="383">
        <f t="shared" si="253"/>
        <v>0</v>
      </c>
      <c r="WRS56" s="383">
        <f t="shared" si="253"/>
        <v>0</v>
      </c>
      <c r="WRT56" s="383">
        <f t="shared" si="253"/>
        <v>0</v>
      </c>
      <c r="WRU56" s="383">
        <f t="shared" si="253"/>
        <v>0</v>
      </c>
      <c r="WRV56" s="383">
        <f t="shared" si="253"/>
        <v>0</v>
      </c>
      <c r="WRW56" s="383">
        <f t="shared" si="253"/>
        <v>0</v>
      </c>
      <c r="WRX56" s="383">
        <f t="shared" si="253"/>
        <v>0</v>
      </c>
      <c r="WRY56" s="383">
        <f t="shared" si="253"/>
        <v>0</v>
      </c>
      <c r="WRZ56" s="383">
        <f t="shared" si="253"/>
        <v>0</v>
      </c>
      <c r="WSA56" s="383">
        <f t="shared" si="253"/>
        <v>0</v>
      </c>
      <c r="WSB56" s="383">
        <f t="shared" si="253"/>
        <v>0</v>
      </c>
      <c r="WSC56" s="383">
        <f t="shared" si="253"/>
        <v>0</v>
      </c>
      <c r="WSD56" s="383">
        <f t="shared" si="253"/>
        <v>0</v>
      </c>
      <c r="WSE56" s="383">
        <f t="shared" si="253"/>
        <v>0</v>
      </c>
      <c r="WSF56" s="383">
        <f t="shared" si="253"/>
        <v>0</v>
      </c>
      <c r="WSG56" s="383">
        <f t="shared" si="253"/>
        <v>0</v>
      </c>
      <c r="WSH56" s="383">
        <f t="shared" si="253"/>
        <v>0</v>
      </c>
      <c r="WSI56" s="383">
        <f t="shared" si="253"/>
        <v>0</v>
      </c>
      <c r="WSJ56" s="383">
        <f t="shared" si="253"/>
        <v>0</v>
      </c>
      <c r="WSK56" s="383">
        <f t="shared" si="253"/>
        <v>0</v>
      </c>
      <c r="WSL56" s="383">
        <f t="shared" si="253"/>
        <v>0</v>
      </c>
      <c r="WSM56" s="383">
        <f t="shared" si="253"/>
        <v>0</v>
      </c>
      <c r="WSN56" s="383">
        <f t="shared" si="253"/>
        <v>0</v>
      </c>
      <c r="WSO56" s="383">
        <f t="shared" si="253"/>
        <v>0</v>
      </c>
      <c r="WSP56" s="383">
        <f t="shared" si="253"/>
        <v>0</v>
      </c>
      <c r="WSQ56" s="383">
        <f t="shared" si="253"/>
        <v>0</v>
      </c>
      <c r="WSR56" s="383">
        <f t="shared" si="253"/>
        <v>0</v>
      </c>
      <c r="WSS56" s="383">
        <f t="shared" si="253"/>
        <v>0</v>
      </c>
      <c r="WST56" s="383">
        <f t="shared" si="253"/>
        <v>0</v>
      </c>
      <c r="WSU56" s="383">
        <f t="shared" si="253"/>
        <v>0</v>
      </c>
      <c r="WSV56" s="383">
        <f t="shared" si="253"/>
        <v>0</v>
      </c>
      <c r="WSW56" s="383">
        <f t="shared" si="253"/>
        <v>0</v>
      </c>
      <c r="WSX56" s="383">
        <f t="shared" si="253"/>
        <v>0</v>
      </c>
      <c r="WSY56" s="383">
        <f t="shared" si="253"/>
        <v>0</v>
      </c>
      <c r="WSZ56" s="383">
        <f t="shared" si="253"/>
        <v>0</v>
      </c>
      <c r="WTA56" s="383">
        <f t="shared" si="253"/>
        <v>0</v>
      </c>
      <c r="WTB56" s="383">
        <f t="shared" ref="WTB56:WVM56" si="254">$C$56*WTB54</f>
        <v>0</v>
      </c>
      <c r="WTC56" s="383">
        <f t="shared" si="254"/>
        <v>0</v>
      </c>
      <c r="WTD56" s="383">
        <f t="shared" si="254"/>
        <v>0</v>
      </c>
      <c r="WTE56" s="383">
        <f t="shared" si="254"/>
        <v>0</v>
      </c>
      <c r="WTF56" s="383">
        <f t="shared" si="254"/>
        <v>0</v>
      </c>
      <c r="WTG56" s="383">
        <f t="shared" si="254"/>
        <v>0</v>
      </c>
      <c r="WTH56" s="383">
        <f t="shared" si="254"/>
        <v>0</v>
      </c>
      <c r="WTI56" s="383">
        <f t="shared" si="254"/>
        <v>0</v>
      </c>
      <c r="WTJ56" s="383">
        <f t="shared" si="254"/>
        <v>0</v>
      </c>
      <c r="WTK56" s="383">
        <f t="shared" si="254"/>
        <v>0</v>
      </c>
      <c r="WTL56" s="383">
        <f t="shared" si="254"/>
        <v>0</v>
      </c>
      <c r="WTM56" s="383">
        <f t="shared" si="254"/>
        <v>0</v>
      </c>
      <c r="WTN56" s="383">
        <f t="shared" si="254"/>
        <v>0</v>
      </c>
      <c r="WTO56" s="383">
        <f t="shared" si="254"/>
        <v>0</v>
      </c>
      <c r="WTP56" s="383">
        <f t="shared" si="254"/>
        <v>0</v>
      </c>
      <c r="WTQ56" s="383">
        <f t="shared" si="254"/>
        <v>0</v>
      </c>
      <c r="WTR56" s="383">
        <f t="shared" si="254"/>
        <v>0</v>
      </c>
      <c r="WTS56" s="383">
        <f t="shared" si="254"/>
        <v>0</v>
      </c>
      <c r="WTT56" s="383">
        <f t="shared" si="254"/>
        <v>0</v>
      </c>
      <c r="WTU56" s="383">
        <f t="shared" si="254"/>
        <v>0</v>
      </c>
      <c r="WTV56" s="383">
        <f t="shared" si="254"/>
        <v>0</v>
      </c>
      <c r="WTW56" s="383">
        <f t="shared" si="254"/>
        <v>0</v>
      </c>
      <c r="WTX56" s="383">
        <f t="shared" si="254"/>
        <v>0</v>
      </c>
      <c r="WTY56" s="383">
        <f t="shared" si="254"/>
        <v>0</v>
      </c>
      <c r="WTZ56" s="383">
        <f t="shared" si="254"/>
        <v>0</v>
      </c>
      <c r="WUA56" s="383">
        <f t="shared" si="254"/>
        <v>0</v>
      </c>
      <c r="WUB56" s="383">
        <f t="shared" si="254"/>
        <v>0</v>
      </c>
      <c r="WUC56" s="383">
        <f t="shared" si="254"/>
        <v>0</v>
      </c>
      <c r="WUD56" s="383">
        <f t="shared" si="254"/>
        <v>0</v>
      </c>
      <c r="WUE56" s="383">
        <f t="shared" si="254"/>
        <v>0</v>
      </c>
      <c r="WUF56" s="383">
        <f t="shared" si="254"/>
        <v>0</v>
      </c>
      <c r="WUG56" s="383">
        <f t="shared" si="254"/>
        <v>0</v>
      </c>
      <c r="WUH56" s="383">
        <f t="shared" si="254"/>
        <v>0</v>
      </c>
      <c r="WUI56" s="383">
        <f t="shared" si="254"/>
        <v>0</v>
      </c>
      <c r="WUJ56" s="383">
        <f t="shared" si="254"/>
        <v>0</v>
      </c>
      <c r="WUK56" s="383">
        <f t="shared" si="254"/>
        <v>0</v>
      </c>
      <c r="WUL56" s="383">
        <f t="shared" si="254"/>
        <v>0</v>
      </c>
      <c r="WUM56" s="383">
        <f t="shared" si="254"/>
        <v>0</v>
      </c>
      <c r="WUN56" s="383">
        <f t="shared" si="254"/>
        <v>0</v>
      </c>
      <c r="WUO56" s="383">
        <f t="shared" si="254"/>
        <v>0</v>
      </c>
      <c r="WUP56" s="383">
        <f t="shared" si="254"/>
        <v>0</v>
      </c>
      <c r="WUQ56" s="383">
        <f t="shared" si="254"/>
        <v>0</v>
      </c>
      <c r="WUR56" s="383">
        <f t="shared" si="254"/>
        <v>0</v>
      </c>
      <c r="WUS56" s="383">
        <f t="shared" si="254"/>
        <v>0</v>
      </c>
      <c r="WUT56" s="383">
        <f t="shared" si="254"/>
        <v>0</v>
      </c>
      <c r="WUU56" s="383">
        <f t="shared" si="254"/>
        <v>0</v>
      </c>
      <c r="WUV56" s="383">
        <f t="shared" si="254"/>
        <v>0</v>
      </c>
      <c r="WUW56" s="383">
        <f t="shared" si="254"/>
        <v>0</v>
      </c>
      <c r="WUX56" s="383">
        <f t="shared" si="254"/>
        <v>0</v>
      </c>
      <c r="WUY56" s="383">
        <f t="shared" si="254"/>
        <v>0</v>
      </c>
      <c r="WUZ56" s="383">
        <f t="shared" si="254"/>
        <v>0</v>
      </c>
      <c r="WVA56" s="383">
        <f t="shared" si="254"/>
        <v>0</v>
      </c>
      <c r="WVB56" s="383">
        <f t="shared" si="254"/>
        <v>0</v>
      </c>
      <c r="WVC56" s="383">
        <f t="shared" si="254"/>
        <v>0</v>
      </c>
      <c r="WVD56" s="383">
        <f t="shared" si="254"/>
        <v>0</v>
      </c>
      <c r="WVE56" s="383">
        <f t="shared" si="254"/>
        <v>0</v>
      </c>
      <c r="WVF56" s="383">
        <f t="shared" si="254"/>
        <v>0</v>
      </c>
      <c r="WVG56" s="383">
        <f t="shared" si="254"/>
        <v>0</v>
      </c>
      <c r="WVH56" s="383">
        <f t="shared" si="254"/>
        <v>0</v>
      </c>
      <c r="WVI56" s="383">
        <f t="shared" si="254"/>
        <v>0</v>
      </c>
      <c r="WVJ56" s="383">
        <f t="shared" si="254"/>
        <v>0</v>
      </c>
      <c r="WVK56" s="383">
        <f t="shared" si="254"/>
        <v>0</v>
      </c>
      <c r="WVL56" s="383">
        <f t="shared" si="254"/>
        <v>0</v>
      </c>
      <c r="WVM56" s="383">
        <f t="shared" si="254"/>
        <v>0</v>
      </c>
      <c r="WVN56" s="383">
        <f t="shared" ref="WVN56:WXY56" si="255">$C$56*WVN54</f>
        <v>0</v>
      </c>
      <c r="WVO56" s="383">
        <f t="shared" si="255"/>
        <v>0</v>
      </c>
      <c r="WVP56" s="383">
        <f t="shared" si="255"/>
        <v>0</v>
      </c>
      <c r="WVQ56" s="383">
        <f t="shared" si="255"/>
        <v>0</v>
      </c>
      <c r="WVR56" s="383">
        <f t="shared" si="255"/>
        <v>0</v>
      </c>
      <c r="WVS56" s="383">
        <f t="shared" si="255"/>
        <v>0</v>
      </c>
      <c r="WVT56" s="383">
        <f t="shared" si="255"/>
        <v>0</v>
      </c>
      <c r="WVU56" s="383">
        <f t="shared" si="255"/>
        <v>0</v>
      </c>
      <c r="WVV56" s="383">
        <f t="shared" si="255"/>
        <v>0</v>
      </c>
      <c r="WVW56" s="383">
        <f t="shared" si="255"/>
        <v>0</v>
      </c>
      <c r="WVX56" s="383">
        <f t="shared" si="255"/>
        <v>0</v>
      </c>
      <c r="WVY56" s="383">
        <f t="shared" si="255"/>
        <v>0</v>
      </c>
      <c r="WVZ56" s="383">
        <f t="shared" si="255"/>
        <v>0</v>
      </c>
      <c r="WWA56" s="383">
        <f t="shared" si="255"/>
        <v>0</v>
      </c>
      <c r="WWB56" s="383">
        <f t="shared" si="255"/>
        <v>0</v>
      </c>
      <c r="WWC56" s="383">
        <f t="shared" si="255"/>
        <v>0</v>
      </c>
      <c r="WWD56" s="383">
        <f t="shared" si="255"/>
        <v>0</v>
      </c>
      <c r="WWE56" s="383">
        <f t="shared" si="255"/>
        <v>0</v>
      </c>
      <c r="WWF56" s="383">
        <f t="shared" si="255"/>
        <v>0</v>
      </c>
      <c r="WWG56" s="383">
        <f t="shared" si="255"/>
        <v>0</v>
      </c>
      <c r="WWH56" s="383">
        <f t="shared" si="255"/>
        <v>0</v>
      </c>
      <c r="WWI56" s="383">
        <f t="shared" si="255"/>
        <v>0</v>
      </c>
      <c r="WWJ56" s="383">
        <f t="shared" si="255"/>
        <v>0</v>
      </c>
      <c r="WWK56" s="383">
        <f t="shared" si="255"/>
        <v>0</v>
      </c>
      <c r="WWL56" s="383">
        <f t="shared" si="255"/>
        <v>0</v>
      </c>
      <c r="WWM56" s="383">
        <f t="shared" si="255"/>
        <v>0</v>
      </c>
      <c r="WWN56" s="383">
        <f t="shared" si="255"/>
        <v>0</v>
      </c>
      <c r="WWO56" s="383">
        <f t="shared" si="255"/>
        <v>0</v>
      </c>
      <c r="WWP56" s="383">
        <f t="shared" si="255"/>
        <v>0</v>
      </c>
      <c r="WWQ56" s="383">
        <f t="shared" si="255"/>
        <v>0</v>
      </c>
      <c r="WWR56" s="383">
        <f t="shared" si="255"/>
        <v>0</v>
      </c>
      <c r="WWS56" s="383">
        <f t="shared" si="255"/>
        <v>0</v>
      </c>
      <c r="WWT56" s="383">
        <f t="shared" si="255"/>
        <v>0</v>
      </c>
      <c r="WWU56" s="383">
        <f t="shared" si="255"/>
        <v>0</v>
      </c>
      <c r="WWV56" s="383">
        <f t="shared" si="255"/>
        <v>0</v>
      </c>
      <c r="WWW56" s="383">
        <f t="shared" si="255"/>
        <v>0</v>
      </c>
      <c r="WWX56" s="383">
        <f t="shared" si="255"/>
        <v>0</v>
      </c>
      <c r="WWY56" s="383">
        <f t="shared" si="255"/>
        <v>0</v>
      </c>
      <c r="WWZ56" s="383">
        <f t="shared" si="255"/>
        <v>0</v>
      </c>
      <c r="WXA56" s="383">
        <f t="shared" si="255"/>
        <v>0</v>
      </c>
      <c r="WXB56" s="383">
        <f t="shared" si="255"/>
        <v>0</v>
      </c>
      <c r="WXC56" s="383">
        <f t="shared" si="255"/>
        <v>0</v>
      </c>
      <c r="WXD56" s="383">
        <f t="shared" si="255"/>
        <v>0</v>
      </c>
      <c r="WXE56" s="383">
        <f t="shared" si="255"/>
        <v>0</v>
      </c>
      <c r="WXF56" s="383">
        <f t="shared" si="255"/>
        <v>0</v>
      </c>
      <c r="WXG56" s="383">
        <f t="shared" si="255"/>
        <v>0</v>
      </c>
      <c r="WXH56" s="383">
        <f t="shared" si="255"/>
        <v>0</v>
      </c>
      <c r="WXI56" s="383">
        <f t="shared" si="255"/>
        <v>0</v>
      </c>
      <c r="WXJ56" s="383">
        <f t="shared" si="255"/>
        <v>0</v>
      </c>
      <c r="WXK56" s="383">
        <f t="shared" si="255"/>
        <v>0</v>
      </c>
      <c r="WXL56" s="383">
        <f t="shared" si="255"/>
        <v>0</v>
      </c>
      <c r="WXM56" s="383">
        <f t="shared" si="255"/>
        <v>0</v>
      </c>
      <c r="WXN56" s="383">
        <f t="shared" si="255"/>
        <v>0</v>
      </c>
      <c r="WXO56" s="383">
        <f t="shared" si="255"/>
        <v>0</v>
      </c>
      <c r="WXP56" s="383">
        <f t="shared" si="255"/>
        <v>0</v>
      </c>
      <c r="WXQ56" s="383">
        <f t="shared" si="255"/>
        <v>0</v>
      </c>
      <c r="WXR56" s="383">
        <f t="shared" si="255"/>
        <v>0</v>
      </c>
      <c r="WXS56" s="383">
        <f t="shared" si="255"/>
        <v>0</v>
      </c>
      <c r="WXT56" s="383">
        <f t="shared" si="255"/>
        <v>0</v>
      </c>
      <c r="WXU56" s="383">
        <f t="shared" si="255"/>
        <v>0</v>
      </c>
      <c r="WXV56" s="383">
        <f t="shared" si="255"/>
        <v>0</v>
      </c>
      <c r="WXW56" s="383">
        <f t="shared" si="255"/>
        <v>0</v>
      </c>
      <c r="WXX56" s="383">
        <f t="shared" si="255"/>
        <v>0</v>
      </c>
      <c r="WXY56" s="383">
        <f t="shared" si="255"/>
        <v>0</v>
      </c>
      <c r="WXZ56" s="383">
        <f t="shared" ref="WXZ56:XAK56" si="256">$C$56*WXZ54</f>
        <v>0</v>
      </c>
      <c r="WYA56" s="383">
        <f t="shared" si="256"/>
        <v>0</v>
      </c>
      <c r="WYB56" s="383">
        <f t="shared" si="256"/>
        <v>0</v>
      </c>
      <c r="WYC56" s="383">
        <f t="shared" si="256"/>
        <v>0</v>
      </c>
      <c r="WYD56" s="383">
        <f t="shared" si="256"/>
        <v>0</v>
      </c>
      <c r="WYE56" s="383">
        <f t="shared" si="256"/>
        <v>0</v>
      </c>
      <c r="WYF56" s="383">
        <f t="shared" si="256"/>
        <v>0</v>
      </c>
      <c r="WYG56" s="383">
        <f t="shared" si="256"/>
        <v>0</v>
      </c>
      <c r="WYH56" s="383">
        <f t="shared" si="256"/>
        <v>0</v>
      </c>
      <c r="WYI56" s="383">
        <f t="shared" si="256"/>
        <v>0</v>
      </c>
      <c r="WYJ56" s="383">
        <f t="shared" si="256"/>
        <v>0</v>
      </c>
      <c r="WYK56" s="383">
        <f t="shared" si="256"/>
        <v>0</v>
      </c>
      <c r="WYL56" s="383">
        <f t="shared" si="256"/>
        <v>0</v>
      </c>
      <c r="WYM56" s="383">
        <f t="shared" si="256"/>
        <v>0</v>
      </c>
      <c r="WYN56" s="383">
        <f t="shared" si="256"/>
        <v>0</v>
      </c>
      <c r="WYO56" s="383">
        <f t="shared" si="256"/>
        <v>0</v>
      </c>
      <c r="WYP56" s="383">
        <f t="shared" si="256"/>
        <v>0</v>
      </c>
      <c r="WYQ56" s="383">
        <f t="shared" si="256"/>
        <v>0</v>
      </c>
      <c r="WYR56" s="383">
        <f t="shared" si="256"/>
        <v>0</v>
      </c>
      <c r="WYS56" s="383">
        <f t="shared" si="256"/>
        <v>0</v>
      </c>
      <c r="WYT56" s="383">
        <f t="shared" si="256"/>
        <v>0</v>
      </c>
      <c r="WYU56" s="383">
        <f t="shared" si="256"/>
        <v>0</v>
      </c>
      <c r="WYV56" s="383">
        <f t="shared" si="256"/>
        <v>0</v>
      </c>
      <c r="WYW56" s="383">
        <f t="shared" si="256"/>
        <v>0</v>
      </c>
      <c r="WYX56" s="383">
        <f t="shared" si="256"/>
        <v>0</v>
      </c>
      <c r="WYY56" s="383">
        <f t="shared" si="256"/>
        <v>0</v>
      </c>
      <c r="WYZ56" s="383">
        <f t="shared" si="256"/>
        <v>0</v>
      </c>
      <c r="WZA56" s="383">
        <f t="shared" si="256"/>
        <v>0</v>
      </c>
      <c r="WZB56" s="383">
        <f t="shared" si="256"/>
        <v>0</v>
      </c>
      <c r="WZC56" s="383">
        <f t="shared" si="256"/>
        <v>0</v>
      </c>
      <c r="WZD56" s="383">
        <f t="shared" si="256"/>
        <v>0</v>
      </c>
      <c r="WZE56" s="383">
        <f t="shared" si="256"/>
        <v>0</v>
      </c>
      <c r="WZF56" s="383">
        <f t="shared" si="256"/>
        <v>0</v>
      </c>
      <c r="WZG56" s="383">
        <f t="shared" si="256"/>
        <v>0</v>
      </c>
      <c r="WZH56" s="383">
        <f t="shared" si="256"/>
        <v>0</v>
      </c>
      <c r="WZI56" s="383">
        <f t="shared" si="256"/>
        <v>0</v>
      </c>
      <c r="WZJ56" s="383">
        <f t="shared" si="256"/>
        <v>0</v>
      </c>
      <c r="WZK56" s="383">
        <f t="shared" si="256"/>
        <v>0</v>
      </c>
      <c r="WZL56" s="383">
        <f t="shared" si="256"/>
        <v>0</v>
      </c>
      <c r="WZM56" s="383">
        <f t="shared" si="256"/>
        <v>0</v>
      </c>
      <c r="WZN56" s="383">
        <f t="shared" si="256"/>
        <v>0</v>
      </c>
      <c r="WZO56" s="383">
        <f t="shared" si="256"/>
        <v>0</v>
      </c>
      <c r="WZP56" s="383">
        <f t="shared" si="256"/>
        <v>0</v>
      </c>
      <c r="WZQ56" s="383">
        <f t="shared" si="256"/>
        <v>0</v>
      </c>
      <c r="WZR56" s="383">
        <f t="shared" si="256"/>
        <v>0</v>
      </c>
      <c r="WZS56" s="383">
        <f t="shared" si="256"/>
        <v>0</v>
      </c>
      <c r="WZT56" s="383">
        <f t="shared" si="256"/>
        <v>0</v>
      </c>
      <c r="WZU56" s="383">
        <f t="shared" si="256"/>
        <v>0</v>
      </c>
      <c r="WZV56" s="383">
        <f t="shared" si="256"/>
        <v>0</v>
      </c>
      <c r="WZW56" s="383">
        <f t="shared" si="256"/>
        <v>0</v>
      </c>
      <c r="WZX56" s="383">
        <f t="shared" si="256"/>
        <v>0</v>
      </c>
      <c r="WZY56" s="383">
        <f t="shared" si="256"/>
        <v>0</v>
      </c>
      <c r="WZZ56" s="383">
        <f t="shared" si="256"/>
        <v>0</v>
      </c>
      <c r="XAA56" s="383">
        <f t="shared" si="256"/>
        <v>0</v>
      </c>
      <c r="XAB56" s="383">
        <f t="shared" si="256"/>
        <v>0</v>
      </c>
      <c r="XAC56" s="383">
        <f t="shared" si="256"/>
        <v>0</v>
      </c>
      <c r="XAD56" s="383">
        <f t="shared" si="256"/>
        <v>0</v>
      </c>
      <c r="XAE56" s="383">
        <f t="shared" si="256"/>
        <v>0</v>
      </c>
      <c r="XAF56" s="383">
        <f t="shared" si="256"/>
        <v>0</v>
      </c>
      <c r="XAG56" s="383">
        <f t="shared" si="256"/>
        <v>0</v>
      </c>
      <c r="XAH56" s="383">
        <f t="shared" si="256"/>
        <v>0</v>
      </c>
      <c r="XAI56" s="383">
        <f t="shared" si="256"/>
        <v>0</v>
      </c>
      <c r="XAJ56" s="383">
        <f t="shared" si="256"/>
        <v>0</v>
      </c>
      <c r="XAK56" s="383">
        <f t="shared" si="256"/>
        <v>0</v>
      </c>
      <c r="XAL56" s="383">
        <f t="shared" ref="XAL56:XCW56" si="257">$C$56*XAL54</f>
        <v>0</v>
      </c>
      <c r="XAM56" s="383">
        <f t="shared" si="257"/>
        <v>0</v>
      </c>
      <c r="XAN56" s="383">
        <f t="shared" si="257"/>
        <v>0</v>
      </c>
      <c r="XAO56" s="383">
        <f t="shared" si="257"/>
        <v>0</v>
      </c>
      <c r="XAP56" s="383">
        <f t="shared" si="257"/>
        <v>0</v>
      </c>
      <c r="XAQ56" s="383">
        <f t="shared" si="257"/>
        <v>0</v>
      </c>
      <c r="XAR56" s="383">
        <f t="shared" si="257"/>
        <v>0</v>
      </c>
      <c r="XAS56" s="383">
        <f t="shared" si="257"/>
        <v>0</v>
      </c>
      <c r="XAT56" s="383">
        <f t="shared" si="257"/>
        <v>0</v>
      </c>
      <c r="XAU56" s="383">
        <f t="shared" si="257"/>
        <v>0</v>
      </c>
      <c r="XAV56" s="383">
        <f t="shared" si="257"/>
        <v>0</v>
      </c>
      <c r="XAW56" s="383">
        <f t="shared" si="257"/>
        <v>0</v>
      </c>
      <c r="XAX56" s="383">
        <f t="shared" si="257"/>
        <v>0</v>
      </c>
      <c r="XAY56" s="383">
        <f t="shared" si="257"/>
        <v>0</v>
      </c>
      <c r="XAZ56" s="383">
        <f t="shared" si="257"/>
        <v>0</v>
      </c>
      <c r="XBA56" s="383">
        <f t="shared" si="257"/>
        <v>0</v>
      </c>
      <c r="XBB56" s="383">
        <f t="shared" si="257"/>
        <v>0</v>
      </c>
      <c r="XBC56" s="383">
        <f t="shared" si="257"/>
        <v>0</v>
      </c>
      <c r="XBD56" s="383">
        <f t="shared" si="257"/>
        <v>0</v>
      </c>
      <c r="XBE56" s="383">
        <f t="shared" si="257"/>
        <v>0</v>
      </c>
      <c r="XBF56" s="383">
        <f t="shared" si="257"/>
        <v>0</v>
      </c>
      <c r="XBG56" s="383">
        <f t="shared" si="257"/>
        <v>0</v>
      </c>
      <c r="XBH56" s="383">
        <f t="shared" si="257"/>
        <v>0</v>
      </c>
      <c r="XBI56" s="383">
        <f t="shared" si="257"/>
        <v>0</v>
      </c>
      <c r="XBJ56" s="383">
        <f t="shared" si="257"/>
        <v>0</v>
      </c>
      <c r="XBK56" s="383">
        <f t="shared" si="257"/>
        <v>0</v>
      </c>
      <c r="XBL56" s="383">
        <f t="shared" si="257"/>
        <v>0</v>
      </c>
      <c r="XBM56" s="383">
        <f t="shared" si="257"/>
        <v>0</v>
      </c>
      <c r="XBN56" s="383">
        <f t="shared" si="257"/>
        <v>0</v>
      </c>
      <c r="XBO56" s="383">
        <f t="shared" si="257"/>
        <v>0</v>
      </c>
      <c r="XBP56" s="383">
        <f t="shared" si="257"/>
        <v>0</v>
      </c>
      <c r="XBQ56" s="383">
        <f t="shared" si="257"/>
        <v>0</v>
      </c>
      <c r="XBR56" s="383">
        <f t="shared" si="257"/>
        <v>0</v>
      </c>
      <c r="XBS56" s="383">
        <f t="shared" si="257"/>
        <v>0</v>
      </c>
      <c r="XBT56" s="383">
        <f t="shared" si="257"/>
        <v>0</v>
      </c>
      <c r="XBU56" s="383">
        <f t="shared" si="257"/>
        <v>0</v>
      </c>
      <c r="XBV56" s="383">
        <f t="shared" si="257"/>
        <v>0</v>
      </c>
      <c r="XBW56" s="383">
        <f t="shared" si="257"/>
        <v>0</v>
      </c>
      <c r="XBX56" s="383">
        <f t="shared" si="257"/>
        <v>0</v>
      </c>
      <c r="XBY56" s="383">
        <f t="shared" si="257"/>
        <v>0</v>
      </c>
      <c r="XBZ56" s="383">
        <f t="shared" si="257"/>
        <v>0</v>
      </c>
      <c r="XCA56" s="383">
        <f t="shared" si="257"/>
        <v>0</v>
      </c>
      <c r="XCB56" s="383">
        <f t="shared" si="257"/>
        <v>0</v>
      </c>
      <c r="XCC56" s="383">
        <f t="shared" si="257"/>
        <v>0</v>
      </c>
      <c r="XCD56" s="383">
        <f t="shared" si="257"/>
        <v>0</v>
      </c>
      <c r="XCE56" s="383">
        <f t="shared" si="257"/>
        <v>0</v>
      </c>
      <c r="XCF56" s="383">
        <f t="shared" si="257"/>
        <v>0</v>
      </c>
      <c r="XCG56" s="383">
        <f t="shared" si="257"/>
        <v>0</v>
      </c>
      <c r="XCH56" s="383">
        <f t="shared" si="257"/>
        <v>0</v>
      </c>
      <c r="XCI56" s="383">
        <f t="shared" si="257"/>
        <v>0</v>
      </c>
      <c r="XCJ56" s="383">
        <f t="shared" si="257"/>
        <v>0</v>
      </c>
      <c r="XCK56" s="383">
        <f t="shared" si="257"/>
        <v>0</v>
      </c>
      <c r="XCL56" s="383">
        <f t="shared" si="257"/>
        <v>0</v>
      </c>
      <c r="XCM56" s="383">
        <f t="shared" si="257"/>
        <v>0</v>
      </c>
      <c r="XCN56" s="383">
        <f t="shared" si="257"/>
        <v>0</v>
      </c>
      <c r="XCO56" s="383">
        <f t="shared" si="257"/>
        <v>0</v>
      </c>
      <c r="XCP56" s="383">
        <f t="shared" si="257"/>
        <v>0</v>
      </c>
      <c r="XCQ56" s="383">
        <f t="shared" si="257"/>
        <v>0</v>
      </c>
      <c r="XCR56" s="383">
        <f t="shared" si="257"/>
        <v>0</v>
      </c>
      <c r="XCS56" s="383">
        <f t="shared" si="257"/>
        <v>0</v>
      </c>
      <c r="XCT56" s="383">
        <f t="shared" si="257"/>
        <v>0</v>
      </c>
      <c r="XCU56" s="383">
        <f t="shared" si="257"/>
        <v>0</v>
      </c>
      <c r="XCV56" s="383">
        <f t="shared" si="257"/>
        <v>0</v>
      </c>
      <c r="XCW56" s="383">
        <f t="shared" si="257"/>
        <v>0</v>
      </c>
      <c r="XCX56" s="383">
        <f t="shared" ref="XCX56:XFD56" si="258">$C$56*XCX54</f>
        <v>0</v>
      </c>
      <c r="XCY56" s="383">
        <f t="shared" si="258"/>
        <v>0</v>
      </c>
      <c r="XCZ56" s="383">
        <f t="shared" si="258"/>
        <v>0</v>
      </c>
      <c r="XDA56" s="383">
        <f t="shared" si="258"/>
        <v>0</v>
      </c>
      <c r="XDB56" s="383">
        <f t="shared" si="258"/>
        <v>0</v>
      </c>
      <c r="XDC56" s="383">
        <f t="shared" si="258"/>
        <v>0</v>
      </c>
      <c r="XDD56" s="383">
        <f t="shared" si="258"/>
        <v>0</v>
      </c>
      <c r="XDE56" s="383">
        <f t="shared" si="258"/>
        <v>0</v>
      </c>
      <c r="XDF56" s="383">
        <f t="shared" si="258"/>
        <v>0</v>
      </c>
      <c r="XDG56" s="383">
        <f t="shared" si="258"/>
        <v>0</v>
      </c>
      <c r="XDH56" s="383">
        <f t="shared" si="258"/>
        <v>0</v>
      </c>
      <c r="XDI56" s="383">
        <f t="shared" si="258"/>
        <v>0</v>
      </c>
      <c r="XDJ56" s="383">
        <f t="shared" si="258"/>
        <v>0</v>
      </c>
      <c r="XDK56" s="383">
        <f t="shared" si="258"/>
        <v>0</v>
      </c>
      <c r="XDL56" s="383">
        <f t="shared" si="258"/>
        <v>0</v>
      </c>
      <c r="XDM56" s="383">
        <f t="shared" si="258"/>
        <v>0</v>
      </c>
      <c r="XDN56" s="383">
        <f t="shared" si="258"/>
        <v>0</v>
      </c>
      <c r="XDO56" s="383">
        <f t="shared" si="258"/>
        <v>0</v>
      </c>
      <c r="XDP56" s="383">
        <f t="shared" si="258"/>
        <v>0</v>
      </c>
      <c r="XDQ56" s="383">
        <f t="shared" si="258"/>
        <v>0</v>
      </c>
      <c r="XDR56" s="383">
        <f t="shared" si="258"/>
        <v>0</v>
      </c>
      <c r="XDS56" s="383">
        <f t="shared" si="258"/>
        <v>0</v>
      </c>
      <c r="XDT56" s="383">
        <f t="shared" si="258"/>
        <v>0</v>
      </c>
      <c r="XDU56" s="383">
        <f t="shared" si="258"/>
        <v>0</v>
      </c>
      <c r="XDV56" s="383">
        <f t="shared" si="258"/>
        <v>0</v>
      </c>
      <c r="XDW56" s="383">
        <f t="shared" si="258"/>
        <v>0</v>
      </c>
      <c r="XDX56" s="383">
        <f t="shared" si="258"/>
        <v>0</v>
      </c>
      <c r="XDY56" s="383">
        <f t="shared" si="258"/>
        <v>0</v>
      </c>
      <c r="XDZ56" s="383">
        <f t="shared" si="258"/>
        <v>0</v>
      </c>
      <c r="XEA56" s="383">
        <f t="shared" si="258"/>
        <v>0</v>
      </c>
      <c r="XEB56" s="383">
        <f t="shared" si="258"/>
        <v>0</v>
      </c>
      <c r="XEC56" s="383">
        <f t="shared" si="258"/>
        <v>0</v>
      </c>
      <c r="XED56" s="383">
        <f t="shared" si="258"/>
        <v>0</v>
      </c>
      <c r="XEE56" s="383">
        <f t="shared" si="258"/>
        <v>0</v>
      </c>
      <c r="XEF56" s="383">
        <f t="shared" si="258"/>
        <v>0</v>
      </c>
      <c r="XEG56" s="383">
        <f t="shared" si="258"/>
        <v>0</v>
      </c>
      <c r="XEH56" s="383">
        <f t="shared" si="258"/>
        <v>0</v>
      </c>
      <c r="XEI56" s="383">
        <f t="shared" si="258"/>
        <v>0</v>
      </c>
      <c r="XEJ56" s="383">
        <f t="shared" si="258"/>
        <v>0</v>
      </c>
      <c r="XEK56" s="383">
        <f t="shared" si="258"/>
        <v>0</v>
      </c>
      <c r="XEL56" s="383">
        <f t="shared" si="258"/>
        <v>0</v>
      </c>
      <c r="XEM56" s="383">
        <f t="shared" si="258"/>
        <v>0</v>
      </c>
      <c r="XEN56" s="383">
        <f t="shared" si="258"/>
        <v>0</v>
      </c>
      <c r="XEO56" s="383">
        <f t="shared" si="258"/>
        <v>0</v>
      </c>
      <c r="XEP56" s="383">
        <f t="shared" si="258"/>
        <v>0</v>
      </c>
      <c r="XEQ56" s="383">
        <f t="shared" si="258"/>
        <v>0</v>
      </c>
      <c r="XER56" s="383">
        <f t="shared" si="258"/>
        <v>0</v>
      </c>
      <c r="XES56" s="383">
        <f t="shared" si="258"/>
        <v>0</v>
      </c>
      <c r="XET56" s="383">
        <f t="shared" si="258"/>
        <v>0</v>
      </c>
      <c r="XEU56" s="383">
        <f t="shared" si="258"/>
        <v>0</v>
      </c>
      <c r="XEV56" s="383">
        <f t="shared" si="258"/>
        <v>0</v>
      </c>
      <c r="XEW56" s="383">
        <f t="shared" si="258"/>
        <v>0</v>
      </c>
      <c r="XEX56" s="383">
        <f t="shared" si="258"/>
        <v>0</v>
      </c>
      <c r="XEY56" s="383">
        <f t="shared" si="258"/>
        <v>0</v>
      </c>
      <c r="XEZ56" s="383">
        <f t="shared" si="258"/>
        <v>0</v>
      </c>
      <c r="XFA56" s="383">
        <f t="shared" si="258"/>
        <v>0</v>
      </c>
      <c r="XFB56" s="383">
        <f t="shared" si="258"/>
        <v>0</v>
      </c>
      <c r="XFC56" s="383">
        <f t="shared" si="258"/>
        <v>0</v>
      </c>
      <c r="XFD56" s="383">
        <f t="shared" si="258"/>
        <v>0</v>
      </c>
    </row>
    <row r="57" spans="1:16384" s="152" customFormat="1" ht="14.1" customHeight="1">
      <c r="C57" s="381"/>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c r="AJ57" s="363"/>
      <c r="AK57" s="363"/>
      <c r="AL57" s="363"/>
      <c r="AM57" s="363"/>
      <c r="AN57" s="363"/>
      <c r="AO57" s="363"/>
      <c r="AP57" s="363"/>
      <c r="AQ57" s="363"/>
      <c r="AR57" s="363"/>
      <c r="AS57" s="363"/>
      <c r="AT57" s="363"/>
      <c r="AU57" s="363"/>
      <c r="AV57" s="363"/>
      <c r="AW57" s="363"/>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3"/>
      <c r="CD57" s="363"/>
      <c r="CE57" s="363"/>
      <c r="CF57" s="363"/>
      <c r="CG57" s="363"/>
      <c r="CH57" s="363"/>
      <c r="CI57" s="363"/>
      <c r="CJ57" s="363"/>
      <c r="CK57" s="363"/>
      <c r="CL57" s="363"/>
      <c r="CM57" s="363"/>
      <c r="CN57" s="363"/>
      <c r="CO57" s="363"/>
      <c r="CP57" s="363"/>
      <c r="CQ57" s="363"/>
      <c r="CR57" s="363"/>
      <c r="CS57" s="363"/>
      <c r="CT57" s="363"/>
      <c r="CU57" s="363"/>
      <c r="CV57" s="363"/>
      <c r="CW57" s="363"/>
      <c r="CX57" s="363"/>
      <c r="CY57" s="363"/>
      <c r="CZ57" s="363"/>
      <c r="DA57" s="363"/>
      <c r="DB57" s="363"/>
      <c r="DC57" s="363"/>
      <c r="DD57" s="363"/>
      <c r="DE57" s="363"/>
      <c r="DF57" s="363"/>
      <c r="DG57" s="363"/>
      <c r="DH57" s="363"/>
      <c r="DI57" s="363"/>
      <c r="DJ57" s="363"/>
      <c r="DK57" s="363"/>
      <c r="DL57" s="363"/>
      <c r="DM57" s="363"/>
      <c r="DN57" s="363"/>
      <c r="DO57" s="363"/>
      <c r="DP57" s="363"/>
      <c r="DQ57" s="363"/>
      <c r="DR57" s="363"/>
      <c r="DS57" s="363"/>
      <c r="DT57" s="363"/>
      <c r="DU57" s="363"/>
      <c r="DV57" s="363"/>
      <c r="DW57" s="363"/>
      <c r="DX57" s="363"/>
      <c r="DY57" s="363"/>
      <c r="DZ57" s="363"/>
      <c r="EA57" s="363"/>
      <c r="EB57" s="363"/>
      <c r="EC57" s="363"/>
      <c r="ED57" s="363"/>
      <c r="EE57" s="363"/>
      <c r="EF57" s="363"/>
      <c r="EG57" s="363"/>
      <c r="EH57" s="363"/>
      <c r="EI57" s="363"/>
      <c r="EJ57" s="363"/>
      <c r="EK57" s="363"/>
      <c r="EL57" s="363"/>
      <c r="EM57" s="363"/>
      <c r="EN57" s="363"/>
      <c r="EO57" s="363"/>
      <c r="EP57" s="363"/>
      <c r="EQ57" s="363"/>
      <c r="ER57" s="363"/>
      <c r="ES57" s="363"/>
      <c r="ET57" s="363"/>
      <c r="EU57" s="363"/>
      <c r="EV57" s="363"/>
      <c r="EW57" s="363"/>
      <c r="EX57" s="363"/>
      <c r="EY57" s="363"/>
      <c r="EZ57" s="363"/>
      <c r="FA57" s="363"/>
      <c r="FB57" s="363"/>
      <c r="FC57" s="363"/>
      <c r="FD57" s="363"/>
      <c r="FE57" s="363"/>
      <c r="FF57" s="363"/>
      <c r="FG57" s="363"/>
      <c r="FH57" s="363"/>
      <c r="FI57" s="363"/>
      <c r="FJ57" s="363"/>
      <c r="FK57" s="363"/>
      <c r="FL57" s="363"/>
      <c r="FM57" s="363"/>
      <c r="FN57" s="363"/>
      <c r="FO57" s="363"/>
      <c r="FP57" s="363"/>
      <c r="FQ57" s="363"/>
      <c r="FR57" s="363"/>
      <c r="FS57" s="363"/>
      <c r="FT57" s="363"/>
      <c r="FU57" s="363"/>
      <c r="FV57" s="363"/>
      <c r="FW57" s="363"/>
      <c r="FX57" s="363"/>
      <c r="FY57" s="363"/>
      <c r="FZ57" s="363"/>
      <c r="GA57" s="363"/>
      <c r="GB57" s="363"/>
      <c r="GC57" s="363"/>
      <c r="GD57" s="363"/>
      <c r="GE57" s="363"/>
      <c r="GF57" s="363"/>
      <c r="GG57" s="363"/>
      <c r="GH57" s="363"/>
      <c r="GI57" s="363"/>
      <c r="GJ57" s="363"/>
      <c r="GK57" s="363"/>
      <c r="GL57" s="363"/>
      <c r="GM57" s="363"/>
      <c r="GN57" s="363"/>
      <c r="GO57" s="363"/>
      <c r="GP57" s="363"/>
      <c r="GQ57" s="363"/>
      <c r="GR57" s="363"/>
      <c r="GS57" s="363"/>
      <c r="GT57" s="363"/>
      <c r="GU57" s="363"/>
      <c r="GV57" s="363"/>
      <c r="GW57" s="363"/>
      <c r="GX57" s="363"/>
      <c r="GY57" s="363"/>
      <c r="GZ57" s="363"/>
      <c r="HA57" s="363"/>
      <c r="HB57" s="363"/>
      <c r="HC57" s="363"/>
      <c r="HD57" s="363"/>
      <c r="HE57" s="363"/>
      <c r="HF57" s="363"/>
      <c r="HG57" s="363"/>
      <c r="HH57" s="363"/>
      <c r="HI57" s="363"/>
      <c r="HJ57" s="363"/>
      <c r="HK57" s="363"/>
      <c r="HL57" s="363"/>
      <c r="HM57" s="363"/>
      <c r="HN57" s="363"/>
      <c r="HO57" s="363"/>
      <c r="HP57" s="363"/>
      <c r="HQ57" s="363"/>
      <c r="HR57" s="363"/>
      <c r="HS57" s="363"/>
      <c r="HT57" s="363"/>
      <c r="HU57" s="363"/>
      <c r="HV57" s="363"/>
      <c r="HW57" s="363"/>
      <c r="HX57" s="363"/>
      <c r="HY57" s="363"/>
      <c r="HZ57" s="363"/>
      <c r="IA57" s="363"/>
      <c r="IB57" s="363"/>
      <c r="IC57" s="363"/>
      <c r="ID57" s="363"/>
      <c r="IE57" s="363"/>
      <c r="IF57" s="363"/>
      <c r="IG57" s="363"/>
      <c r="IH57" s="363"/>
      <c r="II57" s="363"/>
      <c r="IJ57" s="363"/>
      <c r="IK57" s="363"/>
      <c r="IL57" s="363"/>
      <c r="IM57" s="363"/>
      <c r="IN57" s="363"/>
      <c r="IO57" s="363"/>
      <c r="IP57" s="363"/>
      <c r="IQ57" s="363"/>
      <c r="IR57" s="363"/>
      <c r="IS57" s="363"/>
      <c r="IT57" s="363"/>
      <c r="IU57" s="363"/>
      <c r="IV57" s="363"/>
      <c r="IW57" s="363"/>
      <c r="IX57" s="363"/>
      <c r="IY57" s="363"/>
      <c r="IZ57" s="363"/>
      <c r="JA57" s="363"/>
      <c r="JB57" s="363"/>
      <c r="JC57" s="363"/>
      <c r="JD57" s="363"/>
      <c r="JE57" s="363"/>
      <c r="JF57" s="363"/>
      <c r="JG57" s="363"/>
      <c r="JH57" s="363"/>
      <c r="JI57" s="363"/>
      <c r="JJ57" s="363"/>
      <c r="JK57" s="363"/>
      <c r="JL57" s="363"/>
      <c r="JM57" s="363"/>
      <c r="JN57" s="363"/>
      <c r="JO57" s="363"/>
      <c r="JP57" s="363"/>
      <c r="JQ57" s="363"/>
      <c r="JR57" s="363"/>
      <c r="JS57" s="363"/>
      <c r="JT57" s="363"/>
      <c r="JU57" s="363"/>
      <c r="JV57" s="363"/>
      <c r="JW57" s="363"/>
      <c r="JX57" s="363"/>
      <c r="JY57" s="363"/>
      <c r="JZ57" s="363"/>
      <c r="KA57" s="363"/>
      <c r="KB57" s="363"/>
      <c r="KC57" s="363"/>
      <c r="KD57" s="363"/>
      <c r="KE57" s="363"/>
      <c r="KF57" s="363"/>
      <c r="KG57" s="363"/>
      <c r="KH57" s="363"/>
      <c r="KI57" s="363"/>
      <c r="KJ57" s="363"/>
      <c r="KK57" s="363"/>
      <c r="KL57" s="363"/>
      <c r="KM57" s="363"/>
      <c r="KN57" s="363"/>
      <c r="KO57" s="363"/>
      <c r="KP57" s="363"/>
      <c r="KQ57" s="363"/>
      <c r="KR57" s="363"/>
      <c r="KS57" s="363"/>
      <c r="KT57" s="363"/>
      <c r="KU57" s="363"/>
      <c r="KV57" s="363"/>
      <c r="KW57" s="363"/>
      <c r="KX57" s="363"/>
      <c r="KY57" s="363"/>
      <c r="KZ57" s="363"/>
      <c r="LA57" s="363"/>
      <c r="LB57" s="363"/>
      <c r="LC57" s="363"/>
      <c r="LD57" s="363"/>
      <c r="LE57" s="363"/>
      <c r="LF57" s="363"/>
      <c r="LG57" s="363"/>
      <c r="LH57" s="363"/>
      <c r="LI57" s="363"/>
      <c r="LJ57" s="363"/>
      <c r="LK57" s="363"/>
      <c r="LL57" s="363"/>
      <c r="LM57" s="363"/>
      <c r="LN57" s="363"/>
      <c r="LO57" s="363"/>
      <c r="LP57" s="363"/>
      <c r="LQ57" s="363"/>
      <c r="LR57" s="363"/>
      <c r="LS57" s="363"/>
      <c r="LT57" s="363"/>
      <c r="LU57" s="363"/>
      <c r="LV57" s="363"/>
      <c r="LW57" s="363"/>
      <c r="LX57" s="363"/>
      <c r="LY57" s="363"/>
      <c r="LZ57" s="363"/>
      <c r="MA57" s="363"/>
      <c r="MB57" s="363"/>
      <c r="MC57" s="363"/>
      <c r="MD57" s="363"/>
      <c r="ME57" s="363"/>
      <c r="MF57" s="363"/>
      <c r="MG57" s="363"/>
      <c r="MH57" s="363"/>
      <c r="MI57" s="363"/>
      <c r="MJ57" s="363"/>
      <c r="MK57" s="363"/>
      <c r="ML57" s="363"/>
      <c r="MM57" s="363"/>
      <c r="MN57" s="363"/>
      <c r="MO57" s="363"/>
      <c r="MP57" s="363"/>
      <c r="MQ57" s="363"/>
      <c r="MR57" s="363"/>
      <c r="MS57" s="363"/>
      <c r="MT57" s="363"/>
      <c r="MU57" s="363"/>
      <c r="MV57" s="363"/>
      <c r="MW57" s="363"/>
      <c r="MX57" s="363"/>
      <c r="MY57" s="363"/>
      <c r="MZ57" s="363"/>
      <c r="NA57" s="363"/>
      <c r="NB57" s="363"/>
      <c r="NC57" s="363"/>
      <c r="ND57" s="363"/>
      <c r="NE57" s="363"/>
      <c r="NF57" s="363"/>
      <c r="NG57" s="363"/>
      <c r="NH57" s="363"/>
      <c r="NI57" s="363"/>
      <c r="NJ57" s="363"/>
      <c r="NK57" s="363"/>
      <c r="NL57" s="363"/>
      <c r="NM57" s="363"/>
      <c r="NN57" s="363"/>
      <c r="NO57" s="363"/>
      <c r="NP57" s="363"/>
      <c r="NQ57" s="363"/>
      <c r="NR57" s="363"/>
      <c r="NS57" s="363"/>
      <c r="NT57" s="363"/>
      <c r="NU57" s="363"/>
      <c r="NV57" s="363"/>
      <c r="NW57" s="363"/>
      <c r="NX57" s="363"/>
      <c r="NY57" s="363"/>
      <c r="NZ57" s="363"/>
      <c r="OA57" s="363"/>
      <c r="OB57" s="363"/>
      <c r="OC57" s="363"/>
      <c r="OD57" s="363"/>
      <c r="OE57" s="363"/>
      <c r="OF57" s="363"/>
      <c r="OG57" s="363"/>
      <c r="OH57" s="363"/>
      <c r="OI57" s="363"/>
      <c r="OJ57" s="363"/>
      <c r="OK57" s="363"/>
      <c r="OL57" s="363"/>
      <c r="OM57" s="363"/>
      <c r="ON57" s="363"/>
      <c r="OO57" s="363"/>
      <c r="OP57" s="363"/>
      <c r="OQ57" s="363"/>
      <c r="OR57" s="363"/>
      <c r="OS57" s="363"/>
      <c r="OT57" s="363"/>
      <c r="OU57" s="363"/>
      <c r="OV57" s="363"/>
      <c r="OW57" s="363"/>
      <c r="OX57" s="363"/>
      <c r="OY57" s="363"/>
      <c r="OZ57" s="363"/>
      <c r="PA57" s="363"/>
      <c r="PB57" s="363"/>
      <c r="PC57" s="363"/>
      <c r="PD57" s="363"/>
      <c r="PE57" s="363"/>
      <c r="PF57" s="363"/>
      <c r="PG57" s="363"/>
      <c r="PH57" s="363"/>
      <c r="PI57" s="363"/>
      <c r="PJ57" s="363"/>
      <c r="PK57" s="363"/>
      <c r="PL57" s="363"/>
      <c r="PM57" s="363"/>
      <c r="PN57" s="363"/>
      <c r="PO57" s="363"/>
      <c r="PP57" s="363"/>
      <c r="PQ57" s="363"/>
      <c r="PR57" s="363"/>
      <c r="PS57" s="363"/>
      <c r="PT57" s="363"/>
      <c r="PU57" s="363"/>
      <c r="PV57" s="363"/>
      <c r="PW57" s="363"/>
      <c r="PX57" s="363"/>
      <c r="PY57" s="363"/>
      <c r="PZ57" s="363"/>
      <c r="QA57" s="363"/>
      <c r="QB57" s="363"/>
      <c r="QC57" s="363"/>
      <c r="QD57" s="363"/>
      <c r="QE57" s="363"/>
      <c r="QF57" s="363"/>
      <c r="QG57" s="363"/>
      <c r="QH57" s="363"/>
      <c r="QI57" s="363"/>
      <c r="QJ57" s="363"/>
      <c r="QK57" s="363"/>
      <c r="QL57" s="363"/>
      <c r="QM57" s="363"/>
      <c r="QN57" s="363"/>
      <c r="QO57" s="363"/>
      <c r="QP57" s="363"/>
      <c r="QQ57" s="363"/>
      <c r="QR57" s="363"/>
      <c r="QS57" s="363"/>
      <c r="QT57" s="363"/>
      <c r="QU57" s="363"/>
      <c r="QV57" s="363"/>
      <c r="QW57" s="363"/>
      <c r="QX57" s="363"/>
      <c r="QY57" s="363"/>
      <c r="QZ57" s="363"/>
      <c r="RA57" s="363"/>
      <c r="RB57" s="363"/>
      <c r="RC57" s="363"/>
      <c r="RD57" s="363"/>
      <c r="RE57" s="363"/>
      <c r="RF57" s="363"/>
      <c r="RG57" s="363"/>
      <c r="RH57" s="363"/>
      <c r="RI57" s="363"/>
      <c r="RJ57" s="363"/>
      <c r="RK57" s="363"/>
      <c r="RL57" s="363"/>
      <c r="RM57" s="363"/>
      <c r="RN57" s="363"/>
      <c r="RO57" s="363"/>
      <c r="RP57" s="363"/>
      <c r="RQ57" s="363"/>
      <c r="RR57" s="363"/>
      <c r="RS57" s="363"/>
      <c r="RT57" s="363"/>
      <c r="RU57" s="363"/>
      <c r="RV57" s="363"/>
      <c r="RW57" s="363"/>
      <c r="RX57" s="363"/>
      <c r="RY57" s="363"/>
      <c r="RZ57" s="363"/>
      <c r="SA57" s="363"/>
      <c r="SB57" s="363"/>
      <c r="SC57" s="363"/>
      <c r="SD57" s="363"/>
      <c r="SE57" s="363"/>
      <c r="SF57" s="363"/>
      <c r="SG57" s="363"/>
      <c r="SH57" s="363"/>
      <c r="SI57" s="363"/>
      <c r="SJ57" s="363"/>
      <c r="SK57" s="363"/>
      <c r="SL57" s="363"/>
      <c r="SM57" s="363"/>
      <c r="SN57" s="363"/>
      <c r="SO57" s="363"/>
      <c r="SP57" s="363"/>
      <c r="SQ57" s="363"/>
      <c r="SR57" s="363"/>
      <c r="SS57" s="363"/>
      <c r="ST57" s="363"/>
      <c r="SU57" s="363"/>
      <c r="SV57" s="363"/>
      <c r="SW57" s="363"/>
      <c r="SX57" s="363"/>
      <c r="SY57" s="363"/>
      <c r="SZ57" s="363"/>
      <c r="TA57" s="363"/>
      <c r="TB57" s="363"/>
      <c r="TC57" s="363"/>
      <c r="TD57" s="363"/>
      <c r="TE57" s="363"/>
      <c r="TF57" s="363"/>
      <c r="TG57" s="363"/>
      <c r="TH57" s="363"/>
      <c r="TI57" s="363"/>
      <c r="TJ57" s="363"/>
      <c r="TK57" s="363"/>
      <c r="TL57" s="363"/>
      <c r="TM57" s="363"/>
      <c r="TN57" s="363"/>
      <c r="TO57" s="363"/>
      <c r="TP57" s="363"/>
      <c r="TQ57" s="363"/>
      <c r="TR57" s="363"/>
      <c r="TS57" s="363"/>
      <c r="TT57" s="363"/>
      <c r="TU57" s="363"/>
      <c r="TV57" s="363"/>
      <c r="TW57" s="363"/>
      <c r="TX57" s="363"/>
      <c r="TY57" s="363"/>
      <c r="TZ57" s="363"/>
      <c r="UA57" s="363"/>
      <c r="UB57" s="363"/>
      <c r="UC57" s="363"/>
      <c r="UD57" s="363"/>
      <c r="UE57" s="363"/>
      <c r="UF57" s="363"/>
      <c r="UG57" s="363"/>
      <c r="UH57" s="363"/>
      <c r="UI57" s="363"/>
      <c r="UJ57" s="363"/>
      <c r="UK57" s="363"/>
      <c r="UL57" s="363"/>
      <c r="UM57" s="363"/>
      <c r="UN57" s="363"/>
      <c r="UO57" s="363"/>
      <c r="UP57" s="363"/>
      <c r="UQ57" s="363"/>
      <c r="UR57" s="363"/>
      <c r="US57" s="363"/>
      <c r="UT57" s="363"/>
      <c r="UU57" s="363"/>
      <c r="UV57" s="363"/>
      <c r="UW57" s="363"/>
      <c r="UX57" s="363"/>
      <c r="UY57" s="363"/>
      <c r="UZ57" s="363"/>
      <c r="VA57" s="363"/>
      <c r="VB57" s="363"/>
      <c r="VC57" s="363"/>
      <c r="VD57" s="363"/>
      <c r="VE57" s="363"/>
      <c r="VF57" s="363"/>
      <c r="VG57" s="363"/>
      <c r="VH57" s="363"/>
      <c r="VI57" s="363"/>
      <c r="VJ57" s="363"/>
      <c r="VK57" s="363"/>
      <c r="VL57" s="363"/>
      <c r="VM57" s="363"/>
      <c r="VN57" s="363"/>
      <c r="VO57" s="363"/>
      <c r="VP57" s="363"/>
      <c r="VQ57" s="363"/>
      <c r="VR57" s="363"/>
      <c r="VS57" s="363"/>
      <c r="VT57" s="363"/>
      <c r="VU57" s="363"/>
      <c r="VV57" s="363"/>
      <c r="VW57" s="363"/>
      <c r="VX57" s="363"/>
      <c r="VY57" s="363"/>
      <c r="VZ57" s="363"/>
      <c r="WA57" s="363"/>
      <c r="WB57" s="363"/>
      <c r="WC57" s="363"/>
      <c r="WD57" s="363"/>
      <c r="WE57" s="363"/>
      <c r="WF57" s="363"/>
      <c r="WG57" s="363"/>
      <c r="WH57" s="363"/>
      <c r="WI57" s="363"/>
      <c r="WJ57" s="363"/>
      <c r="WK57" s="363"/>
      <c r="WL57" s="363"/>
      <c r="WM57" s="363"/>
      <c r="WN57" s="363"/>
      <c r="WO57" s="363"/>
      <c r="WP57" s="363"/>
      <c r="WQ57" s="363"/>
      <c r="WR57" s="363"/>
      <c r="WS57" s="363"/>
      <c r="WT57" s="363"/>
      <c r="WU57" s="363"/>
      <c r="WV57" s="363"/>
      <c r="WW57" s="363"/>
      <c r="WX57" s="363"/>
      <c r="WY57" s="363"/>
      <c r="WZ57" s="363"/>
      <c r="XA57" s="363"/>
      <c r="XB57" s="363"/>
      <c r="XC57" s="363"/>
      <c r="XD57" s="363"/>
      <c r="XE57" s="363"/>
      <c r="XF57" s="363"/>
      <c r="XG57" s="363"/>
      <c r="XH57" s="363"/>
      <c r="XI57" s="363"/>
      <c r="XJ57" s="363"/>
      <c r="XK57" s="363"/>
      <c r="XL57" s="363"/>
      <c r="XM57" s="363"/>
      <c r="XN57" s="363"/>
      <c r="XO57" s="363"/>
      <c r="XP57" s="363"/>
      <c r="XQ57" s="363"/>
      <c r="XR57" s="363"/>
      <c r="XS57" s="363"/>
      <c r="XT57" s="363"/>
      <c r="XU57" s="363"/>
      <c r="XV57" s="363"/>
      <c r="XW57" s="363"/>
      <c r="XX57" s="363"/>
      <c r="XY57" s="363"/>
      <c r="XZ57" s="363"/>
      <c r="YA57" s="363"/>
      <c r="YB57" s="363"/>
      <c r="YC57" s="363"/>
      <c r="YD57" s="363"/>
      <c r="YE57" s="363"/>
      <c r="YF57" s="363"/>
      <c r="YG57" s="363"/>
      <c r="YH57" s="363"/>
      <c r="YI57" s="363"/>
      <c r="YJ57" s="363"/>
      <c r="YK57" s="363"/>
      <c r="YL57" s="363"/>
      <c r="YM57" s="363"/>
      <c r="YN57" s="363"/>
      <c r="YO57" s="363"/>
      <c r="YP57" s="363"/>
      <c r="YQ57" s="363"/>
      <c r="YR57" s="363"/>
      <c r="YS57" s="363"/>
      <c r="YT57" s="363"/>
      <c r="YU57" s="363"/>
      <c r="YV57" s="363"/>
      <c r="YW57" s="363"/>
      <c r="YX57" s="363"/>
      <c r="YY57" s="363"/>
      <c r="YZ57" s="363"/>
      <c r="ZA57" s="363"/>
      <c r="ZB57" s="363"/>
      <c r="ZC57" s="363"/>
      <c r="ZD57" s="363"/>
      <c r="ZE57" s="363"/>
      <c r="ZF57" s="363"/>
      <c r="ZG57" s="363"/>
      <c r="ZH57" s="363"/>
      <c r="ZI57" s="363"/>
      <c r="ZJ57" s="363"/>
      <c r="ZK57" s="363"/>
      <c r="ZL57" s="363"/>
      <c r="ZM57" s="363"/>
      <c r="ZN57" s="363"/>
      <c r="ZO57" s="363"/>
      <c r="ZP57" s="363"/>
      <c r="ZQ57" s="363"/>
      <c r="ZR57" s="363"/>
      <c r="ZS57" s="363"/>
      <c r="ZT57" s="363"/>
      <c r="ZU57" s="363"/>
      <c r="ZV57" s="363"/>
      <c r="ZW57" s="363"/>
      <c r="ZX57" s="363"/>
      <c r="ZY57" s="363"/>
      <c r="ZZ57" s="363"/>
      <c r="AAA57" s="363"/>
      <c r="AAB57" s="363"/>
      <c r="AAC57" s="363"/>
      <c r="AAD57" s="363"/>
      <c r="AAE57" s="363"/>
      <c r="AAF57" s="363"/>
      <c r="AAG57" s="363"/>
      <c r="AAH57" s="363"/>
      <c r="AAI57" s="363"/>
      <c r="AAJ57" s="363"/>
      <c r="AAK57" s="363"/>
      <c r="AAL57" s="363"/>
      <c r="AAM57" s="363"/>
      <c r="AAN57" s="363"/>
      <c r="AAO57" s="363"/>
      <c r="AAP57" s="363"/>
      <c r="AAQ57" s="363"/>
      <c r="AAR57" s="363"/>
      <c r="AAS57" s="363"/>
      <c r="AAT57" s="363"/>
      <c r="AAU57" s="363"/>
      <c r="AAV57" s="363"/>
      <c r="AAW57" s="363"/>
      <c r="AAX57" s="363"/>
      <c r="AAY57" s="363"/>
      <c r="AAZ57" s="363"/>
      <c r="ABA57" s="363"/>
      <c r="ABB57" s="363"/>
      <c r="ABC57" s="363"/>
      <c r="ABD57" s="363"/>
      <c r="ABE57" s="363"/>
      <c r="ABF57" s="363"/>
      <c r="ABG57" s="363"/>
      <c r="ABH57" s="363"/>
      <c r="ABI57" s="363"/>
      <c r="ABJ57" s="363"/>
      <c r="ABK57" s="363"/>
      <c r="ABL57" s="363"/>
      <c r="ABM57" s="363"/>
      <c r="ABN57" s="363"/>
      <c r="ABO57" s="363"/>
      <c r="ABP57" s="363"/>
      <c r="ABQ57" s="363"/>
      <c r="ABR57" s="363"/>
      <c r="ABS57" s="363"/>
      <c r="ABT57" s="363"/>
      <c r="ABU57" s="363"/>
      <c r="ABV57" s="363"/>
      <c r="ABW57" s="363"/>
      <c r="ABX57" s="363"/>
      <c r="ABY57" s="363"/>
      <c r="ABZ57" s="363"/>
      <c r="ACA57" s="363"/>
      <c r="ACB57" s="363"/>
      <c r="ACC57" s="363"/>
      <c r="ACD57" s="363"/>
      <c r="ACE57" s="363"/>
      <c r="ACF57" s="363"/>
      <c r="ACG57" s="363"/>
      <c r="ACH57" s="363"/>
      <c r="ACI57" s="363"/>
      <c r="ACJ57" s="363"/>
      <c r="ACK57" s="363"/>
      <c r="ACL57" s="363"/>
      <c r="ACM57" s="363"/>
      <c r="ACN57" s="363"/>
      <c r="ACO57" s="363"/>
      <c r="ACP57" s="363"/>
      <c r="ACQ57" s="363"/>
      <c r="ACR57" s="363"/>
      <c r="ACS57" s="363"/>
      <c r="ACT57" s="363"/>
      <c r="ACU57" s="363"/>
      <c r="ACV57" s="363"/>
      <c r="ACW57" s="363"/>
      <c r="ACX57" s="363"/>
      <c r="ACY57" s="363"/>
      <c r="ACZ57" s="363"/>
      <c r="ADA57" s="363"/>
      <c r="ADB57" s="363"/>
      <c r="ADC57" s="363"/>
      <c r="ADD57" s="363"/>
      <c r="ADE57" s="363"/>
      <c r="ADF57" s="363"/>
      <c r="ADG57" s="363"/>
      <c r="ADH57" s="363"/>
      <c r="ADI57" s="363"/>
      <c r="ADJ57" s="363"/>
      <c r="ADK57" s="363"/>
      <c r="ADL57" s="363"/>
      <c r="ADM57" s="363"/>
      <c r="ADN57" s="363"/>
      <c r="ADO57" s="363"/>
      <c r="ADP57" s="363"/>
      <c r="ADQ57" s="363"/>
      <c r="ADR57" s="363"/>
      <c r="ADS57" s="363"/>
      <c r="ADT57" s="363"/>
      <c r="ADU57" s="363"/>
      <c r="ADV57" s="363"/>
      <c r="ADW57" s="363"/>
      <c r="ADX57" s="363"/>
      <c r="ADY57" s="363"/>
      <c r="ADZ57" s="363"/>
      <c r="AEA57" s="363"/>
      <c r="AEB57" s="363"/>
      <c r="AEC57" s="363"/>
      <c r="AED57" s="363"/>
      <c r="AEE57" s="363"/>
      <c r="AEF57" s="363"/>
      <c r="AEG57" s="363"/>
      <c r="AEH57" s="363"/>
      <c r="AEI57" s="363"/>
      <c r="AEJ57" s="363"/>
      <c r="AEK57" s="363"/>
      <c r="AEL57" s="363"/>
      <c r="AEM57" s="363"/>
      <c r="AEN57" s="363"/>
      <c r="AEO57" s="363"/>
      <c r="AEP57" s="363"/>
      <c r="AEQ57" s="363"/>
      <c r="AER57" s="363"/>
      <c r="AES57" s="363"/>
      <c r="AET57" s="363"/>
      <c r="AEU57" s="363"/>
      <c r="AEV57" s="363"/>
      <c r="AEW57" s="363"/>
      <c r="AEX57" s="363"/>
      <c r="AEY57" s="363"/>
      <c r="AEZ57" s="363"/>
      <c r="AFA57" s="363"/>
      <c r="AFB57" s="363"/>
      <c r="AFC57" s="363"/>
      <c r="AFD57" s="363"/>
      <c r="AFE57" s="363"/>
      <c r="AFF57" s="363"/>
      <c r="AFG57" s="363"/>
      <c r="AFH57" s="363"/>
      <c r="AFI57" s="363"/>
      <c r="AFJ57" s="363"/>
      <c r="AFK57" s="363"/>
      <c r="AFL57" s="363"/>
      <c r="AFM57" s="363"/>
      <c r="AFN57" s="363"/>
      <c r="AFO57" s="363"/>
      <c r="AFP57" s="363"/>
      <c r="AFQ57" s="363"/>
      <c r="AFR57" s="363"/>
      <c r="AFS57" s="363"/>
      <c r="AFT57" s="363"/>
      <c r="AFU57" s="363"/>
      <c r="AFV57" s="363"/>
      <c r="AFW57" s="363"/>
      <c r="AFX57" s="363"/>
      <c r="AFY57" s="363"/>
      <c r="AFZ57" s="363"/>
      <c r="AGA57" s="363"/>
      <c r="AGB57" s="363"/>
      <c r="AGC57" s="363"/>
      <c r="AGD57" s="363"/>
      <c r="AGE57" s="363"/>
      <c r="AGF57" s="363"/>
      <c r="AGG57" s="363"/>
      <c r="AGH57" s="363"/>
      <c r="AGI57" s="363"/>
      <c r="AGJ57" s="363"/>
      <c r="AGK57" s="363"/>
      <c r="AGL57" s="363"/>
      <c r="AGM57" s="363"/>
      <c r="AGN57" s="363"/>
      <c r="AGO57" s="363"/>
      <c r="AGP57" s="363"/>
      <c r="AGQ57" s="363"/>
      <c r="AGR57" s="363"/>
      <c r="AGS57" s="363"/>
      <c r="AGT57" s="363"/>
      <c r="AGU57" s="363"/>
      <c r="AGV57" s="363"/>
      <c r="AGW57" s="363"/>
      <c r="AGX57" s="363"/>
      <c r="AGY57" s="363"/>
      <c r="AGZ57" s="363"/>
      <c r="AHA57" s="363"/>
      <c r="AHB57" s="363"/>
      <c r="AHC57" s="363"/>
      <c r="AHD57" s="363"/>
      <c r="AHE57" s="363"/>
      <c r="AHF57" s="363"/>
      <c r="AHG57" s="363"/>
      <c r="AHH57" s="363"/>
      <c r="AHI57" s="363"/>
      <c r="AHJ57" s="363"/>
      <c r="AHK57" s="363"/>
      <c r="AHL57" s="363"/>
      <c r="AHM57" s="363"/>
      <c r="AHN57" s="363"/>
      <c r="AHO57" s="363"/>
      <c r="AHP57" s="363"/>
      <c r="AHQ57" s="363"/>
      <c r="AHR57" s="363"/>
      <c r="AHS57" s="363"/>
      <c r="AHT57" s="363"/>
      <c r="AHU57" s="363"/>
      <c r="AHV57" s="363"/>
      <c r="AHW57" s="363"/>
      <c r="AHX57" s="363"/>
      <c r="AHY57" s="363"/>
      <c r="AHZ57" s="363"/>
      <c r="AIA57" s="363"/>
      <c r="AIB57" s="363"/>
      <c r="AIC57" s="363"/>
      <c r="AID57" s="363"/>
      <c r="AIE57" s="363"/>
      <c r="AIF57" s="363"/>
      <c r="AIG57" s="363"/>
      <c r="AIH57" s="363"/>
      <c r="AII57" s="363"/>
      <c r="AIJ57" s="363"/>
      <c r="AIK57" s="363"/>
      <c r="AIL57" s="363"/>
      <c r="AIM57" s="363"/>
      <c r="AIN57" s="363"/>
      <c r="AIO57" s="363"/>
      <c r="AIP57" s="363"/>
      <c r="AIQ57" s="363"/>
      <c r="AIR57" s="363"/>
      <c r="AIS57" s="363"/>
      <c r="AIT57" s="363"/>
      <c r="AIU57" s="363"/>
      <c r="AIV57" s="363"/>
      <c r="AIW57" s="363"/>
      <c r="AIX57" s="363"/>
      <c r="AIY57" s="363"/>
      <c r="AIZ57" s="363"/>
      <c r="AJA57" s="363"/>
      <c r="AJB57" s="363"/>
      <c r="AJC57" s="363"/>
      <c r="AJD57" s="363"/>
      <c r="AJE57" s="363"/>
      <c r="AJF57" s="363"/>
      <c r="AJG57" s="363"/>
      <c r="AJH57" s="363"/>
      <c r="AJI57" s="363"/>
      <c r="AJJ57" s="363"/>
      <c r="AJK57" s="363"/>
      <c r="AJL57" s="363"/>
      <c r="AJM57" s="363"/>
      <c r="AJN57" s="363"/>
      <c r="AJO57" s="363"/>
      <c r="AJP57" s="363"/>
      <c r="AJQ57" s="363"/>
      <c r="AJR57" s="363"/>
      <c r="AJS57" s="363"/>
      <c r="AJT57" s="363"/>
      <c r="AJU57" s="363"/>
      <c r="AJV57" s="363"/>
      <c r="AJW57" s="363"/>
      <c r="AJX57" s="363"/>
      <c r="AJY57" s="363"/>
      <c r="AJZ57" s="363"/>
      <c r="AKA57" s="363"/>
      <c r="AKB57" s="363"/>
      <c r="AKC57" s="363"/>
      <c r="AKD57" s="363"/>
      <c r="AKE57" s="363"/>
      <c r="AKF57" s="363"/>
      <c r="AKG57" s="363"/>
      <c r="AKH57" s="363"/>
      <c r="AKI57" s="363"/>
      <c r="AKJ57" s="363"/>
      <c r="AKK57" s="363"/>
      <c r="AKL57" s="363"/>
      <c r="AKM57" s="363"/>
      <c r="AKN57" s="363"/>
      <c r="AKO57" s="363"/>
      <c r="AKP57" s="363"/>
      <c r="AKQ57" s="363"/>
      <c r="AKR57" s="363"/>
      <c r="AKS57" s="363"/>
      <c r="AKT57" s="363"/>
      <c r="AKU57" s="363"/>
      <c r="AKV57" s="363"/>
      <c r="AKW57" s="363"/>
      <c r="AKX57" s="363"/>
      <c r="AKY57" s="363"/>
      <c r="AKZ57" s="363"/>
      <c r="ALA57" s="363"/>
      <c r="ALB57" s="363"/>
      <c r="ALC57" s="363"/>
      <c r="ALD57" s="363"/>
      <c r="ALE57" s="363"/>
      <c r="ALF57" s="363"/>
      <c r="ALG57" s="363"/>
      <c r="ALH57" s="363"/>
      <c r="ALI57" s="363"/>
      <c r="ALJ57" s="363"/>
      <c r="ALK57" s="363"/>
      <c r="ALL57" s="363"/>
      <c r="ALM57" s="363"/>
      <c r="ALN57" s="363"/>
      <c r="ALO57" s="363"/>
      <c r="ALP57" s="363"/>
      <c r="ALQ57" s="363"/>
      <c r="ALR57" s="363"/>
      <c r="ALS57" s="363"/>
      <c r="ALT57" s="363"/>
      <c r="ALU57" s="363"/>
      <c r="ALV57" s="363"/>
      <c r="ALW57" s="363"/>
      <c r="ALX57" s="363"/>
      <c r="ALY57" s="363"/>
      <c r="ALZ57" s="363"/>
      <c r="AMA57" s="363"/>
      <c r="AMB57" s="363"/>
      <c r="AMC57" s="363"/>
      <c r="AMD57" s="363"/>
      <c r="AME57" s="363"/>
      <c r="AMF57" s="363"/>
      <c r="AMG57" s="363"/>
      <c r="AMH57" s="363"/>
      <c r="AMI57" s="363"/>
      <c r="AMJ57" s="363"/>
      <c r="AMK57" s="363"/>
      <c r="AML57" s="363"/>
      <c r="AMM57" s="363"/>
      <c r="AMN57" s="363"/>
      <c r="AMO57" s="363"/>
      <c r="AMP57" s="363"/>
      <c r="AMQ57" s="363"/>
      <c r="AMR57" s="363"/>
      <c r="AMS57" s="363"/>
      <c r="AMT57" s="363"/>
      <c r="AMU57" s="363"/>
      <c r="AMV57" s="363"/>
      <c r="AMW57" s="363"/>
      <c r="AMX57" s="363"/>
      <c r="AMY57" s="363"/>
      <c r="AMZ57" s="363"/>
      <c r="ANA57" s="363"/>
      <c r="ANB57" s="363"/>
      <c r="ANC57" s="363"/>
      <c r="AND57" s="363"/>
      <c r="ANE57" s="363"/>
      <c r="ANF57" s="363"/>
      <c r="ANG57" s="363"/>
      <c r="ANH57" s="363"/>
      <c r="ANI57" s="363"/>
      <c r="ANJ57" s="363"/>
      <c r="ANK57" s="363"/>
      <c r="ANL57" s="363"/>
      <c r="ANM57" s="363"/>
      <c r="ANN57" s="363"/>
      <c r="ANO57" s="363"/>
      <c r="ANP57" s="363"/>
      <c r="ANQ57" s="363"/>
      <c r="ANR57" s="363"/>
      <c r="ANS57" s="363"/>
      <c r="ANT57" s="363"/>
      <c r="ANU57" s="363"/>
      <c r="ANV57" s="363"/>
      <c r="ANW57" s="363"/>
      <c r="ANX57" s="363"/>
      <c r="ANY57" s="363"/>
      <c r="ANZ57" s="363"/>
      <c r="AOA57" s="363"/>
      <c r="AOB57" s="363"/>
      <c r="AOC57" s="363"/>
      <c r="AOD57" s="363"/>
      <c r="AOE57" s="363"/>
      <c r="AOF57" s="363"/>
      <c r="AOG57" s="363"/>
      <c r="AOH57" s="363"/>
      <c r="AOI57" s="363"/>
      <c r="AOJ57" s="363"/>
      <c r="AOK57" s="363"/>
      <c r="AOL57" s="363"/>
      <c r="AOM57" s="363"/>
      <c r="AON57" s="363"/>
      <c r="AOO57" s="363"/>
      <c r="AOP57" s="363"/>
      <c r="AOQ57" s="363"/>
      <c r="AOR57" s="363"/>
      <c r="AOS57" s="363"/>
      <c r="AOT57" s="363"/>
      <c r="AOU57" s="363"/>
      <c r="AOV57" s="363"/>
      <c r="AOW57" s="363"/>
      <c r="AOX57" s="363"/>
      <c r="AOY57" s="363"/>
      <c r="AOZ57" s="363"/>
      <c r="APA57" s="363"/>
      <c r="APB57" s="363"/>
      <c r="APC57" s="363"/>
      <c r="APD57" s="363"/>
      <c r="APE57" s="363"/>
      <c r="APF57" s="363"/>
      <c r="APG57" s="363"/>
      <c r="APH57" s="363"/>
      <c r="API57" s="363"/>
      <c r="APJ57" s="363"/>
      <c r="APK57" s="363"/>
      <c r="APL57" s="363"/>
      <c r="APM57" s="363"/>
      <c r="APN57" s="363"/>
      <c r="APO57" s="363"/>
      <c r="APP57" s="363"/>
      <c r="APQ57" s="363"/>
      <c r="APR57" s="363"/>
      <c r="APS57" s="363"/>
      <c r="APT57" s="363"/>
      <c r="APU57" s="363"/>
      <c r="APV57" s="363"/>
      <c r="APW57" s="363"/>
      <c r="APX57" s="363"/>
      <c r="APY57" s="363"/>
      <c r="APZ57" s="363"/>
      <c r="AQA57" s="363"/>
      <c r="AQB57" s="363"/>
      <c r="AQC57" s="363"/>
      <c r="AQD57" s="363"/>
      <c r="AQE57" s="363"/>
      <c r="AQF57" s="363"/>
      <c r="AQG57" s="363"/>
      <c r="AQH57" s="363"/>
      <c r="AQI57" s="363"/>
      <c r="AQJ57" s="363"/>
      <c r="AQK57" s="363"/>
      <c r="AQL57" s="363"/>
      <c r="AQM57" s="363"/>
      <c r="AQN57" s="363"/>
      <c r="AQO57" s="363"/>
      <c r="AQP57" s="363"/>
      <c r="AQQ57" s="363"/>
      <c r="AQR57" s="363"/>
      <c r="AQS57" s="363"/>
      <c r="AQT57" s="363"/>
      <c r="AQU57" s="363"/>
      <c r="AQV57" s="363"/>
      <c r="AQW57" s="363"/>
      <c r="AQX57" s="363"/>
      <c r="AQY57" s="363"/>
      <c r="AQZ57" s="363"/>
      <c r="ARA57" s="363"/>
      <c r="ARB57" s="363"/>
      <c r="ARC57" s="363"/>
      <c r="ARD57" s="363"/>
      <c r="ARE57" s="363"/>
      <c r="ARF57" s="363"/>
      <c r="ARG57" s="363"/>
      <c r="ARH57" s="363"/>
      <c r="ARI57" s="363"/>
      <c r="ARJ57" s="363"/>
      <c r="ARK57" s="363"/>
      <c r="ARL57" s="363"/>
      <c r="ARM57" s="363"/>
      <c r="ARN57" s="363"/>
      <c r="ARO57" s="363"/>
      <c r="ARP57" s="363"/>
      <c r="ARQ57" s="363"/>
      <c r="ARR57" s="363"/>
      <c r="ARS57" s="363"/>
      <c r="ART57" s="363"/>
      <c r="ARU57" s="363"/>
      <c r="ARV57" s="363"/>
      <c r="ARW57" s="363"/>
      <c r="ARX57" s="363"/>
      <c r="ARY57" s="363"/>
      <c r="ARZ57" s="363"/>
      <c r="ASA57" s="363"/>
      <c r="ASB57" s="363"/>
      <c r="ASC57" s="363"/>
      <c r="ASD57" s="363"/>
      <c r="ASE57" s="363"/>
      <c r="ASF57" s="363"/>
      <c r="ASG57" s="363"/>
      <c r="ASH57" s="363"/>
      <c r="ASI57" s="363"/>
      <c r="ASJ57" s="363"/>
      <c r="ASK57" s="363"/>
      <c r="ASL57" s="363"/>
      <c r="ASM57" s="363"/>
      <c r="ASN57" s="363"/>
      <c r="ASO57" s="363"/>
      <c r="ASP57" s="363"/>
      <c r="ASQ57" s="363"/>
      <c r="ASR57" s="363"/>
      <c r="ASS57" s="363"/>
      <c r="AST57" s="363"/>
      <c r="ASU57" s="363"/>
      <c r="ASV57" s="363"/>
      <c r="ASW57" s="363"/>
      <c r="ASX57" s="363"/>
      <c r="ASY57" s="363"/>
      <c r="ASZ57" s="363"/>
      <c r="ATA57" s="363"/>
      <c r="ATB57" s="363"/>
      <c r="ATC57" s="363"/>
      <c r="ATD57" s="363"/>
      <c r="ATE57" s="363"/>
      <c r="ATF57" s="363"/>
      <c r="ATG57" s="363"/>
      <c r="ATH57" s="363"/>
      <c r="ATI57" s="363"/>
      <c r="ATJ57" s="363"/>
      <c r="ATK57" s="363"/>
      <c r="ATL57" s="363"/>
      <c r="ATM57" s="363"/>
      <c r="ATN57" s="363"/>
      <c r="ATO57" s="363"/>
      <c r="ATP57" s="363"/>
      <c r="ATQ57" s="363"/>
      <c r="ATR57" s="363"/>
      <c r="ATS57" s="363"/>
      <c r="ATT57" s="363"/>
      <c r="ATU57" s="363"/>
      <c r="ATV57" s="363"/>
      <c r="ATW57" s="363"/>
      <c r="ATX57" s="363"/>
      <c r="ATY57" s="363"/>
      <c r="ATZ57" s="363"/>
      <c r="AUA57" s="363"/>
      <c r="AUB57" s="363"/>
      <c r="AUC57" s="363"/>
      <c r="AUD57" s="363"/>
      <c r="AUE57" s="363"/>
      <c r="AUF57" s="363"/>
      <c r="AUG57" s="363"/>
      <c r="AUH57" s="363"/>
      <c r="AUI57" s="363"/>
      <c r="AUJ57" s="363"/>
      <c r="AUK57" s="363"/>
      <c r="AUL57" s="363"/>
      <c r="AUM57" s="363"/>
      <c r="AUN57" s="363"/>
      <c r="AUO57" s="363"/>
      <c r="AUP57" s="363"/>
      <c r="AUQ57" s="363"/>
      <c r="AUR57" s="363"/>
      <c r="AUS57" s="363"/>
      <c r="AUT57" s="363"/>
      <c r="AUU57" s="363"/>
      <c r="AUV57" s="363"/>
      <c r="AUW57" s="363"/>
      <c r="AUX57" s="363"/>
      <c r="AUY57" s="363"/>
      <c r="AUZ57" s="363"/>
      <c r="AVA57" s="363"/>
      <c r="AVB57" s="363"/>
      <c r="AVC57" s="363"/>
      <c r="AVD57" s="363"/>
      <c r="AVE57" s="363"/>
      <c r="AVF57" s="363"/>
      <c r="AVG57" s="363"/>
      <c r="AVH57" s="363"/>
      <c r="AVI57" s="363"/>
      <c r="AVJ57" s="363"/>
      <c r="AVK57" s="363"/>
      <c r="AVL57" s="363"/>
      <c r="AVM57" s="363"/>
      <c r="AVN57" s="363"/>
      <c r="AVO57" s="363"/>
      <c r="AVP57" s="363"/>
      <c r="AVQ57" s="363"/>
      <c r="AVR57" s="363"/>
      <c r="AVS57" s="363"/>
      <c r="AVT57" s="363"/>
      <c r="AVU57" s="363"/>
      <c r="AVV57" s="363"/>
      <c r="AVW57" s="363"/>
      <c r="AVX57" s="363"/>
      <c r="AVY57" s="363"/>
      <c r="AVZ57" s="363"/>
      <c r="AWA57" s="363"/>
      <c r="AWB57" s="363"/>
      <c r="AWC57" s="363"/>
      <c r="AWD57" s="363"/>
      <c r="AWE57" s="363"/>
      <c r="AWF57" s="363"/>
      <c r="AWG57" s="363"/>
      <c r="AWH57" s="363"/>
      <c r="AWI57" s="363"/>
      <c r="AWJ57" s="363"/>
      <c r="AWK57" s="363"/>
      <c r="AWL57" s="363"/>
      <c r="AWM57" s="363"/>
      <c r="AWN57" s="363"/>
      <c r="AWO57" s="363"/>
      <c r="AWP57" s="363"/>
      <c r="AWQ57" s="363"/>
      <c r="AWR57" s="363"/>
      <c r="AWS57" s="363"/>
      <c r="AWT57" s="363"/>
      <c r="AWU57" s="363"/>
      <c r="AWV57" s="363"/>
      <c r="AWW57" s="363"/>
      <c r="AWX57" s="363"/>
      <c r="AWY57" s="363"/>
      <c r="AWZ57" s="363"/>
      <c r="AXA57" s="363"/>
      <c r="AXB57" s="363"/>
      <c r="AXC57" s="363"/>
      <c r="AXD57" s="363"/>
      <c r="AXE57" s="363"/>
      <c r="AXF57" s="363"/>
      <c r="AXG57" s="363"/>
      <c r="AXH57" s="363"/>
      <c r="AXI57" s="363"/>
      <c r="AXJ57" s="363"/>
      <c r="AXK57" s="363"/>
      <c r="AXL57" s="363"/>
      <c r="AXM57" s="363"/>
      <c r="AXN57" s="363"/>
      <c r="AXO57" s="363"/>
      <c r="AXP57" s="363"/>
      <c r="AXQ57" s="363"/>
      <c r="AXR57" s="363"/>
      <c r="AXS57" s="363"/>
      <c r="AXT57" s="363"/>
      <c r="AXU57" s="363"/>
      <c r="AXV57" s="363"/>
      <c r="AXW57" s="363"/>
      <c r="AXX57" s="363"/>
      <c r="AXY57" s="363"/>
      <c r="AXZ57" s="363"/>
      <c r="AYA57" s="363"/>
      <c r="AYB57" s="363"/>
      <c r="AYC57" s="363"/>
      <c r="AYD57" s="363"/>
      <c r="AYE57" s="363"/>
      <c r="AYF57" s="363"/>
      <c r="AYG57" s="363"/>
      <c r="AYH57" s="363"/>
      <c r="AYI57" s="363"/>
      <c r="AYJ57" s="363"/>
      <c r="AYK57" s="363"/>
      <c r="AYL57" s="363"/>
      <c r="AYM57" s="363"/>
      <c r="AYN57" s="363"/>
      <c r="AYO57" s="363"/>
      <c r="AYP57" s="363"/>
      <c r="AYQ57" s="363"/>
      <c r="AYR57" s="363"/>
      <c r="AYS57" s="363"/>
      <c r="AYT57" s="363"/>
      <c r="AYU57" s="363"/>
      <c r="AYV57" s="363"/>
      <c r="AYW57" s="363"/>
      <c r="AYX57" s="363"/>
      <c r="AYY57" s="363"/>
      <c r="AYZ57" s="363"/>
      <c r="AZA57" s="363"/>
      <c r="AZB57" s="363"/>
      <c r="AZC57" s="363"/>
      <c r="AZD57" s="363"/>
      <c r="AZE57" s="363"/>
      <c r="AZF57" s="363"/>
      <c r="AZG57" s="363"/>
      <c r="AZH57" s="363"/>
      <c r="AZI57" s="363"/>
      <c r="AZJ57" s="363"/>
      <c r="AZK57" s="363"/>
      <c r="AZL57" s="363"/>
      <c r="AZM57" s="363"/>
      <c r="AZN57" s="363"/>
      <c r="AZO57" s="363"/>
      <c r="AZP57" s="363"/>
      <c r="AZQ57" s="363"/>
      <c r="AZR57" s="363"/>
      <c r="AZS57" s="363"/>
      <c r="AZT57" s="363"/>
      <c r="AZU57" s="363"/>
      <c r="AZV57" s="363"/>
      <c r="AZW57" s="363"/>
      <c r="AZX57" s="363"/>
      <c r="AZY57" s="363"/>
      <c r="AZZ57" s="363"/>
      <c r="BAA57" s="363"/>
      <c r="BAB57" s="363"/>
      <c r="BAC57" s="363"/>
      <c r="BAD57" s="363"/>
      <c r="BAE57" s="363"/>
      <c r="BAF57" s="363"/>
      <c r="BAG57" s="363"/>
      <c r="BAH57" s="363"/>
      <c r="BAI57" s="363"/>
      <c r="BAJ57" s="363"/>
      <c r="BAK57" s="363"/>
      <c r="BAL57" s="363"/>
      <c r="BAM57" s="363"/>
      <c r="BAN57" s="363"/>
      <c r="BAO57" s="363"/>
      <c r="BAP57" s="363"/>
      <c r="BAQ57" s="363"/>
      <c r="BAR57" s="363"/>
      <c r="BAS57" s="363"/>
      <c r="BAT57" s="363"/>
      <c r="BAU57" s="363"/>
      <c r="BAV57" s="363"/>
      <c r="BAW57" s="363"/>
      <c r="BAX57" s="363"/>
      <c r="BAY57" s="363"/>
      <c r="BAZ57" s="363"/>
      <c r="BBA57" s="363"/>
      <c r="BBB57" s="363"/>
      <c r="BBC57" s="363"/>
      <c r="BBD57" s="363"/>
      <c r="BBE57" s="363"/>
      <c r="BBF57" s="363"/>
      <c r="BBG57" s="363"/>
      <c r="BBH57" s="363"/>
      <c r="BBI57" s="363"/>
      <c r="BBJ57" s="363"/>
      <c r="BBK57" s="363"/>
      <c r="BBL57" s="363"/>
      <c r="BBM57" s="363"/>
      <c r="BBN57" s="363"/>
      <c r="BBO57" s="363"/>
      <c r="BBP57" s="363"/>
      <c r="BBQ57" s="363"/>
      <c r="BBR57" s="363"/>
      <c r="BBS57" s="363"/>
      <c r="BBT57" s="363"/>
      <c r="BBU57" s="363"/>
      <c r="BBV57" s="363"/>
      <c r="BBW57" s="363"/>
      <c r="BBX57" s="363"/>
      <c r="BBY57" s="363"/>
      <c r="BBZ57" s="363"/>
      <c r="BCA57" s="363"/>
      <c r="BCB57" s="363"/>
      <c r="BCC57" s="363"/>
      <c r="BCD57" s="363"/>
      <c r="BCE57" s="363"/>
      <c r="BCF57" s="363"/>
      <c r="BCG57" s="363"/>
      <c r="BCH57" s="363"/>
      <c r="BCI57" s="363"/>
      <c r="BCJ57" s="363"/>
      <c r="BCK57" s="363"/>
      <c r="BCL57" s="363"/>
      <c r="BCM57" s="363"/>
      <c r="BCN57" s="363"/>
      <c r="BCO57" s="363"/>
      <c r="BCP57" s="363"/>
      <c r="BCQ57" s="363"/>
      <c r="BCR57" s="363"/>
      <c r="BCS57" s="363"/>
      <c r="BCT57" s="363"/>
      <c r="BCU57" s="363"/>
      <c r="BCV57" s="363"/>
      <c r="BCW57" s="363"/>
      <c r="BCX57" s="363"/>
      <c r="BCY57" s="363"/>
      <c r="BCZ57" s="363"/>
      <c r="BDA57" s="363"/>
      <c r="BDB57" s="363"/>
      <c r="BDC57" s="363"/>
      <c r="BDD57" s="363"/>
      <c r="BDE57" s="363"/>
      <c r="BDF57" s="363"/>
      <c r="BDG57" s="363"/>
      <c r="BDH57" s="363"/>
      <c r="BDI57" s="363"/>
      <c r="BDJ57" s="363"/>
      <c r="BDK57" s="363"/>
      <c r="BDL57" s="363"/>
      <c r="BDM57" s="363"/>
      <c r="BDN57" s="363"/>
      <c r="BDO57" s="363"/>
      <c r="BDP57" s="363"/>
      <c r="BDQ57" s="363"/>
      <c r="BDR57" s="363"/>
      <c r="BDS57" s="363"/>
      <c r="BDT57" s="363"/>
      <c r="BDU57" s="363"/>
      <c r="BDV57" s="363"/>
      <c r="BDW57" s="363"/>
      <c r="BDX57" s="363"/>
      <c r="BDY57" s="363"/>
      <c r="BDZ57" s="363"/>
      <c r="BEA57" s="363"/>
      <c r="BEB57" s="363"/>
      <c r="BEC57" s="363"/>
      <c r="BED57" s="363"/>
      <c r="BEE57" s="363"/>
      <c r="BEF57" s="363"/>
      <c r="BEG57" s="363"/>
      <c r="BEH57" s="363"/>
      <c r="BEI57" s="363"/>
      <c r="BEJ57" s="363"/>
      <c r="BEK57" s="363"/>
      <c r="BEL57" s="363"/>
      <c r="BEM57" s="363"/>
      <c r="BEN57" s="363"/>
      <c r="BEO57" s="363"/>
      <c r="BEP57" s="363"/>
      <c r="BEQ57" s="363"/>
      <c r="BER57" s="363"/>
      <c r="BES57" s="363"/>
      <c r="BET57" s="363"/>
      <c r="BEU57" s="363"/>
      <c r="BEV57" s="363"/>
      <c r="BEW57" s="363"/>
      <c r="BEX57" s="363"/>
      <c r="BEY57" s="363"/>
      <c r="BEZ57" s="363"/>
      <c r="BFA57" s="363"/>
      <c r="BFB57" s="363"/>
      <c r="BFC57" s="363"/>
      <c r="BFD57" s="363"/>
      <c r="BFE57" s="363"/>
      <c r="BFF57" s="363"/>
      <c r="BFG57" s="363"/>
      <c r="BFH57" s="363"/>
      <c r="BFI57" s="363"/>
      <c r="BFJ57" s="363"/>
      <c r="BFK57" s="363"/>
      <c r="BFL57" s="363"/>
      <c r="BFM57" s="363"/>
      <c r="BFN57" s="363"/>
      <c r="BFO57" s="363"/>
      <c r="BFP57" s="363"/>
      <c r="BFQ57" s="363"/>
      <c r="BFR57" s="363"/>
      <c r="BFS57" s="363"/>
      <c r="BFT57" s="363"/>
      <c r="BFU57" s="363"/>
      <c r="BFV57" s="363"/>
      <c r="BFW57" s="363"/>
      <c r="BFX57" s="363"/>
      <c r="BFY57" s="363"/>
      <c r="BFZ57" s="363"/>
      <c r="BGA57" s="363"/>
      <c r="BGB57" s="363"/>
      <c r="BGC57" s="363"/>
      <c r="BGD57" s="363"/>
      <c r="BGE57" s="363"/>
      <c r="BGF57" s="363"/>
      <c r="BGG57" s="363"/>
      <c r="BGH57" s="363"/>
      <c r="BGI57" s="363"/>
      <c r="BGJ57" s="363"/>
      <c r="BGK57" s="363"/>
      <c r="BGL57" s="363"/>
      <c r="BGM57" s="363"/>
      <c r="BGN57" s="363"/>
      <c r="BGO57" s="363"/>
      <c r="BGP57" s="363"/>
      <c r="BGQ57" s="363"/>
      <c r="BGR57" s="363"/>
      <c r="BGS57" s="363"/>
      <c r="BGT57" s="363"/>
      <c r="BGU57" s="363"/>
      <c r="BGV57" s="363"/>
      <c r="BGW57" s="363"/>
      <c r="BGX57" s="363"/>
      <c r="BGY57" s="363"/>
      <c r="BGZ57" s="363"/>
      <c r="BHA57" s="363"/>
      <c r="BHB57" s="363"/>
      <c r="BHC57" s="363"/>
      <c r="BHD57" s="363"/>
      <c r="BHE57" s="363"/>
      <c r="BHF57" s="363"/>
      <c r="BHG57" s="363"/>
      <c r="BHH57" s="363"/>
      <c r="BHI57" s="363"/>
      <c r="BHJ57" s="363"/>
      <c r="BHK57" s="363"/>
      <c r="BHL57" s="363"/>
      <c r="BHM57" s="363"/>
      <c r="BHN57" s="363"/>
      <c r="BHO57" s="363"/>
      <c r="BHP57" s="363"/>
      <c r="BHQ57" s="363"/>
      <c r="BHR57" s="363"/>
      <c r="BHS57" s="363"/>
      <c r="BHT57" s="363"/>
      <c r="BHU57" s="363"/>
      <c r="BHV57" s="363"/>
      <c r="BHW57" s="363"/>
      <c r="BHX57" s="363"/>
      <c r="BHY57" s="363"/>
      <c r="BHZ57" s="363"/>
      <c r="BIA57" s="363"/>
      <c r="BIB57" s="363"/>
      <c r="BIC57" s="363"/>
      <c r="BID57" s="363"/>
      <c r="BIE57" s="363"/>
      <c r="BIF57" s="363"/>
      <c r="BIG57" s="363"/>
      <c r="BIH57" s="363"/>
      <c r="BII57" s="363"/>
      <c r="BIJ57" s="363"/>
      <c r="BIK57" s="363"/>
      <c r="BIL57" s="363"/>
      <c r="BIM57" s="363"/>
      <c r="BIN57" s="363"/>
      <c r="BIO57" s="363"/>
      <c r="BIP57" s="363"/>
      <c r="BIQ57" s="363"/>
      <c r="BIR57" s="363"/>
      <c r="BIS57" s="363"/>
      <c r="BIT57" s="363"/>
      <c r="BIU57" s="363"/>
      <c r="BIV57" s="363"/>
      <c r="BIW57" s="363"/>
      <c r="BIX57" s="363"/>
      <c r="BIY57" s="363"/>
      <c r="BIZ57" s="363"/>
      <c r="BJA57" s="363"/>
      <c r="BJB57" s="363"/>
      <c r="BJC57" s="363"/>
      <c r="BJD57" s="363"/>
      <c r="BJE57" s="363"/>
      <c r="BJF57" s="363"/>
      <c r="BJG57" s="363"/>
      <c r="BJH57" s="363"/>
      <c r="BJI57" s="363"/>
      <c r="BJJ57" s="363"/>
      <c r="BJK57" s="363"/>
      <c r="BJL57" s="363"/>
      <c r="BJM57" s="363"/>
      <c r="BJN57" s="363"/>
      <c r="BJO57" s="363"/>
      <c r="BJP57" s="363"/>
      <c r="BJQ57" s="363"/>
      <c r="BJR57" s="363"/>
      <c r="BJS57" s="363"/>
      <c r="BJT57" s="363"/>
      <c r="BJU57" s="363"/>
      <c r="BJV57" s="363"/>
      <c r="BJW57" s="363"/>
      <c r="BJX57" s="363"/>
      <c r="BJY57" s="363"/>
      <c r="BJZ57" s="363"/>
      <c r="BKA57" s="363"/>
      <c r="BKB57" s="363"/>
      <c r="BKC57" s="363"/>
      <c r="BKD57" s="363"/>
      <c r="BKE57" s="363"/>
      <c r="BKF57" s="363"/>
      <c r="BKG57" s="363"/>
      <c r="BKH57" s="363"/>
      <c r="BKI57" s="363"/>
      <c r="BKJ57" s="363"/>
      <c r="BKK57" s="363"/>
      <c r="BKL57" s="363"/>
      <c r="BKM57" s="363"/>
      <c r="BKN57" s="363"/>
      <c r="BKO57" s="363"/>
      <c r="BKP57" s="363"/>
      <c r="BKQ57" s="363"/>
      <c r="BKR57" s="363"/>
      <c r="BKS57" s="363"/>
      <c r="BKT57" s="363"/>
      <c r="BKU57" s="363"/>
      <c r="BKV57" s="363"/>
      <c r="BKW57" s="363"/>
      <c r="BKX57" s="363"/>
      <c r="BKY57" s="363"/>
      <c r="BKZ57" s="363"/>
      <c r="BLA57" s="363"/>
      <c r="BLB57" s="363"/>
      <c r="BLC57" s="363"/>
      <c r="BLD57" s="363"/>
      <c r="BLE57" s="363"/>
      <c r="BLF57" s="363"/>
      <c r="BLG57" s="363"/>
      <c r="BLH57" s="363"/>
      <c r="BLI57" s="363"/>
      <c r="BLJ57" s="363"/>
      <c r="BLK57" s="363"/>
      <c r="BLL57" s="363"/>
      <c r="BLM57" s="363"/>
      <c r="BLN57" s="363"/>
      <c r="BLO57" s="363"/>
      <c r="BLP57" s="363"/>
      <c r="BLQ57" s="363"/>
      <c r="BLR57" s="363"/>
      <c r="BLS57" s="363"/>
      <c r="BLT57" s="363"/>
      <c r="BLU57" s="363"/>
      <c r="BLV57" s="363"/>
      <c r="BLW57" s="363"/>
      <c r="BLX57" s="363"/>
      <c r="BLY57" s="363"/>
      <c r="BLZ57" s="363"/>
      <c r="BMA57" s="363"/>
      <c r="BMB57" s="363"/>
      <c r="BMC57" s="363"/>
      <c r="BMD57" s="363"/>
      <c r="BME57" s="363"/>
      <c r="BMF57" s="363"/>
      <c r="BMG57" s="363"/>
      <c r="BMH57" s="363"/>
      <c r="BMI57" s="363"/>
      <c r="BMJ57" s="363"/>
      <c r="BMK57" s="363"/>
      <c r="BML57" s="363"/>
      <c r="BMM57" s="363"/>
      <c r="BMN57" s="363"/>
      <c r="BMO57" s="363"/>
      <c r="BMP57" s="363"/>
      <c r="BMQ57" s="363"/>
      <c r="BMR57" s="363"/>
      <c r="BMS57" s="363"/>
      <c r="BMT57" s="363"/>
      <c r="BMU57" s="363"/>
      <c r="BMV57" s="363"/>
      <c r="BMW57" s="363"/>
      <c r="BMX57" s="363"/>
      <c r="BMY57" s="363"/>
      <c r="BMZ57" s="363"/>
      <c r="BNA57" s="363"/>
      <c r="BNB57" s="363"/>
      <c r="BNC57" s="363"/>
      <c r="BND57" s="363"/>
      <c r="BNE57" s="363"/>
      <c r="BNF57" s="363"/>
      <c r="BNG57" s="363"/>
      <c r="BNH57" s="363"/>
      <c r="BNI57" s="363"/>
      <c r="BNJ57" s="363"/>
      <c r="BNK57" s="363"/>
      <c r="BNL57" s="363"/>
      <c r="BNM57" s="363"/>
      <c r="BNN57" s="363"/>
      <c r="BNO57" s="363"/>
      <c r="BNP57" s="363"/>
      <c r="BNQ57" s="363"/>
      <c r="BNR57" s="363"/>
      <c r="BNS57" s="363"/>
      <c r="BNT57" s="363"/>
      <c r="BNU57" s="363"/>
      <c r="BNV57" s="363"/>
      <c r="BNW57" s="363"/>
      <c r="BNX57" s="363"/>
      <c r="BNY57" s="363"/>
      <c r="BNZ57" s="363"/>
      <c r="BOA57" s="363"/>
      <c r="BOB57" s="363"/>
      <c r="BOC57" s="363"/>
      <c r="BOD57" s="363"/>
      <c r="BOE57" s="363"/>
      <c r="BOF57" s="363"/>
      <c r="BOG57" s="363"/>
      <c r="BOH57" s="363"/>
      <c r="BOI57" s="363"/>
      <c r="BOJ57" s="363"/>
      <c r="BOK57" s="363"/>
      <c r="BOL57" s="363"/>
      <c r="BOM57" s="363"/>
      <c r="BON57" s="363"/>
      <c r="BOO57" s="363"/>
      <c r="BOP57" s="363"/>
      <c r="BOQ57" s="363"/>
      <c r="BOR57" s="363"/>
      <c r="BOS57" s="363"/>
      <c r="BOT57" s="363"/>
      <c r="BOU57" s="363"/>
      <c r="BOV57" s="363"/>
      <c r="BOW57" s="363"/>
      <c r="BOX57" s="363"/>
      <c r="BOY57" s="363"/>
      <c r="BOZ57" s="363"/>
      <c r="BPA57" s="363"/>
      <c r="BPB57" s="363"/>
      <c r="BPC57" s="363"/>
      <c r="BPD57" s="363"/>
      <c r="BPE57" s="363"/>
      <c r="BPF57" s="363"/>
      <c r="BPG57" s="363"/>
      <c r="BPH57" s="363"/>
      <c r="BPI57" s="363"/>
      <c r="BPJ57" s="363"/>
      <c r="BPK57" s="363"/>
      <c r="BPL57" s="363"/>
      <c r="BPM57" s="363"/>
      <c r="BPN57" s="363"/>
      <c r="BPO57" s="363"/>
      <c r="BPP57" s="363"/>
      <c r="BPQ57" s="363"/>
      <c r="BPR57" s="363"/>
      <c r="BPS57" s="363"/>
      <c r="BPT57" s="363"/>
      <c r="BPU57" s="363"/>
      <c r="BPV57" s="363"/>
      <c r="BPW57" s="363"/>
      <c r="BPX57" s="363"/>
      <c r="BPY57" s="363"/>
      <c r="BPZ57" s="363"/>
      <c r="BQA57" s="363"/>
      <c r="BQB57" s="363"/>
      <c r="BQC57" s="363"/>
      <c r="BQD57" s="363"/>
      <c r="BQE57" s="363"/>
      <c r="BQF57" s="363"/>
      <c r="BQG57" s="363"/>
      <c r="BQH57" s="363"/>
      <c r="BQI57" s="363"/>
      <c r="BQJ57" s="363"/>
      <c r="BQK57" s="363"/>
      <c r="BQL57" s="363"/>
      <c r="BQM57" s="363"/>
      <c r="BQN57" s="363"/>
      <c r="BQO57" s="363"/>
      <c r="BQP57" s="363"/>
      <c r="BQQ57" s="363"/>
      <c r="BQR57" s="363"/>
      <c r="BQS57" s="363"/>
      <c r="BQT57" s="363"/>
      <c r="BQU57" s="363"/>
      <c r="BQV57" s="363"/>
      <c r="BQW57" s="363"/>
      <c r="BQX57" s="363"/>
      <c r="BQY57" s="363"/>
      <c r="BQZ57" s="363"/>
      <c r="BRA57" s="363"/>
      <c r="BRB57" s="363"/>
      <c r="BRC57" s="363"/>
      <c r="BRD57" s="363"/>
      <c r="BRE57" s="363"/>
      <c r="BRF57" s="363"/>
      <c r="BRG57" s="363"/>
      <c r="BRH57" s="363"/>
      <c r="BRI57" s="363"/>
      <c r="BRJ57" s="363"/>
      <c r="BRK57" s="363"/>
      <c r="BRL57" s="363"/>
      <c r="BRM57" s="363"/>
      <c r="BRN57" s="363"/>
      <c r="BRO57" s="363"/>
      <c r="BRP57" s="363"/>
      <c r="BRQ57" s="363"/>
      <c r="BRR57" s="363"/>
      <c r="BRS57" s="363"/>
      <c r="BRT57" s="363"/>
      <c r="BRU57" s="363"/>
      <c r="BRV57" s="363"/>
      <c r="BRW57" s="363"/>
      <c r="BRX57" s="363"/>
      <c r="BRY57" s="363"/>
      <c r="BRZ57" s="363"/>
      <c r="BSA57" s="363"/>
      <c r="BSB57" s="363"/>
      <c r="BSC57" s="363"/>
      <c r="BSD57" s="363"/>
      <c r="BSE57" s="363"/>
      <c r="BSF57" s="363"/>
      <c r="BSG57" s="363"/>
      <c r="BSH57" s="363"/>
      <c r="BSI57" s="363"/>
      <c r="BSJ57" s="363"/>
      <c r="BSK57" s="363"/>
      <c r="BSL57" s="363"/>
      <c r="BSM57" s="363"/>
      <c r="BSN57" s="363"/>
      <c r="BSO57" s="363"/>
      <c r="BSP57" s="363"/>
      <c r="BSQ57" s="363"/>
      <c r="BSR57" s="363"/>
      <c r="BSS57" s="363"/>
      <c r="BST57" s="363"/>
      <c r="BSU57" s="363"/>
      <c r="BSV57" s="363"/>
      <c r="BSW57" s="363"/>
      <c r="BSX57" s="363"/>
      <c r="BSY57" s="363"/>
      <c r="BSZ57" s="363"/>
      <c r="BTA57" s="363"/>
      <c r="BTB57" s="363"/>
      <c r="BTC57" s="363"/>
      <c r="BTD57" s="363"/>
      <c r="BTE57" s="363"/>
      <c r="BTF57" s="363"/>
      <c r="BTG57" s="363"/>
      <c r="BTH57" s="363"/>
      <c r="BTI57" s="363"/>
      <c r="BTJ57" s="363"/>
      <c r="BTK57" s="363"/>
      <c r="BTL57" s="363"/>
      <c r="BTM57" s="363"/>
      <c r="BTN57" s="363"/>
      <c r="BTO57" s="363"/>
      <c r="BTP57" s="363"/>
      <c r="BTQ57" s="363"/>
      <c r="BTR57" s="363"/>
      <c r="BTS57" s="363"/>
      <c r="BTT57" s="363"/>
      <c r="BTU57" s="363"/>
      <c r="BTV57" s="363"/>
      <c r="BTW57" s="363"/>
      <c r="BTX57" s="363"/>
      <c r="BTY57" s="363"/>
      <c r="BTZ57" s="363"/>
      <c r="BUA57" s="363"/>
      <c r="BUB57" s="363"/>
      <c r="BUC57" s="363"/>
      <c r="BUD57" s="363"/>
      <c r="BUE57" s="363"/>
      <c r="BUF57" s="363"/>
      <c r="BUG57" s="363"/>
      <c r="BUH57" s="363"/>
      <c r="BUI57" s="363"/>
      <c r="BUJ57" s="363"/>
      <c r="BUK57" s="363"/>
      <c r="BUL57" s="363"/>
      <c r="BUM57" s="363"/>
      <c r="BUN57" s="363"/>
      <c r="BUO57" s="363"/>
      <c r="BUP57" s="363"/>
      <c r="BUQ57" s="363"/>
      <c r="BUR57" s="363"/>
      <c r="BUS57" s="363"/>
      <c r="BUT57" s="363"/>
      <c r="BUU57" s="363"/>
      <c r="BUV57" s="363"/>
      <c r="BUW57" s="363"/>
      <c r="BUX57" s="363"/>
      <c r="BUY57" s="363"/>
      <c r="BUZ57" s="363"/>
      <c r="BVA57" s="363"/>
      <c r="BVB57" s="363"/>
      <c r="BVC57" s="363"/>
      <c r="BVD57" s="363"/>
      <c r="BVE57" s="363"/>
      <c r="BVF57" s="363"/>
      <c r="BVG57" s="363"/>
      <c r="BVH57" s="363"/>
      <c r="BVI57" s="363"/>
      <c r="BVJ57" s="363"/>
      <c r="BVK57" s="363"/>
      <c r="BVL57" s="363"/>
      <c r="BVM57" s="363"/>
      <c r="BVN57" s="363"/>
      <c r="BVO57" s="363"/>
      <c r="BVP57" s="363"/>
      <c r="BVQ57" s="363"/>
      <c r="BVR57" s="363"/>
      <c r="BVS57" s="363"/>
      <c r="BVT57" s="363"/>
      <c r="BVU57" s="363"/>
      <c r="BVV57" s="363"/>
      <c r="BVW57" s="363"/>
      <c r="BVX57" s="363"/>
      <c r="BVY57" s="363"/>
      <c r="BVZ57" s="363"/>
      <c r="BWA57" s="363"/>
      <c r="BWB57" s="363"/>
      <c r="BWC57" s="363"/>
      <c r="BWD57" s="363"/>
      <c r="BWE57" s="363"/>
      <c r="BWF57" s="363"/>
      <c r="BWG57" s="363"/>
      <c r="BWH57" s="363"/>
      <c r="BWI57" s="363"/>
      <c r="BWJ57" s="363"/>
      <c r="BWK57" s="363"/>
      <c r="BWL57" s="363"/>
      <c r="BWM57" s="363"/>
      <c r="BWN57" s="363"/>
      <c r="BWO57" s="363"/>
      <c r="BWP57" s="363"/>
      <c r="BWQ57" s="363"/>
      <c r="BWR57" s="363"/>
      <c r="BWS57" s="363"/>
      <c r="BWT57" s="363"/>
      <c r="BWU57" s="363"/>
      <c r="BWV57" s="363"/>
      <c r="BWW57" s="363"/>
      <c r="BWX57" s="363"/>
      <c r="BWY57" s="363"/>
      <c r="BWZ57" s="363"/>
      <c r="BXA57" s="363"/>
      <c r="BXB57" s="363"/>
      <c r="BXC57" s="363"/>
      <c r="BXD57" s="363"/>
      <c r="BXE57" s="363"/>
      <c r="BXF57" s="363"/>
      <c r="BXG57" s="363"/>
      <c r="BXH57" s="363"/>
      <c r="BXI57" s="363"/>
      <c r="BXJ57" s="363"/>
      <c r="BXK57" s="363"/>
      <c r="BXL57" s="363"/>
      <c r="BXM57" s="363"/>
      <c r="BXN57" s="363"/>
      <c r="BXO57" s="363"/>
      <c r="BXP57" s="363"/>
      <c r="BXQ57" s="363"/>
      <c r="BXR57" s="363"/>
      <c r="BXS57" s="363"/>
      <c r="BXT57" s="363"/>
      <c r="BXU57" s="363"/>
      <c r="BXV57" s="363"/>
      <c r="BXW57" s="363"/>
      <c r="BXX57" s="363"/>
      <c r="BXY57" s="363"/>
      <c r="BXZ57" s="363"/>
      <c r="BYA57" s="363"/>
      <c r="BYB57" s="363"/>
      <c r="BYC57" s="363"/>
      <c r="BYD57" s="363"/>
      <c r="BYE57" s="363"/>
      <c r="BYF57" s="363"/>
      <c r="BYG57" s="363"/>
      <c r="BYH57" s="363"/>
      <c r="BYI57" s="363"/>
      <c r="BYJ57" s="363"/>
      <c r="BYK57" s="363"/>
      <c r="BYL57" s="363"/>
      <c r="BYM57" s="363"/>
      <c r="BYN57" s="363"/>
      <c r="BYO57" s="363"/>
      <c r="BYP57" s="363"/>
      <c r="BYQ57" s="363"/>
      <c r="BYR57" s="363"/>
      <c r="BYS57" s="363"/>
      <c r="BYT57" s="363"/>
      <c r="BYU57" s="363"/>
      <c r="BYV57" s="363"/>
      <c r="BYW57" s="363"/>
      <c r="BYX57" s="363"/>
      <c r="BYY57" s="363"/>
      <c r="BYZ57" s="363"/>
      <c r="BZA57" s="363"/>
      <c r="BZB57" s="363"/>
      <c r="BZC57" s="363"/>
      <c r="BZD57" s="363"/>
      <c r="BZE57" s="363"/>
      <c r="BZF57" s="363"/>
      <c r="BZG57" s="363"/>
      <c r="BZH57" s="363"/>
      <c r="BZI57" s="363"/>
      <c r="BZJ57" s="363"/>
      <c r="BZK57" s="363"/>
      <c r="BZL57" s="363"/>
      <c r="BZM57" s="363"/>
      <c r="BZN57" s="363"/>
      <c r="BZO57" s="363"/>
      <c r="BZP57" s="363"/>
      <c r="BZQ57" s="363"/>
      <c r="BZR57" s="363"/>
      <c r="BZS57" s="363"/>
      <c r="BZT57" s="363"/>
      <c r="BZU57" s="363"/>
      <c r="BZV57" s="363"/>
      <c r="BZW57" s="363"/>
      <c r="BZX57" s="363"/>
      <c r="BZY57" s="363"/>
      <c r="BZZ57" s="363"/>
      <c r="CAA57" s="363"/>
      <c r="CAB57" s="363"/>
      <c r="CAC57" s="363"/>
      <c r="CAD57" s="363"/>
      <c r="CAE57" s="363"/>
      <c r="CAF57" s="363"/>
      <c r="CAG57" s="363"/>
      <c r="CAH57" s="363"/>
      <c r="CAI57" s="363"/>
      <c r="CAJ57" s="363"/>
      <c r="CAK57" s="363"/>
      <c r="CAL57" s="363"/>
      <c r="CAM57" s="363"/>
      <c r="CAN57" s="363"/>
      <c r="CAO57" s="363"/>
      <c r="CAP57" s="363"/>
      <c r="CAQ57" s="363"/>
      <c r="CAR57" s="363"/>
      <c r="CAS57" s="363"/>
      <c r="CAT57" s="363"/>
      <c r="CAU57" s="363"/>
      <c r="CAV57" s="363"/>
      <c r="CAW57" s="363"/>
      <c r="CAX57" s="363"/>
      <c r="CAY57" s="363"/>
      <c r="CAZ57" s="363"/>
      <c r="CBA57" s="363"/>
      <c r="CBB57" s="363"/>
      <c r="CBC57" s="363"/>
      <c r="CBD57" s="363"/>
      <c r="CBE57" s="363"/>
      <c r="CBF57" s="363"/>
      <c r="CBG57" s="363"/>
      <c r="CBH57" s="363"/>
      <c r="CBI57" s="363"/>
      <c r="CBJ57" s="363"/>
      <c r="CBK57" s="363"/>
      <c r="CBL57" s="363"/>
      <c r="CBM57" s="363"/>
      <c r="CBN57" s="363"/>
      <c r="CBO57" s="363"/>
      <c r="CBP57" s="363"/>
      <c r="CBQ57" s="363"/>
      <c r="CBR57" s="363"/>
      <c r="CBS57" s="363"/>
      <c r="CBT57" s="363"/>
      <c r="CBU57" s="363"/>
      <c r="CBV57" s="363"/>
      <c r="CBW57" s="363"/>
      <c r="CBX57" s="363"/>
      <c r="CBY57" s="363"/>
      <c r="CBZ57" s="363"/>
      <c r="CCA57" s="363"/>
      <c r="CCB57" s="363"/>
      <c r="CCC57" s="363"/>
      <c r="CCD57" s="363"/>
      <c r="CCE57" s="363"/>
      <c r="CCF57" s="363"/>
      <c r="CCG57" s="363"/>
      <c r="CCH57" s="363"/>
      <c r="CCI57" s="363"/>
      <c r="CCJ57" s="363"/>
      <c r="CCK57" s="363"/>
      <c r="CCL57" s="363"/>
      <c r="CCM57" s="363"/>
      <c r="CCN57" s="363"/>
      <c r="CCO57" s="363"/>
      <c r="CCP57" s="363"/>
      <c r="CCQ57" s="363"/>
      <c r="CCR57" s="363"/>
      <c r="CCS57" s="363"/>
      <c r="CCT57" s="363"/>
      <c r="CCU57" s="363"/>
      <c r="CCV57" s="363"/>
      <c r="CCW57" s="363"/>
      <c r="CCX57" s="363"/>
      <c r="CCY57" s="363"/>
      <c r="CCZ57" s="363"/>
      <c r="CDA57" s="363"/>
      <c r="CDB57" s="363"/>
      <c r="CDC57" s="363"/>
      <c r="CDD57" s="363"/>
      <c r="CDE57" s="363"/>
      <c r="CDF57" s="363"/>
      <c r="CDG57" s="363"/>
      <c r="CDH57" s="363"/>
      <c r="CDI57" s="363"/>
      <c r="CDJ57" s="363"/>
      <c r="CDK57" s="363"/>
      <c r="CDL57" s="363"/>
      <c r="CDM57" s="363"/>
      <c r="CDN57" s="363"/>
      <c r="CDO57" s="363"/>
      <c r="CDP57" s="363"/>
      <c r="CDQ57" s="363"/>
      <c r="CDR57" s="363"/>
      <c r="CDS57" s="363"/>
      <c r="CDT57" s="363"/>
      <c r="CDU57" s="363"/>
      <c r="CDV57" s="363"/>
      <c r="CDW57" s="363"/>
      <c r="CDX57" s="363"/>
      <c r="CDY57" s="363"/>
      <c r="CDZ57" s="363"/>
      <c r="CEA57" s="363"/>
      <c r="CEB57" s="363"/>
      <c r="CEC57" s="363"/>
      <c r="CED57" s="363"/>
      <c r="CEE57" s="363"/>
      <c r="CEF57" s="363"/>
      <c r="CEG57" s="363"/>
      <c r="CEH57" s="363"/>
      <c r="CEI57" s="363"/>
      <c r="CEJ57" s="363"/>
      <c r="CEK57" s="363"/>
      <c r="CEL57" s="363"/>
      <c r="CEM57" s="363"/>
      <c r="CEN57" s="363"/>
      <c r="CEO57" s="363"/>
      <c r="CEP57" s="363"/>
      <c r="CEQ57" s="363"/>
      <c r="CER57" s="363"/>
      <c r="CES57" s="363"/>
      <c r="CET57" s="363"/>
      <c r="CEU57" s="363"/>
      <c r="CEV57" s="363"/>
      <c r="CEW57" s="363"/>
      <c r="CEX57" s="363"/>
      <c r="CEY57" s="363"/>
      <c r="CEZ57" s="363"/>
      <c r="CFA57" s="363"/>
      <c r="CFB57" s="363"/>
      <c r="CFC57" s="363"/>
      <c r="CFD57" s="363"/>
      <c r="CFE57" s="363"/>
      <c r="CFF57" s="363"/>
      <c r="CFG57" s="363"/>
      <c r="CFH57" s="363"/>
      <c r="CFI57" s="363"/>
      <c r="CFJ57" s="363"/>
      <c r="CFK57" s="363"/>
      <c r="CFL57" s="363"/>
      <c r="CFM57" s="363"/>
      <c r="CFN57" s="363"/>
      <c r="CFO57" s="363"/>
      <c r="CFP57" s="363"/>
      <c r="CFQ57" s="363"/>
      <c r="CFR57" s="363"/>
      <c r="CFS57" s="363"/>
      <c r="CFT57" s="363"/>
      <c r="CFU57" s="363"/>
      <c r="CFV57" s="363"/>
      <c r="CFW57" s="363"/>
      <c r="CFX57" s="363"/>
      <c r="CFY57" s="363"/>
      <c r="CFZ57" s="363"/>
      <c r="CGA57" s="363"/>
      <c r="CGB57" s="363"/>
      <c r="CGC57" s="363"/>
      <c r="CGD57" s="363"/>
      <c r="CGE57" s="363"/>
      <c r="CGF57" s="363"/>
      <c r="CGG57" s="363"/>
      <c r="CGH57" s="363"/>
      <c r="CGI57" s="363"/>
      <c r="CGJ57" s="363"/>
      <c r="CGK57" s="363"/>
      <c r="CGL57" s="363"/>
      <c r="CGM57" s="363"/>
      <c r="CGN57" s="363"/>
      <c r="CGO57" s="363"/>
      <c r="CGP57" s="363"/>
      <c r="CGQ57" s="363"/>
      <c r="CGR57" s="363"/>
      <c r="CGS57" s="363"/>
      <c r="CGT57" s="363"/>
      <c r="CGU57" s="363"/>
      <c r="CGV57" s="363"/>
      <c r="CGW57" s="363"/>
      <c r="CGX57" s="363"/>
      <c r="CGY57" s="363"/>
      <c r="CGZ57" s="363"/>
      <c r="CHA57" s="363"/>
      <c r="CHB57" s="363"/>
      <c r="CHC57" s="363"/>
      <c r="CHD57" s="363"/>
      <c r="CHE57" s="363"/>
      <c r="CHF57" s="363"/>
      <c r="CHG57" s="363"/>
      <c r="CHH57" s="363"/>
      <c r="CHI57" s="363"/>
      <c r="CHJ57" s="363"/>
      <c r="CHK57" s="363"/>
      <c r="CHL57" s="363"/>
      <c r="CHM57" s="363"/>
      <c r="CHN57" s="363"/>
      <c r="CHO57" s="363"/>
      <c r="CHP57" s="363"/>
      <c r="CHQ57" s="363"/>
      <c r="CHR57" s="363"/>
      <c r="CHS57" s="363"/>
      <c r="CHT57" s="363"/>
      <c r="CHU57" s="363"/>
      <c r="CHV57" s="363"/>
      <c r="CHW57" s="363"/>
      <c r="CHX57" s="363"/>
      <c r="CHY57" s="363"/>
      <c r="CHZ57" s="363"/>
      <c r="CIA57" s="363"/>
      <c r="CIB57" s="363"/>
      <c r="CIC57" s="363"/>
      <c r="CID57" s="363"/>
      <c r="CIE57" s="363"/>
      <c r="CIF57" s="363"/>
      <c r="CIG57" s="363"/>
      <c r="CIH57" s="363"/>
      <c r="CII57" s="363"/>
      <c r="CIJ57" s="363"/>
      <c r="CIK57" s="363"/>
      <c r="CIL57" s="363"/>
      <c r="CIM57" s="363"/>
      <c r="CIN57" s="363"/>
      <c r="CIO57" s="363"/>
      <c r="CIP57" s="363"/>
      <c r="CIQ57" s="363"/>
      <c r="CIR57" s="363"/>
      <c r="CIS57" s="363"/>
      <c r="CIT57" s="363"/>
      <c r="CIU57" s="363"/>
      <c r="CIV57" s="363"/>
      <c r="CIW57" s="363"/>
      <c r="CIX57" s="363"/>
      <c r="CIY57" s="363"/>
      <c r="CIZ57" s="363"/>
      <c r="CJA57" s="363"/>
      <c r="CJB57" s="363"/>
      <c r="CJC57" s="363"/>
      <c r="CJD57" s="363"/>
      <c r="CJE57" s="363"/>
      <c r="CJF57" s="363"/>
      <c r="CJG57" s="363"/>
      <c r="CJH57" s="363"/>
      <c r="CJI57" s="363"/>
      <c r="CJJ57" s="363"/>
      <c r="CJK57" s="363"/>
      <c r="CJL57" s="363"/>
      <c r="CJM57" s="363"/>
      <c r="CJN57" s="363"/>
      <c r="CJO57" s="363"/>
      <c r="CJP57" s="363"/>
      <c r="CJQ57" s="363"/>
      <c r="CJR57" s="363"/>
      <c r="CJS57" s="363"/>
      <c r="CJT57" s="363"/>
      <c r="CJU57" s="363"/>
      <c r="CJV57" s="363"/>
      <c r="CJW57" s="363"/>
      <c r="CJX57" s="363"/>
      <c r="CJY57" s="363"/>
      <c r="CJZ57" s="363"/>
      <c r="CKA57" s="363"/>
      <c r="CKB57" s="363"/>
      <c r="CKC57" s="363"/>
      <c r="CKD57" s="363"/>
      <c r="CKE57" s="363"/>
      <c r="CKF57" s="363"/>
      <c r="CKG57" s="363"/>
      <c r="CKH57" s="363"/>
      <c r="CKI57" s="363"/>
      <c r="CKJ57" s="363"/>
      <c r="CKK57" s="363"/>
      <c r="CKL57" s="363"/>
      <c r="CKM57" s="363"/>
      <c r="CKN57" s="363"/>
      <c r="CKO57" s="363"/>
      <c r="CKP57" s="363"/>
      <c r="CKQ57" s="363"/>
      <c r="CKR57" s="363"/>
      <c r="CKS57" s="363"/>
      <c r="CKT57" s="363"/>
      <c r="CKU57" s="363"/>
      <c r="CKV57" s="363"/>
      <c r="CKW57" s="363"/>
      <c r="CKX57" s="363"/>
      <c r="CKY57" s="363"/>
      <c r="CKZ57" s="363"/>
      <c r="CLA57" s="363"/>
      <c r="CLB57" s="363"/>
      <c r="CLC57" s="363"/>
      <c r="CLD57" s="363"/>
      <c r="CLE57" s="363"/>
      <c r="CLF57" s="363"/>
      <c r="CLG57" s="363"/>
      <c r="CLH57" s="363"/>
      <c r="CLI57" s="363"/>
      <c r="CLJ57" s="363"/>
      <c r="CLK57" s="363"/>
      <c r="CLL57" s="363"/>
      <c r="CLM57" s="363"/>
      <c r="CLN57" s="363"/>
      <c r="CLO57" s="363"/>
      <c r="CLP57" s="363"/>
      <c r="CLQ57" s="363"/>
      <c r="CLR57" s="363"/>
      <c r="CLS57" s="363"/>
      <c r="CLT57" s="363"/>
      <c r="CLU57" s="363"/>
      <c r="CLV57" s="363"/>
      <c r="CLW57" s="363"/>
      <c r="CLX57" s="363"/>
      <c r="CLY57" s="363"/>
      <c r="CLZ57" s="363"/>
      <c r="CMA57" s="363"/>
      <c r="CMB57" s="363"/>
      <c r="CMC57" s="363"/>
      <c r="CMD57" s="363"/>
      <c r="CME57" s="363"/>
      <c r="CMF57" s="363"/>
      <c r="CMG57" s="363"/>
      <c r="CMH57" s="363"/>
      <c r="CMI57" s="363"/>
      <c r="CMJ57" s="363"/>
      <c r="CMK57" s="363"/>
      <c r="CML57" s="363"/>
      <c r="CMM57" s="363"/>
      <c r="CMN57" s="363"/>
      <c r="CMO57" s="363"/>
      <c r="CMP57" s="363"/>
      <c r="CMQ57" s="363"/>
      <c r="CMR57" s="363"/>
      <c r="CMS57" s="363"/>
      <c r="CMT57" s="363"/>
      <c r="CMU57" s="363"/>
      <c r="CMV57" s="363"/>
      <c r="CMW57" s="363"/>
      <c r="CMX57" s="363"/>
      <c r="CMY57" s="363"/>
      <c r="CMZ57" s="363"/>
      <c r="CNA57" s="363"/>
      <c r="CNB57" s="363"/>
      <c r="CNC57" s="363"/>
      <c r="CND57" s="363"/>
      <c r="CNE57" s="363"/>
      <c r="CNF57" s="363"/>
      <c r="CNG57" s="363"/>
      <c r="CNH57" s="363"/>
      <c r="CNI57" s="363"/>
      <c r="CNJ57" s="363"/>
      <c r="CNK57" s="363"/>
      <c r="CNL57" s="363"/>
      <c r="CNM57" s="363"/>
      <c r="CNN57" s="363"/>
      <c r="CNO57" s="363"/>
      <c r="CNP57" s="363"/>
      <c r="CNQ57" s="363"/>
      <c r="CNR57" s="363"/>
      <c r="CNS57" s="363"/>
      <c r="CNT57" s="363"/>
      <c r="CNU57" s="363"/>
      <c r="CNV57" s="363"/>
      <c r="CNW57" s="363"/>
      <c r="CNX57" s="363"/>
      <c r="CNY57" s="363"/>
      <c r="CNZ57" s="363"/>
      <c r="COA57" s="363"/>
      <c r="COB57" s="363"/>
      <c r="COC57" s="363"/>
      <c r="COD57" s="363"/>
      <c r="COE57" s="363"/>
      <c r="COF57" s="363"/>
      <c r="COG57" s="363"/>
      <c r="COH57" s="363"/>
      <c r="COI57" s="363"/>
      <c r="COJ57" s="363"/>
      <c r="COK57" s="363"/>
      <c r="COL57" s="363"/>
      <c r="COM57" s="363"/>
      <c r="CON57" s="363"/>
      <c r="COO57" s="363"/>
      <c r="COP57" s="363"/>
      <c r="COQ57" s="363"/>
      <c r="COR57" s="363"/>
      <c r="COS57" s="363"/>
      <c r="COT57" s="363"/>
      <c r="COU57" s="363"/>
      <c r="COV57" s="363"/>
      <c r="COW57" s="363"/>
      <c r="COX57" s="363"/>
      <c r="COY57" s="363"/>
      <c r="COZ57" s="363"/>
      <c r="CPA57" s="363"/>
      <c r="CPB57" s="363"/>
      <c r="CPC57" s="363"/>
      <c r="CPD57" s="363"/>
      <c r="CPE57" s="363"/>
      <c r="CPF57" s="363"/>
      <c r="CPG57" s="363"/>
      <c r="CPH57" s="363"/>
      <c r="CPI57" s="363"/>
      <c r="CPJ57" s="363"/>
      <c r="CPK57" s="363"/>
      <c r="CPL57" s="363"/>
      <c r="CPM57" s="363"/>
      <c r="CPN57" s="363"/>
      <c r="CPO57" s="363"/>
      <c r="CPP57" s="363"/>
      <c r="CPQ57" s="363"/>
      <c r="CPR57" s="363"/>
      <c r="CPS57" s="363"/>
      <c r="CPT57" s="363"/>
      <c r="CPU57" s="363"/>
      <c r="CPV57" s="363"/>
      <c r="CPW57" s="363"/>
      <c r="CPX57" s="363"/>
      <c r="CPY57" s="363"/>
      <c r="CPZ57" s="363"/>
      <c r="CQA57" s="363"/>
      <c r="CQB57" s="363"/>
      <c r="CQC57" s="363"/>
      <c r="CQD57" s="363"/>
      <c r="CQE57" s="363"/>
      <c r="CQF57" s="363"/>
      <c r="CQG57" s="363"/>
      <c r="CQH57" s="363"/>
      <c r="CQI57" s="363"/>
      <c r="CQJ57" s="363"/>
      <c r="CQK57" s="363"/>
      <c r="CQL57" s="363"/>
      <c r="CQM57" s="363"/>
      <c r="CQN57" s="363"/>
      <c r="CQO57" s="363"/>
      <c r="CQP57" s="363"/>
      <c r="CQQ57" s="363"/>
      <c r="CQR57" s="363"/>
      <c r="CQS57" s="363"/>
      <c r="CQT57" s="363"/>
      <c r="CQU57" s="363"/>
      <c r="CQV57" s="363"/>
      <c r="CQW57" s="363"/>
      <c r="CQX57" s="363"/>
      <c r="CQY57" s="363"/>
      <c r="CQZ57" s="363"/>
      <c r="CRA57" s="363"/>
      <c r="CRB57" s="363"/>
      <c r="CRC57" s="363"/>
      <c r="CRD57" s="363"/>
      <c r="CRE57" s="363"/>
      <c r="CRF57" s="363"/>
      <c r="CRG57" s="363"/>
      <c r="CRH57" s="363"/>
      <c r="CRI57" s="363"/>
      <c r="CRJ57" s="363"/>
      <c r="CRK57" s="363"/>
      <c r="CRL57" s="363"/>
      <c r="CRM57" s="363"/>
      <c r="CRN57" s="363"/>
      <c r="CRO57" s="363"/>
      <c r="CRP57" s="363"/>
      <c r="CRQ57" s="363"/>
      <c r="CRR57" s="363"/>
      <c r="CRS57" s="363"/>
      <c r="CRT57" s="363"/>
      <c r="CRU57" s="363"/>
      <c r="CRV57" s="363"/>
      <c r="CRW57" s="363"/>
      <c r="CRX57" s="363"/>
      <c r="CRY57" s="363"/>
      <c r="CRZ57" s="363"/>
      <c r="CSA57" s="363"/>
      <c r="CSB57" s="363"/>
      <c r="CSC57" s="363"/>
      <c r="CSD57" s="363"/>
      <c r="CSE57" s="363"/>
      <c r="CSF57" s="363"/>
      <c r="CSG57" s="363"/>
      <c r="CSH57" s="363"/>
      <c r="CSI57" s="363"/>
      <c r="CSJ57" s="363"/>
      <c r="CSK57" s="363"/>
      <c r="CSL57" s="363"/>
      <c r="CSM57" s="363"/>
      <c r="CSN57" s="363"/>
      <c r="CSO57" s="363"/>
      <c r="CSP57" s="363"/>
      <c r="CSQ57" s="363"/>
      <c r="CSR57" s="363"/>
      <c r="CSS57" s="363"/>
      <c r="CST57" s="363"/>
      <c r="CSU57" s="363"/>
      <c r="CSV57" s="363"/>
      <c r="CSW57" s="363"/>
      <c r="CSX57" s="363"/>
      <c r="CSY57" s="363"/>
      <c r="CSZ57" s="363"/>
      <c r="CTA57" s="363"/>
      <c r="CTB57" s="363"/>
      <c r="CTC57" s="363"/>
      <c r="CTD57" s="363"/>
      <c r="CTE57" s="363"/>
      <c r="CTF57" s="363"/>
      <c r="CTG57" s="363"/>
      <c r="CTH57" s="363"/>
      <c r="CTI57" s="363"/>
      <c r="CTJ57" s="363"/>
      <c r="CTK57" s="363"/>
      <c r="CTL57" s="363"/>
      <c r="CTM57" s="363"/>
      <c r="CTN57" s="363"/>
      <c r="CTO57" s="363"/>
      <c r="CTP57" s="363"/>
      <c r="CTQ57" s="363"/>
      <c r="CTR57" s="363"/>
      <c r="CTS57" s="363"/>
      <c r="CTT57" s="363"/>
      <c r="CTU57" s="363"/>
      <c r="CTV57" s="363"/>
      <c r="CTW57" s="363"/>
      <c r="CTX57" s="363"/>
      <c r="CTY57" s="363"/>
      <c r="CTZ57" s="363"/>
      <c r="CUA57" s="363"/>
      <c r="CUB57" s="363"/>
      <c r="CUC57" s="363"/>
      <c r="CUD57" s="363"/>
      <c r="CUE57" s="363"/>
      <c r="CUF57" s="363"/>
      <c r="CUG57" s="363"/>
      <c r="CUH57" s="363"/>
      <c r="CUI57" s="363"/>
      <c r="CUJ57" s="363"/>
      <c r="CUK57" s="363"/>
      <c r="CUL57" s="363"/>
      <c r="CUM57" s="363"/>
      <c r="CUN57" s="363"/>
      <c r="CUO57" s="363"/>
      <c r="CUP57" s="363"/>
      <c r="CUQ57" s="363"/>
      <c r="CUR57" s="363"/>
      <c r="CUS57" s="363"/>
      <c r="CUT57" s="363"/>
      <c r="CUU57" s="363"/>
      <c r="CUV57" s="363"/>
      <c r="CUW57" s="363"/>
      <c r="CUX57" s="363"/>
      <c r="CUY57" s="363"/>
      <c r="CUZ57" s="363"/>
      <c r="CVA57" s="363"/>
      <c r="CVB57" s="363"/>
      <c r="CVC57" s="363"/>
      <c r="CVD57" s="363"/>
      <c r="CVE57" s="363"/>
      <c r="CVF57" s="363"/>
      <c r="CVG57" s="363"/>
      <c r="CVH57" s="363"/>
      <c r="CVI57" s="363"/>
      <c r="CVJ57" s="363"/>
      <c r="CVK57" s="363"/>
      <c r="CVL57" s="363"/>
      <c r="CVM57" s="363"/>
      <c r="CVN57" s="363"/>
      <c r="CVO57" s="363"/>
      <c r="CVP57" s="363"/>
      <c r="CVQ57" s="363"/>
      <c r="CVR57" s="363"/>
      <c r="CVS57" s="363"/>
      <c r="CVT57" s="363"/>
      <c r="CVU57" s="363"/>
      <c r="CVV57" s="363"/>
      <c r="CVW57" s="363"/>
      <c r="CVX57" s="363"/>
      <c r="CVY57" s="363"/>
      <c r="CVZ57" s="363"/>
      <c r="CWA57" s="363"/>
      <c r="CWB57" s="363"/>
      <c r="CWC57" s="363"/>
      <c r="CWD57" s="363"/>
      <c r="CWE57" s="363"/>
      <c r="CWF57" s="363"/>
      <c r="CWG57" s="363"/>
      <c r="CWH57" s="363"/>
      <c r="CWI57" s="363"/>
      <c r="CWJ57" s="363"/>
      <c r="CWK57" s="363"/>
      <c r="CWL57" s="363"/>
      <c r="CWM57" s="363"/>
      <c r="CWN57" s="363"/>
      <c r="CWO57" s="363"/>
      <c r="CWP57" s="363"/>
      <c r="CWQ57" s="363"/>
      <c r="CWR57" s="363"/>
      <c r="CWS57" s="363"/>
      <c r="CWT57" s="363"/>
      <c r="CWU57" s="363"/>
      <c r="CWV57" s="363"/>
      <c r="CWW57" s="363"/>
      <c r="CWX57" s="363"/>
      <c r="CWY57" s="363"/>
      <c r="CWZ57" s="363"/>
      <c r="CXA57" s="363"/>
      <c r="CXB57" s="363"/>
      <c r="CXC57" s="363"/>
      <c r="CXD57" s="363"/>
      <c r="CXE57" s="363"/>
      <c r="CXF57" s="363"/>
      <c r="CXG57" s="363"/>
      <c r="CXH57" s="363"/>
      <c r="CXI57" s="363"/>
      <c r="CXJ57" s="363"/>
      <c r="CXK57" s="363"/>
      <c r="CXL57" s="363"/>
      <c r="CXM57" s="363"/>
      <c r="CXN57" s="363"/>
      <c r="CXO57" s="363"/>
      <c r="CXP57" s="363"/>
      <c r="CXQ57" s="363"/>
      <c r="CXR57" s="363"/>
      <c r="CXS57" s="363"/>
      <c r="CXT57" s="363"/>
      <c r="CXU57" s="363"/>
      <c r="CXV57" s="363"/>
      <c r="CXW57" s="363"/>
      <c r="CXX57" s="363"/>
      <c r="CXY57" s="363"/>
      <c r="CXZ57" s="363"/>
      <c r="CYA57" s="363"/>
      <c r="CYB57" s="363"/>
      <c r="CYC57" s="363"/>
      <c r="CYD57" s="363"/>
      <c r="CYE57" s="363"/>
      <c r="CYF57" s="363"/>
      <c r="CYG57" s="363"/>
      <c r="CYH57" s="363"/>
      <c r="CYI57" s="363"/>
      <c r="CYJ57" s="363"/>
      <c r="CYK57" s="363"/>
      <c r="CYL57" s="363"/>
      <c r="CYM57" s="363"/>
      <c r="CYN57" s="363"/>
      <c r="CYO57" s="363"/>
      <c r="CYP57" s="363"/>
      <c r="CYQ57" s="363"/>
      <c r="CYR57" s="363"/>
      <c r="CYS57" s="363"/>
      <c r="CYT57" s="363"/>
      <c r="CYU57" s="363"/>
      <c r="CYV57" s="363"/>
      <c r="CYW57" s="363"/>
      <c r="CYX57" s="363"/>
      <c r="CYY57" s="363"/>
      <c r="CYZ57" s="363"/>
      <c r="CZA57" s="363"/>
      <c r="CZB57" s="363"/>
      <c r="CZC57" s="363"/>
      <c r="CZD57" s="363"/>
      <c r="CZE57" s="363"/>
      <c r="CZF57" s="363"/>
      <c r="CZG57" s="363"/>
      <c r="CZH57" s="363"/>
      <c r="CZI57" s="363"/>
      <c r="CZJ57" s="363"/>
      <c r="CZK57" s="363"/>
      <c r="CZL57" s="363"/>
      <c r="CZM57" s="363"/>
      <c r="CZN57" s="363"/>
      <c r="CZO57" s="363"/>
      <c r="CZP57" s="363"/>
      <c r="CZQ57" s="363"/>
      <c r="CZR57" s="363"/>
      <c r="CZS57" s="363"/>
      <c r="CZT57" s="363"/>
      <c r="CZU57" s="363"/>
      <c r="CZV57" s="363"/>
      <c r="CZW57" s="363"/>
      <c r="CZX57" s="363"/>
      <c r="CZY57" s="363"/>
      <c r="CZZ57" s="363"/>
      <c r="DAA57" s="363"/>
      <c r="DAB57" s="363"/>
      <c r="DAC57" s="363"/>
      <c r="DAD57" s="363"/>
      <c r="DAE57" s="363"/>
      <c r="DAF57" s="363"/>
      <c r="DAG57" s="363"/>
      <c r="DAH57" s="363"/>
      <c r="DAI57" s="363"/>
      <c r="DAJ57" s="363"/>
      <c r="DAK57" s="363"/>
      <c r="DAL57" s="363"/>
      <c r="DAM57" s="363"/>
      <c r="DAN57" s="363"/>
      <c r="DAO57" s="363"/>
      <c r="DAP57" s="363"/>
      <c r="DAQ57" s="363"/>
      <c r="DAR57" s="363"/>
      <c r="DAS57" s="363"/>
      <c r="DAT57" s="363"/>
      <c r="DAU57" s="363"/>
      <c r="DAV57" s="363"/>
      <c r="DAW57" s="363"/>
      <c r="DAX57" s="363"/>
      <c r="DAY57" s="363"/>
      <c r="DAZ57" s="363"/>
      <c r="DBA57" s="363"/>
      <c r="DBB57" s="363"/>
      <c r="DBC57" s="363"/>
      <c r="DBD57" s="363"/>
      <c r="DBE57" s="363"/>
      <c r="DBF57" s="363"/>
      <c r="DBG57" s="363"/>
      <c r="DBH57" s="363"/>
      <c r="DBI57" s="363"/>
      <c r="DBJ57" s="363"/>
      <c r="DBK57" s="363"/>
      <c r="DBL57" s="363"/>
      <c r="DBM57" s="363"/>
      <c r="DBN57" s="363"/>
      <c r="DBO57" s="363"/>
      <c r="DBP57" s="363"/>
      <c r="DBQ57" s="363"/>
      <c r="DBR57" s="363"/>
      <c r="DBS57" s="363"/>
      <c r="DBT57" s="363"/>
      <c r="DBU57" s="363"/>
      <c r="DBV57" s="363"/>
      <c r="DBW57" s="363"/>
      <c r="DBX57" s="363"/>
      <c r="DBY57" s="363"/>
      <c r="DBZ57" s="363"/>
      <c r="DCA57" s="363"/>
      <c r="DCB57" s="363"/>
      <c r="DCC57" s="363"/>
      <c r="DCD57" s="363"/>
      <c r="DCE57" s="363"/>
      <c r="DCF57" s="363"/>
      <c r="DCG57" s="363"/>
      <c r="DCH57" s="363"/>
      <c r="DCI57" s="363"/>
      <c r="DCJ57" s="363"/>
      <c r="DCK57" s="363"/>
      <c r="DCL57" s="363"/>
      <c r="DCM57" s="363"/>
      <c r="DCN57" s="363"/>
      <c r="DCO57" s="363"/>
      <c r="DCP57" s="363"/>
      <c r="DCQ57" s="363"/>
      <c r="DCR57" s="363"/>
      <c r="DCS57" s="363"/>
      <c r="DCT57" s="363"/>
      <c r="DCU57" s="363"/>
      <c r="DCV57" s="363"/>
      <c r="DCW57" s="363"/>
      <c r="DCX57" s="363"/>
      <c r="DCY57" s="363"/>
      <c r="DCZ57" s="363"/>
      <c r="DDA57" s="363"/>
      <c r="DDB57" s="363"/>
      <c r="DDC57" s="363"/>
      <c r="DDD57" s="363"/>
      <c r="DDE57" s="363"/>
      <c r="DDF57" s="363"/>
      <c r="DDG57" s="363"/>
      <c r="DDH57" s="363"/>
      <c r="DDI57" s="363"/>
      <c r="DDJ57" s="363"/>
      <c r="DDK57" s="363"/>
      <c r="DDL57" s="363"/>
      <c r="DDM57" s="363"/>
      <c r="DDN57" s="363"/>
      <c r="DDO57" s="363"/>
      <c r="DDP57" s="363"/>
      <c r="DDQ57" s="363"/>
      <c r="DDR57" s="363"/>
      <c r="DDS57" s="363"/>
      <c r="DDT57" s="363"/>
      <c r="DDU57" s="363"/>
      <c r="DDV57" s="363"/>
      <c r="DDW57" s="363"/>
      <c r="DDX57" s="363"/>
      <c r="DDY57" s="363"/>
      <c r="DDZ57" s="363"/>
      <c r="DEA57" s="363"/>
      <c r="DEB57" s="363"/>
      <c r="DEC57" s="363"/>
      <c r="DED57" s="363"/>
      <c r="DEE57" s="363"/>
      <c r="DEF57" s="363"/>
      <c r="DEG57" s="363"/>
      <c r="DEH57" s="363"/>
      <c r="DEI57" s="363"/>
      <c r="DEJ57" s="363"/>
      <c r="DEK57" s="363"/>
      <c r="DEL57" s="363"/>
      <c r="DEM57" s="363"/>
      <c r="DEN57" s="363"/>
      <c r="DEO57" s="363"/>
      <c r="DEP57" s="363"/>
      <c r="DEQ57" s="363"/>
      <c r="DER57" s="363"/>
      <c r="DES57" s="363"/>
      <c r="DET57" s="363"/>
      <c r="DEU57" s="363"/>
      <c r="DEV57" s="363"/>
      <c r="DEW57" s="363"/>
      <c r="DEX57" s="363"/>
      <c r="DEY57" s="363"/>
      <c r="DEZ57" s="363"/>
      <c r="DFA57" s="363"/>
      <c r="DFB57" s="363"/>
      <c r="DFC57" s="363"/>
      <c r="DFD57" s="363"/>
      <c r="DFE57" s="363"/>
      <c r="DFF57" s="363"/>
      <c r="DFG57" s="363"/>
      <c r="DFH57" s="363"/>
      <c r="DFI57" s="363"/>
      <c r="DFJ57" s="363"/>
      <c r="DFK57" s="363"/>
      <c r="DFL57" s="363"/>
      <c r="DFM57" s="363"/>
      <c r="DFN57" s="363"/>
      <c r="DFO57" s="363"/>
      <c r="DFP57" s="363"/>
      <c r="DFQ57" s="363"/>
      <c r="DFR57" s="363"/>
      <c r="DFS57" s="363"/>
      <c r="DFT57" s="363"/>
      <c r="DFU57" s="363"/>
      <c r="DFV57" s="363"/>
      <c r="DFW57" s="363"/>
      <c r="DFX57" s="363"/>
      <c r="DFY57" s="363"/>
      <c r="DFZ57" s="363"/>
      <c r="DGA57" s="363"/>
      <c r="DGB57" s="363"/>
      <c r="DGC57" s="363"/>
      <c r="DGD57" s="363"/>
      <c r="DGE57" s="363"/>
      <c r="DGF57" s="363"/>
      <c r="DGG57" s="363"/>
      <c r="DGH57" s="363"/>
      <c r="DGI57" s="363"/>
      <c r="DGJ57" s="363"/>
      <c r="DGK57" s="363"/>
      <c r="DGL57" s="363"/>
      <c r="DGM57" s="363"/>
      <c r="DGN57" s="363"/>
      <c r="DGO57" s="363"/>
      <c r="DGP57" s="363"/>
      <c r="DGQ57" s="363"/>
      <c r="DGR57" s="363"/>
      <c r="DGS57" s="363"/>
      <c r="DGT57" s="363"/>
      <c r="DGU57" s="363"/>
      <c r="DGV57" s="363"/>
      <c r="DGW57" s="363"/>
      <c r="DGX57" s="363"/>
      <c r="DGY57" s="363"/>
      <c r="DGZ57" s="363"/>
      <c r="DHA57" s="363"/>
      <c r="DHB57" s="363"/>
      <c r="DHC57" s="363"/>
      <c r="DHD57" s="363"/>
      <c r="DHE57" s="363"/>
      <c r="DHF57" s="363"/>
      <c r="DHG57" s="363"/>
      <c r="DHH57" s="363"/>
      <c r="DHI57" s="363"/>
      <c r="DHJ57" s="363"/>
      <c r="DHK57" s="363"/>
      <c r="DHL57" s="363"/>
      <c r="DHM57" s="363"/>
      <c r="DHN57" s="363"/>
      <c r="DHO57" s="363"/>
      <c r="DHP57" s="363"/>
      <c r="DHQ57" s="363"/>
      <c r="DHR57" s="363"/>
      <c r="DHS57" s="363"/>
      <c r="DHT57" s="363"/>
      <c r="DHU57" s="363"/>
      <c r="DHV57" s="363"/>
      <c r="DHW57" s="363"/>
      <c r="DHX57" s="363"/>
      <c r="DHY57" s="363"/>
      <c r="DHZ57" s="363"/>
      <c r="DIA57" s="363"/>
      <c r="DIB57" s="363"/>
      <c r="DIC57" s="363"/>
      <c r="DID57" s="363"/>
      <c r="DIE57" s="363"/>
      <c r="DIF57" s="363"/>
      <c r="DIG57" s="363"/>
      <c r="DIH57" s="363"/>
      <c r="DII57" s="363"/>
      <c r="DIJ57" s="363"/>
      <c r="DIK57" s="363"/>
      <c r="DIL57" s="363"/>
      <c r="DIM57" s="363"/>
      <c r="DIN57" s="363"/>
      <c r="DIO57" s="363"/>
      <c r="DIP57" s="363"/>
      <c r="DIQ57" s="363"/>
      <c r="DIR57" s="363"/>
      <c r="DIS57" s="363"/>
      <c r="DIT57" s="363"/>
      <c r="DIU57" s="363"/>
      <c r="DIV57" s="363"/>
      <c r="DIW57" s="363"/>
      <c r="DIX57" s="363"/>
      <c r="DIY57" s="363"/>
      <c r="DIZ57" s="363"/>
      <c r="DJA57" s="363"/>
      <c r="DJB57" s="363"/>
      <c r="DJC57" s="363"/>
      <c r="DJD57" s="363"/>
      <c r="DJE57" s="363"/>
      <c r="DJF57" s="363"/>
      <c r="DJG57" s="363"/>
      <c r="DJH57" s="363"/>
      <c r="DJI57" s="363"/>
      <c r="DJJ57" s="363"/>
      <c r="DJK57" s="363"/>
      <c r="DJL57" s="363"/>
      <c r="DJM57" s="363"/>
      <c r="DJN57" s="363"/>
      <c r="DJO57" s="363"/>
      <c r="DJP57" s="363"/>
      <c r="DJQ57" s="363"/>
      <c r="DJR57" s="363"/>
      <c r="DJS57" s="363"/>
      <c r="DJT57" s="363"/>
      <c r="DJU57" s="363"/>
      <c r="DJV57" s="363"/>
      <c r="DJW57" s="363"/>
      <c r="DJX57" s="363"/>
      <c r="DJY57" s="363"/>
      <c r="DJZ57" s="363"/>
      <c r="DKA57" s="363"/>
      <c r="DKB57" s="363"/>
      <c r="DKC57" s="363"/>
      <c r="DKD57" s="363"/>
      <c r="DKE57" s="363"/>
      <c r="DKF57" s="363"/>
      <c r="DKG57" s="363"/>
      <c r="DKH57" s="363"/>
      <c r="DKI57" s="363"/>
      <c r="DKJ57" s="363"/>
      <c r="DKK57" s="363"/>
      <c r="DKL57" s="363"/>
      <c r="DKM57" s="363"/>
      <c r="DKN57" s="363"/>
      <c r="DKO57" s="363"/>
      <c r="DKP57" s="363"/>
      <c r="DKQ57" s="363"/>
      <c r="DKR57" s="363"/>
      <c r="DKS57" s="363"/>
      <c r="DKT57" s="363"/>
      <c r="DKU57" s="363"/>
      <c r="DKV57" s="363"/>
      <c r="DKW57" s="363"/>
      <c r="DKX57" s="363"/>
      <c r="DKY57" s="363"/>
      <c r="DKZ57" s="363"/>
      <c r="DLA57" s="363"/>
      <c r="DLB57" s="363"/>
      <c r="DLC57" s="363"/>
      <c r="DLD57" s="363"/>
      <c r="DLE57" s="363"/>
      <c r="DLF57" s="363"/>
      <c r="DLG57" s="363"/>
      <c r="DLH57" s="363"/>
      <c r="DLI57" s="363"/>
      <c r="DLJ57" s="363"/>
      <c r="DLK57" s="363"/>
      <c r="DLL57" s="363"/>
      <c r="DLM57" s="363"/>
      <c r="DLN57" s="363"/>
      <c r="DLO57" s="363"/>
      <c r="DLP57" s="363"/>
      <c r="DLQ57" s="363"/>
      <c r="DLR57" s="363"/>
      <c r="DLS57" s="363"/>
      <c r="DLT57" s="363"/>
      <c r="DLU57" s="363"/>
      <c r="DLV57" s="363"/>
      <c r="DLW57" s="363"/>
      <c r="DLX57" s="363"/>
      <c r="DLY57" s="363"/>
      <c r="DLZ57" s="363"/>
      <c r="DMA57" s="363"/>
      <c r="DMB57" s="363"/>
      <c r="DMC57" s="363"/>
      <c r="DMD57" s="363"/>
      <c r="DME57" s="363"/>
      <c r="DMF57" s="363"/>
      <c r="DMG57" s="363"/>
      <c r="DMH57" s="363"/>
      <c r="DMI57" s="363"/>
      <c r="DMJ57" s="363"/>
      <c r="DMK57" s="363"/>
      <c r="DML57" s="363"/>
      <c r="DMM57" s="363"/>
      <c r="DMN57" s="363"/>
      <c r="DMO57" s="363"/>
      <c r="DMP57" s="363"/>
      <c r="DMQ57" s="363"/>
      <c r="DMR57" s="363"/>
      <c r="DMS57" s="363"/>
      <c r="DMT57" s="363"/>
      <c r="DMU57" s="363"/>
      <c r="DMV57" s="363"/>
      <c r="DMW57" s="363"/>
      <c r="DMX57" s="363"/>
      <c r="DMY57" s="363"/>
      <c r="DMZ57" s="363"/>
      <c r="DNA57" s="363"/>
      <c r="DNB57" s="363"/>
      <c r="DNC57" s="363"/>
      <c r="DND57" s="363"/>
      <c r="DNE57" s="363"/>
      <c r="DNF57" s="363"/>
      <c r="DNG57" s="363"/>
      <c r="DNH57" s="363"/>
      <c r="DNI57" s="363"/>
      <c r="DNJ57" s="363"/>
      <c r="DNK57" s="363"/>
      <c r="DNL57" s="363"/>
      <c r="DNM57" s="363"/>
      <c r="DNN57" s="363"/>
      <c r="DNO57" s="363"/>
      <c r="DNP57" s="363"/>
      <c r="DNQ57" s="363"/>
      <c r="DNR57" s="363"/>
      <c r="DNS57" s="363"/>
      <c r="DNT57" s="363"/>
      <c r="DNU57" s="363"/>
      <c r="DNV57" s="363"/>
      <c r="DNW57" s="363"/>
      <c r="DNX57" s="363"/>
      <c r="DNY57" s="363"/>
      <c r="DNZ57" s="363"/>
      <c r="DOA57" s="363"/>
      <c r="DOB57" s="363"/>
      <c r="DOC57" s="363"/>
      <c r="DOD57" s="363"/>
      <c r="DOE57" s="363"/>
      <c r="DOF57" s="363"/>
      <c r="DOG57" s="363"/>
      <c r="DOH57" s="363"/>
      <c r="DOI57" s="363"/>
      <c r="DOJ57" s="363"/>
      <c r="DOK57" s="363"/>
      <c r="DOL57" s="363"/>
      <c r="DOM57" s="363"/>
      <c r="DON57" s="363"/>
      <c r="DOO57" s="363"/>
      <c r="DOP57" s="363"/>
      <c r="DOQ57" s="363"/>
      <c r="DOR57" s="363"/>
      <c r="DOS57" s="363"/>
      <c r="DOT57" s="363"/>
      <c r="DOU57" s="363"/>
      <c r="DOV57" s="363"/>
      <c r="DOW57" s="363"/>
      <c r="DOX57" s="363"/>
      <c r="DOY57" s="363"/>
      <c r="DOZ57" s="363"/>
      <c r="DPA57" s="363"/>
      <c r="DPB57" s="363"/>
      <c r="DPC57" s="363"/>
      <c r="DPD57" s="363"/>
      <c r="DPE57" s="363"/>
      <c r="DPF57" s="363"/>
      <c r="DPG57" s="363"/>
      <c r="DPH57" s="363"/>
      <c r="DPI57" s="363"/>
      <c r="DPJ57" s="363"/>
      <c r="DPK57" s="363"/>
      <c r="DPL57" s="363"/>
      <c r="DPM57" s="363"/>
      <c r="DPN57" s="363"/>
      <c r="DPO57" s="363"/>
      <c r="DPP57" s="363"/>
      <c r="DPQ57" s="363"/>
      <c r="DPR57" s="363"/>
      <c r="DPS57" s="363"/>
      <c r="DPT57" s="363"/>
      <c r="DPU57" s="363"/>
      <c r="DPV57" s="363"/>
      <c r="DPW57" s="363"/>
      <c r="DPX57" s="363"/>
      <c r="DPY57" s="363"/>
      <c r="DPZ57" s="363"/>
      <c r="DQA57" s="363"/>
      <c r="DQB57" s="363"/>
      <c r="DQC57" s="363"/>
      <c r="DQD57" s="363"/>
      <c r="DQE57" s="363"/>
      <c r="DQF57" s="363"/>
      <c r="DQG57" s="363"/>
      <c r="DQH57" s="363"/>
      <c r="DQI57" s="363"/>
      <c r="DQJ57" s="363"/>
      <c r="DQK57" s="363"/>
      <c r="DQL57" s="363"/>
      <c r="DQM57" s="363"/>
      <c r="DQN57" s="363"/>
      <c r="DQO57" s="363"/>
      <c r="DQP57" s="363"/>
      <c r="DQQ57" s="363"/>
      <c r="DQR57" s="363"/>
      <c r="DQS57" s="363"/>
      <c r="DQT57" s="363"/>
      <c r="DQU57" s="363"/>
      <c r="DQV57" s="363"/>
      <c r="DQW57" s="363"/>
      <c r="DQX57" s="363"/>
      <c r="DQY57" s="363"/>
      <c r="DQZ57" s="363"/>
      <c r="DRA57" s="363"/>
      <c r="DRB57" s="363"/>
      <c r="DRC57" s="363"/>
      <c r="DRD57" s="363"/>
      <c r="DRE57" s="363"/>
      <c r="DRF57" s="363"/>
      <c r="DRG57" s="363"/>
      <c r="DRH57" s="363"/>
      <c r="DRI57" s="363"/>
      <c r="DRJ57" s="363"/>
      <c r="DRK57" s="363"/>
      <c r="DRL57" s="363"/>
      <c r="DRM57" s="363"/>
      <c r="DRN57" s="363"/>
      <c r="DRO57" s="363"/>
      <c r="DRP57" s="363"/>
      <c r="DRQ57" s="363"/>
      <c r="DRR57" s="363"/>
      <c r="DRS57" s="363"/>
      <c r="DRT57" s="363"/>
      <c r="DRU57" s="363"/>
      <c r="DRV57" s="363"/>
      <c r="DRW57" s="363"/>
      <c r="DRX57" s="363"/>
      <c r="DRY57" s="363"/>
      <c r="DRZ57" s="363"/>
      <c r="DSA57" s="363"/>
      <c r="DSB57" s="363"/>
      <c r="DSC57" s="363"/>
      <c r="DSD57" s="363"/>
      <c r="DSE57" s="363"/>
      <c r="DSF57" s="363"/>
      <c r="DSG57" s="363"/>
      <c r="DSH57" s="363"/>
      <c r="DSI57" s="363"/>
      <c r="DSJ57" s="363"/>
      <c r="DSK57" s="363"/>
      <c r="DSL57" s="363"/>
      <c r="DSM57" s="363"/>
      <c r="DSN57" s="363"/>
      <c r="DSO57" s="363"/>
      <c r="DSP57" s="363"/>
      <c r="DSQ57" s="363"/>
      <c r="DSR57" s="363"/>
      <c r="DSS57" s="363"/>
      <c r="DST57" s="363"/>
      <c r="DSU57" s="363"/>
      <c r="DSV57" s="363"/>
      <c r="DSW57" s="363"/>
      <c r="DSX57" s="363"/>
      <c r="DSY57" s="363"/>
      <c r="DSZ57" s="363"/>
      <c r="DTA57" s="363"/>
      <c r="DTB57" s="363"/>
      <c r="DTC57" s="363"/>
      <c r="DTD57" s="363"/>
      <c r="DTE57" s="363"/>
      <c r="DTF57" s="363"/>
      <c r="DTG57" s="363"/>
      <c r="DTH57" s="363"/>
      <c r="DTI57" s="363"/>
      <c r="DTJ57" s="363"/>
      <c r="DTK57" s="363"/>
      <c r="DTL57" s="363"/>
      <c r="DTM57" s="363"/>
      <c r="DTN57" s="363"/>
      <c r="DTO57" s="363"/>
      <c r="DTP57" s="363"/>
      <c r="DTQ57" s="363"/>
      <c r="DTR57" s="363"/>
      <c r="DTS57" s="363"/>
      <c r="DTT57" s="363"/>
      <c r="DTU57" s="363"/>
      <c r="DTV57" s="363"/>
      <c r="DTW57" s="363"/>
      <c r="DTX57" s="363"/>
      <c r="DTY57" s="363"/>
      <c r="DTZ57" s="363"/>
      <c r="DUA57" s="363"/>
      <c r="DUB57" s="363"/>
      <c r="DUC57" s="363"/>
      <c r="DUD57" s="363"/>
      <c r="DUE57" s="363"/>
      <c r="DUF57" s="363"/>
      <c r="DUG57" s="363"/>
      <c r="DUH57" s="363"/>
      <c r="DUI57" s="363"/>
      <c r="DUJ57" s="363"/>
      <c r="DUK57" s="363"/>
      <c r="DUL57" s="363"/>
      <c r="DUM57" s="363"/>
      <c r="DUN57" s="363"/>
      <c r="DUO57" s="363"/>
      <c r="DUP57" s="363"/>
      <c r="DUQ57" s="363"/>
      <c r="DUR57" s="363"/>
      <c r="DUS57" s="363"/>
      <c r="DUT57" s="363"/>
      <c r="DUU57" s="363"/>
      <c r="DUV57" s="363"/>
      <c r="DUW57" s="363"/>
      <c r="DUX57" s="363"/>
      <c r="DUY57" s="363"/>
      <c r="DUZ57" s="363"/>
      <c r="DVA57" s="363"/>
      <c r="DVB57" s="363"/>
      <c r="DVC57" s="363"/>
      <c r="DVD57" s="363"/>
      <c r="DVE57" s="363"/>
      <c r="DVF57" s="363"/>
      <c r="DVG57" s="363"/>
      <c r="DVH57" s="363"/>
      <c r="DVI57" s="363"/>
      <c r="DVJ57" s="363"/>
      <c r="DVK57" s="363"/>
      <c r="DVL57" s="363"/>
      <c r="DVM57" s="363"/>
      <c r="DVN57" s="363"/>
      <c r="DVO57" s="363"/>
      <c r="DVP57" s="363"/>
      <c r="DVQ57" s="363"/>
      <c r="DVR57" s="363"/>
      <c r="DVS57" s="363"/>
      <c r="DVT57" s="363"/>
      <c r="DVU57" s="363"/>
      <c r="DVV57" s="363"/>
      <c r="DVW57" s="363"/>
      <c r="DVX57" s="363"/>
      <c r="DVY57" s="363"/>
      <c r="DVZ57" s="363"/>
      <c r="DWA57" s="363"/>
      <c r="DWB57" s="363"/>
      <c r="DWC57" s="363"/>
      <c r="DWD57" s="363"/>
      <c r="DWE57" s="363"/>
      <c r="DWF57" s="363"/>
      <c r="DWG57" s="363"/>
      <c r="DWH57" s="363"/>
      <c r="DWI57" s="363"/>
      <c r="DWJ57" s="363"/>
      <c r="DWK57" s="363"/>
      <c r="DWL57" s="363"/>
      <c r="DWM57" s="363"/>
      <c r="DWN57" s="363"/>
      <c r="DWO57" s="363"/>
      <c r="DWP57" s="363"/>
      <c r="DWQ57" s="363"/>
      <c r="DWR57" s="363"/>
      <c r="DWS57" s="363"/>
      <c r="DWT57" s="363"/>
      <c r="DWU57" s="363"/>
      <c r="DWV57" s="363"/>
      <c r="DWW57" s="363"/>
      <c r="DWX57" s="363"/>
      <c r="DWY57" s="363"/>
      <c r="DWZ57" s="363"/>
      <c r="DXA57" s="363"/>
      <c r="DXB57" s="363"/>
      <c r="DXC57" s="363"/>
      <c r="DXD57" s="363"/>
      <c r="DXE57" s="363"/>
      <c r="DXF57" s="363"/>
      <c r="DXG57" s="363"/>
      <c r="DXH57" s="363"/>
      <c r="DXI57" s="363"/>
      <c r="DXJ57" s="363"/>
      <c r="DXK57" s="363"/>
      <c r="DXL57" s="363"/>
      <c r="DXM57" s="363"/>
      <c r="DXN57" s="363"/>
      <c r="DXO57" s="363"/>
      <c r="DXP57" s="363"/>
      <c r="DXQ57" s="363"/>
      <c r="DXR57" s="363"/>
      <c r="DXS57" s="363"/>
      <c r="DXT57" s="363"/>
      <c r="DXU57" s="363"/>
      <c r="DXV57" s="363"/>
      <c r="DXW57" s="363"/>
      <c r="DXX57" s="363"/>
      <c r="DXY57" s="363"/>
      <c r="DXZ57" s="363"/>
      <c r="DYA57" s="363"/>
      <c r="DYB57" s="363"/>
      <c r="DYC57" s="363"/>
      <c r="DYD57" s="363"/>
      <c r="DYE57" s="363"/>
      <c r="DYF57" s="363"/>
      <c r="DYG57" s="363"/>
      <c r="DYH57" s="363"/>
      <c r="DYI57" s="363"/>
      <c r="DYJ57" s="363"/>
      <c r="DYK57" s="363"/>
      <c r="DYL57" s="363"/>
      <c r="DYM57" s="363"/>
      <c r="DYN57" s="363"/>
      <c r="DYO57" s="363"/>
      <c r="DYP57" s="363"/>
      <c r="DYQ57" s="363"/>
      <c r="DYR57" s="363"/>
      <c r="DYS57" s="363"/>
      <c r="DYT57" s="363"/>
      <c r="DYU57" s="363"/>
      <c r="DYV57" s="363"/>
      <c r="DYW57" s="363"/>
      <c r="DYX57" s="363"/>
      <c r="DYY57" s="363"/>
      <c r="DYZ57" s="363"/>
      <c r="DZA57" s="363"/>
      <c r="DZB57" s="363"/>
      <c r="DZC57" s="363"/>
      <c r="DZD57" s="363"/>
      <c r="DZE57" s="363"/>
      <c r="DZF57" s="363"/>
      <c r="DZG57" s="363"/>
      <c r="DZH57" s="363"/>
      <c r="DZI57" s="363"/>
      <c r="DZJ57" s="363"/>
      <c r="DZK57" s="363"/>
      <c r="DZL57" s="363"/>
      <c r="DZM57" s="363"/>
      <c r="DZN57" s="363"/>
      <c r="DZO57" s="363"/>
      <c r="DZP57" s="363"/>
      <c r="DZQ57" s="363"/>
      <c r="DZR57" s="363"/>
      <c r="DZS57" s="363"/>
      <c r="DZT57" s="363"/>
      <c r="DZU57" s="363"/>
      <c r="DZV57" s="363"/>
      <c r="DZW57" s="363"/>
      <c r="DZX57" s="363"/>
      <c r="DZY57" s="363"/>
      <c r="DZZ57" s="363"/>
      <c r="EAA57" s="363"/>
      <c r="EAB57" s="363"/>
      <c r="EAC57" s="363"/>
      <c r="EAD57" s="363"/>
      <c r="EAE57" s="363"/>
      <c r="EAF57" s="363"/>
      <c r="EAG57" s="363"/>
      <c r="EAH57" s="363"/>
      <c r="EAI57" s="363"/>
      <c r="EAJ57" s="363"/>
      <c r="EAK57" s="363"/>
      <c r="EAL57" s="363"/>
      <c r="EAM57" s="363"/>
      <c r="EAN57" s="363"/>
      <c r="EAO57" s="363"/>
      <c r="EAP57" s="363"/>
      <c r="EAQ57" s="363"/>
      <c r="EAR57" s="363"/>
      <c r="EAS57" s="363"/>
      <c r="EAT57" s="363"/>
      <c r="EAU57" s="363"/>
      <c r="EAV57" s="363"/>
      <c r="EAW57" s="363"/>
      <c r="EAX57" s="363"/>
      <c r="EAY57" s="363"/>
      <c r="EAZ57" s="363"/>
      <c r="EBA57" s="363"/>
      <c r="EBB57" s="363"/>
      <c r="EBC57" s="363"/>
      <c r="EBD57" s="363"/>
      <c r="EBE57" s="363"/>
      <c r="EBF57" s="363"/>
      <c r="EBG57" s="363"/>
      <c r="EBH57" s="363"/>
      <c r="EBI57" s="363"/>
      <c r="EBJ57" s="363"/>
      <c r="EBK57" s="363"/>
      <c r="EBL57" s="363"/>
      <c r="EBM57" s="363"/>
      <c r="EBN57" s="363"/>
      <c r="EBO57" s="363"/>
      <c r="EBP57" s="363"/>
      <c r="EBQ57" s="363"/>
      <c r="EBR57" s="363"/>
      <c r="EBS57" s="363"/>
      <c r="EBT57" s="363"/>
      <c r="EBU57" s="363"/>
      <c r="EBV57" s="363"/>
      <c r="EBW57" s="363"/>
      <c r="EBX57" s="363"/>
      <c r="EBY57" s="363"/>
      <c r="EBZ57" s="363"/>
      <c r="ECA57" s="363"/>
      <c r="ECB57" s="363"/>
      <c r="ECC57" s="363"/>
      <c r="ECD57" s="363"/>
      <c r="ECE57" s="363"/>
      <c r="ECF57" s="363"/>
      <c r="ECG57" s="363"/>
      <c r="ECH57" s="363"/>
      <c r="ECI57" s="363"/>
      <c r="ECJ57" s="363"/>
      <c r="ECK57" s="363"/>
      <c r="ECL57" s="363"/>
      <c r="ECM57" s="363"/>
      <c r="ECN57" s="363"/>
      <c r="ECO57" s="363"/>
      <c r="ECP57" s="363"/>
      <c r="ECQ57" s="363"/>
      <c r="ECR57" s="363"/>
      <c r="ECS57" s="363"/>
      <c r="ECT57" s="363"/>
      <c r="ECU57" s="363"/>
      <c r="ECV57" s="363"/>
      <c r="ECW57" s="363"/>
      <c r="ECX57" s="363"/>
      <c r="ECY57" s="363"/>
      <c r="ECZ57" s="363"/>
      <c r="EDA57" s="363"/>
      <c r="EDB57" s="363"/>
      <c r="EDC57" s="363"/>
      <c r="EDD57" s="363"/>
      <c r="EDE57" s="363"/>
      <c r="EDF57" s="363"/>
      <c r="EDG57" s="363"/>
      <c r="EDH57" s="363"/>
      <c r="EDI57" s="363"/>
      <c r="EDJ57" s="363"/>
      <c r="EDK57" s="363"/>
      <c r="EDL57" s="363"/>
      <c r="EDM57" s="363"/>
      <c r="EDN57" s="363"/>
      <c r="EDO57" s="363"/>
      <c r="EDP57" s="363"/>
      <c r="EDQ57" s="363"/>
      <c r="EDR57" s="363"/>
      <c r="EDS57" s="363"/>
      <c r="EDT57" s="363"/>
      <c r="EDU57" s="363"/>
      <c r="EDV57" s="363"/>
      <c r="EDW57" s="363"/>
      <c r="EDX57" s="363"/>
      <c r="EDY57" s="363"/>
      <c r="EDZ57" s="363"/>
      <c r="EEA57" s="363"/>
      <c r="EEB57" s="363"/>
      <c r="EEC57" s="363"/>
      <c r="EED57" s="363"/>
      <c r="EEE57" s="363"/>
      <c r="EEF57" s="363"/>
      <c r="EEG57" s="363"/>
      <c r="EEH57" s="363"/>
      <c r="EEI57" s="363"/>
      <c r="EEJ57" s="363"/>
      <c r="EEK57" s="363"/>
      <c r="EEL57" s="363"/>
      <c r="EEM57" s="363"/>
      <c r="EEN57" s="363"/>
      <c r="EEO57" s="363"/>
      <c r="EEP57" s="363"/>
      <c r="EEQ57" s="363"/>
      <c r="EER57" s="363"/>
      <c r="EES57" s="363"/>
      <c r="EET57" s="363"/>
      <c r="EEU57" s="363"/>
      <c r="EEV57" s="363"/>
      <c r="EEW57" s="363"/>
      <c r="EEX57" s="363"/>
      <c r="EEY57" s="363"/>
      <c r="EEZ57" s="363"/>
      <c r="EFA57" s="363"/>
      <c r="EFB57" s="363"/>
      <c r="EFC57" s="363"/>
      <c r="EFD57" s="363"/>
      <c r="EFE57" s="363"/>
      <c r="EFF57" s="363"/>
      <c r="EFG57" s="363"/>
      <c r="EFH57" s="363"/>
      <c r="EFI57" s="363"/>
      <c r="EFJ57" s="363"/>
      <c r="EFK57" s="363"/>
      <c r="EFL57" s="363"/>
      <c r="EFM57" s="363"/>
      <c r="EFN57" s="363"/>
      <c r="EFO57" s="363"/>
      <c r="EFP57" s="363"/>
      <c r="EFQ57" s="363"/>
      <c r="EFR57" s="363"/>
      <c r="EFS57" s="363"/>
      <c r="EFT57" s="363"/>
      <c r="EFU57" s="363"/>
      <c r="EFV57" s="363"/>
      <c r="EFW57" s="363"/>
      <c r="EFX57" s="363"/>
      <c r="EFY57" s="363"/>
      <c r="EFZ57" s="363"/>
      <c r="EGA57" s="363"/>
      <c r="EGB57" s="363"/>
      <c r="EGC57" s="363"/>
      <c r="EGD57" s="363"/>
      <c r="EGE57" s="363"/>
      <c r="EGF57" s="363"/>
      <c r="EGG57" s="363"/>
      <c r="EGH57" s="363"/>
      <c r="EGI57" s="363"/>
      <c r="EGJ57" s="363"/>
      <c r="EGK57" s="363"/>
      <c r="EGL57" s="363"/>
      <c r="EGM57" s="363"/>
      <c r="EGN57" s="363"/>
      <c r="EGO57" s="363"/>
      <c r="EGP57" s="363"/>
      <c r="EGQ57" s="363"/>
      <c r="EGR57" s="363"/>
      <c r="EGS57" s="363"/>
      <c r="EGT57" s="363"/>
      <c r="EGU57" s="363"/>
      <c r="EGV57" s="363"/>
      <c r="EGW57" s="363"/>
      <c r="EGX57" s="363"/>
      <c r="EGY57" s="363"/>
      <c r="EGZ57" s="363"/>
      <c r="EHA57" s="363"/>
      <c r="EHB57" s="363"/>
      <c r="EHC57" s="363"/>
      <c r="EHD57" s="363"/>
      <c r="EHE57" s="363"/>
      <c r="EHF57" s="363"/>
      <c r="EHG57" s="363"/>
      <c r="EHH57" s="363"/>
      <c r="EHI57" s="363"/>
      <c r="EHJ57" s="363"/>
      <c r="EHK57" s="363"/>
      <c r="EHL57" s="363"/>
      <c r="EHM57" s="363"/>
      <c r="EHN57" s="363"/>
      <c r="EHO57" s="363"/>
      <c r="EHP57" s="363"/>
      <c r="EHQ57" s="363"/>
      <c r="EHR57" s="363"/>
      <c r="EHS57" s="363"/>
      <c r="EHT57" s="363"/>
      <c r="EHU57" s="363"/>
      <c r="EHV57" s="363"/>
      <c r="EHW57" s="363"/>
      <c r="EHX57" s="363"/>
      <c r="EHY57" s="363"/>
      <c r="EHZ57" s="363"/>
      <c r="EIA57" s="363"/>
      <c r="EIB57" s="363"/>
      <c r="EIC57" s="363"/>
      <c r="EID57" s="363"/>
      <c r="EIE57" s="363"/>
      <c r="EIF57" s="363"/>
      <c r="EIG57" s="363"/>
      <c r="EIH57" s="363"/>
      <c r="EII57" s="363"/>
      <c r="EIJ57" s="363"/>
      <c r="EIK57" s="363"/>
      <c r="EIL57" s="363"/>
      <c r="EIM57" s="363"/>
      <c r="EIN57" s="363"/>
      <c r="EIO57" s="363"/>
      <c r="EIP57" s="363"/>
      <c r="EIQ57" s="363"/>
      <c r="EIR57" s="363"/>
      <c r="EIS57" s="363"/>
      <c r="EIT57" s="363"/>
      <c r="EIU57" s="363"/>
      <c r="EIV57" s="363"/>
      <c r="EIW57" s="363"/>
      <c r="EIX57" s="363"/>
      <c r="EIY57" s="363"/>
      <c r="EIZ57" s="363"/>
      <c r="EJA57" s="363"/>
      <c r="EJB57" s="363"/>
      <c r="EJC57" s="363"/>
      <c r="EJD57" s="363"/>
      <c r="EJE57" s="363"/>
      <c r="EJF57" s="363"/>
      <c r="EJG57" s="363"/>
      <c r="EJH57" s="363"/>
      <c r="EJI57" s="363"/>
      <c r="EJJ57" s="363"/>
      <c r="EJK57" s="363"/>
      <c r="EJL57" s="363"/>
      <c r="EJM57" s="363"/>
      <c r="EJN57" s="363"/>
      <c r="EJO57" s="363"/>
      <c r="EJP57" s="363"/>
      <c r="EJQ57" s="363"/>
      <c r="EJR57" s="363"/>
      <c r="EJS57" s="363"/>
      <c r="EJT57" s="363"/>
      <c r="EJU57" s="363"/>
      <c r="EJV57" s="363"/>
      <c r="EJW57" s="363"/>
      <c r="EJX57" s="363"/>
      <c r="EJY57" s="363"/>
      <c r="EJZ57" s="363"/>
      <c r="EKA57" s="363"/>
      <c r="EKB57" s="363"/>
      <c r="EKC57" s="363"/>
      <c r="EKD57" s="363"/>
      <c r="EKE57" s="363"/>
      <c r="EKF57" s="363"/>
      <c r="EKG57" s="363"/>
      <c r="EKH57" s="363"/>
      <c r="EKI57" s="363"/>
      <c r="EKJ57" s="363"/>
      <c r="EKK57" s="363"/>
      <c r="EKL57" s="363"/>
      <c r="EKM57" s="363"/>
      <c r="EKN57" s="363"/>
      <c r="EKO57" s="363"/>
      <c r="EKP57" s="363"/>
      <c r="EKQ57" s="363"/>
      <c r="EKR57" s="363"/>
      <c r="EKS57" s="363"/>
      <c r="EKT57" s="363"/>
      <c r="EKU57" s="363"/>
      <c r="EKV57" s="363"/>
      <c r="EKW57" s="363"/>
      <c r="EKX57" s="363"/>
      <c r="EKY57" s="363"/>
      <c r="EKZ57" s="363"/>
      <c r="ELA57" s="363"/>
      <c r="ELB57" s="363"/>
      <c r="ELC57" s="363"/>
      <c r="ELD57" s="363"/>
      <c r="ELE57" s="363"/>
      <c r="ELF57" s="363"/>
      <c r="ELG57" s="363"/>
      <c r="ELH57" s="363"/>
      <c r="ELI57" s="363"/>
      <c r="ELJ57" s="363"/>
      <c r="ELK57" s="363"/>
      <c r="ELL57" s="363"/>
      <c r="ELM57" s="363"/>
      <c r="ELN57" s="363"/>
      <c r="ELO57" s="363"/>
      <c r="ELP57" s="363"/>
      <c r="ELQ57" s="363"/>
      <c r="ELR57" s="363"/>
      <c r="ELS57" s="363"/>
      <c r="ELT57" s="363"/>
      <c r="ELU57" s="363"/>
      <c r="ELV57" s="363"/>
      <c r="ELW57" s="363"/>
      <c r="ELX57" s="363"/>
      <c r="ELY57" s="363"/>
      <c r="ELZ57" s="363"/>
      <c r="EMA57" s="363"/>
      <c r="EMB57" s="363"/>
      <c r="EMC57" s="363"/>
      <c r="EMD57" s="363"/>
      <c r="EME57" s="363"/>
      <c r="EMF57" s="363"/>
      <c r="EMG57" s="363"/>
      <c r="EMH57" s="363"/>
      <c r="EMI57" s="363"/>
      <c r="EMJ57" s="363"/>
      <c r="EMK57" s="363"/>
      <c r="EML57" s="363"/>
      <c r="EMM57" s="363"/>
      <c r="EMN57" s="363"/>
      <c r="EMO57" s="363"/>
      <c r="EMP57" s="363"/>
      <c r="EMQ57" s="363"/>
      <c r="EMR57" s="363"/>
      <c r="EMS57" s="363"/>
      <c r="EMT57" s="363"/>
      <c r="EMU57" s="363"/>
      <c r="EMV57" s="363"/>
      <c r="EMW57" s="363"/>
      <c r="EMX57" s="363"/>
      <c r="EMY57" s="363"/>
      <c r="EMZ57" s="363"/>
      <c r="ENA57" s="363"/>
      <c r="ENB57" s="363"/>
      <c r="ENC57" s="363"/>
      <c r="END57" s="363"/>
      <c r="ENE57" s="363"/>
      <c r="ENF57" s="363"/>
      <c r="ENG57" s="363"/>
      <c r="ENH57" s="363"/>
      <c r="ENI57" s="363"/>
      <c r="ENJ57" s="363"/>
      <c r="ENK57" s="363"/>
      <c r="ENL57" s="363"/>
      <c r="ENM57" s="363"/>
      <c r="ENN57" s="363"/>
      <c r="ENO57" s="363"/>
      <c r="ENP57" s="363"/>
      <c r="ENQ57" s="363"/>
      <c r="ENR57" s="363"/>
      <c r="ENS57" s="363"/>
      <c r="ENT57" s="363"/>
      <c r="ENU57" s="363"/>
      <c r="ENV57" s="363"/>
      <c r="ENW57" s="363"/>
      <c r="ENX57" s="363"/>
      <c r="ENY57" s="363"/>
      <c r="ENZ57" s="363"/>
      <c r="EOA57" s="363"/>
      <c r="EOB57" s="363"/>
      <c r="EOC57" s="363"/>
      <c r="EOD57" s="363"/>
      <c r="EOE57" s="363"/>
      <c r="EOF57" s="363"/>
      <c r="EOG57" s="363"/>
      <c r="EOH57" s="363"/>
      <c r="EOI57" s="363"/>
      <c r="EOJ57" s="363"/>
      <c r="EOK57" s="363"/>
      <c r="EOL57" s="363"/>
      <c r="EOM57" s="363"/>
      <c r="EON57" s="363"/>
      <c r="EOO57" s="363"/>
      <c r="EOP57" s="363"/>
      <c r="EOQ57" s="363"/>
      <c r="EOR57" s="363"/>
      <c r="EOS57" s="363"/>
      <c r="EOT57" s="363"/>
      <c r="EOU57" s="363"/>
      <c r="EOV57" s="363"/>
      <c r="EOW57" s="363"/>
      <c r="EOX57" s="363"/>
      <c r="EOY57" s="363"/>
      <c r="EOZ57" s="363"/>
      <c r="EPA57" s="363"/>
      <c r="EPB57" s="363"/>
      <c r="EPC57" s="363"/>
      <c r="EPD57" s="363"/>
      <c r="EPE57" s="363"/>
      <c r="EPF57" s="363"/>
      <c r="EPG57" s="363"/>
      <c r="EPH57" s="363"/>
      <c r="EPI57" s="363"/>
      <c r="EPJ57" s="363"/>
      <c r="EPK57" s="363"/>
      <c r="EPL57" s="363"/>
      <c r="EPM57" s="363"/>
      <c r="EPN57" s="363"/>
      <c r="EPO57" s="363"/>
      <c r="EPP57" s="363"/>
      <c r="EPQ57" s="363"/>
      <c r="EPR57" s="363"/>
      <c r="EPS57" s="363"/>
      <c r="EPT57" s="363"/>
      <c r="EPU57" s="363"/>
      <c r="EPV57" s="363"/>
      <c r="EPW57" s="363"/>
      <c r="EPX57" s="363"/>
      <c r="EPY57" s="363"/>
      <c r="EPZ57" s="363"/>
      <c r="EQA57" s="363"/>
      <c r="EQB57" s="363"/>
      <c r="EQC57" s="363"/>
      <c r="EQD57" s="363"/>
      <c r="EQE57" s="363"/>
      <c r="EQF57" s="363"/>
      <c r="EQG57" s="363"/>
      <c r="EQH57" s="363"/>
      <c r="EQI57" s="363"/>
      <c r="EQJ57" s="363"/>
      <c r="EQK57" s="363"/>
      <c r="EQL57" s="363"/>
      <c r="EQM57" s="363"/>
      <c r="EQN57" s="363"/>
      <c r="EQO57" s="363"/>
      <c r="EQP57" s="363"/>
      <c r="EQQ57" s="363"/>
      <c r="EQR57" s="363"/>
      <c r="EQS57" s="363"/>
      <c r="EQT57" s="363"/>
      <c r="EQU57" s="363"/>
      <c r="EQV57" s="363"/>
      <c r="EQW57" s="363"/>
      <c r="EQX57" s="363"/>
      <c r="EQY57" s="363"/>
      <c r="EQZ57" s="363"/>
      <c r="ERA57" s="363"/>
      <c r="ERB57" s="363"/>
      <c r="ERC57" s="363"/>
      <c r="ERD57" s="363"/>
      <c r="ERE57" s="363"/>
      <c r="ERF57" s="363"/>
      <c r="ERG57" s="363"/>
      <c r="ERH57" s="363"/>
      <c r="ERI57" s="363"/>
      <c r="ERJ57" s="363"/>
      <c r="ERK57" s="363"/>
      <c r="ERL57" s="363"/>
      <c r="ERM57" s="363"/>
      <c r="ERN57" s="363"/>
      <c r="ERO57" s="363"/>
      <c r="ERP57" s="363"/>
      <c r="ERQ57" s="363"/>
      <c r="ERR57" s="363"/>
      <c r="ERS57" s="363"/>
      <c r="ERT57" s="363"/>
      <c r="ERU57" s="363"/>
      <c r="ERV57" s="363"/>
      <c r="ERW57" s="363"/>
      <c r="ERX57" s="363"/>
      <c r="ERY57" s="363"/>
      <c r="ERZ57" s="363"/>
      <c r="ESA57" s="363"/>
      <c r="ESB57" s="363"/>
      <c r="ESC57" s="363"/>
      <c r="ESD57" s="363"/>
      <c r="ESE57" s="363"/>
      <c r="ESF57" s="363"/>
      <c r="ESG57" s="363"/>
      <c r="ESH57" s="363"/>
      <c r="ESI57" s="363"/>
      <c r="ESJ57" s="363"/>
      <c r="ESK57" s="363"/>
      <c r="ESL57" s="363"/>
      <c r="ESM57" s="363"/>
      <c r="ESN57" s="363"/>
      <c r="ESO57" s="363"/>
      <c r="ESP57" s="363"/>
      <c r="ESQ57" s="363"/>
      <c r="ESR57" s="363"/>
      <c r="ESS57" s="363"/>
      <c r="EST57" s="363"/>
      <c r="ESU57" s="363"/>
      <c r="ESV57" s="363"/>
      <c r="ESW57" s="363"/>
      <c r="ESX57" s="363"/>
      <c r="ESY57" s="363"/>
      <c r="ESZ57" s="363"/>
      <c r="ETA57" s="363"/>
      <c r="ETB57" s="363"/>
      <c r="ETC57" s="363"/>
      <c r="ETD57" s="363"/>
      <c r="ETE57" s="363"/>
      <c r="ETF57" s="363"/>
      <c r="ETG57" s="363"/>
      <c r="ETH57" s="363"/>
      <c r="ETI57" s="363"/>
      <c r="ETJ57" s="363"/>
      <c r="ETK57" s="363"/>
      <c r="ETL57" s="363"/>
      <c r="ETM57" s="363"/>
      <c r="ETN57" s="363"/>
      <c r="ETO57" s="363"/>
      <c r="ETP57" s="363"/>
      <c r="ETQ57" s="363"/>
      <c r="ETR57" s="363"/>
      <c r="ETS57" s="363"/>
      <c r="ETT57" s="363"/>
      <c r="ETU57" s="363"/>
      <c r="ETV57" s="363"/>
      <c r="ETW57" s="363"/>
      <c r="ETX57" s="363"/>
      <c r="ETY57" s="363"/>
      <c r="ETZ57" s="363"/>
      <c r="EUA57" s="363"/>
      <c r="EUB57" s="363"/>
      <c r="EUC57" s="363"/>
      <c r="EUD57" s="363"/>
      <c r="EUE57" s="363"/>
      <c r="EUF57" s="363"/>
      <c r="EUG57" s="363"/>
      <c r="EUH57" s="363"/>
      <c r="EUI57" s="363"/>
      <c r="EUJ57" s="363"/>
      <c r="EUK57" s="363"/>
      <c r="EUL57" s="363"/>
      <c r="EUM57" s="363"/>
      <c r="EUN57" s="363"/>
      <c r="EUO57" s="363"/>
      <c r="EUP57" s="363"/>
      <c r="EUQ57" s="363"/>
      <c r="EUR57" s="363"/>
      <c r="EUS57" s="363"/>
      <c r="EUT57" s="363"/>
      <c r="EUU57" s="363"/>
      <c r="EUV57" s="363"/>
      <c r="EUW57" s="363"/>
      <c r="EUX57" s="363"/>
      <c r="EUY57" s="363"/>
      <c r="EUZ57" s="363"/>
      <c r="EVA57" s="363"/>
      <c r="EVB57" s="363"/>
      <c r="EVC57" s="363"/>
      <c r="EVD57" s="363"/>
      <c r="EVE57" s="363"/>
      <c r="EVF57" s="363"/>
      <c r="EVG57" s="363"/>
      <c r="EVH57" s="363"/>
      <c r="EVI57" s="363"/>
      <c r="EVJ57" s="363"/>
      <c r="EVK57" s="363"/>
      <c r="EVL57" s="363"/>
      <c r="EVM57" s="363"/>
      <c r="EVN57" s="363"/>
      <c r="EVO57" s="363"/>
      <c r="EVP57" s="363"/>
      <c r="EVQ57" s="363"/>
      <c r="EVR57" s="363"/>
      <c r="EVS57" s="363"/>
      <c r="EVT57" s="363"/>
      <c r="EVU57" s="363"/>
      <c r="EVV57" s="363"/>
      <c r="EVW57" s="363"/>
      <c r="EVX57" s="363"/>
      <c r="EVY57" s="363"/>
      <c r="EVZ57" s="363"/>
      <c r="EWA57" s="363"/>
      <c r="EWB57" s="363"/>
      <c r="EWC57" s="363"/>
      <c r="EWD57" s="363"/>
      <c r="EWE57" s="363"/>
      <c r="EWF57" s="363"/>
      <c r="EWG57" s="363"/>
      <c r="EWH57" s="363"/>
      <c r="EWI57" s="363"/>
      <c r="EWJ57" s="363"/>
      <c r="EWK57" s="363"/>
      <c r="EWL57" s="363"/>
      <c r="EWM57" s="363"/>
      <c r="EWN57" s="363"/>
      <c r="EWO57" s="363"/>
      <c r="EWP57" s="363"/>
      <c r="EWQ57" s="363"/>
      <c r="EWR57" s="363"/>
      <c r="EWS57" s="363"/>
      <c r="EWT57" s="363"/>
      <c r="EWU57" s="363"/>
      <c r="EWV57" s="363"/>
      <c r="EWW57" s="363"/>
      <c r="EWX57" s="363"/>
      <c r="EWY57" s="363"/>
      <c r="EWZ57" s="363"/>
      <c r="EXA57" s="363"/>
      <c r="EXB57" s="363"/>
      <c r="EXC57" s="363"/>
      <c r="EXD57" s="363"/>
      <c r="EXE57" s="363"/>
      <c r="EXF57" s="363"/>
      <c r="EXG57" s="363"/>
      <c r="EXH57" s="363"/>
      <c r="EXI57" s="363"/>
      <c r="EXJ57" s="363"/>
      <c r="EXK57" s="363"/>
      <c r="EXL57" s="363"/>
      <c r="EXM57" s="363"/>
      <c r="EXN57" s="363"/>
      <c r="EXO57" s="363"/>
      <c r="EXP57" s="363"/>
      <c r="EXQ57" s="363"/>
      <c r="EXR57" s="363"/>
      <c r="EXS57" s="363"/>
      <c r="EXT57" s="363"/>
      <c r="EXU57" s="363"/>
      <c r="EXV57" s="363"/>
      <c r="EXW57" s="363"/>
      <c r="EXX57" s="363"/>
      <c r="EXY57" s="363"/>
      <c r="EXZ57" s="363"/>
      <c r="EYA57" s="363"/>
      <c r="EYB57" s="363"/>
      <c r="EYC57" s="363"/>
      <c r="EYD57" s="363"/>
      <c r="EYE57" s="363"/>
      <c r="EYF57" s="363"/>
      <c r="EYG57" s="363"/>
      <c r="EYH57" s="363"/>
      <c r="EYI57" s="363"/>
      <c r="EYJ57" s="363"/>
      <c r="EYK57" s="363"/>
      <c r="EYL57" s="363"/>
      <c r="EYM57" s="363"/>
      <c r="EYN57" s="363"/>
      <c r="EYO57" s="363"/>
      <c r="EYP57" s="363"/>
      <c r="EYQ57" s="363"/>
      <c r="EYR57" s="363"/>
      <c r="EYS57" s="363"/>
      <c r="EYT57" s="363"/>
      <c r="EYU57" s="363"/>
      <c r="EYV57" s="363"/>
      <c r="EYW57" s="363"/>
      <c r="EYX57" s="363"/>
      <c r="EYY57" s="363"/>
      <c r="EYZ57" s="363"/>
      <c r="EZA57" s="363"/>
      <c r="EZB57" s="363"/>
      <c r="EZC57" s="363"/>
      <c r="EZD57" s="363"/>
      <c r="EZE57" s="363"/>
      <c r="EZF57" s="363"/>
      <c r="EZG57" s="363"/>
      <c r="EZH57" s="363"/>
      <c r="EZI57" s="363"/>
      <c r="EZJ57" s="363"/>
      <c r="EZK57" s="363"/>
      <c r="EZL57" s="363"/>
      <c r="EZM57" s="363"/>
      <c r="EZN57" s="363"/>
      <c r="EZO57" s="363"/>
      <c r="EZP57" s="363"/>
      <c r="EZQ57" s="363"/>
      <c r="EZR57" s="363"/>
      <c r="EZS57" s="363"/>
      <c r="EZT57" s="363"/>
      <c r="EZU57" s="363"/>
      <c r="EZV57" s="363"/>
      <c r="EZW57" s="363"/>
      <c r="EZX57" s="363"/>
      <c r="EZY57" s="363"/>
      <c r="EZZ57" s="363"/>
      <c r="FAA57" s="363"/>
      <c r="FAB57" s="363"/>
      <c r="FAC57" s="363"/>
      <c r="FAD57" s="363"/>
      <c r="FAE57" s="363"/>
      <c r="FAF57" s="363"/>
      <c r="FAG57" s="363"/>
      <c r="FAH57" s="363"/>
      <c r="FAI57" s="363"/>
      <c r="FAJ57" s="363"/>
      <c r="FAK57" s="363"/>
      <c r="FAL57" s="363"/>
      <c r="FAM57" s="363"/>
      <c r="FAN57" s="363"/>
      <c r="FAO57" s="363"/>
      <c r="FAP57" s="363"/>
      <c r="FAQ57" s="363"/>
      <c r="FAR57" s="363"/>
      <c r="FAS57" s="363"/>
      <c r="FAT57" s="363"/>
      <c r="FAU57" s="363"/>
      <c r="FAV57" s="363"/>
      <c r="FAW57" s="363"/>
      <c r="FAX57" s="363"/>
      <c r="FAY57" s="363"/>
      <c r="FAZ57" s="363"/>
      <c r="FBA57" s="363"/>
      <c r="FBB57" s="363"/>
      <c r="FBC57" s="363"/>
      <c r="FBD57" s="363"/>
      <c r="FBE57" s="363"/>
      <c r="FBF57" s="363"/>
      <c r="FBG57" s="363"/>
      <c r="FBH57" s="363"/>
      <c r="FBI57" s="363"/>
      <c r="FBJ57" s="363"/>
      <c r="FBK57" s="363"/>
      <c r="FBL57" s="363"/>
      <c r="FBM57" s="363"/>
      <c r="FBN57" s="363"/>
      <c r="FBO57" s="363"/>
      <c r="FBP57" s="363"/>
      <c r="FBQ57" s="363"/>
      <c r="FBR57" s="363"/>
      <c r="FBS57" s="363"/>
      <c r="FBT57" s="363"/>
      <c r="FBU57" s="363"/>
      <c r="FBV57" s="363"/>
      <c r="FBW57" s="363"/>
      <c r="FBX57" s="363"/>
      <c r="FBY57" s="363"/>
      <c r="FBZ57" s="363"/>
      <c r="FCA57" s="363"/>
      <c r="FCB57" s="363"/>
      <c r="FCC57" s="363"/>
      <c r="FCD57" s="363"/>
      <c r="FCE57" s="363"/>
      <c r="FCF57" s="363"/>
      <c r="FCG57" s="363"/>
      <c r="FCH57" s="363"/>
      <c r="FCI57" s="363"/>
      <c r="FCJ57" s="363"/>
      <c r="FCK57" s="363"/>
      <c r="FCL57" s="363"/>
      <c r="FCM57" s="363"/>
      <c r="FCN57" s="363"/>
      <c r="FCO57" s="363"/>
      <c r="FCP57" s="363"/>
      <c r="FCQ57" s="363"/>
      <c r="FCR57" s="363"/>
      <c r="FCS57" s="363"/>
      <c r="FCT57" s="363"/>
      <c r="FCU57" s="363"/>
      <c r="FCV57" s="363"/>
      <c r="FCW57" s="363"/>
      <c r="FCX57" s="363"/>
      <c r="FCY57" s="363"/>
      <c r="FCZ57" s="363"/>
      <c r="FDA57" s="363"/>
      <c r="FDB57" s="363"/>
      <c r="FDC57" s="363"/>
      <c r="FDD57" s="363"/>
      <c r="FDE57" s="363"/>
      <c r="FDF57" s="363"/>
      <c r="FDG57" s="363"/>
      <c r="FDH57" s="363"/>
      <c r="FDI57" s="363"/>
      <c r="FDJ57" s="363"/>
      <c r="FDK57" s="363"/>
      <c r="FDL57" s="363"/>
      <c r="FDM57" s="363"/>
      <c r="FDN57" s="363"/>
      <c r="FDO57" s="363"/>
      <c r="FDP57" s="363"/>
      <c r="FDQ57" s="363"/>
      <c r="FDR57" s="363"/>
      <c r="FDS57" s="363"/>
      <c r="FDT57" s="363"/>
      <c r="FDU57" s="363"/>
      <c r="FDV57" s="363"/>
      <c r="FDW57" s="363"/>
      <c r="FDX57" s="363"/>
      <c r="FDY57" s="363"/>
      <c r="FDZ57" s="363"/>
      <c r="FEA57" s="363"/>
      <c r="FEB57" s="363"/>
      <c r="FEC57" s="363"/>
      <c r="FED57" s="363"/>
      <c r="FEE57" s="363"/>
      <c r="FEF57" s="363"/>
      <c r="FEG57" s="363"/>
      <c r="FEH57" s="363"/>
      <c r="FEI57" s="363"/>
      <c r="FEJ57" s="363"/>
      <c r="FEK57" s="363"/>
      <c r="FEL57" s="363"/>
      <c r="FEM57" s="363"/>
      <c r="FEN57" s="363"/>
      <c r="FEO57" s="363"/>
      <c r="FEP57" s="363"/>
      <c r="FEQ57" s="363"/>
      <c r="FER57" s="363"/>
      <c r="FES57" s="363"/>
      <c r="FET57" s="363"/>
      <c r="FEU57" s="363"/>
      <c r="FEV57" s="363"/>
      <c r="FEW57" s="363"/>
      <c r="FEX57" s="363"/>
      <c r="FEY57" s="363"/>
      <c r="FEZ57" s="363"/>
      <c r="FFA57" s="363"/>
      <c r="FFB57" s="363"/>
      <c r="FFC57" s="363"/>
      <c r="FFD57" s="363"/>
      <c r="FFE57" s="363"/>
      <c r="FFF57" s="363"/>
      <c r="FFG57" s="363"/>
      <c r="FFH57" s="363"/>
      <c r="FFI57" s="363"/>
      <c r="FFJ57" s="363"/>
      <c r="FFK57" s="363"/>
      <c r="FFL57" s="363"/>
      <c r="FFM57" s="363"/>
      <c r="FFN57" s="363"/>
      <c r="FFO57" s="363"/>
      <c r="FFP57" s="363"/>
      <c r="FFQ57" s="363"/>
      <c r="FFR57" s="363"/>
      <c r="FFS57" s="363"/>
      <c r="FFT57" s="363"/>
      <c r="FFU57" s="363"/>
      <c r="FFV57" s="363"/>
      <c r="FFW57" s="363"/>
      <c r="FFX57" s="363"/>
      <c r="FFY57" s="363"/>
      <c r="FFZ57" s="363"/>
      <c r="FGA57" s="363"/>
      <c r="FGB57" s="363"/>
      <c r="FGC57" s="363"/>
      <c r="FGD57" s="363"/>
      <c r="FGE57" s="363"/>
      <c r="FGF57" s="363"/>
      <c r="FGG57" s="363"/>
      <c r="FGH57" s="363"/>
      <c r="FGI57" s="363"/>
      <c r="FGJ57" s="363"/>
      <c r="FGK57" s="363"/>
      <c r="FGL57" s="363"/>
      <c r="FGM57" s="363"/>
      <c r="FGN57" s="363"/>
      <c r="FGO57" s="363"/>
      <c r="FGP57" s="363"/>
      <c r="FGQ57" s="363"/>
      <c r="FGR57" s="363"/>
      <c r="FGS57" s="363"/>
      <c r="FGT57" s="363"/>
      <c r="FGU57" s="363"/>
      <c r="FGV57" s="363"/>
      <c r="FGW57" s="363"/>
      <c r="FGX57" s="363"/>
      <c r="FGY57" s="363"/>
      <c r="FGZ57" s="363"/>
      <c r="FHA57" s="363"/>
      <c r="FHB57" s="363"/>
      <c r="FHC57" s="363"/>
      <c r="FHD57" s="363"/>
      <c r="FHE57" s="363"/>
      <c r="FHF57" s="363"/>
      <c r="FHG57" s="363"/>
      <c r="FHH57" s="363"/>
      <c r="FHI57" s="363"/>
      <c r="FHJ57" s="363"/>
      <c r="FHK57" s="363"/>
      <c r="FHL57" s="363"/>
      <c r="FHM57" s="363"/>
      <c r="FHN57" s="363"/>
      <c r="FHO57" s="363"/>
      <c r="FHP57" s="363"/>
      <c r="FHQ57" s="363"/>
      <c r="FHR57" s="363"/>
      <c r="FHS57" s="363"/>
      <c r="FHT57" s="363"/>
      <c r="FHU57" s="363"/>
      <c r="FHV57" s="363"/>
      <c r="FHW57" s="363"/>
      <c r="FHX57" s="363"/>
      <c r="FHY57" s="363"/>
      <c r="FHZ57" s="363"/>
      <c r="FIA57" s="363"/>
      <c r="FIB57" s="363"/>
      <c r="FIC57" s="363"/>
      <c r="FID57" s="363"/>
      <c r="FIE57" s="363"/>
      <c r="FIF57" s="363"/>
      <c r="FIG57" s="363"/>
      <c r="FIH57" s="363"/>
      <c r="FII57" s="363"/>
      <c r="FIJ57" s="363"/>
      <c r="FIK57" s="363"/>
      <c r="FIL57" s="363"/>
      <c r="FIM57" s="363"/>
      <c r="FIN57" s="363"/>
      <c r="FIO57" s="363"/>
      <c r="FIP57" s="363"/>
      <c r="FIQ57" s="363"/>
      <c r="FIR57" s="363"/>
      <c r="FIS57" s="363"/>
      <c r="FIT57" s="363"/>
      <c r="FIU57" s="363"/>
      <c r="FIV57" s="363"/>
      <c r="FIW57" s="363"/>
      <c r="FIX57" s="363"/>
      <c r="FIY57" s="363"/>
      <c r="FIZ57" s="363"/>
      <c r="FJA57" s="363"/>
      <c r="FJB57" s="363"/>
      <c r="FJC57" s="363"/>
      <c r="FJD57" s="363"/>
      <c r="FJE57" s="363"/>
      <c r="FJF57" s="363"/>
      <c r="FJG57" s="363"/>
      <c r="FJH57" s="363"/>
      <c r="FJI57" s="363"/>
      <c r="FJJ57" s="363"/>
      <c r="FJK57" s="363"/>
      <c r="FJL57" s="363"/>
      <c r="FJM57" s="363"/>
      <c r="FJN57" s="363"/>
      <c r="FJO57" s="363"/>
      <c r="FJP57" s="363"/>
      <c r="FJQ57" s="363"/>
      <c r="FJR57" s="363"/>
      <c r="FJS57" s="363"/>
      <c r="FJT57" s="363"/>
      <c r="FJU57" s="363"/>
      <c r="FJV57" s="363"/>
      <c r="FJW57" s="363"/>
      <c r="FJX57" s="363"/>
      <c r="FJY57" s="363"/>
      <c r="FJZ57" s="363"/>
      <c r="FKA57" s="363"/>
      <c r="FKB57" s="363"/>
      <c r="FKC57" s="363"/>
      <c r="FKD57" s="363"/>
      <c r="FKE57" s="363"/>
      <c r="FKF57" s="363"/>
      <c r="FKG57" s="363"/>
      <c r="FKH57" s="363"/>
      <c r="FKI57" s="363"/>
      <c r="FKJ57" s="363"/>
      <c r="FKK57" s="363"/>
      <c r="FKL57" s="363"/>
      <c r="FKM57" s="363"/>
      <c r="FKN57" s="363"/>
      <c r="FKO57" s="363"/>
      <c r="FKP57" s="363"/>
      <c r="FKQ57" s="363"/>
      <c r="FKR57" s="363"/>
      <c r="FKS57" s="363"/>
      <c r="FKT57" s="363"/>
      <c r="FKU57" s="363"/>
      <c r="FKV57" s="363"/>
      <c r="FKW57" s="363"/>
      <c r="FKX57" s="363"/>
      <c r="FKY57" s="363"/>
      <c r="FKZ57" s="363"/>
      <c r="FLA57" s="363"/>
      <c r="FLB57" s="363"/>
      <c r="FLC57" s="363"/>
      <c r="FLD57" s="363"/>
      <c r="FLE57" s="363"/>
      <c r="FLF57" s="363"/>
      <c r="FLG57" s="363"/>
      <c r="FLH57" s="363"/>
      <c r="FLI57" s="363"/>
      <c r="FLJ57" s="363"/>
      <c r="FLK57" s="363"/>
      <c r="FLL57" s="363"/>
      <c r="FLM57" s="363"/>
      <c r="FLN57" s="363"/>
      <c r="FLO57" s="363"/>
      <c r="FLP57" s="363"/>
      <c r="FLQ57" s="363"/>
      <c r="FLR57" s="363"/>
      <c r="FLS57" s="363"/>
      <c r="FLT57" s="363"/>
      <c r="FLU57" s="363"/>
      <c r="FLV57" s="363"/>
      <c r="FLW57" s="363"/>
      <c r="FLX57" s="363"/>
      <c r="FLY57" s="363"/>
      <c r="FLZ57" s="363"/>
      <c r="FMA57" s="363"/>
      <c r="FMB57" s="363"/>
      <c r="FMC57" s="363"/>
      <c r="FMD57" s="363"/>
      <c r="FME57" s="363"/>
      <c r="FMF57" s="363"/>
      <c r="FMG57" s="363"/>
      <c r="FMH57" s="363"/>
      <c r="FMI57" s="363"/>
      <c r="FMJ57" s="363"/>
      <c r="FMK57" s="363"/>
      <c r="FML57" s="363"/>
      <c r="FMM57" s="363"/>
      <c r="FMN57" s="363"/>
      <c r="FMO57" s="363"/>
      <c r="FMP57" s="363"/>
      <c r="FMQ57" s="363"/>
      <c r="FMR57" s="363"/>
      <c r="FMS57" s="363"/>
      <c r="FMT57" s="363"/>
      <c r="FMU57" s="363"/>
      <c r="FMV57" s="363"/>
      <c r="FMW57" s="363"/>
      <c r="FMX57" s="363"/>
      <c r="FMY57" s="363"/>
      <c r="FMZ57" s="363"/>
      <c r="FNA57" s="363"/>
      <c r="FNB57" s="363"/>
      <c r="FNC57" s="363"/>
      <c r="FND57" s="363"/>
      <c r="FNE57" s="363"/>
      <c r="FNF57" s="363"/>
      <c r="FNG57" s="363"/>
      <c r="FNH57" s="363"/>
      <c r="FNI57" s="363"/>
      <c r="FNJ57" s="363"/>
      <c r="FNK57" s="363"/>
      <c r="FNL57" s="363"/>
      <c r="FNM57" s="363"/>
      <c r="FNN57" s="363"/>
      <c r="FNO57" s="363"/>
      <c r="FNP57" s="363"/>
      <c r="FNQ57" s="363"/>
      <c r="FNR57" s="363"/>
      <c r="FNS57" s="363"/>
      <c r="FNT57" s="363"/>
      <c r="FNU57" s="363"/>
      <c r="FNV57" s="363"/>
      <c r="FNW57" s="363"/>
      <c r="FNX57" s="363"/>
      <c r="FNY57" s="363"/>
      <c r="FNZ57" s="363"/>
      <c r="FOA57" s="363"/>
      <c r="FOB57" s="363"/>
      <c r="FOC57" s="363"/>
      <c r="FOD57" s="363"/>
      <c r="FOE57" s="363"/>
      <c r="FOF57" s="363"/>
      <c r="FOG57" s="363"/>
      <c r="FOH57" s="363"/>
      <c r="FOI57" s="363"/>
      <c r="FOJ57" s="363"/>
      <c r="FOK57" s="363"/>
      <c r="FOL57" s="363"/>
      <c r="FOM57" s="363"/>
      <c r="FON57" s="363"/>
      <c r="FOO57" s="363"/>
      <c r="FOP57" s="363"/>
      <c r="FOQ57" s="363"/>
      <c r="FOR57" s="363"/>
      <c r="FOS57" s="363"/>
      <c r="FOT57" s="363"/>
      <c r="FOU57" s="363"/>
      <c r="FOV57" s="363"/>
      <c r="FOW57" s="363"/>
      <c r="FOX57" s="363"/>
      <c r="FOY57" s="363"/>
      <c r="FOZ57" s="363"/>
      <c r="FPA57" s="363"/>
      <c r="FPB57" s="363"/>
      <c r="FPC57" s="363"/>
      <c r="FPD57" s="363"/>
      <c r="FPE57" s="363"/>
      <c r="FPF57" s="363"/>
      <c r="FPG57" s="363"/>
      <c r="FPH57" s="363"/>
      <c r="FPI57" s="363"/>
      <c r="FPJ57" s="363"/>
      <c r="FPK57" s="363"/>
      <c r="FPL57" s="363"/>
      <c r="FPM57" s="363"/>
      <c r="FPN57" s="363"/>
      <c r="FPO57" s="363"/>
      <c r="FPP57" s="363"/>
      <c r="FPQ57" s="363"/>
      <c r="FPR57" s="363"/>
      <c r="FPS57" s="363"/>
      <c r="FPT57" s="363"/>
      <c r="FPU57" s="363"/>
      <c r="FPV57" s="363"/>
      <c r="FPW57" s="363"/>
      <c r="FPX57" s="363"/>
      <c r="FPY57" s="363"/>
      <c r="FPZ57" s="363"/>
      <c r="FQA57" s="363"/>
      <c r="FQB57" s="363"/>
      <c r="FQC57" s="363"/>
      <c r="FQD57" s="363"/>
      <c r="FQE57" s="363"/>
      <c r="FQF57" s="363"/>
      <c r="FQG57" s="363"/>
      <c r="FQH57" s="363"/>
      <c r="FQI57" s="363"/>
      <c r="FQJ57" s="363"/>
      <c r="FQK57" s="363"/>
      <c r="FQL57" s="363"/>
      <c r="FQM57" s="363"/>
      <c r="FQN57" s="363"/>
      <c r="FQO57" s="363"/>
      <c r="FQP57" s="363"/>
      <c r="FQQ57" s="363"/>
      <c r="FQR57" s="363"/>
      <c r="FQS57" s="363"/>
      <c r="FQT57" s="363"/>
      <c r="FQU57" s="363"/>
      <c r="FQV57" s="363"/>
      <c r="FQW57" s="363"/>
      <c r="FQX57" s="363"/>
      <c r="FQY57" s="363"/>
      <c r="FQZ57" s="363"/>
      <c r="FRA57" s="363"/>
      <c r="FRB57" s="363"/>
      <c r="FRC57" s="363"/>
      <c r="FRD57" s="363"/>
      <c r="FRE57" s="363"/>
      <c r="FRF57" s="363"/>
      <c r="FRG57" s="363"/>
      <c r="FRH57" s="363"/>
      <c r="FRI57" s="363"/>
      <c r="FRJ57" s="363"/>
      <c r="FRK57" s="363"/>
      <c r="FRL57" s="363"/>
      <c r="FRM57" s="363"/>
      <c r="FRN57" s="363"/>
      <c r="FRO57" s="363"/>
      <c r="FRP57" s="363"/>
      <c r="FRQ57" s="363"/>
      <c r="FRR57" s="363"/>
      <c r="FRS57" s="363"/>
      <c r="FRT57" s="363"/>
      <c r="FRU57" s="363"/>
      <c r="FRV57" s="363"/>
      <c r="FRW57" s="363"/>
      <c r="FRX57" s="363"/>
      <c r="FRY57" s="363"/>
      <c r="FRZ57" s="363"/>
      <c r="FSA57" s="363"/>
      <c r="FSB57" s="363"/>
      <c r="FSC57" s="363"/>
      <c r="FSD57" s="363"/>
      <c r="FSE57" s="363"/>
      <c r="FSF57" s="363"/>
      <c r="FSG57" s="363"/>
      <c r="FSH57" s="363"/>
      <c r="FSI57" s="363"/>
      <c r="FSJ57" s="363"/>
      <c r="FSK57" s="363"/>
      <c r="FSL57" s="363"/>
      <c r="FSM57" s="363"/>
      <c r="FSN57" s="363"/>
      <c r="FSO57" s="363"/>
      <c r="FSP57" s="363"/>
      <c r="FSQ57" s="363"/>
      <c r="FSR57" s="363"/>
      <c r="FSS57" s="363"/>
      <c r="FST57" s="363"/>
      <c r="FSU57" s="363"/>
      <c r="FSV57" s="363"/>
      <c r="FSW57" s="363"/>
      <c r="FSX57" s="363"/>
      <c r="FSY57" s="363"/>
      <c r="FSZ57" s="363"/>
      <c r="FTA57" s="363"/>
      <c r="FTB57" s="363"/>
      <c r="FTC57" s="363"/>
      <c r="FTD57" s="363"/>
      <c r="FTE57" s="363"/>
      <c r="FTF57" s="363"/>
      <c r="FTG57" s="363"/>
      <c r="FTH57" s="363"/>
      <c r="FTI57" s="363"/>
      <c r="FTJ57" s="363"/>
      <c r="FTK57" s="363"/>
      <c r="FTL57" s="363"/>
      <c r="FTM57" s="363"/>
      <c r="FTN57" s="363"/>
      <c r="FTO57" s="363"/>
      <c r="FTP57" s="363"/>
      <c r="FTQ57" s="363"/>
      <c r="FTR57" s="363"/>
      <c r="FTS57" s="363"/>
      <c r="FTT57" s="363"/>
      <c r="FTU57" s="363"/>
      <c r="FTV57" s="363"/>
      <c r="FTW57" s="363"/>
      <c r="FTX57" s="363"/>
      <c r="FTY57" s="363"/>
      <c r="FTZ57" s="363"/>
      <c r="FUA57" s="363"/>
      <c r="FUB57" s="363"/>
      <c r="FUC57" s="363"/>
      <c r="FUD57" s="363"/>
      <c r="FUE57" s="363"/>
      <c r="FUF57" s="363"/>
      <c r="FUG57" s="363"/>
      <c r="FUH57" s="363"/>
      <c r="FUI57" s="363"/>
      <c r="FUJ57" s="363"/>
      <c r="FUK57" s="363"/>
      <c r="FUL57" s="363"/>
      <c r="FUM57" s="363"/>
      <c r="FUN57" s="363"/>
      <c r="FUO57" s="363"/>
      <c r="FUP57" s="363"/>
      <c r="FUQ57" s="363"/>
      <c r="FUR57" s="363"/>
      <c r="FUS57" s="363"/>
      <c r="FUT57" s="363"/>
      <c r="FUU57" s="363"/>
      <c r="FUV57" s="363"/>
      <c r="FUW57" s="363"/>
      <c r="FUX57" s="363"/>
      <c r="FUY57" s="363"/>
      <c r="FUZ57" s="363"/>
      <c r="FVA57" s="363"/>
      <c r="FVB57" s="363"/>
      <c r="FVC57" s="363"/>
      <c r="FVD57" s="363"/>
      <c r="FVE57" s="363"/>
      <c r="FVF57" s="363"/>
      <c r="FVG57" s="363"/>
      <c r="FVH57" s="363"/>
      <c r="FVI57" s="363"/>
      <c r="FVJ57" s="363"/>
      <c r="FVK57" s="363"/>
      <c r="FVL57" s="363"/>
      <c r="FVM57" s="363"/>
      <c r="FVN57" s="363"/>
      <c r="FVO57" s="363"/>
      <c r="FVP57" s="363"/>
      <c r="FVQ57" s="363"/>
      <c r="FVR57" s="363"/>
      <c r="FVS57" s="363"/>
      <c r="FVT57" s="363"/>
      <c r="FVU57" s="363"/>
      <c r="FVV57" s="363"/>
      <c r="FVW57" s="363"/>
      <c r="FVX57" s="363"/>
      <c r="FVY57" s="363"/>
      <c r="FVZ57" s="363"/>
      <c r="FWA57" s="363"/>
      <c r="FWB57" s="363"/>
      <c r="FWC57" s="363"/>
      <c r="FWD57" s="363"/>
      <c r="FWE57" s="363"/>
      <c r="FWF57" s="363"/>
      <c r="FWG57" s="363"/>
      <c r="FWH57" s="363"/>
      <c r="FWI57" s="363"/>
      <c r="FWJ57" s="363"/>
      <c r="FWK57" s="363"/>
      <c r="FWL57" s="363"/>
      <c r="FWM57" s="363"/>
      <c r="FWN57" s="363"/>
      <c r="FWO57" s="363"/>
      <c r="FWP57" s="363"/>
      <c r="FWQ57" s="363"/>
      <c r="FWR57" s="363"/>
      <c r="FWS57" s="363"/>
      <c r="FWT57" s="363"/>
      <c r="FWU57" s="363"/>
      <c r="FWV57" s="363"/>
      <c r="FWW57" s="363"/>
      <c r="FWX57" s="363"/>
      <c r="FWY57" s="363"/>
      <c r="FWZ57" s="363"/>
      <c r="FXA57" s="363"/>
      <c r="FXB57" s="363"/>
      <c r="FXC57" s="363"/>
      <c r="FXD57" s="363"/>
      <c r="FXE57" s="363"/>
      <c r="FXF57" s="363"/>
      <c r="FXG57" s="363"/>
      <c r="FXH57" s="363"/>
      <c r="FXI57" s="363"/>
      <c r="FXJ57" s="363"/>
      <c r="FXK57" s="363"/>
      <c r="FXL57" s="363"/>
      <c r="FXM57" s="363"/>
      <c r="FXN57" s="363"/>
      <c r="FXO57" s="363"/>
      <c r="FXP57" s="363"/>
      <c r="FXQ57" s="363"/>
      <c r="FXR57" s="363"/>
      <c r="FXS57" s="363"/>
      <c r="FXT57" s="363"/>
      <c r="FXU57" s="363"/>
      <c r="FXV57" s="363"/>
      <c r="FXW57" s="363"/>
      <c r="FXX57" s="363"/>
      <c r="FXY57" s="363"/>
      <c r="FXZ57" s="363"/>
      <c r="FYA57" s="363"/>
      <c r="FYB57" s="363"/>
      <c r="FYC57" s="363"/>
      <c r="FYD57" s="363"/>
      <c r="FYE57" s="363"/>
      <c r="FYF57" s="363"/>
      <c r="FYG57" s="363"/>
      <c r="FYH57" s="363"/>
      <c r="FYI57" s="363"/>
      <c r="FYJ57" s="363"/>
      <c r="FYK57" s="363"/>
      <c r="FYL57" s="363"/>
      <c r="FYM57" s="363"/>
      <c r="FYN57" s="363"/>
      <c r="FYO57" s="363"/>
      <c r="FYP57" s="363"/>
      <c r="FYQ57" s="363"/>
      <c r="FYR57" s="363"/>
      <c r="FYS57" s="363"/>
      <c r="FYT57" s="363"/>
      <c r="FYU57" s="363"/>
      <c r="FYV57" s="363"/>
      <c r="FYW57" s="363"/>
      <c r="FYX57" s="363"/>
      <c r="FYY57" s="363"/>
      <c r="FYZ57" s="363"/>
      <c r="FZA57" s="363"/>
      <c r="FZB57" s="363"/>
      <c r="FZC57" s="363"/>
      <c r="FZD57" s="363"/>
      <c r="FZE57" s="363"/>
      <c r="FZF57" s="363"/>
      <c r="FZG57" s="363"/>
      <c r="FZH57" s="363"/>
      <c r="FZI57" s="363"/>
      <c r="FZJ57" s="363"/>
      <c r="FZK57" s="363"/>
      <c r="FZL57" s="363"/>
      <c r="FZM57" s="363"/>
      <c r="FZN57" s="363"/>
      <c r="FZO57" s="363"/>
      <c r="FZP57" s="363"/>
      <c r="FZQ57" s="363"/>
      <c r="FZR57" s="363"/>
      <c r="FZS57" s="363"/>
      <c r="FZT57" s="363"/>
      <c r="FZU57" s="363"/>
      <c r="FZV57" s="363"/>
      <c r="FZW57" s="363"/>
      <c r="FZX57" s="363"/>
      <c r="FZY57" s="363"/>
      <c r="FZZ57" s="363"/>
      <c r="GAA57" s="363"/>
      <c r="GAB57" s="363"/>
      <c r="GAC57" s="363"/>
      <c r="GAD57" s="363"/>
      <c r="GAE57" s="363"/>
      <c r="GAF57" s="363"/>
      <c r="GAG57" s="363"/>
      <c r="GAH57" s="363"/>
      <c r="GAI57" s="363"/>
      <c r="GAJ57" s="363"/>
      <c r="GAK57" s="363"/>
      <c r="GAL57" s="363"/>
      <c r="GAM57" s="363"/>
      <c r="GAN57" s="363"/>
      <c r="GAO57" s="363"/>
      <c r="GAP57" s="363"/>
      <c r="GAQ57" s="363"/>
      <c r="GAR57" s="363"/>
      <c r="GAS57" s="363"/>
      <c r="GAT57" s="363"/>
      <c r="GAU57" s="363"/>
      <c r="GAV57" s="363"/>
      <c r="GAW57" s="363"/>
      <c r="GAX57" s="363"/>
      <c r="GAY57" s="363"/>
      <c r="GAZ57" s="363"/>
      <c r="GBA57" s="363"/>
      <c r="GBB57" s="363"/>
      <c r="GBC57" s="363"/>
      <c r="GBD57" s="363"/>
      <c r="GBE57" s="363"/>
      <c r="GBF57" s="363"/>
      <c r="GBG57" s="363"/>
      <c r="GBH57" s="363"/>
      <c r="GBI57" s="363"/>
      <c r="GBJ57" s="363"/>
      <c r="GBK57" s="363"/>
      <c r="GBL57" s="363"/>
      <c r="GBM57" s="363"/>
      <c r="GBN57" s="363"/>
      <c r="GBO57" s="363"/>
      <c r="GBP57" s="363"/>
      <c r="GBQ57" s="363"/>
      <c r="GBR57" s="363"/>
      <c r="GBS57" s="363"/>
      <c r="GBT57" s="363"/>
      <c r="GBU57" s="363"/>
      <c r="GBV57" s="363"/>
      <c r="GBW57" s="363"/>
      <c r="GBX57" s="363"/>
      <c r="GBY57" s="363"/>
      <c r="GBZ57" s="363"/>
      <c r="GCA57" s="363"/>
      <c r="GCB57" s="363"/>
      <c r="GCC57" s="363"/>
      <c r="GCD57" s="363"/>
      <c r="GCE57" s="363"/>
      <c r="GCF57" s="363"/>
      <c r="GCG57" s="363"/>
      <c r="GCH57" s="363"/>
      <c r="GCI57" s="363"/>
      <c r="GCJ57" s="363"/>
      <c r="GCK57" s="363"/>
      <c r="GCL57" s="363"/>
      <c r="GCM57" s="363"/>
      <c r="GCN57" s="363"/>
      <c r="GCO57" s="363"/>
      <c r="GCP57" s="363"/>
      <c r="GCQ57" s="363"/>
      <c r="GCR57" s="363"/>
      <c r="GCS57" s="363"/>
      <c r="GCT57" s="363"/>
      <c r="GCU57" s="363"/>
      <c r="GCV57" s="363"/>
      <c r="GCW57" s="363"/>
      <c r="GCX57" s="363"/>
      <c r="GCY57" s="363"/>
      <c r="GCZ57" s="363"/>
      <c r="GDA57" s="363"/>
      <c r="GDB57" s="363"/>
      <c r="GDC57" s="363"/>
      <c r="GDD57" s="363"/>
      <c r="GDE57" s="363"/>
      <c r="GDF57" s="363"/>
      <c r="GDG57" s="363"/>
      <c r="GDH57" s="363"/>
      <c r="GDI57" s="363"/>
      <c r="GDJ57" s="363"/>
      <c r="GDK57" s="363"/>
      <c r="GDL57" s="363"/>
      <c r="GDM57" s="363"/>
      <c r="GDN57" s="363"/>
      <c r="GDO57" s="363"/>
      <c r="GDP57" s="363"/>
      <c r="GDQ57" s="363"/>
      <c r="GDR57" s="363"/>
      <c r="GDS57" s="363"/>
      <c r="GDT57" s="363"/>
      <c r="GDU57" s="363"/>
      <c r="GDV57" s="363"/>
      <c r="GDW57" s="363"/>
      <c r="GDX57" s="363"/>
      <c r="GDY57" s="363"/>
      <c r="GDZ57" s="363"/>
      <c r="GEA57" s="363"/>
      <c r="GEB57" s="363"/>
      <c r="GEC57" s="363"/>
      <c r="GED57" s="363"/>
      <c r="GEE57" s="363"/>
      <c r="GEF57" s="363"/>
      <c r="GEG57" s="363"/>
      <c r="GEH57" s="363"/>
      <c r="GEI57" s="363"/>
      <c r="GEJ57" s="363"/>
      <c r="GEK57" s="363"/>
      <c r="GEL57" s="363"/>
      <c r="GEM57" s="363"/>
      <c r="GEN57" s="363"/>
      <c r="GEO57" s="363"/>
      <c r="GEP57" s="363"/>
      <c r="GEQ57" s="363"/>
      <c r="GER57" s="363"/>
      <c r="GES57" s="363"/>
      <c r="GET57" s="363"/>
      <c r="GEU57" s="363"/>
      <c r="GEV57" s="363"/>
      <c r="GEW57" s="363"/>
      <c r="GEX57" s="363"/>
      <c r="GEY57" s="363"/>
      <c r="GEZ57" s="363"/>
      <c r="GFA57" s="363"/>
      <c r="GFB57" s="363"/>
      <c r="GFC57" s="363"/>
      <c r="GFD57" s="363"/>
      <c r="GFE57" s="363"/>
      <c r="GFF57" s="363"/>
      <c r="GFG57" s="363"/>
      <c r="GFH57" s="363"/>
      <c r="GFI57" s="363"/>
      <c r="GFJ57" s="363"/>
      <c r="GFK57" s="363"/>
      <c r="GFL57" s="363"/>
      <c r="GFM57" s="363"/>
      <c r="GFN57" s="363"/>
      <c r="GFO57" s="363"/>
      <c r="GFP57" s="363"/>
      <c r="GFQ57" s="363"/>
      <c r="GFR57" s="363"/>
      <c r="GFS57" s="363"/>
      <c r="GFT57" s="363"/>
      <c r="GFU57" s="363"/>
      <c r="GFV57" s="363"/>
      <c r="GFW57" s="363"/>
      <c r="GFX57" s="363"/>
      <c r="GFY57" s="363"/>
      <c r="GFZ57" s="363"/>
      <c r="GGA57" s="363"/>
      <c r="GGB57" s="363"/>
      <c r="GGC57" s="363"/>
      <c r="GGD57" s="363"/>
      <c r="GGE57" s="363"/>
      <c r="GGF57" s="363"/>
      <c r="GGG57" s="363"/>
      <c r="GGH57" s="363"/>
      <c r="GGI57" s="363"/>
      <c r="GGJ57" s="363"/>
      <c r="GGK57" s="363"/>
      <c r="GGL57" s="363"/>
      <c r="GGM57" s="363"/>
      <c r="GGN57" s="363"/>
      <c r="GGO57" s="363"/>
      <c r="GGP57" s="363"/>
      <c r="GGQ57" s="363"/>
      <c r="GGR57" s="363"/>
      <c r="GGS57" s="363"/>
      <c r="GGT57" s="363"/>
      <c r="GGU57" s="363"/>
      <c r="GGV57" s="363"/>
      <c r="GGW57" s="363"/>
      <c r="GGX57" s="363"/>
      <c r="GGY57" s="363"/>
      <c r="GGZ57" s="363"/>
      <c r="GHA57" s="363"/>
      <c r="GHB57" s="363"/>
      <c r="GHC57" s="363"/>
      <c r="GHD57" s="363"/>
      <c r="GHE57" s="363"/>
      <c r="GHF57" s="363"/>
      <c r="GHG57" s="363"/>
      <c r="GHH57" s="363"/>
      <c r="GHI57" s="363"/>
      <c r="GHJ57" s="363"/>
      <c r="GHK57" s="363"/>
      <c r="GHL57" s="363"/>
      <c r="GHM57" s="363"/>
      <c r="GHN57" s="363"/>
      <c r="GHO57" s="363"/>
      <c r="GHP57" s="363"/>
      <c r="GHQ57" s="363"/>
      <c r="GHR57" s="363"/>
      <c r="GHS57" s="363"/>
      <c r="GHT57" s="363"/>
      <c r="GHU57" s="363"/>
      <c r="GHV57" s="363"/>
      <c r="GHW57" s="363"/>
      <c r="GHX57" s="363"/>
      <c r="GHY57" s="363"/>
      <c r="GHZ57" s="363"/>
      <c r="GIA57" s="363"/>
      <c r="GIB57" s="363"/>
      <c r="GIC57" s="363"/>
      <c r="GID57" s="363"/>
      <c r="GIE57" s="363"/>
      <c r="GIF57" s="363"/>
      <c r="GIG57" s="363"/>
      <c r="GIH57" s="363"/>
      <c r="GII57" s="363"/>
      <c r="GIJ57" s="363"/>
      <c r="GIK57" s="363"/>
      <c r="GIL57" s="363"/>
      <c r="GIM57" s="363"/>
      <c r="GIN57" s="363"/>
      <c r="GIO57" s="363"/>
      <c r="GIP57" s="363"/>
      <c r="GIQ57" s="363"/>
      <c r="GIR57" s="363"/>
      <c r="GIS57" s="363"/>
      <c r="GIT57" s="363"/>
      <c r="GIU57" s="363"/>
      <c r="GIV57" s="363"/>
      <c r="GIW57" s="363"/>
      <c r="GIX57" s="363"/>
      <c r="GIY57" s="363"/>
      <c r="GIZ57" s="363"/>
      <c r="GJA57" s="363"/>
      <c r="GJB57" s="363"/>
      <c r="GJC57" s="363"/>
      <c r="GJD57" s="363"/>
      <c r="GJE57" s="363"/>
      <c r="GJF57" s="363"/>
      <c r="GJG57" s="363"/>
      <c r="GJH57" s="363"/>
      <c r="GJI57" s="363"/>
      <c r="GJJ57" s="363"/>
      <c r="GJK57" s="363"/>
      <c r="GJL57" s="363"/>
      <c r="GJM57" s="363"/>
      <c r="GJN57" s="363"/>
      <c r="GJO57" s="363"/>
      <c r="GJP57" s="363"/>
      <c r="GJQ57" s="363"/>
      <c r="GJR57" s="363"/>
      <c r="GJS57" s="363"/>
      <c r="GJT57" s="363"/>
      <c r="GJU57" s="363"/>
      <c r="GJV57" s="363"/>
      <c r="GJW57" s="363"/>
      <c r="GJX57" s="363"/>
      <c r="GJY57" s="363"/>
      <c r="GJZ57" s="363"/>
      <c r="GKA57" s="363"/>
      <c r="GKB57" s="363"/>
      <c r="GKC57" s="363"/>
      <c r="GKD57" s="363"/>
      <c r="GKE57" s="363"/>
      <c r="GKF57" s="363"/>
      <c r="GKG57" s="363"/>
      <c r="GKH57" s="363"/>
      <c r="GKI57" s="363"/>
      <c r="GKJ57" s="363"/>
      <c r="GKK57" s="363"/>
      <c r="GKL57" s="363"/>
      <c r="GKM57" s="363"/>
      <c r="GKN57" s="363"/>
      <c r="GKO57" s="363"/>
      <c r="GKP57" s="363"/>
      <c r="GKQ57" s="363"/>
      <c r="GKR57" s="363"/>
      <c r="GKS57" s="363"/>
      <c r="GKT57" s="363"/>
      <c r="GKU57" s="363"/>
      <c r="GKV57" s="363"/>
      <c r="GKW57" s="363"/>
      <c r="GKX57" s="363"/>
      <c r="GKY57" s="363"/>
      <c r="GKZ57" s="363"/>
      <c r="GLA57" s="363"/>
      <c r="GLB57" s="363"/>
      <c r="GLC57" s="363"/>
      <c r="GLD57" s="363"/>
      <c r="GLE57" s="363"/>
      <c r="GLF57" s="363"/>
      <c r="GLG57" s="363"/>
      <c r="GLH57" s="363"/>
      <c r="GLI57" s="363"/>
      <c r="GLJ57" s="363"/>
      <c r="GLK57" s="363"/>
      <c r="GLL57" s="363"/>
      <c r="GLM57" s="363"/>
      <c r="GLN57" s="363"/>
      <c r="GLO57" s="363"/>
      <c r="GLP57" s="363"/>
      <c r="GLQ57" s="363"/>
      <c r="GLR57" s="363"/>
      <c r="GLS57" s="363"/>
      <c r="GLT57" s="363"/>
      <c r="GLU57" s="363"/>
      <c r="GLV57" s="363"/>
      <c r="GLW57" s="363"/>
      <c r="GLX57" s="363"/>
      <c r="GLY57" s="363"/>
      <c r="GLZ57" s="363"/>
      <c r="GMA57" s="363"/>
      <c r="GMB57" s="363"/>
      <c r="GMC57" s="363"/>
      <c r="GMD57" s="363"/>
      <c r="GME57" s="363"/>
      <c r="GMF57" s="363"/>
      <c r="GMG57" s="363"/>
      <c r="GMH57" s="363"/>
      <c r="GMI57" s="363"/>
      <c r="GMJ57" s="363"/>
      <c r="GMK57" s="363"/>
      <c r="GML57" s="363"/>
      <c r="GMM57" s="363"/>
      <c r="GMN57" s="363"/>
      <c r="GMO57" s="363"/>
      <c r="GMP57" s="363"/>
      <c r="GMQ57" s="363"/>
      <c r="GMR57" s="363"/>
      <c r="GMS57" s="363"/>
      <c r="GMT57" s="363"/>
      <c r="GMU57" s="363"/>
      <c r="GMV57" s="363"/>
      <c r="GMW57" s="363"/>
      <c r="GMX57" s="363"/>
      <c r="GMY57" s="363"/>
      <c r="GMZ57" s="363"/>
      <c r="GNA57" s="363"/>
      <c r="GNB57" s="363"/>
      <c r="GNC57" s="363"/>
      <c r="GND57" s="363"/>
      <c r="GNE57" s="363"/>
      <c r="GNF57" s="363"/>
      <c r="GNG57" s="363"/>
      <c r="GNH57" s="363"/>
      <c r="GNI57" s="363"/>
      <c r="GNJ57" s="363"/>
      <c r="GNK57" s="363"/>
      <c r="GNL57" s="363"/>
      <c r="GNM57" s="363"/>
      <c r="GNN57" s="363"/>
      <c r="GNO57" s="363"/>
      <c r="GNP57" s="363"/>
      <c r="GNQ57" s="363"/>
      <c r="GNR57" s="363"/>
      <c r="GNS57" s="363"/>
      <c r="GNT57" s="363"/>
      <c r="GNU57" s="363"/>
      <c r="GNV57" s="363"/>
      <c r="GNW57" s="363"/>
      <c r="GNX57" s="363"/>
      <c r="GNY57" s="363"/>
      <c r="GNZ57" s="363"/>
      <c r="GOA57" s="363"/>
      <c r="GOB57" s="363"/>
      <c r="GOC57" s="363"/>
      <c r="GOD57" s="363"/>
      <c r="GOE57" s="363"/>
      <c r="GOF57" s="363"/>
      <c r="GOG57" s="363"/>
      <c r="GOH57" s="363"/>
      <c r="GOI57" s="363"/>
      <c r="GOJ57" s="363"/>
      <c r="GOK57" s="363"/>
      <c r="GOL57" s="363"/>
      <c r="GOM57" s="363"/>
      <c r="GON57" s="363"/>
      <c r="GOO57" s="363"/>
      <c r="GOP57" s="363"/>
      <c r="GOQ57" s="363"/>
      <c r="GOR57" s="363"/>
      <c r="GOS57" s="363"/>
      <c r="GOT57" s="363"/>
      <c r="GOU57" s="363"/>
      <c r="GOV57" s="363"/>
      <c r="GOW57" s="363"/>
      <c r="GOX57" s="363"/>
      <c r="GOY57" s="363"/>
      <c r="GOZ57" s="363"/>
      <c r="GPA57" s="363"/>
      <c r="GPB57" s="363"/>
      <c r="GPC57" s="363"/>
      <c r="GPD57" s="363"/>
      <c r="GPE57" s="363"/>
      <c r="GPF57" s="363"/>
      <c r="GPG57" s="363"/>
      <c r="GPH57" s="363"/>
      <c r="GPI57" s="363"/>
      <c r="GPJ57" s="363"/>
      <c r="GPK57" s="363"/>
      <c r="GPL57" s="363"/>
      <c r="GPM57" s="363"/>
      <c r="GPN57" s="363"/>
      <c r="GPO57" s="363"/>
      <c r="GPP57" s="363"/>
      <c r="GPQ57" s="363"/>
      <c r="GPR57" s="363"/>
      <c r="GPS57" s="363"/>
      <c r="GPT57" s="363"/>
      <c r="GPU57" s="363"/>
      <c r="GPV57" s="363"/>
      <c r="GPW57" s="363"/>
      <c r="GPX57" s="363"/>
      <c r="GPY57" s="363"/>
      <c r="GPZ57" s="363"/>
      <c r="GQA57" s="363"/>
      <c r="GQB57" s="363"/>
      <c r="GQC57" s="363"/>
      <c r="GQD57" s="363"/>
      <c r="GQE57" s="363"/>
      <c r="GQF57" s="363"/>
      <c r="GQG57" s="363"/>
      <c r="GQH57" s="363"/>
      <c r="GQI57" s="363"/>
      <c r="GQJ57" s="363"/>
      <c r="GQK57" s="363"/>
      <c r="GQL57" s="363"/>
      <c r="GQM57" s="363"/>
      <c r="GQN57" s="363"/>
      <c r="GQO57" s="363"/>
      <c r="GQP57" s="363"/>
      <c r="GQQ57" s="363"/>
      <c r="GQR57" s="363"/>
      <c r="GQS57" s="363"/>
      <c r="GQT57" s="363"/>
      <c r="GQU57" s="363"/>
      <c r="GQV57" s="363"/>
      <c r="GQW57" s="363"/>
      <c r="GQX57" s="363"/>
      <c r="GQY57" s="363"/>
      <c r="GQZ57" s="363"/>
      <c r="GRA57" s="363"/>
      <c r="GRB57" s="363"/>
      <c r="GRC57" s="363"/>
      <c r="GRD57" s="363"/>
      <c r="GRE57" s="363"/>
      <c r="GRF57" s="363"/>
      <c r="GRG57" s="363"/>
      <c r="GRH57" s="363"/>
      <c r="GRI57" s="363"/>
      <c r="GRJ57" s="363"/>
      <c r="GRK57" s="363"/>
      <c r="GRL57" s="363"/>
      <c r="GRM57" s="363"/>
      <c r="GRN57" s="363"/>
      <c r="GRO57" s="363"/>
      <c r="GRP57" s="363"/>
      <c r="GRQ57" s="363"/>
      <c r="GRR57" s="363"/>
      <c r="GRS57" s="363"/>
      <c r="GRT57" s="363"/>
      <c r="GRU57" s="363"/>
      <c r="GRV57" s="363"/>
      <c r="GRW57" s="363"/>
      <c r="GRX57" s="363"/>
      <c r="GRY57" s="363"/>
      <c r="GRZ57" s="363"/>
      <c r="GSA57" s="363"/>
      <c r="GSB57" s="363"/>
      <c r="GSC57" s="363"/>
      <c r="GSD57" s="363"/>
      <c r="GSE57" s="363"/>
      <c r="GSF57" s="363"/>
      <c r="GSG57" s="363"/>
      <c r="GSH57" s="363"/>
      <c r="GSI57" s="363"/>
      <c r="GSJ57" s="363"/>
      <c r="GSK57" s="363"/>
      <c r="GSL57" s="363"/>
      <c r="GSM57" s="363"/>
      <c r="GSN57" s="363"/>
      <c r="GSO57" s="363"/>
      <c r="GSP57" s="363"/>
      <c r="GSQ57" s="363"/>
      <c r="GSR57" s="363"/>
      <c r="GSS57" s="363"/>
      <c r="GST57" s="363"/>
      <c r="GSU57" s="363"/>
      <c r="GSV57" s="363"/>
      <c r="GSW57" s="363"/>
      <c r="GSX57" s="363"/>
      <c r="GSY57" s="363"/>
      <c r="GSZ57" s="363"/>
      <c r="GTA57" s="363"/>
      <c r="GTB57" s="363"/>
      <c r="GTC57" s="363"/>
      <c r="GTD57" s="363"/>
      <c r="GTE57" s="363"/>
      <c r="GTF57" s="363"/>
      <c r="GTG57" s="363"/>
      <c r="GTH57" s="363"/>
      <c r="GTI57" s="363"/>
      <c r="GTJ57" s="363"/>
      <c r="GTK57" s="363"/>
      <c r="GTL57" s="363"/>
      <c r="GTM57" s="363"/>
      <c r="GTN57" s="363"/>
      <c r="GTO57" s="363"/>
      <c r="GTP57" s="363"/>
      <c r="GTQ57" s="363"/>
      <c r="GTR57" s="363"/>
      <c r="GTS57" s="363"/>
      <c r="GTT57" s="363"/>
      <c r="GTU57" s="363"/>
      <c r="GTV57" s="363"/>
      <c r="GTW57" s="363"/>
      <c r="GTX57" s="363"/>
      <c r="GTY57" s="363"/>
      <c r="GTZ57" s="363"/>
      <c r="GUA57" s="363"/>
      <c r="GUB57" s="363"/>
      <c r="GUC57" s="363"/>
      <c r="GUD57" s="363"/>
      <c r="GUE57" s="363"/>
      <c r="GUF57" s="363"/>
      <c r="GUG57" s="363"/>
      <c r="GUH57" s="363"/>
      <c r="GUI57" s="363"/>
      <c r="GUJ57" s="363"/>
      <c r="GUK57" s="363"/>
      <c r="GUL57" s="363"/>
      <c r="GUM57" s="363"/>
      <c r="GUN57" s="363"/>
      <c r="GUO57" s="363"/>
      <c r="GUP57" s="363"/>
      <c r="GUQ57" s="363"/>
      <c r="GUR57" s="363"/>
      <c r="GUS57" s="363"/>
      <c r="GUT57" s="363"/>
      <c r="GUU57" s="363"/>
      <c r="GUV57" s="363"/>
      <c r="GUW57" s="363"/>
      <c r="GUX57" s="363"/>
      <c r="GUY57" s="363"/>
      <c r="GUZ57" s="363"/>
      <c r="GVA57" s="363"/>
      <c r="GVB57" s="363"/>
      <c r="GVC57" s="363"/>
      <c r="GVD57" s="363"/>
      <c r="GVE57" s="363"/>
      <c r="GVF57" s="363"/>
      <c r="GVG57" s="363"/>
      <c r="GVH57" s="363"/>
      <c r="GVI57" s="363"/>
      <c r="GVJ57" s="363"/>
      <c r="GVK57" s="363"/>
      <c r="GVL57" s="363"/>
      <c r="GVM57" s="363"/>
      <c r="GVN57" s="363"/>
      <c r="GVO57" s="363"/>
      <c r="GVP57" s="363"/>
      <c r="GVQ57" s="363"/>
      <c r="GVR57" s="363"/>
      <c r="GVS57" s="363"/>
      <c r="GVT57" s="363"/>
      <c r="GVU57" s="363"/>
      <c r="GVV57" s="363"/>
      <c r="GVW57" s="363"/>
      <c r="GVX57" s="363"/>
      <c r="GVY57" s="363"/>
      <c r="GVZ57" s="363"/>
      <c r="GWA57" s="363"/>
      <c r="GWB57" s="363"/>
      <c r="GWC57" s="363"/>
      <c r="GWD57" s="363"/>
      <c r="GWE57" s="363"/>
      <c r="GWF57" s="363"/>
      <c r="GWG57" s="363"/>
      <c r="GWH57" s="363"/>
      <c r="GWI57" s="363"/>
      <c r="GWJ57" s="363"/>
      <c r="GWK57" s="363"/>
      <c r="GWL57" s="363"/>
      <c r="GWM57" s="363"/>
      <c r="GWN57" s="363"/>
      <c r="GWO57" s="363"/>
      <c r="GWP57" s="363"/>
      <c r="GWQ57" s="363"/>
      <c r="GWR57" s="363"/>
      <c r="GWS57" s="363"/>
      <c r="GWT57" s="363"/>
      <c r="GWU57" s="363"/>
      <c r="GWV57" s="363"/>
      <c r="GWW57" s="363"/>
      <c r="GWX57" s="363"/>
      <c r="GWY57" s="363"/>
      <c r="GWZ57" s="363"/>
      <c r="GXA57" s="363"/>
      <c r="GXB57" s="363"/>
      <c r="GXC57" s="363"/>
      <c r="GXD57" s="363"/>
      <c r="GXE57" s="363"/>
      <c r="GXF57" s="363"/>
      <c r="GXG57" s="363"/>
      <c r="GXH57" s="363"/>
      <c r="GXI57" s="363"/>
      <c r="GXJ57" s="363"/>
      <c r="GXK57" s="363"/>
      <c r="GXL57" s="363"/>
      <c r="GXM57" s="363"/>
      <c r="GXN57" s="363"/>
      <c r="GXO57" s="363"/>
      <c r="GXP57" s="363"/>
      <c r="GXQ57" s="363"/>
      <c r="GXR57" s="363"/>
      <c r="GXS57" s="363"/>
      <c r="GXT57" s="363"/>
      <c r="GXU57" s="363"/>
      <c r="GXV57" s="363"/>
      <c r="GXW57" s="363"/>
      <c r="GXX57" s="363"/>
      <c r="GXY57" s="363"/>
      <c r="GXZ57" s="363"/>
      <c r="GYA57" s="363"/>
      <c r="GYB57" s="363"/>
      <c r="GYC57" s="363"/>
      <c r="GYD57" s="363"/>
      <c r="GYE57" s="363"/>
      <c r="GYF57" s="363"/>
      <c r="GYG57" s="363"/>
      <c r="GYH57" s="363"/>
      <c r="GYI57" s="363"/>
      <c r="GYJ57" s="363"/>
      <c r="GYK57" s="363"/>
      <c r="GYL57" s="363"/>
      <c r="GYM57" s="363"/>
      <c r="GYN57" s="363"/>
      <c r="GYO57" s="363"/>
      <c r="GYP57" s="363"/>
      <c r="GYQ57" s="363"/>
      <c r="GYR57" s="363"/>
      <c r="GYS57" s="363"/>
      <c r="GYT57" s="363"/>
      <c r="GYU57" s="363"/>
      <c r="GYV57" s="363"/>
      <c r="GYW57" s="363"/>
      <c r="GYX57" s="363"/>
      <c r="GYY57" s="363"/>
      <c r="GYZ57" s="363"/>
      <c r="GZA57" s="363"/>
      <c r="GZB57" s="363"/>
      <c r="GZC57" s="363"/>
      <c r="GZD57" s="363"/>
      <c r="GZE57" s="363"/>
      <c r="GZF57" s="363"/>
      <c r="GZG57" s="363"/>
      <c r="GZH57" s="363"/>
      <c r="GZI57" s="363"/>
      <c r="GZJ57" s="363"/>
      <c r="GZK57" s="363"/>
      <c r="GZL57" s="363"/>
      <c r="GZM57" s="363"/>
      <c r="GZN57" s="363"/>
      <c r="GZO57" s="363"/>
      <c r="GZP57" s="363"/>
      <c r="GZQ57" s="363"/>
      <c r="GZR57" s="363"/>
      <c r="GZS57" s="363"/>
      <c r="GZT57" s="363"/>
      <c r="GZU57" s="363"/>
      <c r="GZV57" s="363"/>
      <c r="GZW57" s="363"/>
      <c r="GZX57" s="363"/>
      <c r="GZY57" s="363"/>
      <c r="GZZ57" s="363"/>
      <c r="HAA57" s="363"/>
      <c r="HAB57" s="363"/>
      <c r="HAC57" s="363"/>
      <c r="HAD57" s="363"/>
      <c r="HAE57" s="363"/>
      <c r="HAF57" s="363"/>
      <c r="HAG57" s="363"/>
      <c r="HAH57" s="363"/>
      <c r="HAI57" s="363"/>
      <c r="HAJ57" s="363"/>
      <c r="HAK57" s="363"/>
      <c r="HAL57" s="363"/>
      <c r="HAM57" s="363"/>
      <c r="HAN57" s="363"/>
      <c r="HAO57" s="363"/>
      <c r="HAP57" s="363"/>
      <c r="HAQ57" s="363"/>
      <c r="HAR57" s="363"/>
      <c r="HAS57" s="363"/>
      <c r="HAT57" s="363"/>
      <c r="HAU57" s="363"/>
      <c r="HAV57" s="363"/>
      <c r="HAW57" s="363"/>
      <c r="HAX57" s="363"/>
      <c r="HAY57" s="363"/>
      <c r="HAZ57" s="363"/>
      <c r="HBA57" s="363"/>
      <c r="HBB57" s="363"/>
      <c r="HBC57" s="363"/>
      <c r="HBD57" s="363"/>
      <c r="HBE57" s="363"/>
      <c r="HBF57" s="363"/>
      <c r="HBG57" s="363"/>
      <c r="HBH57" s="363"/>
      <c r="HBI57" s="363"/>
      <c r="HBJ57" s="363"/>
      <c r="HBK57" s="363"/>
      <c r="HBL57" s="363"/>
      <c r="HBM57" s="363"/>
      <c r="HBN57" s="363"/>
      <c r="HBO57" s="363"/>
      <c r="HBP57" s="363"/>
      <c r="HBQ57" s="363"/>
      <c r="HBR57" s="363"/>
      <c r="HBS57" s="363"/>
      <c r="HBT57" s="363"/>
      <c r="HBU57" s="363"/>
      <c r="HBV57" s="363"/>
      <c r="HBW57" s="363"/>
      <c r="HBX57" s="363"/>
      <c r="HBY57" s="363"/>
      <c r="HBZ57" s="363"/>
      <c r="HCA57" s="363"/>
      <c r="HCB57" s="363"/>
      <c r="HCC57" s="363"/>
      <c r="HCD57" s="363"/>
      <c r="HCE57" s="363"/>
      <c r="HCF57" s="363"/>
      <c r="HCG57" s="363"/>
      <c r="HCH57" s="363"/>
      <c r="HCI57" s="363"/>
      <c r="HCJ57" s="363"/>
      <c r="HCK57" s="363"/>
      <c r="HCL57" s="363"/>
      <c r="HCM57" s="363"/>
      <c r="HCN57" s="363"/>
      <c r="HCO57" s="363"/>
      <c r="HCP57" s="363"/>
      <c r="HCQ57" s="363"/>
      <c r="HCR57" s="363"/>
      <c r="HCS57" s="363"/>
      <c r="HCT57" s="363"/>
      <c r="HCU57" s="363"/>
      <c r="HCV57" s="363"/>
      <c r="HCW57" s="363"/>
      <c r="HCX57" s="363"/>
      <c r="HCY57" s="363"/>
      <c r="HCZ57" s="363"/>
      <c r="HDA57" s="363"/>
      <c r="HDB57" s="363"/>
      <c r="HDC57" s="363"/>
      <c r="HDD57" s="363"/>
      <c r="HDE57" s="363"/>
      <c r="HDF57" s="363"/>
      <c r="HDG57" s="363"/>
      <c r="HDH57" s="363"/>
      <c r="HDI57" s="363"/>
      <c r="HDJ57" s="363"/>
      <c r="HDK57" s="363"/>
      <c r="HDL57" s="363"/>
      <c r="HDM57" s="363"/>
      <c r="HDN57" s="363"/>
      <c r="HDO57" s="363"/>
      <c r="HDP57" s="363"/>
      <c r="HDQ57" s="363"/>
      <c r="HDR57" s="363"/>
      <c r="HDS57" s="363"/>
      <c r="HDT57" s="363"/>
      <c r="HDU57" s="363"/>
      <c r="HDV57" s="363"/>
      <c r="HDW57" s="363"/>
      <c r="HDX57" s="363"/>
      <c r="HDY57" s="363"/>
      <c r="HDZ57" s="363"/>
      <c r="HEA57" s="363"/>
      <c r="HEB57" s="363"/>
      <c r="HEC57" s="363"/>
      <c r="HED57" s="363"/>
      <c r="HEE57" s="363"/>
      <c r="HEF57" s="363"/>
      <c r="HEG57" s="363"/>
      <c r="HEH57" s="363"/>
      <c r="HEI57" s="363"/>
      <c r="HEJ57" s="363"/>
      <c r="HEK57" s="363"/>
      <c r="HEL57" s="363"/>
      <c r="HEM57" s="363"/>
      <c r="HEN57" s="363"/>
      <c r="HEO57" s="363"/>
      <c r="HEP57" s="363"/>
      <c r="HEQ57" s="363"/>
      <c r="HER57" s="363"/>
      <c r="HES57" s="363"/>
      <c r="HET57" s="363"/>
      <c r="HEU57" s="363"/>
      <c r="HEV57" s="363"/>
      <c r="HEW57" s="363"/>
      <c r="HEX57" s="363"/>
      <c r="HEY57" s="363"/>
      <c r="HEZ57" s="363"/>
      <c r="HFA57" s="363"/>
      <c r="HFB57" s="363"/>
      <c r="HFC57" s="363"/>
      <c r="HFD57" s="363"/>
      <c r="HFE57" s="363"/>
      <c r="HFF57" s="363"/>
      <c r="HFG57" s="363"/>
      <c r="HFH57" s="363"/>
      <c r="HFI57" s="363"/>
      <c r="HFJ57" s="363"/>
      <c r="HFK57" s="363"/>
      <c r="HFL57" s="363"/>
      <c r="HFM57" s="363"/>
      <c r="HFN57" s="363"/>
      <c r="HFO57" s="363"/>
      <c r="HFP57" s="363"/>
      <c r="HFQ57" s="363"/>
      <c r="HFR57" s="363"/>
      <c r="HFS57" s="363"/>
      <c r="HFT57" s="363"/>
      <c r="HFU57" s="363"/>
      <c r="HFV57" s="363"/>
      <c r="HFW57" s="363"/>
      <c r="HFX57" s="363"/>
      <c r="HFY57" s="363"/>
      <c r="HFZ57" s="363"/>
      <c r="HGA57" s="363"/>
      <c r="HGB57" s="363"/>
      <c r="HGC57" s="363"/>
      <c r="HGD57" s="363"/>
      <c r="HGE57" s="363"/>
      <c r="HGF57" s="363"/>
      <c r="HGG57" s="363"/>
      <c r="HGH57" s="363"/>
      <c r="HGI57" s="363"/>
      <c r="HGJ57" s="363"/>
      <c r="HGK57" s="363"/>
      <c r="HGL57" s="363"/>
      <c r="HGM57" s="363"/>
      <c r="HGN57" s="363"/>
      <c r="HGO57" s="363"/>
      <c r="HGP57" s="363"/>
      <c r="HGQ57" s="363"/>
      <c r="HGR57" s="363"/>
      <c r="HGS57" s="363"/>
      <c r="HGT57" s="363"/>
      <c r="HGU57" s="363"/>
      <c r="HGV57" s="363"/>
      <c r="HGW57" s="363"/>
      <c r="HGX57" s="363"/>
      <c r="HGY57" s="363"/>
      <c r="HGZ57" s="363"/>
      <c r="HHA57" s="363"/>
      <c r="HHB57" s="363"/>
      <c r="HHC57" s="363"/>
      <c r="HHD57" s="363"/>
      <c r="HHE57" s="363"/>
      <c r="HHF57" s="363"/>
      <c r="HHG57" s="363"/>
      <c r="HHH57" s="363"/>
      <c r="HHI57" s="363"/>
      <c r="HHJ57" s="363"/>
      <c r="HHK57" s="363"/>
      <c r="HHL57" s="363"/>
      <c r="HHM57" s="363"/>
      <c r="HHN57" s="363"/>
      <c r="HHO57" s="363"/>
      <c r="HHP57" s="363"/>
      <c r="HHQ57" s="363"/>
      <c r="HHR57" s="363"/>
      <c r="HHS57" s="363"/>
      <c r="HHT57" s="363"/>
      <c r="HHU57" s="363"/>
      <c r="HHV57" s="363"/>
      <c r="HHW57" s="363"/>
      <c r="HHX57" s="363"/>
      <c r="HHY57" s="363"/>
      <c r="HHZ57" s="363"/>
      <c r="HIA57" s="363"/>
      <c r="HIB57" s="363"/>
      <c r="HIC57" s="363"/>
      <c r="HID57" s="363"/>
      <c r="HIE57" s="363"/>
      <c r="HIF57" s="363"/>
      <c r="HIG57" s="363"/>
      <c r="HIH57" s="363"/>
      <c r="HII57" s="363"/>
      <c r="HIJ57" s="363"/>
      <c r="HIK57" s="363"/>
      <c r="HIL57" s="363"/>
      <c r="HIM57" s="363"/>
      <c r="HIN57" s="363"/>
      <c r="HIO57" s="363"/>
      <c r="HIP57" s="363"/>
      <c r="HIQ57" s="363"/>
      <c r="HIR57" s="363"/>
      <c r="HIS57" s="363"/>
      <c r="HIT57" s="363"/>
      <c r="HIU57" s="363"/>
      <c r="HIV57" s="363"/>
      <c r="HIW57" s="363"/>
      <c r="HIX57" s="363"/>
      <c r="HIY57" s="363"/>
      <c r="HIZ57" s="363"/>
      <c r="HJA57" s="363"/>
      <c r="HJB57" s="363"/>
      <c r="HJC57" s="363"/>
      <c r="HJD57" s="363"/>
      <c r="HJE57" s="363"/>
      <c r="HJF57" s="363"/>
      <c r="HJG57" s="363"/>
      <c r="HJH57" s="363"/>
      <c r="HJI57" s="363"/>
      <c r="HJJ57" s="363"/>
      <c r="HJK57" s="363"/>
      <c r="HJL57" s="363"/>
      <c r="HJM57" s="363"/>
      <c r="HJN57" s="363"/>
      <c r="HJO57" s="363"/>
      <c r="HJP57" s="363"/>
      <c r="HJQ57" s="363"/>
      <c r="HJR57" s="363"/>
      <c r="HJS57" s="363"/>
      <c r="HJT57" s="363"/>
      <c r="HJU57" s="363"/>
      <c r="HJV57" s="363"/>
      <c r="HJW57" s="363"/>
      <c r="HJX57" s="363"/>
      <c r="HJY57" s="363"/>
      <c r="HJZ57" s="363"/>
      <c r="HKA57" s="363"/>
      <c r="HKB57" s="363"/>
      <c r="HKC57" s="363"/>
      <c r="HKD57" s="363"/>
      <c r="HKE57" s="363"/>
      <c r="HKF57" s="363"/>
      <c r="HKG57" s="363"/>
      <c r="HKH57" s="363"/>
      <c r="HKI57" s="363"/>
      <c r="HKJ57" s="363"/>
      <c r="HKK57" s="363"/>
      <c r="HKL57" s="363"/>
      <c r="HKM57" s="363"/>
      <c r="HKN57" s="363"/>
      <c r="HKO57" s="363"/>
      <c r="HKP57" s="363"/>
      <c r="HKQ57" s="363"/>
      <c r="HKR57" s="363"/>
      <c r="HKS57" s="363"/>
      <c r="HKT57" s="363"/>
      <c r="HKU57" s="363"/>
      <c r="HKV57" s="363"/>
      <c r="HKW57" s="363"/>
      <c r="HKX57" s="363"/>
      <c r="HKY57" s="363"/>
      <c r="HKZ57" s="363"/>
      <c r="HLA57" s="363"/>
      <c r="HLB57" s="363"/>
      <c r="HLC57" s="363"/>
      <c r="HLD57" s="363"/>
      <c r="HLE57" s="363"/>
      <c r="HLF57" s="363"/>
      <c r="HLG57" s="363"/>
      <c r="HLH57" s="363"/>
      <c r="HLI57" s="363"/>
      <c r="HLJ57" s="363"/>
      <c r="HLK57" s="363"/>
      <c r="HLL57" s="363"/>
      <c r="HLM57" s="363"/>
      <c r="HLN57" s="363"/>
      <c r="HLO57" s="363"/>
      <c r="HLP57" s="363"/>
      <c r="HLQ57" s="363"/>
      <c r="HLR57" s="363"/>
      <c r="HLS57" s="363"/>
      <c r="HLT57" s="363"/>
      <c r="HLU57" s="363"/>
      <c r="HLV57" s="363"/>
      <c r="HLW57" s="363"/>
      <c r="HLX57" s="363"/>
      <c r="HLY57" s="363"/>
      <c r="HLZ57" s="363"/>
      <c r="HMA57" s="363"/>
      <c r="HMB57" s="363"/>
      <c r="HMC57" s="363"/>
      <c r="HMD57" s="363"/>
      <c r="HME57" s="363"/>
      <c r="HMF57" s="363"/>
      <c r="HMG57" s="363"/>
      <c r="HMH57" s="363"/>
      <c r="HMI57" s="363"/>
      <c r="HMJ57" s="363"/>
      <c r="HMK57" s="363"/>
      <c r="HML57" s="363"/>
      <c r="HMM57" s="363"/>
      <c r="HMN57" s="363"/>
      <c r="HMO57" s="363"/>
      <c r="HMP57" s="363"/>
      <c r="HMQ57" s="363"/>
      <c r="HMR57" s="363"/>
      <c r="HMS57" s="363"/>
      <c r="HMT57" s="363"/>
      <c r="HMU57" s="363"/>
      <c r="HMV57" s="363"/>
      <c r="HMW57" s="363"/>
      <c r="HMX57" s="363"/>
      <c r="HMY57" s="363"/>
      <c r="HMZ57" s="363"/>
      <c r="HNA57" s="363"/>
      <c r="HNB57" s="363"/>
      <c r="HNC57" s="363"/>
      <c r="HND57" s="363"/>
      <c r="HNE57" s="363"/>
      <c r="HNF57" s="363"/>
      <c r="HNG57" s="363"/>
      <c r="HNH57" s="363"/>
      <c r="HNI57" s="363"/>
      <c r="HNJ57" s="363"/>
      <c r="HNK57" s="363"/>
      <c r="HNL57" s="363"/>
      <c r="HNM57" s="363"/>
      <c r="HNN57" s="363"/>
      <c r="HNO57" s="363"/>
      <c r="HNP57" s="363"/>
      <c r="HNQ57" s="363"/>
      <c r="HNR57" s="363"/>
      <c r="HNS57" s="363"/>
      <c r="HNT57" s="363"/>
      <c r="HNU57" s="363"/>
      <c r="HNV57" s="363"/>
      <c r="HNW57" s="363"/>
      <c r="HNX57" s="363"/>
      <c r="HNY57" s="363"/>
      <c r="HNZ57" s="363"/>
      <c r="HOA57" s="363"/>
      <c r="HOB57" s="363"/>
      <c r="HOC57" s="363"/>
      <c r="HOD57" s="363"/>
      <c r="HOE57" s="363"/>
      <c r="HOF57" s="363"/>
      <c r="HOG57" s="363"/>
      <c r="HOH57" s="363"/>
      <c r="HOI57" s="363"/>
      <c r="HOJ57" s="363"/>
      <c r="HOK57" s="363"/>
      <c r="HOL57" s="363"/>
      <c r="HOM57" s="363"/>
      <c r="HON57" s="363"/>
      <c r="HOO57" s="363"/>
      <c r="HOP57" s="363"/>
      <c r="HOQ57" s="363"/>
      <c r="HOR57" s="363"/>
      <c r="HOS57" s="363"/>
      <c r="HOT57" s="363"/>
      <c r="HOU57" s="363"/>
      <c r="HOV57" s="363"/>
      <c r="HOW57" s="363"/>
      <c r="HOX57" s="363"/>
      <c r="HOY57" s="363"/>
      <c r="HOZ57" s="363"/>
      <c r="HPA57" s="363"/>
      <c r="HPB57" s="363"/>
      <c r="HPC57" s="363"/>
      <c r="HPD57" s="363"/>
      <c r="HPE57" s="363"/>
      <c r="HPF57" s="363"/>
      <c r="HPG57" s="363"/>
      <c r="HPH57" s="363"/>
      <c r="HPI57" s="363"/>
      <c r="HPJ57" s="363"/>
      <c r="HPK57" s="363"/>
      <c r="HPL57" s="363"/>
      <c r="HPM57" s="363"/>
      <c r="HPN57" s="363"/>
      <c r="HPO57" s="363"/>
      <c r="HPP57" s="363"/>
      <c r="HPQ57" s="363"/>
      <c r="HPR57" s="363"/>
      <c r="HPS57" s="363"/>
      <c r="HPT57" s="363"/>
      <c r="HPU57" s="363"/>
      <c r="HPV57" s="363"/>
      <c r="HPW57" s="363"/>
      <c r="HPX57" s="363"/>
      <c r="HPY57" s="363"/>
      <c r="HPZ57" s="363"/>
      <c r="HQA57" s="363"/>
      <c r="HQB57" s="363"/>
      <c r="HQC57" s="363"/>
      <c r="HQD57" s="363"/>
      <c r="HQE57" s="363"/>
      <c r="HQF57" s="363"/>
      <c r="HQG57" s="363"/>
      <c r="HQH57" s="363"/>
      <c r="HQI57" s="363"/>
      <c r="HQJ57" s="363"/>
      <c r="HQK57" s="363"/>
      <c r="HQL57" s="363"/>
      <c r="HQM57" s="363"/>
      <c r="HQN57" s="363"/>
      <c r="HQO57" s="363"/>
      <c r="HQP57" s="363"/>
      <c r="HQQ57" s="363"/>
      <c r="HQR57" s="363"/>
      <c r="HQS57" s="363"/>
      <c r="HQT57" s="363"/>
      <c r="HQU57" s="363"/>
      <c r="HQV57" s="363"/>
      <c r="HQW57" s="363"/>
      <c r="HQX57" s="363"/>
      <c r="HQY57" s="363"/>
      <c r="HQZ57" s="363"/>
      <c r="HRA57" s="363"/>
      <c r="HRB57" s="363"/>
      <c r="HRC57" s="363"/>
      <c r="HRD57" s="363"/>
      <c r="HRE57" s="363"/>
      <c r="HRF57" s="363"/>
      <c r="HRG57" s="363"/>
      <c r="HRH57" s="363"/>
      <c r="HRI57" s="363"/>
      <c r="HRJ57" s="363"/>
      <c r="HRK57" s="363"/>
      <c r="HRL57" s="363"/>
      <c r="HRM57" s="363"/>
      <c r="HRN57" s="363"/>
      <c r="HRO57" s="363"/>
      <c r="HRP57" s="363"/>
      <c r="HRQ57" s="363"/>
      <c r="HRR57" s="363"/>
      <c r="HRS57" s="363"/>
      <c r="HRT57" s="363"/>
      <c r="HRU57" s="363"/>
      <c r="HRV57" s="363"/>
      <c r="HRW57" s="363"/>
      <c r="HRX57" s="363"/>
      <c r="HRY57" s="363"/>
      <c r="HRZ57" s="363"/>
      <c r="HSA57" s="363"/>
      <c r="HSB57" s="363"/>
      <c r="HSC57" s="363"/>
      <c r="HSD57" s="363"/>
      <c r="HSE57" s="363"/>
      <c r="HSF57" s="363"/>
      <c r="HSG57" s="363"/>
      <c r="HSH57" s="363"/>
      <c r="HSI57" s="363"/>
      <c r="HSJ57" s="363"/>
      <c r="HSK57" s="363"/>
      <c r="HSL57" s="363"/>
      <c r="HSM57" s="363"/>
      <c r="HSN57" s="363"/>
      <c r="HSO57" s="363"/>
      <c r="HSP57" s="363"/>
      <c r="HSQ57" s="363"/>
      <c r="HSR57" s="363"/>
      <c r="HSS57" s="363"/>
      <c r="HST57" s="363"/>
      <c r="HSU57" s="363"/>
      <c r="HSV57" s="363"/>
      <c r="HSW57" s="363"/>
      <c r="HSX57" s="363"/>
      <c r="HSY57" s="363"/>
      <c r="HSZ57" s="363"/>
      <c r="HTA57" s="363"/>
      <c r="HTB57" s="363"/>
      <c r="HTC57" s="363"/>
      <c r="HTD57" s="363"/>
      <c r="HTE57" s="363"/>
      <c r="HTF57" s="363"/>
      <c r="HTG57" s="363"/>
      <c r="HTH57" s="363"/>
      <c r="HTI57" s="363"/>
      <c r="HTJ57" s="363"/>
      <c r="HTK57" s="363"/>
      <c r="HTL57" s="363"/>
      <c r="HTM57" s="363"/>
      <c r="HTN57" s="363"/>
      <c r="HTO57" s="363"/>
      <c r="HTP57" s="363"/>
      <c r="HTQ57" s="363"/>
      <c r="HTR57" s="363"/>
      <c r="HTS57" s="363"/>
      <c r="HTT57" s="363"/>
      <c r="HTU57" s="363"/>
      <c r="HTV57" s="363"/>
      <c r="HTW57" s="363"/>
      <c r="HTX57" s="363"/>
      <c r="HTY57" s="363"/>
      <c r="HTZ57" s="363"/>
      <c r="HUA57" s="363"/>
      <c r="HUB57" s="363"/>
      <c r="HUC57" s="363"/>
      <c r="HUD57" s="363"/>
      <c r="HUE57" s="363"/>
      <c r="HUF57" s="363"/>
      <c r="HUG57" s="363"/>
      <c r="HUH57" s="363"/>
      <c r="HUI57" s="363"/>
      <c r="HUJ57" s="363"/>
      <c r="HUK57" s="363"/>
      <c r="HUL57" s="363"/>
      <c r="HUM57" s="363"/>
      <c r="HUN57" s="363"/>
      <c r="HUO57" s="363"/>
      <c r="HUP57" s="363"/>
      <c r="HUQ57" s="363"/>
      <c r="HUR57" s="363"/>
      <c r="HUS57" s="363"/>
      <c r="HUT57" s="363"/>
      <c r="HUU57" s="363"/>
      <c r="HUV57" s="363"/>
      <c r="HUW57" s="363"/>
      <c r="HUX57" s="363"/>
      <c r="HUY57" s="363"/>
      <c r="HUZ57" s="363"/>
      <c r="HVA57" s="363"/>
      <c r="HVB57" s="363"/>
      <c r="HVC57" s="363"/>
      <c r="HVD57" s="363"/>
      <c r="HVE57" s="363"/>
      <c r="HVF57" s="363"/>
      <c r="HVG57" s="363"/>
      <c r="HVH57" s="363"/>
      <c r="HVI57" s="363"/>
      <c r="HVJ57" s="363"/>
      <c r="HVK57" s="363"/>
      <c r="HVL57" s="363"/>
      <c r="HVM57" s="363"/>
      <c r="HVN57" s="363"/>
      <c r="HVO57" s="363"/>
      <c r="HVP57" s="363"/>
      <c r="HVQ57" s="363"/>
      <c r="HVR57" s="363"/>
      <c r="HVS57" s="363"/>
      <c r="HVT57" s="363"/>
      <c r="HVU57" s="363"/>
      <c r="HVV57" s="363"/>
      <c r="HVW57" s="363"/>
      <c r="HVX57" s="363"/>
      <c r="HVY57" s="363"/>
      <c r="HVZ57" s="363"/>
      <c r="HWA57" s="363"/>
      <c r="HWB57" s="363"/>
      <c r="HWC57" s="363"/>
      <c r="HWD57" s="363"/>
      <c r="HWE57" s="363"/>
      <c r="HWF57" s="363"/>
      <c r="HWG57" s="363"/>
      <c r="HWH57" s="363"/>
      <c r="HWI57" s="363"/>
      <c r="HWJ57" s="363"/>
      <c r="HWK57" s="363"/>
      <c r="HWL57" s="363"/>
      <c r="HWM57" s="363"/>
      <c r="HWN57" s="363"/>
      <c r="HWO57" s="363"/>
      <c r="HWP57" s="363"/>
      <c r="HWQ57" s="363"/>
      <c r="HWR57" s="363"/>
      <c r="HWS57" s="363"/>
      <c r="HWT57" s="363"/>
      <c r="HWU57" s="363"/>
      <c r="HWV57" s="363"/>
      <c r="HWW57" s="363"/>
      <c r="HWX57" s="363"/>
      <c r="HWY57" s="363"/>
      <c r="HWZ57" s="363"/>
      <c r="HXA57" s="363"/>
      <c r="HXB57" s="363"/>
      <c r="HXC57" s="363"/>
      <c r="HXD57" s="363"/>
      <c r="HXE57" s="363"/>
      <c r="HXF57" s="363"/>
      <c r="HXG57" s="363"/>
      <c r="HXH57" s="363"/>
      <c r="HXI57" s="363"/>
      <c r="HXJ57" s="363"/>
      <c r="HXK57" s="363"/>
      <c r="HXL57" s="363"/>
      <c r="HXM57" s="363"/>
      <c r="HXN57" s="363"/>
      <c r="HXO57" s="363"/>
      <c r="HXP57" s="363"/>
      <c r="HXQ57" s="363"/>
      <c r="HXR57" s="363"/>
      <c r="HXS57" s="363"/>
      <c r="HXT57" s="363"/>
      <c r="HXU57" s="363"/>
      <c r="HXV57" s="363"/>
      <c r="HXW57" s="363"/>
      <c r="HXX57" s="363"/>
      <c r="HXY57" s="363"/>
      <c r="HXZ57" s="363"/>
      <c r="HYA57" s="363"/>
      <c r="HYB57" s="363"/>
      <c r="HYC57" s="363"/>
      <c r="HYD57" s="363"/>
      <c r="HYE57" s="363"/>
      <c r="HYF57" s="363"/>
      <c r="HYG57" s="363"/>
      <c r="HYH57" s="363"/>
      <c r="HYI57" s="363"/>
      <c r="HYJ57" s="363"/>
      <c r="HYK57" s="363"/>
      <c r="HYL57" s="363"/>
      <c r="HYM57" s="363"/>
      <c r="HYN57" s="363"/>
      <c r="HYO57" s="363"/>
      <c r="HYP57" s="363"/>
      <c r="HYQ57" s="363"/>
      <c r="HYR57" s="363"/>
      <c r="HYS57" s="363"/>
      <c r="HYT57" s="363"/>
      <c r="HYU57" s="363"/>
      <c r="HYV57" s="363"/>
      <c r="HYW57" s="363"/>
      <c r="HYX57" s="363"/>
      <c r="HYY57" s="363"/>
      <c r="HYZ57" s="363"/>
      <c r="HZA57" s="363"/>
      <c r="HZB57" s="363"/>
      <c r="HZC57" s="363"/>
      <c r="HZD57" s="363"/>
      <c r="HZE57" s="363"/>
      <c r="HZF57" s="363"/>
      <c r="HZG57" s="363"/>
      <c r="HZH57" s="363"/>
      <c r="HZI57" s="363"/>
      <c r="HZJ57" s="363"/>
      <c r="HZK57" s="363"/>
      <c r="HZL57" s="363"/>
      <c r="HZM57" s="363"/>
      <c r="HZN57" s="363"/>
      <c r="HZO57" s="363"/>
      <c r="HZP57" s="363"/>
      <c r="HZQ57" s="363"/>
      <c r="HZR57" s="363"/>
      <c r="HZS57" s="363"/>
      <c r="HZT57" s="363"/>
      <c r="HZU57" s="363"/>
      <c r="HZV57" s="363"/>
      <c r="HZW57" s="363"/>
      <c r="HZX57" s="363"/>
      <c r="HZY57" s="363"/>
      <c r="HZZ57" s="363"/>
      <c r="IAA57" s="363"/>
      <c r="IAB57" s="363"/>
      <c r="IAC57" s="363"/>
      <c r="IAD57" s="363"/>
      <c r="IAE57" s="363"/>
      <c r="IAF57" s="363"/>
      <c r="IAG57" s="363"/>
      <c r="IAH57" s="363"/>
      <c r="IAI57" s="363"/>
      <c r="IAJ57" s="363"/>
      <c r="IAK57" s="363"/>
      <c r="IAL57" s="363"/>
      <c r="IAM57" s="363"/>
      <c r="IAN57" s="363"/>
      <c r="IAO57" s="363"/>
      <c r="IAP57" s="363"/>
      <c r="IAQ57" s="363"/>
      <c r="IAR57" s="363"/>
      <c r="IAS57" s="363"/>
      <c r="IAT57" s="363"/>
      <c r="IAU57" s="363"/>
      <c r="IAV57" s="363"/>
      <c r="IAW57" s="363"/>
      <c r="IAX57" s="363"/>
      <c r="IAY57" s="363"/>
      <c r="IAZ57" s="363"/>
      <c r="IBA57" s="363"/>
      <c r="IBB57" s="363"/>
      <c r="IBC57" s="363"/>
      <c r="IBD57" s="363"/>
      <c r="IBE57" s="363"/>
      <c r="IBF57" s="363"/>
      <c r="IBG57" s="363"/>
      <c r="IBH57" s="363"/>
      <c r="IBI57" s="363"/>
      <c r="IBJ57" s="363"/>
      <c r="IBK57" s="363"/>
      <c r="IBL57" s="363"/>
      <c r="IBM57" s="363"/>
      <c r="IBN57" s="363"/>
      <c r="IBO57" s="363"/>
      <c r="IBP57" s="363"/>
      <c r="IBQ57" s="363"/>
      <c r="IBR57" s="363"/>
      <c r="IBS57" s="363"/>
      <c r="IBT57" s="363"/>
      <c r="IBU57" s="363"/>
      <c r="IBV57" s="363"/>
      <c r="IBW57" s="363"/>
      <c r="IBX57" s="363"/>
      <c r="IBY57" s="363"/>
      <c r="IBZ57" s="363"/>
      <c r="ICA57" s="363"/>
      <c r="ICB57" s="363"/>
      <c r="ICC57" s="363"/>
      <c r="ICD57" s="363"/>
      <c r="ICE57" s="363"/>
      <c r="ICF57" s="363"/>
      <c r="ICG57" s="363"/>
      <c r="ICH57" s="363"/>
      <c r="ICI57" s="363"/>
      <c r="ICJ57" s="363"/>
      <c r="ICK57" s="363"/>
      <c r="ICL57" s="363"/>
      <c r="ICM57" s="363"/>
      <c r="ICN57" s="363"/>
      <c r="ICO57" s="363"/>
      <c r="ICP57" s="363"/>
      <c r="ICQ57" s="363"/>
      <c r="ICR57" s="363"/>
      <c r="ICS57" s="363"/>
      <c r="ICT57" s="363"/>
      <c r="ICU57" s="363"/>
      <c r="ICV57" s="363"/>
      <c r="ICW57" s="363"/>
      <c r="ICX57" s="363"/>
      <c r="ICY57" s="363"/>
      <c r="ICZ57" s="363"/>
      <c r="IDA57" s="363"/>
      <c r="IDB57" s="363"/>
      <c r="IDC57" s="363"/>
      <c r="IDD57" s="363"/>
      <c r="IDE57" s="363"/>
      <c r="IDF57" s="363"/>
      <c r="IDG57" s="363"/>
      <c r="IDH57" s="363"/>
      <c r="IDI57" s="363"/>
      <c r="IDJ57" s="363"/>
      <c r="IDK57" s="363"/>
      <c r="IDL57" s="363"/>
      <c r="IDM57" s="363"/>
      <c r="IDN57" s="363"/>
      <c r="IDO57" s="363"/>
      <c r="IDP57" s="363"/>
      <c r="IDQ57" s="363"/>
      <c r="IDR57" s="363"/>
      <c r="IDS57" s="363"/>
      <c r="IDT57" s="363"/>
      <c r="IDU57" s="363"/>
      <c r="IDV57" s="363"/>
      <c r="IDW57" s="363"/>
      <c r="IDX57" s="363"/>
      <c r="IDY57" s="363"/>
      <c r="IDZ57" s="363"/>
      <c r="IEA57" s="363"/>
      <c r="IEB57" s="363"/>
      <c r="IEC57" s="363"/>
      <c r="IED57" s="363"/>
      <c r="IEE57" s="363"/>
      <c r="IEF57" s="363"/>
      <c r="IEG57" s="363"/>
      <c r="IEH57" s="363"/>
      <c r="IEI57" s="363"/>
      <c r="IEJ57" s="363"/>
      <c r="IEK57" s="363"/>
      <c r="IEL57" s="363"/>
      <c r="IEM57" s="363"/>
      <c r="IEN57" s="363"/>
      <c r="IEO57" s="363"/>
      <c r="IEP57" s="363"/>
      <c r="IEQ57" s="363"/>
      <c r="IER57" s="363"/>
      <c r="IES57" s="363"/>
      <c r="IET57" s="363"/>
      <c r="IEU57" s="363"/>
      <c r="IEV57" s="363"/>
      <c r="IEW57" s="363"/>
      <c r="IEX57" s="363"/>
      <c r="IEY57" s="363"/>
      <c r="IEZ57" s="363"/>
      <c r="IFA57" s="363"/>
      <c r="IFB57" s="363"/>
      <c r="IFC57" s="363"/>
      <c r="IFD57" s="363"/>
      <c r="IFE57" s="363"/>
      <c r="IFF57" s="363"/>
      <c r="IFG57" s="363"/>
      <c r="IFH57" s="363"/>
      <c r="IFI57" s="363"/>
      <c r="IFJ57" s="363"/>
      <c r="IFK57" s="363"/>
      <c r="IFL57" s="363"/>
      <c r="IFM57" s="363"/>
      <c r="IFN57" s="363"/>
      <c r="IFO57" s="363"/>
      <c r="IFP57" s="363"/>
      <c r="IFQ57" s="363"/>
      <c r="IFR57" s="363"/>
      <c r="IFS57" s="363"/>
      <c r="IFT57" s="363"/>
      <c r="IFU57" s="363"/>
      <c r="IFV57" s="363"/>
      <c r="IFW57" s="363"/>
      <c r="IFX57" s="363"/>
      <c r="IFY57" s="363"/>
      <c r="IFZ57" s="363"/>
      <c r="IGA57" s="363"/>
      <c r="IGB57" s="363"/>
      <c r="IGC57" s="363"/>
      <c r="IGD57" s="363"/>
      <c r="IGE57" s="363"/>
      <c r="IGF57" s="363"/>
      <c r="IGG57" s="363"/>
      <c r="IGH57" s="363"/>
      <c r="IGI57" s="363"/>
      <c r="IGJ57" s="363"/>
      <c r="IGK57" s="363"/>
      <c r="IGL57" s="363"/>
      <c r="IGM57" s="363"/>
      <c r="IGN57" s="363"/>
      <c r="IGO57" s="363"/>
      <c r="IGP57" s="363"/>
      <c r="IGQ57" s="363"/>
      <c r="IGR57" s="363"/>
      <c r="IGS57" s="363"/>
      <c r="IGT57" s="363"/>
      <c r="IGU57" s="363"/>
      <c r="IGV57" s="363"/>
      <c r="IGW57" s="363"/>
      <c r="IGX57" s="363"/>
      <c r="IGY57" s="363"/>
      <c r="IGZ57" s="363"/>
      <c r="IHA57" s="363"/>
      <c r="IHB57" s="363"/>
      <c r="IHC57" s="363"/>
      <c r="IHD57" s="363"/>
      <c r="IHE57" s="363"/>
      <c r="IHF57" s="363"/>
      <c r="IHG57" s="363"/>
      <c r="IHH57" s="363"/>
      <c r="IHI57" s="363"/>
      <c r="IHJ57" s="363"/>
      <c r="IHK57" s="363"/>
      <c r="IHL57" s="363"/>
      <c r="IHM57" s="363"/>
      <c r="IHN57" s="363"/>
      <c r="IHO57" s="363"/>
      <c r="IHP57" s="363"/>
      <c r="IHQ57" s="363"/>
      <c r="IHR57" s="363"/>
      <c r="IHS57" s="363"/>
      <c r="IHT57" s="363"/>
      <c r="IHU57" s="363"/>
      <c r="IHV57" s="363"/>
      <c r="IHW57" s="363"/>
      <c r="IHX57" s="363"/>
      <c r="IHY57" s="363"/>
      <c r="IHZ57" s="363"/>
      <c r="IIA57" s="363"/>
      <c r="IIB57" s="363"/>
      <c r="IIC57" s="363"/>
      <c r="IID57" s="363"/>
      <c r="IIE57" s="363"/>
      <c r="IIF57" s="363"/>
      <c r="IIG57" s="363"/>
      <c r="IIH57" s="363"/>
      <c r="III57" s="363"/>
      <c r="IIJ57" s="363"/>
      <c r="IIK57" s="363"/>
      <c r="IIL57" s="363"/>
      <c r="IIM57" s="363"/>
      <c r="IIN57" s="363"/>
      <c r="IIO57" s="363"/>
      <c r="IIP57" s="363"/>
      <c r="IIQ57" s="363"/>
      <c r="IIR57" s="363"/>
      <c r="IIS57" s="363"/>
      <c r="IIT57" s="363"/>
      <c r="IIU57" s="363"/>
      <c r="IIV57" s="363"/>
      <c r="IIW57" s="363"/>
      <c r="IIX57" s="363"/>
      <c r="IIY57" s="363"/>
      <c r="IIZ57" s="363"/>
      <c r="IJA57" s="363"/>
      <c r="IJB57" s="363"/>
      <c r="IJC57" s="363"/>
      <c r="IJD57" s="363"/>
      <c r="IJE57" s="363"/>
      <c r="IJF57" s="363"/>
      <c r="IJG57" s="363"/>
      <c r="IJH57" s="363"/>
      <c r="IJI57" s="363"/>
      <c r="IJJ57" s="363"/>
      <c r="IJK57" s="363"/>
      <c r="IJL57" s="363"/>
      <c r="IJM57" s="363"/>
      <c r="IJN57" s="363"/>
      <c r="IJO57" s="363"/>
      <c r="IJP57" s="363"/>
      <c r="IJQ57" s="363"/>
      <c r="IJR57" s="363"/>
      <c r="IJS57" s="363"/>
      <c r="IJT57" s="363"/>
      <c r="IJU57" s="363"/>
      <c r="IJV57" s="363"/>
      <c r="IJW57" s="363"/>
      <c r="IJX57" s="363"/>
      <c r="IJY57" s="363"/>
      <c r="IJZ57" s="363"/>
      <c r="IKA57" s="363"/>
      <c r="IKB57" s="363"/>
      <c r="IKC57" s="363"/>
      <c r="IKD57" s="363"/>
      <c r="IKE57" s="363"/>
      <c r="IKF57" s="363"/>
      <c r="IKG57" s="363"/>
      <c r="IKH57" s="363"/>
      <c r="IKI57" s="363"/>
      <c r="IKJ57" s="363"/>
      <c r="IKK57" s="363"/>
      <c r="IKL57" s="363"/>
      <c r="IKM57" s="363"/>
      <c r="IKN57" s="363"/>
      <c r="IKO57" s="363"/>
      <c r="IKP57" s="363"/>
      <c r="IKQ57" s="363"/>
      <c r="IKR57" s="363"/>
      <c r="IKS57" s="363"/>
      <c r="IKT57" s="363"/>
      <c r="IKU57" s="363"/>
      <c r="IKV57" s="363"/>
      <c r="IKW57" s="363"/>
      <c r="IKX57" s="363"/>
      <c r="IKY57" s="363"/>
      <c r="IKZ57" s="363"/>
      <c r="ILA57" s="363"/>
      <c r="ILB57" s="363"/>
      <c r="ILC57" s="363"/>
      <c r="ILD57" s="363"/>
      <c r="ILE57" s="363"/>
      <c r="ILF57" s="363"/>
      <c r="ILG57" s="363"/>
      <c r="ILH57" s="363"/>
      <c r="ILI57" s="363"/>
      <c r="ILJ57" s="363"/>
      <c r="ILK57" s="363"/>
      <c r="ILL57" s="363"/>
      <c r="ILM57" s="363"/>
      <c r="ILN57" s="363"/>
      <c r="ILO57" s="363"/>
      <c r="ILP57" s="363"/>
      <c r="ILQ57" s="363"/>
      <c r="ILR57" s="363"/>
      <c r="ILS57" s="363"/>
      <c r="ILT57" s="363"/>
      <c r="ILU57" s="363"/>
      <c r="ILV57" s="363"/>
      <c r="ILW57" s="363"/>
      <c r="ILX57" s="363"/>
      <c r="ILY57" s="363"/>
      <c r="ILZ57" s="363"/>
      <c r="IMA57" s="363"/>
      <c r="IMB57" s="363"/>
      <c r="IMC57" s="363"/>
      <c r="IMD57" s="363"/>
      <c r="IME57" s="363"/>
      <c r="IMF57" s="363"/>
      <c r="IMG57" s="363"/>
      <c r="IMH57" s="363"/>
      <c r="IMI57" s="363"/>
      <c r="IMJ57" s="363"/>
      <c r="IMK57" s="363"/>
      <c r="IML57" s="363"/>
      <c r="IMM57" s="363"/>
      <c r="IMN57" s="363"/>
      <c r="IMO57" s="363"/>
      <c r="IMP57" s="363"/>
      <c r="IMQ57" s="363"/>
      <c r="IMR57" s="363"/>
      <c r="IMS57" s="363"/>
      <c r="IMT57" s="363"/>
      <c r="IMU57" s="363"/>
      <c r="IMV57" s="363"/>
      <c r="IMW57" s="363"/>
      <c r="IMX57" s="363"/>
      <c r="IMY57" s="363"/>
      <c r="IMZ57" s="363"/>
      <c r="INA57" s="363"/>
      <c r="INB57" s="363"/>
      <c r="INC57" s="363"/>
      <c r="IND57" s="363"/>
      <c r="INE57" s="363"/>
      <c r="INF57" s="363"/>
      <c r="ING57" s="363"/>
      <c r="INH57" s="363"/>
      <c r="INI57" s="363"/>
      <c r="INJ57" s="363"/>
      <c r="INK57" s="363"/>
      <c r="INL57" s="363"/>
      <c r="INM57" s="363"/>
      <c r="INN57" s="363"/>
      <c r="INO57" s="363"/>
      <c r="INP57" s="363"/>
      <c r="INQ57" s="363"/>
      <c r="INR57" s="363"/>
      <c r="INS57" s="363"/>
      <c r="INT57" s="363"/>
      <c r="INU57" s="363"/>
      <c r="INV57" s="363"/>
      <c r="INW57" s="363"/>
      <c r="INX57" s="363"/>
      <c r="INY57" s="363"/>
      <c r="INZ57" s="363"/>
      <c r="IOA57" s="363"/>
      <c r="IOB57" s="363"/>
      <c r="IOC57" s="363"/>
      <c r="IOD57" s="363"/>
      <c r="IOE57" s="363"/>
      <c r="IOF57" s="363"/>
      <c r="IOG57" s="363"/>
      <c r="IOH57" s="363"/>
      <c r="IOI57" s="363"/>
      <c r="IOJ57" s="363"/>
      <c r="IOK57" s="363"/>
      <c r="IOL57" s="363"/>
      <c r="IOM57" s="363"/>
      <c r="ION57" s="363"/>
      <c r="IOO57" s="363"/>
      <c r="IOP57" s="363"/>
      <c r="IOQ57" s="363"/>
      <c r="IOR57" s="363"/>
      <c r="IOS57" s="363"/>
      <c r="IOT57" s="363"/>
      <c r="IOU57" s="363"/>
      <c r="IOV57" s="363"/>
      <c r="IOW57" s="363"/>
      <c r="IOX57" s="363"/>
      <c r="IOY57" s="363"/>
      <c r="IOZ57" s="363"/>
      <c r="IPA57" s="363"/>
      <c r="IPB57" s="363"/>
      <c r="IPC57" s="363"/>
      <c r="IPD57" s="363"/>
      <c r="IPE57" s="363"/>
      <c r="IPF57" s="363"/>
      <c r="IPG57" s="363"/>
      <c r="IPH57" s="363"/>
      <c r="IPI57" s="363"/>
      <c r="IPJ57" s="363"/>
      <c r="IPK57" s="363"/>
      <c r="IPL57" s="363"/>
      <c r="IPM57" s="363"/>
      <c r="IPN57" s="363"/>
      <c r="IPO57" s="363"/>
      <c r="IPP57" s="363"/>
      <c r="IPQ57" s="363"/>
      <c r="IPR57" s="363"/>
      <c r="IPS57" s="363"/>
      <c r="IPT57" s="363"/>
      <c r="IPU57" s="363"/>
      <c r="IPV57" s="363"/>
      <c r="IPW57" s="363"/>
      <c r="IPX57" s="363"/>
      <c r="IPY57" s="363"/>
      <c r="IPZ57" s="363"/>
      <c r="IQA57" s="363"/>
      <c r="IQB57" s="363"/>
      <c r="IQC57" s="363"/>
      <c r="IQD57" s="363"/>
      <c r="IQE57" s="363"/>
      <c r="IQF57" s="363"/>
      <c r="IQG57" s="363"/>
      <c r="IQH57" s="363"/>
      <c r="IQI57" s="363"/>
      <c r="IQJ57" s="363"/>
      <c r="IQK57" s="363"/>
      <c r="IQL57" s="363"/>
      <c r="IQM57" s="363"/>
      <c r="IQN57" s="363"/>
      <c r="IQO57" s="363"/>
      <c r="IQP57" s="363"/>
      <c r="IQQ57" s="363"/>
      <c r="IQR57" s="363"/>
      <c r="IQS57" s="363"/>
      <c r="IQT57" s="363"/>
      <c r="IQU57" s="363"/>
      <c r="IQV57" s="363"/>
      <c r="IQW57" s="363"/>
      <c r="IQX57" s="363"/>
      <c r="IQY57" s="363"/>
      <c r="IQZ57" s="363"/>
      <c r="IRA57" s="363"/>
      <c r="IRB57" s="363"/>
      <c r="IRC57" s="363"/>
      <c r="IRD57" s="363"/>
      <c r="IRE57" s="363"/>
      <c r="IRF57" s="363"/>
      <c r="IRG57" s="363"/>
      <c r="IRH57" s="363"/>
      <c r="IRI57" s="363"/>
      <c r="IRJ57" s="363"/>
      <c r="IRK57" s="363"/>
      <c r="IRL57" s="363"/>
      <c r="IRM57" s="363"/>
      <c r="IRN57" s="363"/>
      <c r="IRO57" s="363"/>
      <c r="IRP57" s="363"/>
      <c r="IRQ57" s="363"/>
      <c r="IRR57" s="363"/>
      <c r="IRS57" s="363"/>
      <c r="IRT57" s="363"/>
      <c r="IRU57" s="363"/>
      <c r="IRV57" s="363"/>
      <c r="IRW57" s="363"/>
      <c r="IRX57" s="363"/>
      <c r="IRY57" s="363"/>
      <c r="IRZ57" s="363"/>
      <c r="ISA57" s="363"/>
      <c r="ISB57" s="363"/>
      <c r="ISC57" s="363"/>
      <c r="ISD57" s="363"/>
      <c r="ISE57" s="363"/>
      <c r="ISF57" s="363"/>
      <c r="ISG57" s="363"/>
      <c r="ISH57" s="363"/>
      <c r="ISI57" s="363"/>
      <c r="ISJ57" s="363"/>
      <c r="ISK57" s="363"/>
      <c r="ISL57" s="363"/>
      <c r="ISM57" s="363"/>
      <c r="ISN57" s="363"/>
      <c r="ISO57" s="363"/>
      <c r="ISP57" s="363"/>
      <c r="ISQ57" s="363"/>
      <c r="ISR57" s="363"/>
      <c r="ISS57" s="363"/>
      <c r="IST57" s="363"/>
      <c r="ISU57" s="363"/>
      <c r="ISV57" s="363"/>
      <c r="ISW57" s="363"/>
      <c r="ISX57" s="363"/>
      <c r="ISY57" s="363"/>
      <c r="ISZ57" s="363"/>
      <c r="ITA57" s="363"/>
      <c r="ITB57" s="363"/>
      <c r="ITC57" s="363"/>
      <c r="ITD57" s="363"/>
      <c r="ITE57" s="363"/>
      <c r="ITF57" s="363"/>
      <c r="ITG57" s="363"/>
      <c r="ITH57" s="363"/>
      <c r="ITI57" s="363"/>
      <c r="ITJ57" s="363"/>
      <c r="ITK57" s="363"/>
      <c r="ITL57" s="363"/>
      <c r="ITM57" s="363"/>
      <c r="ITN57" s="363"/>
      <c r="ITO57" s="363"/>
      <c r="ITP57" s="363"/>
      <c r="ITQ57" s="363"/>
      <c r="ITR57" s="363"/>
      <c r="ITS57" s="363"/>
      <c r="ITT57" s="363"/>
      <c r="ITU57" s="363"/>
      <c r="ITV57" s="363"/>
      <c r="ITW57" s="363"/>
      <c r="ITX57" s="363"/>
      <c r="ITY57" s="363"/>
      <c r="ITZ57" s="363"/>
      <c r="IUA57" s="363"/>
      <c r="IUB57" s="363"/>
      <c r="IUC57" s="363"/>
      <c r="IUD57" s="363"/>
      <c r="IUE57" s="363"/>
      <c r="IUF57" s="363"/>
      <c r="IUG57" s="363"/>
      <c r="IUH57" s="363"/>
      <c r="IUI57" s="363"/>
      <c r="IUJ57" s="363"/>
      <c r="IUK57" s="363"/>
      <c r="IUL57" s="363"/>
      <c r="IUM57" s="363"/>
      <c r="IUN57" s="363"/>
      <c r="IUO57" s="363"/>
      <c r="IUP57" s="363"/>
      <c r="IUQ57" s="363"/>
      <c r="IUR57" s="363"/>
      <c r="IUS57" s="363"/>
      <c r="IUT57" s="363"/>
      <c r="IUU57" s="363"/>
      <c r="IUV57" s="363"/>
      <c r="IUW57" s="363"/>
      <c r="IUX57" s="363"/>
      <c r="IUY57" s="363"/>
      <c r="IUZ57" s="363"/>
      <c r="IVA57" s="363"/>
      <c r="IVB57" s="363"/>
      <c r="IVC57" s="363"/>
      <c r="IVD57" s="363"/>
      <c r="IVE57" s="363"/>
      <c r="IVF57" s="363"/>
      <c r="IVG57" s="363"/>
      <c r="IVH57" s="363"/>
      <c r="IVI57" s="363"/>
      <c r="IVJ57" s="363"/>
      <c r="IVK57" s="363"/>
      <c r="IVL57" s="363"/>
      <c r="IVM57" s="363"/>
      <c r="IVN57" s="363"/>
      <c r="IVO57" s="363"/>
      <c r="IVP57" s="363"/>
      <c r="IVQ57" s="363"/>
      <c r="IVR57" s="363"/>
      <c r="IVS57" s="363"/>
      <c r="IVT57" s="363"/>
      <c r="IVU57" s="363"/>
      <c r="IVV57" s="363"/>
      <c r="IVW57" s="363"/>
      <c r="IVX57" s="363"/>
      <c r="IVY57" s="363"/>
      <c r="IVZ57" s="363"/>
      <c r="IWA57" s="363"/>
      <c r="IWB57" s="363"/>
      <c r="IWC57" s="363"/>
      <c r="IWD57" s="363"/>
      <c r="IWE57" s="363"/>
      <c r="IWF57" s="363"/>
      <c r="IWG57" s="363"/>
      <c r="IWH57" s="363"/>
      <c r="IWI57" s="363"/>
      <c r="IWJ57" s="363"/>
      <c r="IWK57" s="363"/>
      <c r="IWL57" s="363"/>
      <c r="IWM57" s="363"/>
      <c r="IWN57" s="363"/>
      <c r="IWO57" s="363"/>
      <c r="IWP57" s="363"/>
      <c r="IWQ57" s="363"/>
      <c r="IWR57" s="363"/>
      <c r="IWS57" s="363"/>
      <c r="IWT57" s="363"/>
      <c r="IWU57" s="363"/>
      <c r="IWV57" s="363"/>
      <c r="IWW57" s="363"/>
      <c r="IWX57" s="363"/>
      <c r="IWY57" s="363"/>
      <c r="IWZ57" s="363"/>
      <c r="IXA57" s="363"/>
      <c r="IXB57" s="363"/>
      <c r="IXC57" s="363"/>
      <c r="IXD57" s="363"/>
      <c r="IXE57" s="363"/>
      <c r="IXF57" s="363"/>
      <c r="IXG57" s="363"/>
      <c r="IXH57" s="363"/>
      <c r="IXI57" s="363"/>
      <c r="IXJ57" s="363"/>
      <c r="IXK57" s="363"/>
      <c r="IXL57" s="363"/>
      <c r="IXM57" s="363"/>
      <c r="IXN57" s="363"/>
      <c r="IXO57" s="363"/>
      <c r="IXP57" s="363"/>
      <c r="IXQ57" s="363"/>
      <c r="IXR57" s="363"/>
      <c r="IXS57" s="363"/>
      <c r="IXT57" s="363"/>
      <c r="IXU57" s="363"/>
      <c r="IXV57" s="363"/>
      <c r="IXW57" s="363"/>
      <c r="IXX57" s="363"/>
      <c r="IXY57" s="363"/>
      <c r="IXZ57" s="363"/>
      <c r="IYA57" s="363"/>
      <c r="IYB57" s="363"/>
      <c r="IYC57" s="363"/>
      <c r="IYD57" s="363"/>
      <c r="IYE57" s="363"/>
      <c r="IYF57" s="363"/>
      <c r="IYG57" s="363"/>
      <c r="IYH57" s="363"/>
      <c r="IYI57" s="363"/>
      <c r="IYJ57" s="363"/>
      <c r="IYK57" s="363"/>
      <c r="IYL57" s="363"/>
      <c r="IYM57" s="363"/>
      <c r="IYN57" s="363"/>
      <c r="IYO57" s="363"/>
      <c r="IYP57" s="363"/>
      <c r="IYQ57" s="363"/>
      <c r="IYR57" s="363"/>
      <c r="IYS57" s="363"/>
      <c r="IYT57" s="363"/>
      <c r="IYU57" s="363"/>
      <c r="IYV57" s="363"/>
      <c r="IYW57" s="363"/>
      <c r="IYX57" s="363"/>
      <c r="IYY57" s="363"/>
      <c r="IYZ57" s="363"/>
      <c r="IZA57" s="363"/>
      <c r="IZB57" s="363"/>
      <c r="IZC57" s="363"/>
      <c r="IZD57" s="363"/>
      <c r="IZE57" s="363"/>
      <c r="IZF57" s="363"/>
      <c r="IZG57" s="363"/>
      <c r="IZH57" s="363"/>
      <c r="IZI57" s="363"/>
      <c r="IZJ57" s="363"/>
      <c r="IZK57" s="363"/>
      <c r="IZL57" s="363"/>
      <c r="IZM57" s="363"/>
      <c r="IZN57" s="363"/>
      <c r="IZO57" s="363"/>
      <c r="IZP57" s="363"/>
      <c r="IZQ57" s="363"/>
      <c r="IZR57" s="363"/>
      <c r="IZS57" s="363"/>
      <c r="IZT57" s="363"/>
      <c r="IZU57" s="363"/>
      <c r="IZV57" s="363"/>
      <c r="IZW57" s="363"/>
      <c r="IZX57" s="363"/>
      <c r="IZY57" s="363"/>
      <c r="IZZ57" s="363"/>
      <c r="JAA57" s="363"/>
      <c r="JAB57" s="363"/>
      <c r="JAC57" s="363"/>
      <c r="JAD57" s="363"/>
      <c r="JAE57" s="363"/>
      <c r="JAF57" s="363"/>
      <c r="JAG57" s="363"/>
      <c r="JAH57" s="363"/>
      <c r="JAI57" s="363"/>
      <c r="JAJ57" s="363"/>
      <c r="JAK57" s="363"/>
      <c r="JAL57" s="363"/>
      <c r="JAM57" s="363"/>
      <c r="JAN57" s="363"/>
      <c r="JAO57" s="363"/>
      <c r="JAP57" s="363"/>
      <c r="JAQ57" s="363"/>
      <c r="JAR57" s="363"/>
      <c r="JAS57" s="363"/>
      <c r="JAT57" s="363"/>
      <c r="JAU57" s="363"/>
      <c r="JAV57" s="363"/>
      <c r="JAW57" s="363"/>
      <c r="JAX57" s="363"/>
      <c r="JAY57" s="363"/>
      <c r="JAZ57" s="363"/>
      <c r="JBA57" s="363"/>
      <c r="JBB57" s="363"/>
      <c r="JBC57" s="363"/>
      <c r="JBD57" s="363"/>
      <c r="JBE57" s="363"/>
      <c r="JBF57" s="363"/>
      <c r="JBG57" s="363"/>
      <c r="JBH57" s="363"/>
      <c r="JBI57" s="363"/>
      <c r="JBJ57" s="363"/>
      <c r="JBK57" s="363"/>
      <c r="JBL57" s="363"/>
      <c r="JBM57" s="363"/>
      <c r="JBN57" s="363"/>
      <c r="JBO57" s="363"/>
      <c r="JBP57" s="363"/>
      <c r="JBQ57" s="363"/>
      <c r="JBR57" s="363"/>
      <c r="JBS57" s="363"/>
      <c r="JBT57" s="363"/>
      <c r="JBU57" s="363"/>
      <c r="JBV57" s="363"/>
      <c r="JBW57" s="363"/>
      <c r="JBX57" s="363"/>
      <c r="JBY57" s="363"/>
      <c r="JBZ57" s="363"/>
      <c r="JCA57" s="363"/>
      <c r="JCB57" s="363"/>
      <c r="JCC57" s="363"/>
      <c r="JCD57" s="363"/>
      <c r="JCE57" s="363"/>
      <c r="JCF57" s="363"/>
      <c r="JCG57" s="363"/>
      <c r="JCH57" s="363"/>
      <c r="JCI57" s="363"/>
      <c r="JCJ57" s="363"/>
      <c r="JCK57" s="363"/>
      <c r="JCL57" s="363"/>
      <c r="JCM57" s="363"/>
      <c r="JCN57" s="363"/>
      <c r="JCO57" s="363"/>
      <c r="JCP57" s="363"/>
      <c r="JCQ57" s="363"/>
      <c r="JCR57" s="363"/>
      <c r="JCS57" s="363"/>
      <c r="JCT57" s="363"/>
      <c r="JCU57" s="363"/>
      <c r="JCV57" s="363"/>
      <c r="JCW57" s="363"/>
      <c r="JCX57" s="363"/>
      <c r="JCY57" s="363"/>
      <c r="JCZ57" s="363"/>
      <c r="JDA57" s="363"/>
      <c r="JDB57" s="363"/>
      <c r="JDC57" s="363"/>
      <c r="JDD57" s="363"/>
      <c r="JDE57" s="363"/>
      <c r="JDF57" s="363"/>
      <c r="JDG57" s="363"/>
      <c r="JDH57" s="363"/>
      <c r="JDI57" s="363"/>
      <c r="JDJ57" s="363"/>
      <c r="JDK57" s="363"/>
      <c r="JDL57" s="363"/>
      <c r="JDM57" s="363"/>
      <c r="JDN57" s="363"/>
      <c r="JDO57" s="363"/>
      <c r="JDP57" s="363"/>
      <c r="JDQ57" s="363"/>
      <c r="JDR57" s="363"/>
      <c r="JDS57" s="363"/>
      <c r="JDT57" s="363"/>
      <c r="JDU57" s="363"/>
      <c r="JDV57" s="363"/>
      <c r="JDW57" s="363"/>
      <c r="JDX57" s="363"/>
      <c r="JDY57" s="363"/>
      <c r="JDZ57" s="363"/>
      <c r="JEA57" s="363"/>
      <c r="JEB57" s="363"/>
      <c r="JEC57" s="363"/>
      <c r="JED57" s="363"/>
      <c r="JEE57" s="363"/>
      <c r="JEF57" s="363"/>
      <c r="JEG57" s="363"/>
      <c r="JEH57" s="363"/>
      <c r="JEI57" s="363"/>
      <c r="JEJ57" s="363"/>
      <c r="JEK57" s="363"/>
      <c r="JEL57" s="363"/>
      <c r="JEM57" s="363"/>
      <c r="JEN57" s="363"/>
      <c r="JEO57" s="363"/>
      <c r="JEP57" s="363"/>
      <c r="JEQ57" s="363"/>
      <c r="JER57" s="363"/>
      <c r="JES57" s="363"/>
      <c r="JET57" s="363"/>
      <c r="JEU57" s="363"/>
      <c r="JEV57" s="363"/>
      <c r="JEW57" s="363"/>
      <c r="JEX57" s="363"/>
      <c r="JEY57" s="363"/>
      <c r="JEZ57" s="363"/>
      <c r="JFA57" s="363"/>
      <c r="JFB57" s="363"/>
      <c r="JFC57" s="363"/>
      <c r="JFD57" s="363"/>
      <c r="JFE57" s="363"/>
      <c r="JFF57" s="363"/>
      <c r="JFG57" s="363"/>
      <c r="JFH57" s="363"/>
      <c r="JFI57" s="363"/>
      <c r="JFJ57" s="363"/>
      <c r="JFK57" s="363"/>
      <c r="JFL57" s="363"/>
      <c r="JFM57" s="363"/>
      <c r="JFN57" s="363"/>
      <c r="JFO57" s="363"/>
      <c r="JFP57" s="363"/>
      <c r="JFQ57" s="363"/>
      <c r="JFR57" s="363"/>
      <c r="JFS57" s="363"/>
      <c r="JFT57" s="363"/>
      <c r="JFU57" s="363"/>
      <c r="JFV57" s="363"/>
      <c r="JFW57" s="363"/>
      <c r="JFX57" s="363"/>
      <c r="JFY57" s="363"/>
      <c r="JFZ57" s="363"/>
      <c r="JGA57" s="363"/>
      <c r="JGB57" s="363"/>
      <c r="JGC57" s="363"/>
      <c r="JGD57" s="363"/>
      <c r="JGE57" s="363"/>
      <c r="JGF57" s="363"/>
      <c r="JGG57" s="363"/>
      <c r="JGH57" s="363"/>
      <c r="JGI57" s="363"/>
      <c r="JGJ57" s="363"/>
      <c r="JGK57" s="363"/>
      <c r="JGL57" s="363"/>
      <c r="JGM57" s="363"/>
      <c r="JGN57" s="363"/>
      <c r="JGO57" s="363"/>
      <c r="JGP57" s="363"/>
      <c r="JGQ57" s="363"/>
      <c r="JGR57" s="363"/>
      <c r="JGS57" s="363"/>
      <c r="JGT57" s="363"/>
      <c r="JGU57" s="363"/>
      <c r="JGV57" s="363"/>
      <c r="JGW57" s="363"/>
      <c r="JGX57" s="363"/>
      <c r="JGY57" s="363"/>
      <c r="JGZ57" s="363"/>
      <c r="JHA57" s="363"/>
      <c r="JHB57" s="363"/>
      <c r="JHC57" s="363"/>
      <c r="JHD57" s="363"/>
      <c r="JHE57" s="363"/>
      <c r="JHF57" s="363"/>
      <c r="JHG57" s="363"/>
      <c r="JHH57" s="363"/>
      <c r="JHI57" s="363"/>
      <c r="JHJ57" s="363"/>
      <c r="JHK57" s="363"/>
      <c r="JHL57" s="363"/>
      <c r="JHM57" s="363"/>
      <c r="JHN57" s="363"/>
      <c r="JHO57" s="363"/>
      <c r="JHP57" s="363"/>
      <c r="JHQ57" s="363"/>
      <c r="JHR57" s="363"/>
      <c r="JHS57" s="363"/>
      <c r="JHT57" s="363"/>
      <c r="JHU57" s="363"/>
      <c r="JHV57" s="363"/>
      <c r="JHW57" s="363"/>
      <c r="JHX57" s="363"/>
      <c r="JHY57" s="363"/>
      <c r="JHZ57" s="363"/>
      <c r="JIA57" s="363"/>
      <c r="JIB57" s="363"/>
      <c r="JIC57" s="363"/>
      <c r="JID57" s="363"/>
      <c r="JIE57" s="363"/>
      <c r="JIF57" s="363"/>
      <c r="JIG57" s="363"/>
      <c r="JIH57" s="363"/>
      <c r="JII57" s="363"/>
      <c r="JIJ57" s="363"/>
      <c r="JIK57" s="363"/>
      <c r="JIL57" s="363"/>
      <c r="JIM57" s="363"/>
      <c r="JIN57" s="363"/>
      <c r="JIO57" s="363"/>
      <c r="JIP57" s="363"/>
      <c r="JIQ57" s="363"/>
      <c r="JIR57" s="363"/>
      <c r="JIS57" s="363"/>
      <c r="JIT57" s="363"/>
      <c r="JIU57" s="363"/>
      <c r="JIV57" s="363"/>
      <c r="JIW57" s="363"/>
      <c r="JIX57" s="363"/>
      <c r="JIY57" s="363"/>
      <c r="JIZ57" s="363"/>
      <c r="JJA57" s="363"/>
      <c r="JJB57" s="363"/>
      <c r="JJC57" s="363"/>
      <c r="JJD57" s="363"/>
      <c r="JJE57" s="363"/>
      <c r="JJF57" s="363"/>
      <c r="JJG57" s="363"/>
      <c r="JJH57" s="363"/>
      <c r="JJI57" s="363"/>
      <c r="JJJ57" s="363"/>
      <c r="JJK57" s="363"/>
      <c r="JJL57" s="363"/>
      <c r="JJM57" s="363"/>
      <c r="JJN57" s="363"/>
      <c r="JJO57" s="363"/>
      <c r="JJP57" s="363"/>
      <c r="JJQ57" s="363"/>
      <c r="JJR57" s="363"/>
      <c r="JJS57" s="363"/>
      <c r="JJT57" s="363"/>
      <c r="JJU57" s="363"/>
      <c r="JJV57" s="363"/>
      <c r="JJW57" s="363"/>
      <c r="JJX57" s="363"/>
      <c r="JJY57" s="363"/>
      <c r="JJZ57" s="363"/>
      <c r="JKA57" s="363"/>
      <c r="JKB57" s="363"/>
      <c r="JKC57" s="363"/>
      <c r="JKD57" s="363"/>
      <c r="JKE57" s="363"/>
      <c r="JKF57" s="363"/>
      <c r="JKG57" s="363"/>
      <c r="JKH57" s="363"/>
      <c r="JKI57" s="363"/>
      <c r="JKJ57" s="363"/>
      <c r="JKK57" s="363"/>
      <c r="JKL57" s="363"/>
      <c r="JKM57" s="363"/>
      <c r="JKN57" s="363"/>
      <c r="JKO57" s="363"/>
      <c r="JKP57" s="363"/>
      <c r="JKQ57" s="363"/>
      <c r="JKR57" s="363"/>
      <c r="JKS57" s="363"/>
      <c r="JKT57" s="363"/>
      <c r="JKU57" s="363"/>
      <c r="JKV57" s="363"/>
      <c r="JKW57" s="363"/>
      <c r="JKX57" s="363"/>
      <c r="JKY57" s="363"/>
      <c r="JKZ57" s="363"/>
      <c r="JLA57" s="363"/>
      <c r="JLB57" s="363"/>
      <c r="JLC57" s="363"/>
      <c r="JLD57" s="363"/>
      <c r="JLE57" s="363"/>
      <c r="JLF57" s="363"/>
      <c r="JLG57" s="363"/>
      <c r="JLH57" s="363"/>
      <c r="JLI57" s="363"/>
      <c r="JLJ57" s="363"/>
      <c r="JLK57" s="363"/>
      <c r="JLL57" s="363"/>
      <c r="JLM57" s="363"/>
      <c r="JLN57" s="363"/>
      <c r="JLO57" s="363"/>
      <c r="JLP57" s="363"/>
      <c r="JLQ57" s="363"/>
      <c r="JLR57" s="363"/>
      <c r="JLS57" s="363"/>
      <c r="JLT57" s="363"/>
      <c r="JLU57" s="363"/>
      <c r="JLV57" s="363"/>
      <c r="JLW57" s="363"/>
      <c r="JLX57" s="363"/>
      <c r="JLY57" s="363"/>
      <c r="JLZ57" s="363"/>
      <c r="JMA57" s="363"/>
      <c r="JMB57" s="363"/>
      <c r="JMC57" s="363"/>
      <c r="JMD57" s="363"/>
      <c r="JME57" s="363"/>
      <c r="JMF57" s="363"/>
      <c r="JMG57" s="363"/>
      <c r="JMH57" s="363"/>
      <c r="JMI57" s="363"/>
      <c r="JMJ57" s="363"/>
      <c r="JMK57" s="363"/>
      <c r="JML57" s="363"/>
      <c r="JMM57" s="363"/>
      <c r="JMN57" s="363"/>
      <c r="JMO57" s="363"/>
      <c r="JMP57" s="363"/>
      <c r="JMQ57" s="363"/>
      <c r="JMR57" s="363"/>
      <c r="JMS57" s="363"/>
      <c r="JMT57" s="363"/>
      <c r="JMU57" s="363"/>
      <c r="JMV57" s="363"/>
      <c r="JMW57" s="363"/>
      <c r="JMX57" s="363"/>
      <c r="JMY57" s="363"/>
      <c r="JMZ57" s="363"/>
      <c r="JNA57" s="363"/>
      <c r="JNB57" s="363"/>
      <c r="JNC57" s="363"/>
      <c r="JND57" s="363"/>
      <c r="JNE57" s="363"/>
      <c r="JNF57" s="363"/>
      <c r="JNG57" s="363"/>
      <c r="JNH57" s="363"/>
      <c r="JNI57" s="363"/>
      <c r="JNJ57" s="363"/>
      <c r="JNK57" s="363"/>
      <c r="JNL57" s="363"/>
      <c r="JNM57" s="363"/>
      <c r="JNN57" s="363"/>
      <c r="JNO57" s="363"/>
      <c r="JNP57" s="363"/>
      <c r="JNQ57" s="363"/>
      <c r="JNR57" s="363"/>
      <c r="JNS57" s="363"/>
      <c r="JNT57" s="363"/>
      <c r="JNU57" s="363"/>
      <c r="JNV57" s="363"/>
      <c r="JNW57" s="363"/>
      <c r="JNX57" s="363"/>
      <c r="JNY57" s="363"/>
      <c r="JNZ57" s="363"/>
      <c r="JOA57" s="363"/>
      <c r="JOB57" s="363"/>
      <c r="JOC57" s="363"/>
      <c r="JOD57" s="363"/>
      <c r="JOE57" s="363"/>
      <c r="JOF57" s="363"/>
      <c r="JOG57" s="363"/>
      <c r="JOH57" s="363"/>
      <c r="JOI57" s="363"/>
      <c r="JOJ57" s="363"/>
      <c r="JOK57" s="363"/>
      <c r="JOL57" s="363"/>
      <c r="JOM57" s="363"/>
      <c r="JON57" s="363"/>
      <c r="JOO57" s="363"/>
      <c r="JOP57" s="363"/>
      <c r="JOQ57" s="363"/>
      <c r="JOR57" s="363"/>
      <c r="JOS57" s="363"/>
      <c r="JOT57" s="363"/>
      <c r="JOU57" s="363"/>
      <c r="JOV57" s="363"/>
      <c r="JOW57" s="363"/>
      <c r="JOX57" s="363"/>
      <c r="JOY57" s="363"/>
      <c r="JOZ57" s="363"/>
      <c r="JPA57" s="363"/>
      <c r="JPB57" s="363"/>
      <c r="JPC57" s="363"/>
      <c r="JPD57" s="363"/>
      <c r="JPE57" s="363"/>
      <c r="JPF57" s="363"/>
      <c r="JPG57" s="363"/>
      <c r="JPH57" s="363"/>
      <c r="JPI57" s="363"/>
      <c r="JPJ57" s="363"/>
      <c r="JPK57" s="363"/>
      <c r="JPL57" s="363"/>
      <c r="JPM57" s="363"/>
      <c r="JPN57" s="363"/>
      <c r="JPO57" s="363"/>
      <c r="JPP57" s="363"/>
      <c r="JPQ57" s="363"/>
      <c r="JPR57" s="363"/>
      <c r="JPS57" s="363"/>
      <c r="JPT57" s="363"/>
      <c r="JPU57" s="363"/>
      <c r="JPV57" s="363"/>
      <c r="JPW57" s="363"/>
      <c r="JPX57" s="363"/>
      <c r="JPY57" s="363"/>
      <c r="JPZ57" s="363"/>
      <c r="JQA57" s="363"/>
      <c r="JQB57" s="363"/>
      <c r="JQC57" s="363"/>
      <c r="JQD57" s="363"/>
      <c r="JQE57" s="363"/>
      <c r="JQF57" s="363"/>
      <c r="JQG57" s="363"/>
      <c r="JQH57" s="363"/>
      <c r="JQI57" s="363"/>
      <c r="JQJ57" s="363"/>
      <c r="JQK57" s="363"/>
      <c r="JQL57" s="363"/>
      <c r="JQM57" s="363"/>
      <c r="JQN57" s="363"/>
      <c r="JQO57" s="363"/>
      <c r="JQP57" s="363"/>
      <c r="JQQ57" s="363"/>
      <c r="JQR57" s="363"/>
      <c r="JQS57" s="363"/>
      <c r="JQT57" s="363"/>
      <c r="JQU57" s="363"/>
      <c r="JQV57" s="363"/>
      <c r="JQW57" s="363"/>
      <c r="JQX57" s="363"/>
      <c r="JQY57" s="363"/>
      <c r="JQZ57" s="363"/>
      <c r="JRA57" s="363"/>
      <c r="JRB57" s="363"/>
      <c r="JRC57" s="363"/>
      <c r="JRD57" s="363"/>
      <c r="JRE57" s="363"/>
      <c r="JRF57" s="363"/>
      <c r="JRG57" s="363"/>
      <c r="JRH57" s="363"/>
      <c r="JRI57" s="363"/>
      <c r="JRJ57" s="363"/>
      <c r="JRK57" s="363"/>
      <c r="JRL57" s="363"/>
      <c r="JRM57" s="363"/>
      <c r="JRN57" s="363"/>
      <c r="JRO57" s="363"/>
      <c r="JRP57" s="363"/>
      <c r="JRQ57" s="363"/>
      <c r="JRR57" s="363"/>
      <c r="JRS57" s="363"/>
      <c r="JRT57" s="363"/>
      <c r="JRU57" s="363"/>
      <c r="JRV57" s="363"/>
      <c r="JRW57" s="363"/>
      <c r="JRX57" s="363"/>
      <c r="JRY57" s="363"/>
      <c r="JRZ57" s="363"/>
      <c r="JSA57" s="363"/>
      <c r="JSB57" s="363"/>
      <c r="JSC57" s="363"/>
      <c r="JSD57" s="363"/>
      <c r="JSE57" s="363"/>
      <c r="JSF57" s="363"/>
      <c r="JSG57" s="363"/>
      <c r="JSH57" s="363"/>
      <c r="JSI57" s="363"/>
      <c r="JSJ57" s="363"/>
      <c r="JSK57" s="363"/>
      <c r="JSL57" s="363"/>
      <c r="JSM57" s="363"/>
      <c r="JSN57" s="363"/>
      <c r="JSO57" s="363"/>
      <c r="JSP57" s="363"/>
      <c r="JSQ57" s="363"/>
      <c r="JSR57" s="363"/>
      <c r="JSS57" s="363"/>
      <c r="JST57" s="363"/>
      <c r="JSU57" s="363"/>
      <c r="JSV57" s="363"/>
      <c r="JSW57" s="363"/>
      <c r="JSX57" s="363"/>
      <c r="JSY57" s="363"/>
      <c r="JSZ57" s="363"/>
      <c r="JTA57" s="363"/>
      <c r="JTB57" s="363"/>
      <c r="JTC57" s="363"/>
      <c r="JTD57" s="363"/>
      <c r="JTE57" s="363"/>
      <c r="JTF57" s="363"/>
      <c r="JTG57" s="363"/>
      <c r="JTH57" s="363"/>
      <c r="JTI57" s="363"/>
      <c r="JTJ57" s="363"/>
      <c r="JTK57" s="363"/>
      <c r="JTL57" s="363"/>
      <c r="JTM57" s="363"/>
      <c r="JTN57" s="363"/>
      <c r="JTO57" s="363"/>
      <c r="JTP57" s="363"/>
      <c r="JTQ57" s="363"/>
      <c r="JTR57" s="363"/>
      <c r="JTS57" s="363"/>
      <c r="JTT57" s="363"/>
      <c r="JTU57" s="363"/>
      <c r="JTV57" s="363"/>
      <c r="JTW57" s="363"/>
      <c r="JTX57" s="363"/>
      <c r="JTY57" s="363"/>
      <c r="JTZ57" s="363"/>
      <c r="JUA57" s="363"/>
      <c r="JUB57" s="363"/>
      <c r="JUC57" s="363"/>
      <c r="JUD57" s="363"/>
      <c r="JUE57" s="363"/>
      <c r="JUF57" s="363"/>
      <c r="JUG57" s="363"/>
      <c r="JUH57" s="363"/>
      <c r="JUI57" s="363"/>
      <c r="JUJ57" s="363"/>
      <c r="JUK57" s="363"/>
      <c r="JUL57" s="363"/>
      <c r="JUM57" s="363"/>
      <c r="JUN57" s="363"/>
      <c r="JUO57" s="363"/>
      <c r="JUP57" s="363"/>
      <c r="JUQ57" s="363"/>
      <c r="JUR57" s="363"/>
      <c r="JUS57" s="363"/>
      <c r="JUT57" s="363"/>
      <c r="JUU57" s="363"/>
      <c r="JUV57" s="363"/>
      <c r="JUW57" s="363"/>
      <c r="JUX57" s="363"/>
      <c r="JUY57" s="363"/>
      <c r="JUZ57" s="363"/>
      <c r="JVA57" s="363"/>
      <c r="JVB57" s="363"/>
      <c r="JVC57" s="363"/>
      <c r="JVD57" s="363"/>
      <c r="JVE57" s="363"/>
      <c r="JVF57" s="363"/>
      <c r="JVG57" s="363"/>
      <c r="JVH57" s="363"/>
      <c r="JVI57" s="363"/>
      <c r="JVJ57" s="363"/>
      <c r="JVK57" s="363"/>
      <c r="JVL57" s="363"/>
      <c r="JVM57" s="363"/>
      <c r="JVN57" s="363"/>
      <c r="JVO57" s="363"/>
      <c r="JVP57" s="363"/>
      <c r="JVQ57" s="363"/>
      <c r="JVR57" s="363"/>
      <c r="JVS57" s="363"/>
      <c r="JVT57" s="363"/>
      <c r="JVU57" s="363"/>
      <c r="JVV57" s="363"/>
      <c r="JVW57" s="363"/>
      <c r="JVX57" s="363"/>
      <c r="JVY57" s="363"/>
      <c r="JVZ57" s="363"/>
      <c r="JWA57" s="363"/>
      <c r="JWB57" s="363"/>
      <c r="JWC57" s="363"/>
      <c r="JWD57" s="363"/>
      <c r="JWE57" s="363"/>
      <c r="JWF57" s="363"/>
      <c r="JWG57" s="363"/>
      <c r="JWH57" s="363"/>
      <c r="JWI57" s="363"/>
      <c r="JWJ57" s="363"/>
      <c r="JWK57" s="363"/>
      <c r="JWL57" s="363"/>
      <c r="JWM57" s="363"/>
      <c r="JWN57" s="363"/>
      <c r="JWO57" s="363"/>
      <c r="JWP57" s="363"/>
      <c r="JWQ57" s="363"/>
      <c r="JWR57" s="363"/>
      <c r="JWS57" s="363"/>
      <c r="JWT57" s="363"/>
      <c r="JWU57" s="363"/>
      <c r="JWV57" s="363"/>
      <c r="JWW57" s="363"/>
      <c r="JWX57" s="363"/>
      <c r="JWY57" s="363"/>
      <c r="JWZ57" s="363"/>
      <c r="JXA57" s="363"/>
      <c r="JXB57" s="363"/>
      <c r="JXC57" s="363"/>
      <c r="JXD57" s="363"/>
      <c r="JXE57" s="363"/>
      <c r="JXF57" s="363"/>
      <c r="JXG57" s="363"/>
      <c r="JXH57" s="363"/>
      <c r="JXI57" s="363"/>
      <c r="JXJ57" s="363"/>
      <c r="JXK57" s="363"/>
      <c r="JXL57" s="363"/>
      <c r="JXM57" s="363"/>
      <c r="JXN57" s="363"/>
      <c r="JXO57" s="363"/>
      <c r="JXP57" s="363"/>
      <c r="JXQ57" s="363"/>
      <c r="JXR57" s="363"/>
      <c r="JXS57" s="363"/>
      <c r="JXT57" s="363"/>
      <c r="JXU57" s="363"/>
      <c r="JXV57" s="363"/>
      <c r="JXW57" s="363"/>
      <c r="JXX57" s="363"/>
      <c r="JXY57" s="363"/>
      <c r="JXZ57" s="363"/>
      <c r="JYA57" s="363"/>
      <c r="JYB57" s="363"/>
      <c r="JYC57" s="363"/>
      <c r="JYD57" s="363"/>
      <c r="JYE57" s="363"/>
      <c r="JYF57" s="363"/>
      <c r="JYG57" s="363"/>
      <c r="JYH57" s="363"/>
      <c r="JYI57" s="363"/>
      <c r="JYJ57" s="363"/>
      <c r="JYK57" s="363"/>
      <c r="JYL57" s="363"/>
      <c r="JYM57" s="363"/>
      <c r="JYN57" s="363"/>
      <c r="JYO57" s="363"/>
      <c r="JYP57" s="363"/>
      <c r="JYQ57" s="363"/>
      <c r="JYR57" s="363"/>
      <c r="JYS57" s="363"/>
      <c r="JYT57" s="363"/>
      <c r="JYU57" s="363"/>
      <c r="JYV57" s="363"/>
      <c r="JYW57" s="363"/>
      <c r="JYX57" s="363"/>
      <c r="JYY57" s="363"/>
      <c r="JYZ57" s="363"/>
      <c r="JZA57" s="363"/>
      <c r="JZB57" s="363"/>
      <c r="JZC57" s="363"/>
      <c r="JZD57" s="363"/>
      <c r="JZE57" s="363"/>
      <c r="JZF57" s="363"/>
      <c r="JZG57" s="363"/>
      <c r="JZH57" s="363"/>
      <c r="JZI57" s="363"/>
      <c r="JZJ57" s="363"/>
      <c r="JZK57" s="363"/>
      <c r="JZL57" s="363"/>
      <c r="JZM57" s="363"/>
      <c r="JZN57" s="363"/>
      <c r="JZO57" s="363"/>
      <c r="JZP57" s="363"/>
      <c r="JZQ57" s="363"/>
      <c r="JZR57" s="363"/>
      <c r="JZS57" s="363"/>
      <c r="JZT57" s="363"/>
      <c r="JZU57" s="363"/>
      <c r="JZV57" s="363"/>
      <c r="JZW57" s="363"/>
      <c r="JZX57" s="363"/>
      <c r="JZY57" s="363"/>
      <c r="JZZ57" s="363"/>
      <c r="KAA57" s="363"/>
      <c r="KAB57" s="363"/>
      <c r="KAC57" s="363"/>
      <c r="KAD57" s="363"/>
      <c r="KAE57" s="363"/>
      <c r="KAF57" s="363"/>
      <c r="KAG57" s="363"/>
      <c r="KAH57" s="363"/>
      <c r="KAI57" s="363"/>
      <c r="KAJ57" s="363"/>
      <c r="KAK57" s="363"/>
      <c r="KAL57" s="363"/>
      <c r="KAM57" s="363"/>
      <c r="KAN57" s="363"/>
      <c r="KAO57" s="363"/>
      <c r="KAP57" s="363"/>
      <c r="KAQ57" s="363"/>
      <c r="KAR57" s="363"/>
      <c r="KAS57" s="363"/>
      <c r="KAT57" s="363"/>
      <c r="KAU57" s="363"/>
      <c r="KAV57" s="363"/>
      <c r="KAW57" s="363"/>
      <c r="KAX57" s="363"/>
      <c r="KAY57" s="363"/>
      <c r="KAZ57" s="363"/>
      <c r="KBA57" s="363"/>
      <c r="KBB57" s="363"/>
      <c r="KBC57" s="363"/>
      <c r="KBD57" s="363"/>
      <c r="KBE57" s="363"/>
      <c r="KBF57" s="363"/>
      <c r="KBG57" s="363"/>
      <c r="KBH57" s="363"/>
      <c r="KBI57" s="363"/>
      <c r="KBJ57" s="363"/>
      <c r="KBK57" s="363"/>
      <c r="KBL57" s="363"/>
      <c r="KBM57" s="363"/>
      <c r="KBN57" s="363"/>
      <c r="KBO57" s="363"/>
      <c r="KBP57" s="363"/>
      <c r="KBQ57" s="363"/>
      <c r="KBR57" s="363"/>
      <c r="KBS57" s="363"/>
      <c r="KBT57" s="363"/>
      <c r="KBU57" s="363"/>
      <c r="KBV57" s="363"/>
      <c r="KBW57" s="363"/>
      <c r="KBX57" s="363"/>
      <c r="KBY57" s="363"/>
      <c r="KBZ57" s="363"/>
      <c r="KCA57" s="363"/>
      <c r="KCB57" s="363"/>
      <c r="KCC57" s="363"/>
      <c r="KCD57" s="363"/>
      <c r="KCE57" s="363"/>
      <c r="KCF57" s="363"/>
      <c r="KCG57" s="363"/>
      <c r="KCH57" s="363"/>
      <c r="KCI57" s="363"/>
      <c r="KCJ57" s="363"/>
      <c r="KCK57" s="363"/>
      <c r="KCL57" s="363"/>
      <c r="KCM57" s="363"/>
      <c r="KCN57" s="363"/>
      <c r="KCO57" s="363"/>
      <c r="KCP57" s="363"/>
      <c r="KCQ57" s="363"/>
      <c r="KCR57" s="363"/>
      <c r="KCS57" s="363"/>
      <c r="KCT57" s="363"/>
      <c r="KCU57" s="363"/>
      <c r="KCV57" s="363"/>
      <c r="KCW57" s="363"/>
      <c r="KCX57" s="363"/>
      <c r="KCY57" s="363"/>
      <c r="KCZ57" s="363"/>
      <c r="KDA57" s="363"/>
      <c r="KDB57" s="363"/>
      <c r="KDC57" s="363"/>
      <c r="KDD57" s="363"/>
      <c r="KDE57" s="363"/>
      <c r="KDF57" s="363"/>
      <c r="KDG57" s="363"/>
      <c r="KDH57" s="363"/>
      <c r="KDI57" s="363"/>
      <c r="KDJ57" s="363"/>
      <c r="KDK57" s="363"/>
      <c r="KDL57" s="363"/>
      <c r="KDM57" s="363"/>
      <c r="KDN57" s="363"/>
      <c r="KDO57" s="363"/>
      <c r="KDP57" s="363"/>
      <c r="KDQ57" s="363"/>
      <c r="KDR57" s="363"/>
      <c r="KDS57" s="363"/>
      <c r="KDT57" s="363"/>
      <c r="KDU57" s="363"/>
      <c r="KDV57" s="363"/>
      <c r="KDW57" s="363"/>
      <c r="KDX57" s="363"/>
      <c r="KDY57" s="363"/>
      <c r="KDZ57" s="363"/>
      <c r="KEA57" s="363"/>
      <c r="KEB57" s="363"/>
      <c r="KEC57" s="363"/>
      <c r="KED57" s="363"/>
      <c r="KEE57" s="363"/>
      <c r="KEF57" s="363"/>
      <c r="KEG57" s="363"/>
      <c r="KEH57" s="363"/>
      <c r="KEI57" s="363"/>
      <c r="KEJ57" s="363"/>
      <c r="KEK57" s="363"/>
      <c r="KEL57" s="363"/>
      <c r="KEM57" s="363"/>
      <c r="KEN57" s="363"/>
      <c r="KEO57" s="363"/>
      <c r="KEP57" s="363"/>
      <c r="KEQ57" s="363"/>
      <c r="KER57" s="363"/>
      <c r="KES57" s="363"/>
      <c r="KET57" s="363"/>
      <c r="KEU57" s="363"/>
      <c r="KEV57" s="363"/>
      <c r="KEW57" s="363"/>
      <c r="KEX57" s="363"/>
      <c r="KEY57" s="363"/>
      <c r="KEZ57" s="363"/>
      <c r="KFA57" s="363"/>
      <c r="KFB57" s="363"/>
      <c r="KFC57" s="363"/>
      <c r="KFD57" s="363"/>
      <c r="KFE57" s="363"/>
      <c r="KFF57" s="363"/>
      <c r="KFG57" s="363"/>
      <c r="KFH57" s="363"/>
      <c r="KFI57" s="363"/>
      <c r="KFJ57" s="363"/>
      <c r="KFK57" s="363"/>
      <c r="KFL57" s="363"/>
      <c r="KFM57" s="363"/>
      <c r="KFN57" s="363"/>
      <c r="KFO57" s="363"/>
      <c r="KFP57" s="363"/>
      <c r="KFQ57" s="363"/>
      <c r="KFR57" s="363"/>
      <c r="KFS57" s="363"/>
      <c r="KFT57" s="363"/>
      <c r="KFU57" s="363"/>
      <c r="KFV57" s="363"/>
      <c r="KFW57" s="363"/>
      <c r="KFX57" s="363"/>
      <c r="KFY57" s="363"/>
      <c r="KFZ57" s="363"/>
      <c r="KGA57" s="363"/>
      <c r="KGB57" s="363"/>
      <c r="KGC57" s="363"/>
      <c r="KGD57" s="363"/>
      <c r="KGE57" s="363"/>
      <c r="KGF57" s="363"/>
      <c r="KGG57" s="363"/>
      <c r="KGH57" s="363"/>
      <c r="KGI57" s="363"/>
      <c r="KGJ57" s="363"/>
      <c r="KGK57" s="363"/>
      <c r="KGL57" s="363"/>
      <c r="KGM57" s="363"/>
      <c r="KGN57" s="363"/>
      <c r="KGO57" s="363"/>
      <c r="KGP57" s="363"/>
      <c r="KGQ57" s="363"/>
      <c r="KGR57" s="363"/>
      <c r="KGS57" s="363"/>
      <c r="KGT57" s="363"/>
      <c r="KGU57" s="363"/>
      <c r="KGV57" s="363"/>
      <c r="KGW57" s="363"/>
      <c r="KGX57" s="363"/>
      <c r="KGY57" s="363"/>
      <c r="KGZ57" s="363"/>
      <c r="KHA57" s="363"/>
      <c r="KHB57" s="363"/>
      <c r="KHC57" s="363"/>
      <c r="KHD57" s="363"/>
      <c r="KHE57" s="363"/>
      <c r="KHF57" s="363"/>
      <c r="KHG57" s="363"/>
      <c r="KHH57" s="363"/>
      <c r="KHI57" s="363"/>
      <c r="KHJ57" s="363"/>
      <c r="KHK57" s="363"/>
      <c r="KHL57" s="363"/>
      <c r="KHM57" s="363"/>
      <c r="KHN57" s="363"/>
      <c r="KHO57" s="363"/>
      <c r="KHP57" s="363"/>
      <c r="KHQ57" s="363"/>
      <c r="KHR57" s="363"/>
      <c r="KHS57" s="363"/>
      <c r="KHT57" s="363"/>
      <c r="KHU57" s="363"/>
      <c r="KHV57" s="363"/>
      <c r="KHW57" s="363"/>
      <c r="KHX57" s="363"/>
      <c r="KHY57" s="363"/>
      <c r="KHZ57" s="363"/>
      <c r="KIA57" s="363"/>
      <c r="KIB57" s="363"/>
      <c r="KIC57" s="363"/>
      <c r="KID57" s="363"/>
      <c r="KIE57" s="363"/>
      <c r="KIF57" s="363"/>
      <c r="KIG57" s="363"/>
      <c r="KIH57" s="363"/>
      <c r="KII57" s="363"/>
      <c r="KIJ57" s="363"/>
      <c r="KIK57" s="363"/>
      <c r="KIL57" s="363"/>
      <c r="KIM57" s="363"/>
      <c r="KIN57" s="363"/>
      <c r="KIO57" s="363"/>
      <c r="KIP57" s="363"/>
      <c r="KIQ57" s="363"/>
      <c r="KIR57" s="363"/>
      <c r="KIS57" s="363"/>
      <c r="KIT57" s="363"/>
      <c r="KIU57" s="363"/>
      <c r="KIV57" s="363"/>
      <c r="KIW57" s="363"/>
      <c r="KIX57" s="363"/>
      <c r="KIY57" s="363"/>
      <c r="KIZ57" s="363"/>
      <c r="KJA57" s="363"/>
      <c r="KJB57" s="363"/>
      <c r="KJC57" s="363"/>
      <c r="KJD57" s="363"/>
      <c r="KJE57" s="363"/>
      <c r="KJF57" s="363"/>
      <c r="KJG57" s="363"/>
      <c r="KJH57" s="363"/>
      <c r="KJI57" s="363"/>
      <c r="KJJ57" s="363"/>
      <c r="KJK57" s="363"/>
      <c r="KJL57" s="363"/>
      <c r="KJM57" s="363"/>
      <c r="KJN57" s="363"/>
      <c r="KJO57" s="363"/>
      <c r="KJP57" s="363"/>
      <c r="KJQ57" s="363"/>
      <c r="KJR57" s="363"/>
      <c r="KJS57" s="363"/>
      <c r="KJT57" s="363"/>
      <c r="KJU57" s="363"/>
      <c r="KJV57" s="363"/>
      <c r="KJW57" s="363"/>
      <c r="KJX57" s="363"/>
      <c r="KJY57" s="363"/>
      <c r="KJZ57" s="363"/>
      <c r="KKA57" s="363"/>
      <c r="KKB57" s="363"/>
      <c r="KKC57" s="363"/>
      <c r="KKD57" s="363"/>
      <c r="KKE57" s="363"/>
      <c r="KKF57" s="363"/>
      <c r="KKG57" s="363"/>
      <c r="KKH57" s="363"/>
      <c r="KKI57" s="363"/>
      <c r="KKJ57" s="363"/>
      <c r="KKK57" s="363"/>
      <c r="KKL57" s="363"/>
      <c r="KKM57" s="363"/>
      <c r="KKN57" s="363"/>
      <c r="KKO57" s="363"/>
      <c r="KKP57" s="363"/>
      <c r="KKQ57" s="363"/>
      <c r="KKR57" s="363"/>
      <c r="KKS57" s="363"/>
      <c r="KKT57" s="363"/>
      <c r="KKU57" s="363"/>
      <c r="KKV57" s="363"/>
      <c r="KKW57" s="363"/>
      <c r="KKX57" s="363"/>
      <c r="KKY57" s="363"/>
      <c r="KKZ57" s="363"/>
      <c r="KLA57" s="363"/>
      <c r="KLB57" s="363"/>
      <c r="KLC57" s="363"/>
      <c r="KLD57" s="363"/>
      <c r="KLE57" s="363"/>
      <c r="KLF57" s="363"/>
      <c r="KLG57" s="363"/>
      <c r="KLH57" s="363"/>
      <c r="KLI57" s="363"/>
      <c r="KLJ57" s="363"/>
      <c r="KLK57" s="363"/>
      <c r="KLL57" s="363"/>
      <c r="KLM57" s="363"/>
      <c r="KLN57" s="363"/>
      <c r="KLO57" s="363"/>
      <c r="KLP57" s="363"/>
      <c r="KLQ57" s="363"/>
      <c r="KLR57" s="363"/>
      <c r="KLS57" s="363"/>
      <c r="KLT57" s="363"/>
      <c r="KLU57" s="363"/>
      <c r="KLV57" s="363"/>
      <c r="KLW57" s="363"/>
      <c r="KLX57" s="363"/>
      <c r="KLY57" s="363"/>
      <c r="KLZ57" s="363"/>
      <c r="KMA57" s="363"/>
      <c r="KMB57" s="363"/>
      <c r="KMC57" s="363"/>
      <c r="KMD57" s="363"/>
      <c r="KME57" s="363"/>
      <c r="KMF57" s="363"/>
      <c r="KMG57" s="363"/>
      <c r="KMH57" s="363"/>
      <c r="KMI57" s="363"/>
      <c r="KMJ57" s="363"/>
      <c r="KMK57" s="363"/>
      <c r="KML57" s="363"/>
      <c r="KMM57" s="363"/>
      <c r="KMN57" s="363"/>
      <c r="KMO57" s="363"/>
      <c r="KMP57" s="363"/>
      <c r="KMQ57" s="363"/>
      <c r="KMR57" s="363"/>
      <c r="KMS57" s="363"/>
      <c r="KMT57" s="363"/>
      <c r="KMU57" s="363"/>
      <c r="KMV57" s="363"/>
      <c r="KMW57" s="363"/>
      <c r="KMX57" s="363"/>
      <c r="KMY57" s="363"/>
      <c r="KMZ57" s="363"/>
      <c r="KNA57" s="363"/>
      <c r="KNB57" s="363"/>
      <c r="KNC57" s="363"/>
      <c r="KND57" s="363"/>
      <c r="KNE57" s="363"/>
      <c r="KNF57" s="363"/>
      <c r="KNG57" s="363"/>
      <c r="KNH57" s="363"/>
      <c r="KNI57" s="363"/>
      <c r="KNJ57" s="363"/>
      <c r="KNK57" s="363"/>
      <c r="KNL57" s="363"/>
      <c r="KNM57" s="363"/>
      <c r="KNN57" s="363"/>
      <c r="KNO57" s="363"/>
      <c r="KNP57" s="363"/>
      <c r="KNQ57" s="363"/>
      <c r="KNR57" s="363"/>
      <c r="KNS57" s="363"/>
      <c r="KNT57" s="363"/>
      <c r="KNU57" s="363"/>
      <c r="KNV57" s="363"/>
      <c r="KNW57" s="363"/>
      <c r="KNX57" s="363"/>
      <c r="KNY57" s="363"/>
      <c r="KNZ57" s="363"/>
      <c r="KOA57" s="363"/>
      <c r="KOB57" s="363"/>
      <c r="KOC57" s="363"/>
      <c r="KOD57" s="363"/>
      <c r="KOE57" s="363"/>
      <c r="KOF57" s="363"/>
      <c r="KOG57" s="363"/>
      <c r="KOH57" s="363"/>
      <c r="KOI57" s="363"/>
      <c r="KOJ57" s="363"/>
      <c r="KOK57" s="363"/>
      <c r="KOL57" s="363"/>
      <c r="KOM57" s="363"/>
      <c r="KON57" s="363"/>
      <c r="KOO57" s="363"/>
      <c r="KOP57" s="363"/>
      <c r="KOQ57" s="363"/>
      <c r="KOR57" s="363"/>
      <c r="KOS57" s="363"/>
      <c r="KOT57" s="363"/>
      <c r="KOU57" s="363"/>
      <c r="KOV57" s="363"/>
      <c r="KOW57" s="363"/>
      <c r="KOX57" s="363"/>
      <c r="KOY57" s="363"/>
      <c r="KOZ57" s="363"/>
      <c r="KPA57" s="363"/>
      <c r="KPB57" s="363"/>
      <c r="KPC57" s="363"/>
      <c r="KPD57" s="363"/>
      <c r="KPE57" s="363"/>
      <c r="KPF57" s="363"/>
      <c r="KPG57" s="363"/>
      <c r="KPH57" s="363"/>
      <c r="KPI57" s="363"/>
      <c r="KPJ57" s="363"/>
      <c r="KPK57" s="363"/>
      <c r="KPL57" s="363"/>
      <c r="KPM57" s="363"/>
      <c r="KPN57" s="363"/>
      <c r="KPO57" s="363"/>
      <c r="KPP57" s="363"/>
      <c r="KPQ57" s="363"/>
      <c r="KPR57" s="363"/>
      <c r="KPS57" s="363"/>
      <c r="KPT57" s="363"/>
      <c r="KPU57" s="363"/>
      <c r="KPV57" s="363"/>
      <c r="KPW57" s="363"/>
      <c r="KPX57" s="363"/>
      <c r="KPY57" s="363"/>
      <c r="KPZ57" s="363"/>
      <c r="KQA57" s="363"/>
      <c r="KQB57" s="363"/>
      <c r="KQC57" s="363"/>
      <c r="KQD57" s="363"/>
      <c r="KQE57" s="363"/>
      <c r="KQF57" s="363"/>
      <c r="KQG57" s="363"/>
      <c r="KQH57" s="363"/>
      <c r="KQI57" s="363"/>
      <c r="KQJ57" s="363"/>
      <c r="KQK57" s="363"/>
      <c r="KQL57" s="363"/>
      <c r="KQM57" s="363"/>
      <c r="KQN57" s="363"/>
      <c r="KQO57" s="363"/>
      <c r="KQP57" s="363"/>
      <c r="KQQ57" s="363"/>
      <c r="KQR57" s="363"/>
      <c r="KQS57" s="363"/>
      <c r="KQT57" s="363"/>
      <c r="KQU57" s="363"/>
      <c r="KQV57" s="363"/>
      <c r="KQW57" s="363"/>
      <c r="KQX57" s="363"/>
      <c r="KQY57" s="363"/>
      <c r="KQZ57" s="363"/>
      <c r="KRA57" s="363"/>
      <c r="KRB57" s="363"/>
      <c r="KRC57" s="363"/>
      <c r="KRD57" s="363"/>
      <c r="KRE57" s="363"/>
      <c r="KRF57" s="363"/>
      <c r="KRG57" s="363"/>
      <c r="KRH57" s="363"/>
      <c r="KRI57" s="363"/>
      <c r="KRJ57" s="363"/>
      <c r="KRK57" s="363"/>
      <c r="KRL57" s="363"/>
      <c r="KRM57" s="363"/>
      <c r="KRN57" s="363"/>
      <c r="KRO57" s="363"/>
      <c r="KRP57" s="363"/>
      <c r="KRQ57" s="363"/>
      <c r="KRR57" s="363"/>
      <c r="KRS57" s="363"/>
      <c r="KRT57" s="363"/>
      <c r="KRU57" s="363"/>
      <c r="KRV57" s="363"/>
      <c r="KRW57" s="363"/>
      <c r="KRX57" s="363"/>
      <c r="KRY57" s="363"/>
      <c r="KRZ57" s="363"/>
      <c r="KSA57" s="363"/>
      <c r="KSB57" s="363"/>
      <c r="KSC57" s="363"/>
      <c r="KSD57" s="363"/>
      <c r="KSE57" s="363"/>
      <c r="KSF57" s="363"/>
      <c r="KSG57" s="363"/>
      <c r="KSH57" s="363"/>
      <c r="KSI57" s="363"/>
      <c r="KSJ57" s="363"/>
      <c r="KSK57" s="363"/>
      <c r="KSL57" s="363"/>
      <c r="KSM57" s="363"/>
      <c r="KSN57" s="363"/>
      <c r="KSO57" s="363"/>
      <c r="KSP57" s="363"/>
      <c r="KSQ57" s="363"/>
      <c r="KSR57" s="363"/>
      <c r="KSS57" s="363"/>
      <c r="KST57" s="363"/>
      <c r="KSU57" s="363"/>
      <c r="KSV57" s="363"/>
      <c r="KSW57" s="363"/>
      <c r="KSX57" s="363"/>
      <c r="KSY57" s="363"/>
      <c r="KSZ57" s="363"/>
      <c r="KTA57" s="363"/>
      <c r="KTB57" s="363"/>
      <c r="KTC57" s="363"/>
      <c r="KTD57" s="363"/>
      <c r="KTE57" s="363"/>
      <c r="KTF57" s="363"/>
      <c r="KTG57" s="363"/>
      <c r="KTH57" s="363"/>
      <c r="KTI57" s="363"/>
      <c r="KTJ57" s="363"/>
      <c r="KTK57" s="363"/>
      <c r="KTL57" s="363"/>
      <c r="KTM57" s="363"/>
      <c r="KTN57" s="363"/>
      <c r="KTO57" s="363"/>
      <c r="KTP57" s="363"/>
      <c r="KTQ57" s="363"/>
      <c r="KTR57" s="363"/>
      <c r="KTS57" s="363"/>
      <c r="KTT57" s="363"/>
      <c r="KTU57" s="363"/>
      <c r="KTV57" s="363"/>
      <c r="KTW57" s="363"/>
      <c r="KTX57" s="363"/>
      <c r="KTY57" s="363"/>
      <c r="KTZ57" s="363"/>
      <c r="KUA57" s="363"/>
      <c r="KUB57" s="363"/>
      <c r="KUC57" s="363"/>
      <c r="KUD57" s="363"/>
      <c r="KUE57" s="363"/>
      <c r="KUF57" s="363"/>
      <c r="KUG57" s="363"/>
      <c r="KUH57" s="363"/>
      <c r="KUI57" s="363"/>
      <c r="KUJ57" s="363"/>
      <c r="KUK57" s="363"/>
      <c r="KUL57" s="363"/>
      <c r="KUM57" s="363"/>
      <c r="KUN57" s="363"/>
      <c r="KUO57" s="363"/>
      <c r="KUP57" s="363"/>
      <c r="KUQ57" s="363"/>
      <c r="KUR57" s="363"/>
      <c r="KUS57" s="363"/>
      <c r="KUT57" s="363"/>
      <c r="KUU57" s="363"/>
      <c r="KUV57" s="363"/>
      <c r="KUW57" s="363"/>
      <c r="KUX57" s="363"/>
      <c r="KUY57" s="363"/>
      <c r="KUZ57" s="363"/>
      <c r="KVA57" s="363"/>
      <c r="KVB57" s="363"/>
      <c r="KVC57" s="363"/>
      <c r="KVD57" s="363"/>
      <c r="KVE57" s="363"/>
      <c r="KVF57" s="363"/>
      <c r="KVG57" s="363"/>
      <c r="KVH57" s="363"/>
      <c r="KVI57" s="363"/>
      <c r="KVJ57" s="363"/>
      <c r="KVK57" s="363"/>
      <c r="KVL57" s="363"/>
      <c r="KVM57" s="363"/>
      <c r="KVN57" s="363"/>
      <c r="KVO57" s="363"/>
      <c r="KVP57" s="363"/>
      <c r="KVQ57" s="363"/>
      <c r="KVR57" s="363"/>
      <c r="KVS57" s="363"/>
      <c r="KVT57" s="363"/>
      <c r="KVU57" s="363"/>
      <c r="KVV57" s="363"/>
      <c r="KVW57" s="363"/>
      <c r="KVX57" s="363"/>
      <c r="KVY57" s="363"/>
      <c r="KVZ57" s="363"/>
      <c r="KWA57" s="363"/>
      <c r="KWB57" s="363"/>
      <c r="KWC57" s="363"/>
      <c r="KWD57" s="363"/>
      <c r="KWE57" s="363"/>
      <c r="KWF57" s="363"/>
      <c r="KWG57" s="363"/>
      <c r="KWH57" s="363"/>
      <c r="KWI57" s="363"/>
      <c r="KWJ57" s="363"/>
      <c r="KWK57" s="363"/>
      <c r="KWL57" s="363"/>
      <c r="KWM57" s="363"/>
      <c r="KWN57" s="363"/>
      <c r="KWO57" s="363"/>
      <c r="KWP57" s="363"/>
      <c r="KWQ57" s="363"/>
      <c r="KWR57" s="363"/>
      <c r="KWS57" s="363"/>
      <c r="KWT57" s="363"/>
      <c r="KWU57" s="363"/>
      <c r="KWV57" s="363"/>
      <c r="KWW57" s="363"/>
      <c r="KWX57" s="363"/>
      <c r="KWY57" s="363"/>
      <c r="KWZ57" s="363"/>
      <c r="KXA57" s="363"/>
      <c r="KXB57" s="363"/>
      <c r="KXC57" s="363"/>
      <c r="KXD57" s="363"/>
      <c r="KXE57" s="363"/>
      <c r="KXF57" s="363"/>
      <c r="KXG57" s="363"/>
      <c r="KXH57" s="363"/>
      <c r="KXI57" s="363"/>
      <c r="KXJ57" s="363"/>
      <c r="KXK57" s="363"/>
      <c r="KXL57" s="363"/>
      <c r="KXM57" s="363"/>
      <c r="KXN57" s="363"/>
      <c r="KXO57" s="363"/>
      <c r="KXP57" s="363"/>
      <c r="KXQ57" s="363"/>
      <c r="KXR57" s="363"/>
      <c r="KXS57" s="363"/>
      <c r="KXT57" s="363"/>
      <c r="KXU57" s="363"/>
      <c r="KXV57" s="363"/>
      <c r="KXW57" s="363"/>
      <c r="KXX57" s="363"/>
      <c r="KXY57" s="363"/>
      <c r="KXZ57" s="363"/>
      <c r="KYA57" s="363"/>
      <c r="KYB57" s="363"/>
      <c r="KYC57" s="363"/>
      <c r="KYD57" s="363"/>
      <c r="KYE57" s="363"/>
      <c r="KYF57" s="363"/>
      <c r="KYG57" s="363"/>
      <c r="KYH57" s="363"/>
      <c r="KYI57" s="363"/>
      <c r="KYJ57" s="363"/>
      <c r="KYK57" s="363"/>
      <c r="KYL57" s="363"/>
      <c r="KYM57" s="363"/>
      <c r="KYN57" s="363"/>
      <c r="KYO57" s="363"/>
      <c r="KYP57" s="363"/>
      <c r="KYQ57" s="363"/>
      <c r="KYR57" s="363"/>
      <c r="KYS57" s="363"/>
      <c r="KYT57" s="363"/>
      <c r="KYU57" s="363"/>
      <c r="KYV57" s="363"/>
      <c r="KYW57" s="363"/>
      <c r="KYX57" s="363"/>
      <c r="KYY57" s="363"/>
      <c r="KYZ57" s="363"/>
      <c r="KZA57" s="363"/>
      <c r="KZB57" s="363"/>
      <c r="KZC57" s="363"/>
      <c r="KZD57" s="363"/>
      <c r="KZE57" s="363"/>
      <c r="KZF57" s="363"/>
      <c r="KZG57" s="363"/>
      <c r="KZH57" s="363"/>
      <c r="KZI57" s="363"/>
      <c r="KZJ57" s="363"/>
      <c r="KZK57" s="363"/>
      <c r="KZL57" s="363"/>
      <c r="KZM57" s="363"/>
      <c r="KZN57" s="363"/>
      <c r="KZO57" s="363"/>
      <c r="KZP57" s="363"/>
      <c r="KZQ57" s="363"/>
      <c r="KZR57" s="363"/>
      <c r="KZS57" s="363"/>
      <c r="KZT57" s="363"/>
      <c r="KZU57" s="363"/>
      <c r="KZV57" s="363"/>
      <c r="KZW57" s="363"/>
      <c r="KZX57" s="363"/>
      <c r="KZY57" s="363"/>
      <c r="KZZ57" s="363"/>
      <c r="LAA57" s="363"/>
      <c r="LAB57" s="363"/>
      <c r="LAC57" s="363"/>
      <c r="LAD57" s="363"/>
      <c r="LAE57" s="363"/>
      <c r="LAF57" s="363"/>
      <c r="LAG57" s="363"/>
      <c r="LAH57" s="363"/>
      <c r="LAI57" s="363"/>
      <c r="LAJ57" s="363"/>
      <c r="LAK57" s="363"/>
      <c r="LAL57" s="363"/>
      <c r="LAM57" s="363"/>
      <c r="LAN57" s="363"/>
      <c r="LAO57" s="363"/>
      <c r="LAP57" s="363"/>
      <c r="LAQ57" s="363"/>
      <c r="LAR57" s="363"/>
      <c r="LAS57" s="363"/>
      <c r="LAT57" s="363"/>
      <c r="LAU57" s="363"/>
      <c r="LAV57" s="363"/>
      <c r="LAW57" s="363"/>
      <c r="LAX57" s="363"/>
      <c r="LAY57" s="363"/>
      <c r="LAZ57" s="363"/>
      <c r="LBA57" s="363"/>
      <c r="LBB57" s="363"/>
      <c r="LBC57" s="363"/>
      <c r="LBD57" s="363"/>
      <c r="LBE57" s="363"/>
      <c r="LBF57" s="363"/>
      <c r="LBG57" s="363"/>
      <c r="LBH57" s="363"/>
      <c r="LBI57" s="363"/>
      <c r="LBJ57" s="363"/>
      <c r="LBK57" s="363"/>
      <c r="LBL57" s="363"/>
      <c r="LBM57" s="363"/>
      <c r="LBN57" s="363"/>
      <c r="LBO57" s="363"/>
      <c r="LBP57" s="363"/>
      <c r="LBQ57" s="363"/>
      <c r="LBR57" s="363"/>
      <c r="LBS57" s="363"/>
      <c r="LBT57" s="363"/>
      <c r="LBU57" s="363"/>
      <c r="LBV57" s="363"/>
      <c r="LBW57" s="363"/>
      <c r="LBX57" s="363"/>
      <c r="LBY57" s="363"/>
      <c r="LBZ57" s="363"/>
      <c r="LCA57" s="363"/>
      <c r="LCB57" s="363"/>
      <c r="LCC57" s="363"/>
      <c r="LCD57" s="363"/>
      <c r="LCE57" s="363"/>
      <c r="LCF57" s="363"/>
      <c r="LCG57" s="363"/>
      <c r="LCH57" s="363"/>
      <c r="LCI57" s="363"/>
      <c r="LCJ57" s="363"/>
      <c r="LCK57" s="363"/>
      <c r="LCL57" s="363"/>
      <c r="LCM57" s="363"/>
      <c r="LCN57" s="363"/>
      <c r="LCO57" s="363"/>
      <c r="LCP57" s="363"/>
      <c r="LCQ57" s="363"/>
      <c r="LCR57" s="363"/>
      <c r="LCS57" s="363"/>
      <c r="LCT57" s="363"/>
      <c r="LCU57" s="363"/>
      <c r="LCV57" s="363"/>
      <c r="LCW57" s="363"/>
      <c r="LCX57" s="363"/>
      <c r="LCY57" s="363"/>
      <c r="LCZ57" s="363"/>
      <c r="LDA57" s="363"/>
      <c r="LDB57" s="363"/>
      <c r="LDC57" s="363"/>
      <c r="LDD57" s="363"/>
      <c r="LDE57" s="363"/>
      <c r="LDF57" s="363"/>
      <c r="LDG57" s="363"/>
      <c r="LDH57" s="363"/>
      <c r="LDI57" s="363"/>
      <c r="LDJ57" s="363"/>
      <c r="LDK57" s="363"/>
      <c r="LDL57" s="363"/>
      <c r="LDM57" s="363"/>
      <c r="LDN57" s="363"/>
      <c r="LDO57" s="363"/>
      <c r="LDP57" s="363"/>
      <c r="LDQ57" s="363"/>
      <c r="LDR57" s="363"/>
      <c r="LDS57" s="363"/>
      <c r="LDT57" s="363"/>
      <c r="LDU57" s="363"/>
      <c r="LDV57" s="363"/>
      <c r="LDW57" s="363"/>
      <c r="LDX57" s="363"/>
      <c r="LDY57" s="363"/>
      <c r="LDZ57" s="363"/>
      <c r="LEA57" s="363"/>
      <c r="LEB57" s="363"/>
      <c r="LEC57" s="363"/>
      <c r="LED57" s="363"/>
      <c r="LEE57" s="363"/>
      <c r="LEF57" s="363"/>
      <c r="LEG57" s="363"/>
      <c r="LEH57" s="363"/>
      <c r="LEI57" s="363"/>
      <c r="LEJ57" s="363"/>
      <c r="LEK57" s="363"/>
      <c r="LEL57" s="363"/>
      <c r="LEM57" s="363"/>
      <c r="LEN57" s="363"/>
      <c r="LEO57" s="363"/>
      <c r="LEP57" s="363"/>
      <c r="LEQ57" s="363"/>
      <c r="LER57" s="363"/>
      <c r="LES57" s="363"/>
      <c r="LET57" s="363"/>
      <c r="LEU57" s="363"/>
      <c r="LEV57" s="363"/>
      <c r="LEW57" s="363"/>
      <c r="LEX57" s="363"/>
      <c r="LEY57" s="363"/>
      <c r="LEZ57" s="363"/>
      <c r="LFA57" s="363"/>
      <c r="LFB57" s="363"/>
      <c r="LFC57" s="363"/>
      <c r="LFD57" s="363"/>
      <c r="LFE57" s="363"/>
      <c r="LFF57" s="363"/>
      <c r="LFG57" s="363"/>
      <c r="LFH57" s="363"/>
      <c r="LFI57" s="363"/>
      <c r="LFJ57" s="363"/>
      <c r="LFK57" s="363"/>
      <c r="LFL57" s="363"/>
      <c r="LFM57" s="363"/>
      <c r="LFN57" s="363"/>
      <c r="LFO57" s="363"/>
      <c r="LFP57" s="363"/>
      <c r="LFQ57" s="363"/>
      <c r="LFR57" s="363"/>
      <c r="LFS57" s="363"/>
      <c r="LFT57" s="363"/>
      <c r="LFU57" s="363"/>
      <c r="LFV57" s="363"/>
      <c r="LFW57" s="363"/>
      <c r="LFX57" s="363"/>
      <c r="LFY57" s="363"/>
      <c r="LFZ57" s="363"/>
      <c r="LGA57" s="363"/>
      <c r="LGB57" s="363"/>
      <c r="LGC57" s="363"/>
      <c r="LGD57" s="363"/>
      <c r="LGE57" s="363"/>
      <c r="LGF57" s="363"/>
      <c r="LGG57" s="363"/>
      <c r="LGH57" s="363"/>
      <c r="LGI57" s="363"/>
      <c r="LGJ57" s="363"/>
      <c r="LGK57" s="363"/>
      <c r="LGL57" s="363"/>
      <c r="LGM57" s="363"/>
      <c r="LGN57" s="363"/>
      <c r="LGO57" s="363"/>
      <c r="LGP57" s="363"/>
      <c r="LGQ57" s="363"/>
      <c r="LGR57" s="363"/>
      <c r="LGS57" s="363"/>
      <c r="LGT57" s="363"/>
      <c r="LGU57" s="363"/>
      <c r="LGV57" s="363"/>
      <c r="LGW57" s="363"/>
      <c r="LGX57" s="363"/>
      <c r="LGY57" s="363"/>
      <c r="LGZ57" s="363"/>
      <c r="LHA57" s="363"/>
      <c r="LHB57" s="363"/>
      <c r="LHC57" s="363"/>
      <c r="LHD57" s="363"/>
      <c r="LHE57" s="363"/>
      <c r="LHF57" s="363"/>
      <c r="LHG57" s="363"/>
      <c r="LHH57" s="363"/>
      <c r="LHI57" s="363"/>
      <c r="LHJ57" s="363"/>
      <c r="LHK57" s="363"/>
      <c r="LHL57" s="363"/>
      <c r="LHM57" s="363"/>
      <c r="LHN57" s="363"/>
      <c r="LHO57" s="363"/>
      <c r="LHP57" s="363"/>
      <c r="LHQ57" s="363"/>
      <c r="LHR57" s="363"/>
      <c r="LHS57" s="363"/>
      <c r="LHT57" s="363"/>
      <c r="LHU57" s="363"/>
      <c r="LHV57" s="363"/>
      <c r="LHW57" s="363"/>
      <c r="LHX57" s="363"/>
      <c r="LHY57" s="363"/>
      <c r="LHZ57" s="363"/>
      <c r="LIA57" s="363"/>
      <c r="LIB57" s="363"/>
      <c r="LIC57" s="363"/>
      <c r="LID57" s="363"/>
      <c r="LIE57" s="363"/>
      <c r="LIF57" s="363"/>
      <c r="LIG57" s="363"/>
      <c r="LIH57" s="363"/>
      <c r="LII57" s="363"/>
      <c r="LIJ57" s="363"/>
      <c r="LIK57" s="363"/>
      <c r="LIL57" s="363"/>
      <c r="LIM57" s="363"/>
      <c r="LIN57" s="363"/>
      <c r="LIO57" s="363"/>
      <c r="LIP57" s="363"/>
      <c r="LIQ57" s="363"/>
      <c r="LIR57" s="363"/>
      <c r="LIS57" s="363"/>
      <c r="LIT57" s="363"/>
      <c r="LIU57" s="363"/>
      <c r="LIV57" s="363"/>
      <c r="LIW57" s="363"/>
      <c r="LIX57" s="363"/>
      <c r="LIY57" s="363"/>
      <c r="LIZ57" s="363"/>
      <c r="LJA57" s="363"/>
      <c r="LJB57" s="363"/>
      <c r="LJC57" s="363"/>
      <c r="LJD57" s="363"/>
      <c r="LJE57" s="363"/>
      <c r="LJF57" s="363"/>
      <c r="LJG57" s="363"/>
      <c r="LJH57" s="363"/>
      <c r="LJI57" s="363"/>
      <c r="LJJ57" s="363"/>
      <c r="LJK57" s="363"/>
      <c r="LJL57" s="363"/>
      <c r="LJM57" s="363"/>
      <c r="LJN57" s="363"/>
      <c r="LJO57" s="363"/>
      <c r="LJP57" s="363"/>
      <c r="LJQ57" s="363"/>
      <c r="LJR57" s="363"/>
      <c r="LJS57" s="363"/>
      <c r="LJT57" s="363"/>
      <c r="LJU57" s="363"/>
      <c r="LJV57" s="363"/>
      <c r="LJW57" s="363"/>
      <c r="LJX57" s="363"/>
      <c r="LJY57" s="363"/>
      <c r="LJZ57" s="363"/>
      <c r="LKA57" s="363"/>
      <c r="LKB57" s="363"/>
      <c r="LKC57" s="363"/>
      <c r="LKD57" s="363"/>
      <c r="LKE57" s="363"/>
      <c r="LKF57" s="363"/>
      <c r="LKG57" s="363"/>
      <c r="LKH57" s="363"/>
      <c r="LKI57" s="363"/>
      <c r="LKJ57" s="363"/>
      <c r="LKK57" s="363"/>
      <c r="LKL57" s="363"/>
      <c r="LKM57" s="363"/>
      <c r="LKN57" s="363"/>
      <c r="LKO57" s="363"/>
      <c r="LKP57" s="363"/>
      <c r="LKQ57" s="363"/>
      <c r="LKR57" s="363"/>
      <c r="LKS57" s="363"/>
      <c r="LKT57" s="363"/>
      <c r="LKU57" s="363"/>
      <c r="LKV57" s="363"/>
      <c r="LKW57" s="363"/>
      <c r="LKX57" s="363"/>
      <c r="LKY57" s="363"/>
      <c r="LKZ57" s="363"/>
      <c r="LLA57" s="363"/>
      <c r="LLB57" s="363"/>
      <c r="LLC57" s="363"/>
      <c r="LLD57" s="363"/>
      <c r="LLE57" s="363"/>
      <c r="LLF57" s="363"/>
      <c r="LLG57" s="363"/>
      <c r="LLH57" s="363"/>
      <c r="LLI57" s="363"/>
      <c r="LLJ57" s="363"/>
      <c r="LLK57" s="363"/>
      <c r="LLL57" s="363"/>
      <c r="LLM57" s="363"/>
      <c r="LLN57" s="363"/>
      <c r="LLO57" s="363"/>
      <c r="LLP57" s="363"/>
      <c r="LLQ57" s="363"/>
      <c r="LLR57" s="363"/>
      <c r="LLS57" s="363"/>
      <c r="LLT57" s="363"/>
      <c r="LLU57" s="363"/>
      <c r="LLV57" s="363"/>
      <c r="LLW57" s="363"/>
      <c r="LLX57" s="363"/>
      <c r="LLY57" s="363"/>
      <c r="LLZ57" s="363"/>
      <c r="LMA57" s="363"/>
      <c r="LMB57" s="363"/>
      <c r="LMC57" s="363"/>
      <c r="LMD57" s="363"/>
      <c r="LME57" s="363"/>
      <c r="LMF57" s="363"/>
      <c r="LMG57" s="363"/>
      <c r="LMH57" s="363"/>
      <c r="LMI57" s="363"/>
      <c r="LMJ57" s="363"/>
      <c r="LMK57" s="363"/>
      <c r="LML57" s="363"/>
      <c r="LMM57" s="363"/>
      <c r="LMN57" s="363"/>
      <c r="LMO57" s="363"/>
      <c r="LMP57" s="363"/>
      <c r="LMQ57" s="363"/>
      <c r="LMR57" s="363"/>
      <c r="LMS57" s="363"/>
      <c r="LMT57" s="363"/>
      <c r="LMU57" s="363"/>
      <c r="LMV57" s="363"/>
      <c r="LMW57" s="363"/>
      <c r="LMX57" s="363"/>
      <c r="LMY57" s="363"/>
      <c r="LMZ57" s="363"/>
      <c r="LNA57" s="363"/>
      <c r="LNB57" s="363"/>
      <c r="LNC57" s="363"/>
      <c r="LND57" s="363"/>
      <c r="LNE57" s="363"/>
      <c r="LNF57" s="363"/>
      <c r="LNG57" s="363"/>
      <c r="LNH57" s="363"/>
      <c r="LNI57" s="363"/>
      <c r="LNJ57" s="363"/>
      <c r="LNK57" s="363"/>
      <c r="LNL57" s="363"/>
      <c r="LNM57" s="363"/>
      <c r="LNN57" s="363"/>
      <c r="LNO57" s="363"/>
      <c r="LNP57" s="363"/>
      <c r="LNQ57" s="363"/>
      <c r="LNR57" s="363"/>
      <c r="LNS57" s="363"/>
      <c r="LNT57" s="363"/>
      <c r="LNU57" s="363"/>
      <c r="LNV57" s="363"/>
      <c r="LNW57" s="363"/>
      <c r="LNX57" s="363"/>
      <c r="LNY57" s="363"/>
      <c r="LNZ57" s="363"/>
      <c r="LOA57" s="363"/>
      <c r="LOB57" s="363"/>
      <c r="LOC57" s="363"/>
      <c r="LOD57" s="363"/>
      <c r="LOE57" s="363"/>
      <c r="LOF57" s="363"/>
      <c r="LOG57" s="363"/>
      <c r="LOH57" s="363"/>
      <c r="LOI57" s="363"/>
      <c r="LOJ57" s="363"/>
      <c r="LOK57" s="363"/>
      <c r="LOL57" s="363"/>
      <c r="LOM57" s="363"/>
      <c r="LON57" s="363"/>
      <c r="LOO57" s="363"/>
      <c r="LOP57" s="363"/>
      <c r="LOQ57" s="363"/>
      <c r="LOR57" s="363"/>
      <c r="LOS57" s="363"/>
      <c r="LOT57" s="363"/>
      <c r="LOU57" s="363"/>
      <c r="LOV57" s="363"/>
      <c r="LOW57" s="363"/>
      <c r="LOX57" s="363"/>
      <c r="LOY57" s="363"/>
      <c r="LOZ57" s="363"/>
      <c r="LPA57" s="363"/>
      <c r="LPB57" s="363"/>
      <c r="LPC57" s="363"/>
      <c r="LPD57" s="363"/>
      <c r="LPE57" s="363"/>
      <c r="LPF57" s="363"/>
      <c r="LPG57" s="363"/>
      <c r="LPH57" s="363"/>
      <c r="LPI57" s="363"/>
      <c r="LPJ57" s="363"/>
      <c r="LPK57" s="363"/>
      <c r="LPL57" s="363"/>
      <c r="LPM57" s="363"/>
      <c r="LPN57" s="363"/>
      <c r="LPO57" s="363"/>
      <c r="LPP57" s="363"/>
      <c r="LPQ57" s="363"/>
      <c r="LPR57" s="363"/>
      <c r="LPS57" s="363"/>
      <c r="LPT57" s="363"/>
      <c r="LPU57" s="363"/>
      <c r="LPV57" s="363"/>
      <c r="LPW57" s="363"/>
      <c r="LPX57" s="363"/>
      <c r="LPY57" s="363"/>
      <c r="LPZ57" s="363"/>
      <c r="LQA57" s="363"/>
      <c r="LQB57" s="363"/>
      <c r="LQC57" s="363"/>
      <c r="LQD57" s="363"/>
      <c r="LQE57" s="363"/>
      <c r="LQF57" s="363"/>
      <c r="LQG57" s="363"/>
      <c r="LQH57" s="363"/>
      <c r="LQI57" s="363"/>
      <c r="LQJ57" s="363"/>
      <c r="LQK57" s="363"/>
      <c r="LQL57" s="363"/>
      <c r="LQM57" s="363"/>
      <c r="LQN57" s="363"/>
      <c r="LQO57" s="363"/>
      <c r="LQP57" s="363"/>
      <c r="LQQ57" s="363"/>
      <c r="LQR57" s="363"/>
      <c r="LQS57" s="363"/>
      <c r="LQT57" s="363"/>
      <c r="LQU57" s="363"/>
      <c r="LQV57" s="363"/>
      <c r="LQW57" s="363"/>
      <c r="LQX57" s="363"/>
      <c r="LQY57" s="363"/>
      <c r="LQZ57" s="363"/>
      <c r="LRA57" s="363"/>
      <c r="LRB57" s="363"/>
      <c r="LRC57" s="363"/>
      <c r="LRD57" s="363"/>
      <c r="LRE57" s="363"/>
      <c r="LRF57" s="363"/>
      <c r="LRG57" s="363"/>
      <c r="LRH57" s="363"/>
      <c r="LRI57" s="363"/>
      <c r="LRJ57" s="363"/>
      <c r="LRK57" s="363"/>
      <c r="LRL57" s="363"/>
      <c r="LRM57" s="363"/>
      <c r="LRN57" s="363"/>
      <c r="LRO57" s="363"/>
      <c r="LRP57" s="363"/>
      <c r="LRQ57" s="363"/>
      <c r="LRR57" s="363"/>
      <c r="LRS57" s="363"/>
      <c r="LRT57" s="363"/>
      <c r="LRU57" s="363"/>
      <c r="LRV57" s="363"/>
      <c r="LRW57" s="363"/>
      <c r="LRX57" s="363"/>
      <c r="LRY57" s="363"/>
      <c r="LRZ57" s="363"/>
      <c r="LSA57" s="363"/>
      <c r="LSB57" s="363"/>
      <c r="LSC57" s="363"/>
      <c r="LSD57" s="363"/>
      <c r="LSE57" s="363"/>
      <c r="LSF57" s="363"/>
      <c r="LSG57" s="363"/>
      <c r="LSH57" s="363"/>
      <c r="LSI57" s="363"/>
      <c r="LSJ57" s="363"/>
      <c r="LSK57" s="363"/>
      <c r="LSL57" s="363"/>
      <c r="LSM57" s="363"/>
      <c r="LSN57" s="363"/>
      <c r="LSO57" s="363"/>
      <c r="LSP57" s="363"/>
      <c r="LSQ57" s="363"/>
      <c r="LSR57" s="363"/>
      <c r="LSS57" s="363"/>
      <c r="LST57" s="363"/>
      <c r="LSU57" s="363"/>
      <c r="LSV57" s="363"/>
      <c r="LSW57" s="363"/>
      <c r="LSX57" s="363"/>
      <c r="LSY57" s="363"/>
      <c r="LSZ57" s="363"/>
      <c r="LTA57" s="363"/>
      <c r="LTB57" s="363"/>
      <c r="LTC57" s="363"/>
      <c r="LTD57" s="363"/>
      <c r="LTE57" s="363"/>
      <c r="LTF57" s="363"/>
      <c r="LTG57" s="363"/>
      <c r="LTH57" s="363"/>
      <c r="LTI57" s="363"/>
      <c r="LTJ57" s="363"/>
      <c r="LTK57" s="363"/>
      <c r="LTL57" s="363"/>
      <c r="LTM57" s="363"/>
      <c r="LTN57" s="363"/>
      <c r="LTO57" s="363"/>
      <c r="LTP57" s="363"/>
      <c r="LTQ57" s="363"/>
      <c r="LTR57" s="363"/>
      <c r="LTS57" s="363"/>
      <c r="LTT57" s="363"/>
      <c r="LTU57" s="363"/>
      <c r="LTV57" s="363"/>
      <c r="LTW57" s="363"/>
      <c r="LTX57" s="363"/>
      <c r="LTY57" s="363"/>
      <c r="LTZ57" s="363"/>
      <c r="LUA57" s="363"/>
      <c r="LUB57" s="363"/>
      <c r="LUC57" s="363"/>
      <c r="LUD57" s="363"/>
      <c r="LUE57" s="363"/>
      <c r="LUF57" s="363"/>
      <c r="LUG57" s="363"/>
      <c r="LUH57" s="363"/>
      <c r="LUI57" s="363"/>
      <c r="LUJ57" s="363"/>
      <c r="LUK57" s="363"/>
      <c r="LUL57" s="363"/>
      <c r="LUM57" s="363"/>
      <c r="LUN57" s="363"/>
      <c r="LUO57" s="363"/>
      <c r="LUP57" s="363"/>
      <c r="LUQ57" s="363"/>
      <c r="LUR57" s="363"/>
      <c r="LUS57" s="363"/>
      <c r="LUT57" s="363"/>
      <c r="LUU57" s="363"/>
      <c r="LUV57" s="363"/>
      <c r="LUW57" s="363"/>
      <c r="LUX57" s="363"/>
      <c r="LUY57" s="363"/>
      <c r="LUZ57" s="363"/>
      <c r="LVA57" s="363"/>
      <c r="LVB57" s="363"/>
      <c r="LVC57" s="363"/>
      <c r="LVD57" s="363"/>
      <c r="LVE57" s="363"/>
      <c r="LVF57" s="363"/>
      <c r="LVG57" s="363"/>
      <c r="LVH57" s="363"/>
      <c r="LVI57" s="363"/>
      <c r="LVJ57" s="363"/>
      <c r="LVK57" s="363"/>
      <c r="LVL57" s="363"/>
      <c r="LVM57" s="363"/>
      <c r="LVN57" s="363"/>
      <c r="LVO57" s="363"/>
      <c r="LVP57" s="363"/>
      <c r="LVQ57" s="363"/>
      <c r="LVR57" s="363"/>
      <c r="LVS57" s="363"/>
      <c r="LVT57" s="363"/>
      <c r="LVU57" s="363"/>
      <c r="LVV57" s="363"/>
      <c r="LVW57" s="363"/>
      <c r="LVX57" s="363"/>
      <c r="LVY57" s="363"/>
      <c r="LVZ57" s="363"/>
      <c r="LWA57" s="363"/>
      <c r="LWB57" s="363"/>
      <c r="LWC57" s="363"/>
      <c r="LWD57" s="363"/>
      <c r="LWE57" s="363"/>
      <c r="LWF57" s="363"/>
      <c r="LWG57" s="363"/>
      <c r="LWH57" s="363"/>
      <c r="LWI57" s="363"/>
      <c r="LWJ57" s="363"/>
      <c r="LWK57" s="363"/>
      <c r="LWL57" s="363"/>
      <c r="LWM57" s="363"/>
      <c r="LWN57" s="363"/>
      <c r="LWO57" s="363"/>
      <c r="LWP57" s="363"/>
      <c r="LWQ57" s="363"/>
      <c r="LWR57" s="363"/>
      <c r="LWS57" s="363"/>
      <c r="LWT57" s="363"/>
      <c r="LWU57" s="363"/>
      <c r="LWV57" s="363"/>
      <c r="LWW57" s="363"/>
      <c r="LWX57" s="363"/>
      <c r="LWY57" s="363"/>
      <c r="LWZ57" s="363"/>
      <c r="LXA57" s="363"/>
      <c r="LXB57" s="363"/>
      <c r="LXC57" s="363"/>
      <c r="LXD57" s="363"/>
      <c r="LXE57" s="363"/>
      <c r="LXF57" s="363"/>
      <c r="LXG57" s="363"/>
      <c r="LXH57" s="363"/>
      <c r="LXI57" s="363"/>
      <c r="LXJ57" s="363"/>
      <c r="LXK57" s="363"/>
      <c r="LXL57" s="363"/>
      <c r="LXM57" s="363"/>
      <c r="LXN57" s="363"/>
      <c r="LXO57" s="363"/>
      <c r="LXP57" s="363"/>
      <c r="LXQ57" s="363"/>
      <c r="LXR57" s="363"/>
      <c r="LXS57" s="363"/>
      <c r="LXT57" s="363"/>
      <c r="LXU57" s="363"/>
      <c r="LXV57" s="363"/>
      <c r="LXW57" s="363"/>
      <c r="LXX57" s="363"/>
      <c r="LXY57" s="363"/>
      <c r="LXZ57" s="363"/>
      <c r="LYA57" s="363"/>
      <c r="LYB57" s="363"/>
      <c r="LYC57" s="363"/>
      <c r="LYD57" s="363"/>
      <c r="LYE57" s="363"/>
      <c r="LYF57" s="363"/>
      <c r="LYG57" s="363"/>
      <c r="LYH57" s="363"/>
      <c r="LYI57" s="363"/>
      <c r="LYJ57" s="363"/>
      <c r="LYK57" s="363"/>
      <c r="LYL57" s="363"/>
      <c r="LYM57" s="363"/>
      <c r="LYN57" s="363"/>
      <c r="LYO57" s="363"/>
      <c r="LYP57" s="363"/>
      <c r="LYQ57" s="363"/>
      <c r="LYR57" s="363"/>
      <c r="LYS57" s="363"/>
      <c r="LYT57" s="363"/>
      <c r="LYU57" s="363"/>
      <c r="LYV57" s="363"/>
      <c r="LYW57" s="363"/>
      <c r="LYX57" s="363"/>
      <c r="LYY57" s="363"/>
      <c r="LYZ57" s="363"/>
      <c r="LZA57" s="363"/>
      <c r="LZB57" s="363"/>
      <c r="LZC57" s="363"/>
      <c r="LZD57" s="363"/>
      <c r="LZE57" s="363"/>
      <c r="LZF57" s="363"/>
      <c r="LZG57" s="363"/>
      <c r="LZH57" s="363"/>
      <c r="LZI57" s="363"/>
      <c r="LZJ57" s="363"/>
      <c r="LZK57" s="363"/>
      <c r="LZL57" s="363"/>
      <c r="LZM57" s="363"/>
      <c r="LZN57" s="363"/>
      <c r="LZO57" s="363"/>
      <c r="LZP57" s="363"/>
      <c r="LZQ57" s="363"/>
      <c r="LZR57" s="363"/>
      <c r="LZS57" s="363"/>
      <c r="LZT57" s="363"/>
      <c r="LZU57" s="363"/>
      <c r="LZV57" s="363"/>
      <c r="LZW57" s="363"/>
      <c r="LZX57" s="363"/>
      <c r="LZY57" s="363"/>
      <c r="LZZ57" s="363"/>
      <c r="MAA57" s="363"/>
      <c r="MAB57" s="363"/>
      <c r="MAC57" s="363"/>
      <c r="MAD57" s="363"/>
      <c r="MAE57" s="363"/>
      <c r="MAF57" s="363"/>
      <c r="MAG57" s="363"/>
      <c r="MAH57" s="363"/>
      <c r="MAI57" s="363"/>
      <c r="MAJ57" s="363"/>
      <c r="MAK57" s="363"/>
      <c r="MAL57" s="363"/>
      <c r="MAM57" s="363"/>
      <c r="MAN57" s="363"/>
      <c r="MAO57" s="363"/>
      <c r="MAP57" s="363"/>
      <c r="MAQ57" s="363"/>
      <c r="MAR57" s="363"/>
      <c r="MAS57" s="363"/>
      <c r="MAT57" s="363"/>
      <c r="MAU57" s="363"/>
      <c r="MAV57" s="363"/>
      <c r="MAW57" s="363"/>
      <c r="MAX57" s="363"/>
      <c r="MAY57" s="363"/>
      <c r="MAZ57" s="363"/>
      <c r="MBA57" s="363"/>
      <c r="MBB57" s="363"/>
      <c r="MBC57" s="363"/>
      <c r="MBD57" s="363"/>
      <c r="MBE57" s="363"/>
      <c r="MBF57" s="363"/>
      <c r="MBG57" s="363"/>
      <c r="MBH57" s="363"/>
      <c r="MBI57" s="363"/>
      <c r="MBJ57" s="363"/>
      <c r="MBK57" s="363"/>
      <c r="MBL57" s="363"/>
      <c r="MBM57" s="363"/>
      <c r="MBN57" s="363"/>
      <c r="MBO57" s="363"/>
      <c r="MBP57" s="363"/>
      <c r="MBQ57" s="363"/>
      <c r="MBR57" s="363"/>
      <c r="MBS57" s="363"/>
      <c r="MBT57" s="363"/>
      <c r="MBU57" s="363"/>
      <c r="MBV57" s="363"/>
      <c r="MBW57" s="363"/>
      <c r="MBX57" s="363"/>
      <c r="MBY57" s="363"/>
      <c r="MBZ57" s="363"/>
      <c r="MCA57" s="363"/>
      <c r="MCB57" s="363"/>
      <c r="MCC57" s="363"/>
      <c r="MCD57" s="363"/>
      <c r="MCE57" s="363"/>
      <c r="MCF57" s="363"/>
      <c r="MCG57" s="363"/>
      <c r="MCH57" s="363"/>
      <c r="MCI57" s="363"/>
      <c r="MCJ57" s="363"/>
      <c r="MCK57" s="363"/>
      <c r="MCL57" s="363"/>
      <c r="MCM57" s="363"/>
      <c r="MCN57" s="363"/>
      <c r="MCO57" s="363"/>
      <c r="MCP57" s="363"/>
      <c r="MCQ57" s="363"/>
      <c r="MCR57" s="363"/>
      <c r="MCS57" s="363"/>
      <c r="MCT57" s="363"/>
      <c r="MCU57" s="363"/>
      <c r="MCV57" s="363"/>
      <c r="MCW57" s="363"/>
      <c r="MCX57" s="363"/>
      <c r="MCY57" s="363"/>
      <c r="MCZ57" s="363"/>
      <c r="MDA57" s="363"/>
      <c r="MDB57" s="363"/>
      <c r="MDC57" s="363"/>
      <c r="MDD57" s="363"/>
      <c r="MDE57" s="363"/>
      <c r="MDF57" s="363"/>
      <c r="MDG57" s="363"/>
      <c r="MDH57" s="363"/>
      <c r="MDI57" s="363"/>
      <c r="MDJ57" s="363"/>
      <c r="MDK57" s="363"/>
      <c r="MDL57" s="363"/>
      <c r="MDM57" s="363"/>
      <c r="MDN57" s="363"/>
      <c r="MDO57" s="363"/>
      <c r="MDP57" s="363"/>
      <c r="MDQ57" s="363"/>
      <c r="MDR57" s="363"/>
      <c r="MDS57" s="363"/>
      <c r="MDT57" s="363"/>
      <c r="MDU57" s="363"/>
      <c r="MDV57" s="363"/>
      <c r="MDW57" s="363"/>
      <c r="MDX57" s="363"/>
      <c r="MDY57" s="363"/>
      <c r="MDZ57" s="363"/>
      <c r="MEA57" s="363"/>
      <c r="MEB57" s="363"/>
      <c r="MEC57" s="363"/>
      <c r="MED57" s="363"/>
      <c r="MEE57" s="363"/>
      <c r="MEF57" s="363"/>
      <c r="MEG57" s="363"/>
      <c r="MEH57" s="363"/>
      <c r="MEI57" s="363"/>
      <c r="MEJ57" s="363"/>
      <c r="MEK57" s="363"/>
      <c r="MEL57" s="363"/>
      <c r="MEM57" s="363"/>
      <c r="MEN57" s="363"/>
      <c r="MEO57" s="363"/>
      <c r="MEP57" s="363"/>
      <c r="MEQ57" s="363"/>
      <c r="MER57" s="363"/>
      <c r="MES57" s="363"/>
      <c r="MET57" s="363"/>
      <c r="MEU57" s="363"/>
      <c r="MEV57" s="363"/>
      <c r="MEW57" s="363"/>
      <c r="MEX57" s="363"/>
      <c r="MEY57" s="363"/>
      <c r="MEZ57" s="363"/>
      <c r="MFA57" s="363"/>
      <c r="MFB57" s="363"/>
      <c r="MFC57" s="363"/>
      <c r="MFD57" s="363"/>
      <c r="MFE57" s="363"/>
      <c r="MFF57" s="363"/>
      <c r="MFG57" s="363"/>
      <c r="MFH57" s="363"/>
      <c r="MFI57" s="363"/>
      <c r="MFJ57" s="363"/>
      <c r="MFK57" s="363"/>
      <c r="MFL57" s="363"/>
      <c r="MFM57" s="363"/>
      <c r="MFN57" s="363"/>
      <c r="MFO57" s="363"/>
      <c r="MFP57" s="363"/>
      <c r="MFQ57" s="363"/>
      <c r="MFR57" s="363"/>
      <c r="MFS57" s="363"/>
      <c r="MFT57" s="363"/>
      <c r="MFU57" s="363"/>
      <c r="MFV57" s="363"/>
      <c r="MFW57" s="363"/>
      <c r="MFX57" s="363"/>
      <c r="MFY57" s="363"/>
      <c r="MFZ57" s="363"/>
      <c r="MGA57" s="363"/>
      <c r="MGB57" s="363"/>
      <c r="MGC57" s="363"/>
      <c r="MGD57" s="363"/>
      <c r="MGE57" s="363"/>
      <c r="MGF57" s="363"/>
      <c r="MGG57" s="363"/>
      <c r="MGH57" s="363"/>
      <c r="MGI57" s="363"/>
      <c r="MGJ57" s="363"/>
      <c r="MGK57" s="363"/>
      <c r="MGL57" s="363"/>
      <c r="MGM57" s="363"/>
      <c r="MGN57" s="363"/>
      <c r="MGO57" s="363"/>
      <c r="MGP57" s="363"/>
      <c r="MGQ57" s="363"/>
      <c r="MGR57" s="363"/>
      <c r="MGS57" s="363"/>
      <c r="MGT57" s="363"/>
      <c r="MGU57" s="363"/>
      <c r="MGV57" s="363"/>
      <c r="MGW57" s="363"/>
      <c r="MGX57" s="363"/>
      <c r="MGY57" s="363"/>
      <c r="MGZ57" s="363"/>
      <c r="MHA57" s="363"/>
      <c r="MHB57" s="363"/>
      <c r="MHC57" s="363"/>
      <c r="MHD57" s="363"/>
      <c r="MHE57" s="363"/>
      <c r="MHF57" s="363"/>
      <c r="MHG57" s="363"/>
      <c r="MHH57" s="363"/>
      <c r="MHI57" s="363"/>
      <c r="MHJ57" s="363"/>
      <c r="MHK57" s="363"/>
      <c r="MHL57" s="363"/>
      <c r="MHM57" s="363"/>
      <c r="MHN57" s="363"/>
      <c r="MHO57" s="363"/>
      <c r="MHP57" s="363"/>
      <c r="MHQ57" s="363"/>
      <c r="MHR57" s="363"/>
      <c r="MHS57" s="363"/>
      <c r="MHT57" s="363"/>
      <c r="MHU57" s="363"/>
      <c r="MHV57" s="363"/>
      <c r="MHW57" s="363"/>
      <c r="MHX57" s="363"/>
      <c r="MHY57" s="363"/>
      <c r="MHZ57" s="363"/>
      <c r="MIA57" s="363"/>
      <c r="MIB57" s="363"/>
      <c r="MIC57" s="363"/>
      <c r="MID57" s="363"/>
      <c r="MIE57" s="363"/>
      <c r="MIF57" s="363"/>
      <c r="MIG57" s="363"/>
      <c r="MIH57" s="363"/>
      <c r="MII57" s="363"/>
      <c r="MIJ57" s="363"/>
      <c r="MIK57" s="363"/>
      <c r="MIL57" s="363"/>
      <c r="MIM57" s="363"/>
      <c r="MIN57" s="363"/>
      <c r="MIO57" s="363"/>
      <c r="MIP57" s="363"/>
      <c r="MIQ57" s="363"/>
      <c r="MIR57" s="363"/>
      <c r="MIS57" s="363"/>
      <c r="MIT57" s="363"/>
      <c r="MIU57" s="363"/>
      <c r="MIV57" s="363"/>
      <c r="MIW57" s="363"/>
      <c r="MIX57" s="363"/>
      <c r="MIY57" s="363"/>
      <c r="MIZ57" s="363"/>
      <c r="MJA57" s="363"/>
      <c r="MJB57" s="363"/>
      <c r="MJC57" s="363"/>
      <c r="MJD57" s="363"/>
      <c r="MJE57" s="363"/>
      <c r="MJF57" s="363"/>
      <c r="MJG57" s="363"/>
      <c r="MJH57" s="363"/>
      <c r="MJI57" s="363"/>
      <c r="MJJ57" s="363"/>
      <c r="MJK57" s="363"/>
      <c r="MJL57" s="363"/>
      <c r="MJM57" s="363"/>
      <c r="MJN57" s="363"/>
      <c r="MJO57" s="363"/>
      <c r="MJP57" s="363"/>
      <c r="MJQ57" s="363"/>
      <c r="MJR57" s="363"/>
      <c r="MJS57" s="363"/>
      <c r="MJT57" s="363"/>
      <c r="MJU57" s="363"/>
      <c r="MJV57" s="363"/>
      <c r="MJW57" s="363"/>
      <c r="MJX57" s="363"/>
      <c r="MJY57" s="363"/>
      <c r="MJZ57" s="363"/>
      <c r="MKA57" s="363"/>
      <c r="MKB57" s="363"/>
      <c r="MKC57" s="363"/>
      <c r="MKD57" s="363"/>
      <c r="MKE57" s="363"/>
      <c r="MKF57" s="363"/>
      <c r="MKG57" s="363"/>
      <c r="MKH57" s="363"/>
      <c r="MKI57" s="363"/>
      <c r="MKJ57" s="363"/>
      <c r="MKK57" s="363"/>
      <c r="MKL57" s="363"/>
      <c r="MKM57" s="363"/>
      <c r="MKN57" s="363"/>
      <c r="MKO57" s="363"/>
      <c r="MKP57" s="363"/>
      <c r="MKQ57" s="363"/>
      <c r="MKR57" s="363"/>
      <c r="MKS57" s="363"/>
      <c r="MKT57" s="363"/>
      <c r="MKU57" s="363"/>
      <c r="MKV57" s="363"/>
      <c r="MKW57" s="363"/>
      <c r="MKX57" s="363"/>
      <c r="MKY57" s="363"/>
      <c r="MKZ57" s="363"/>
      <c r="MLA57" s="363"/>
      <c r="MLB57" s="363"/>
      <c r="MLC57" s="363"/>
      <c r="MLD57" s="363"/>
      <c r="MLE57" s="363"/>
      <c r="MLF57" s="363"/>
      <c r="MLG57" s="363"/>
      <c r="MLH57" s="363"/>
      <c r="MLI57" s="363"/>
      <c r="MLJ57" s="363"/>
      <c r="MLK57" s="363"/>
      <c r="MLL57" s="363"/>
      <c r="MLM57" s="363"/>
      <c r="MLN57" s="363"/>
      <c r="MLO57" s="363"/>
      <c r="MLP57" s="363"/>
      <c r="MLQ57" s="363"/>
      <c r="MLR57" s="363"/>
      <c r="MLS57" s="363"/>
      <c r="MLT57" s="363"/>
      <c r="MLU57" s="363"/>
      <c r="MLV57" s="363"/>
      <c r="MLW57" s="363"/>
      <c r="MLX57" s="363"/>
      <c r="MLY57" s="363"/>
      <c r="MLZ57" s="363"/>
      <c r="MMA57" s="363"/>
      <c r="MMB57" s="363"/>
      <c r="MMC57" s="363"/>
      <c r="MMD57" s="363"/>
      <c r="MME57" s="363"/>
      <c r="MMF57" s="363"/>
      <c r="MMG57" s="363"/>
      <c r="MMH57" s="363"/>
      <c r="MMI57" s="363"/>
      <c r="MMJ57" s="363"/>
      <c r="MMK57" s="363"/>
      <c r="MML57" s="363"/>
      <c r="MMM57" s="363"/>
      <c r="MMN57" s="363"/>
      <c r="MMO57" s="363"/>
      <c r="MMP57" s="363"/>
      <c r="MMQ57" s="363"/>
      <c r="MMR57" s="363"/>
      <c r="MMS57" s="363"/>
      <c r="MMT57" s="363"/>
      <c r="MMU57" s="363"/>
      <c r="MMV57" s="363"/>
      <c r="MMW57" s="363"/>
      <c r="MMX57" s="363"/>
      <c r="MMY57" s="363"/>
      <c r="MMZ57" s="363"/>
      <c r="MNA57" s="363"/>
      <c r="MNB57" s="363"/>
      <c r="MNC57" s="363"/>
      <c r="MND57" s="363"/>
      <c r="MNE57" s="363"/>
      <c r="MNF57" s="363"/>
      <c r="MNG57" s="363"/>
      <c r="MNH57" s="363"/>
      <c r="MNI57" s="363"/>
      <c r="MNJ57" s="363"/>
      <c r="MNK57" s="363"/>
      <c r="MNL57" s="363"/>
      <c r="MNM57" s="363"/>
      <c r="MNN57" s="363"/>
      <c r="MNO57" s="363"/>
      <c r="MNP57" s="363"/>
      <c r="MNQ57" s="363"/>
      <c r="MNR57" s="363"/>
      <c r="MNS57" s="363"/>
      <c r="MNT57" s="363"/>
      <c r="MNU57" s="363"/>
      <c r="MNV57" s="363"/>
      <c r="MNW57" s="363"/>
      <c r="MNX57" s="363"/>
      <c r="MNY57" s="363"/>
      <c r="MNZ57" s="363"/>
      <c r="MOA57" s="363"/>
      <c r="MOB57" s="363"/>
      <c r="MOC57" s="363"/>
      <c r="MOD57" s="363"/>
      <c r="MOE57" s="363"/>
      <c r="MOF57" s="363"/>
      <c r="MOG57" s="363"/>
      <c r="MOH57" s="363"/>
      <c r="MOI57" s="363"/>
      <c r="MOJ57" s="363"/>
      <c r="MOK57" s="363"/>
      <c r="MOL57" s="363"/>
      <c r="MOM57" s="363"/>
      <c r="MON57" s="363"/>
      <c r="MOO57" s="363"/>
      <c r="MOP57" s="363"/>
      <c r="MOQ57" s="363"/>
      <c r="MOR57" s="363"/>
      <c r="MOS57" s="363"/>
      <c r="MOT57" s="363"/>
      <c r="MOU57" s="363"/>
      <c r="MOV57" s="363"/>
      <c r="MOW57" s="363"/>
      <c r="MOX57" s="363"/>
      <c r="MOY57" s="363"/>
      <c r="MOZ57" s="363"/>
      <c r="MPA57" s="363"/>
      <c r="MPB57" s="363"/>
      <c r="MPC57" s="363"/>
      <c r="MPD57" s="363"/>
      <c r="MPE57" s="363"/>
      <c r="MPF57" s="363"/>
      <c r="MPG57" s="363"/>
      <c r="MPH57" s="363"/>
      <c r="MPI57" s="363"/>
      <c r="MPJ57" s="363"/>
      <c r="MPK57" s="363"/>
      <c r="MPL57" s="363"/>
      <c r="MPM57" s="363"/>
      <c r="MPN57" s="363"/>
      <c r="MPO57" s="363"/>
      <c r="MPP57" s="363"/>
      <c r="MPQ57" s="363"/>
      <c r="MPR57" s="363"/>
      <c r="MPS57" s="363"/>
      <c r="MPT57" s="363"/>
      <c r="MPU57" s="363"/>
      <c r="MPV57" s="363"/>
      <c r="MPW57" s="363"/>
      <c r="MPX57" s="363"/>
      <c r="MPY57" s="363"/>
      <c r="MPZ57" s="363"/>
      <c r="MQA57" s="363"/>
      <c r="MQB57" s="363"/>
      <c r="MQC57" s="363"/>
      <c r="MQD57" s="363"/>
      <c r="MQE57" s="363"/>
      <c r="MQF57" s="363"/>
      <c r="MQG57" s="363"/>
      <c r="MQH57" s="363"/>
      <c r="MQI57" s="363"/>
      <c r="MQJ57" s="363"/>
      <c r="MQK57" s="363"/>
      <c r="MQL57" s="363"/>
      <c r="MQM57" s="363"/>
      <c r="MQN57" s="363"/>
      <c r="MQO57" s="363"/>
      <c r="MQP57" s="363"/>
      <c r="MQQ57" s="363"/>
      <c r="MQR57" s="363"/>
      <c r="MQS57" s="363"/>
      <c r="MQT57" s="363"/>
      <c r="MQU57" s="363"/>
      <c r="MQV57" s="363"/>
      <c r="MQW57" s="363"/>
      <c r="MQX57" s="363"/>
      <c r="MQY57" s="363"/>
      <c r="MQZ57" s="363"/>
      <c r="MRA57" s="363"/>
      <c r="MRB57" s="363"/>
      <c r="MRC57" s="363"/>
      <c r="MRD57" s="363"/>
      <c r="MRE57" s="363"/>
      <c r="MRF57" s="363"/>
      <c r="MRG57" s="363"/>
      <c r="MRH57" s="363"/>
      <c r="MRI57" s="363"/>
      <c r="MRJ57" s="363"/>
      <c r="MRK57" s="363"/>
      <c r="MRL57" s="363"/>
      <c r="MRM57" s="363"/>
      <c r="MRN57" s="363"/>
      <c r="MRO57" s="363"/>
      <c r="MRP57" s="363"/>
      <c r="MRQ57" s="363"/>
      <c r="MRR57" s="363"/>
      <c r="MRS57" s="363"/>
      <c r="MRT57" s="363"/>
      <c r="MRU57" s="363"/>
      <c r="MRV57" s="363"/>
      <c r="MRW57" s="363"/>
      <c r="MRX57" s="363"/>
      <c r="MRY57" s="363"/>
      <c r="MRZ57" s="363"/>
      <c r="MSA57" s="363"/>
      <c r="MSB57" s="363"/>
      <c r="MSC57" s="363"/>
      <c r="MSD57" s="363"/>
      <c r="MSE57" s="363"/>
      <c r="MSF57" s="363"/>
      <c r="MSG57" s="363"/>
      <c r="MSH57" s="363"/>
      <c r="MSI57" s="363"/>
      <c r="MSJ57" s="363"/>
      <c r="MSK57" s="363"/>
      <c r="MSL57" s="363"/>
      <c r="MSM57" s="363"/>
      <c r="MSN57" s="363"/>
      <c r="MSO57" s="363"/>
      <c r="MSP57" s="363"/>
      <c r="MSQ57" s="363"/>
      <c r="MSR57" s="363"/>
      <c r="MSS57" s="363"/>
      <c r="MST57" s="363"/>
      <c r="MSU57" s="363"/>
      <c r="MSV57" s="363"/>
      <c r="MSW57" s="363"/>
      <c r="MSX57" s="363"/>
      <c r="MSY57" s="363"/>
      <c r="MSZ57" s="363"/>
      <c r="MTA57" s="363"/>
      <c r="MTB57" s="363"/>
      <c r="MTC57" s="363"/>
      <c r="MTD57" s="363"/>
      <c r="MTE57" s="363"/>
      <c r="MTF57" s="363"/>
      <c r="MTG57" s="363"/>
      <c r="MTH57" s="363"/>
      <c r="MTI57" s="363"/>
      <c r="MTJ57" s="363"/>
      <c r="MTK57" s="363"/>
      <c r="MTL57" s="363"/>
      <c r="MTM57" s="363"/>
      <c r="MTN57" s="363"/>
      <c r="MTO57" s="363"/>
      <c r="MTP57" s="363"/>
      <c r="MTQ57" s="363"/>
      <c r="MTR57" s="363"/>
      <c r="MTS57" s="363"/>
      <c r="MTT57" s="363"/>
      <c r="MTU57" s="363"/>
      <c r="MTV57" s="363"/>
      <c r="MTW57" s="363"/>
      <c r="MTX57" s="363"/>
      <c r="MTY57" s="363"/>
      <c r="MTZ57" s="363"/>
      <c r="MUA57" s="363"/>
      <c r="MUB57" s="363"/>
      <c r="MUC57" s="363"/>
      <c r="MUD57" s="363"/>
      <c r="MUE57" s="363"/>
      <c r="MUF57" s="363"/>
      <c r="MUG57" s="363"/>
      <c r="MUH57" s="363"/>
      <c r="MUI57" s="363"/>
      <c r="MUJ57" s="363"/>
      <c r="MUK57" s="363"/>
      <c r="MUL57" s="363"/>
      <c r="MUM57" s="363"/>
      <c r="MUN57" s="363"/>
      <c r="MUO57" s="363"/>
      <c r="MUP57" s="363"/>
      <c r="MUQ57" s="363"/>
      <c r="MUR57" s="363"/>
      <c r="MUS57" s="363"/>
      <c r="MUT57" s="363"/>
      <c r="MUU57" s="363"/>
      <c r="MUV57" s="363"/>
      <c r="MUW57" s="363"/>
      <c r="MUX57" s="363"/>
      <c r="MUY57" s="363"/>
      <c r="MUZ57" s="363"/>
      <c r="MVA57" s="363"/>
      <c r="MVB57" s="363"/>
      <c r="MVC57" s="363"/>
      <c r="MVD57" s="363"/>
      <c r="MVE57" s="363"/>
      <c r="MVF57" s="363"/>
      <c r="MVG57" s="363"/>
      <c r="MVH57" s="363"/>
      <c r="MVI57" s="363"/>
      <c r="MVJ57" s="363"/>
      <c r="MVK57" s="363"/>
      <c r="MVL57" s="363"/>
      <c r="MVM57" s="363"/>
      <c r="MVN57" s="363"/>
      <c r="MVO57" s="363"/>
      <c r="MVP57" s="363"/>
      <c r="MVQ57" s="363"/>
      <c r="MVR57" s="363"/>
      <c r="MVS57" s="363"/>
      <c r="MVT57" s="363"/>
      <c r="MVU57" s="363"/>
      <c r="MVV57" s="363"/>
      <c r="MVW57" s="363"/>
      <c r="MVX57" s="363"/>
      <c r="MVY57" s="363"/>
      <c r="MVZ57" s="363"/>
      <c r="MWA57" s="363"/>
      <c r="MWB57" s="363"/>
      <c r="MWC57" s="363"/>
      <c r="MWD57" s="363"/>
      <c r="MWE57" s="363"/>
      <c r="MWF57" s="363"/>
      <c r="MWG57" s="363"/>
      <c r="MWH57" s="363"/>
      <c r="MWI57" s="363"/>
      <c r="MWJ57" s="363"/>
      <c r="MWK57" s="363"/>
      <c r="MWL57" s="363"/>
      <c r="MWM57" s="363"/>
      <c r="MWN57" s="363"/>
      <c r="MWO57" s="363"/>
      <c r="MWP57" s="363"/>
      <c r="MWQ57" s="363"/>
      <c r="MWR57" s="363"/>
      <c r="MWS57" s="363"/>
      <c r="MWT57" s="363"/>
      <c r="MWU57" s="363"/>
      <c r="MWV57" s="363"/>
      <c r="MWW57" s="363"/>
      <c r="MWX57" s="363"/>
      <c r="MWY57" s="363"/>
      <c r="MWZ57" s="363"/>
      <c r="MXA57" s="363"/>
      <c r="MXB57" s="363"/>
      <c r="MXC57" s="363"/>
      <c r="MXD57" s="363"/>
      <c r="MXE57" s="363"/>
      <c r="MXF57" s="363"/>
      <c r="MXG57" s="363"/>
      <c r="MXH57" s="363"/>
      <c r="MXI57" s="363"/>
      <c r="MXJ57" s="363"/>
      <c r="MXK57" s="363"/>
      <c r="MXL57" s="363"/>
      <c r="MXM57" s="363"/>
      <c r="MXN57" s="363"/>
      <c r="MXO57" s="363"/>
      <c r="MXP57" s="363"/>
      <c r="MXQ57" s="363"/>
      <c r="MXR57" s="363"/>
      <c r="MXS57" s="363"/>
      <c r="MXT57" s="363"/>
      <c r="MXU57" s="363"/>
      <c r="MXV57" s="363"/>
      <c r="MXW57" s="363"/>
      <c r="MXX57" s="363"/>
      <c r="MXY57" s="363"/>
      <c r="MXZ57" s="363"/>
      <c r="MYA57" s="363"/>
      <c r="MYB57" s="363"/>
      <c r="MYC57" s="363"/>
      <c r="MYD57" s="363"/>
      <c r="MYE57" s="363"/>
      <c r="MYF57" s="363"/>
      <c r="MYG57" s="363"/>
      <c r="MYH57" s="363"/>
      <c r="MYI57" s="363"/>
      <c r="MYJ57" s="363"/>
      <c r="MYK57" s="363"/>
      <c r="MYL57" s="363"/>
      <c r="MYM57" s="363"/>
      <c r="MYN57" s="363"/>
      <c r="MYO57" s="363"/>
      <c r="MYP57" s="363"/>
      <c r="MYQ57" s="363"/>
      <c r="MYR57" s="363"/>
      <c r="MYS57" s="363"/>
      <c r="MYT57" s="363"/>
      <c r="MYU57" s="363"/>
      <c r="MYV57" s="363"/>
      <c r="MYW57" s="363"/>
      <c r="MYX57" s="363"/>
      <c r="MYY57" s="363"/>
      <c r="MYZ57" s="363"/>
      <c r="MZA57" s="363"/>
      <c r="MZB57" s="363"/>
      <c r="MZC57" s="363"/>
      <c r="MZD57" s="363"/>
      <c r="MZE57" s="363"/>
      <c r="MZF57" s="363"/>
      <c r="MZG57" s="363"/>
      <c r="MZH57" s="363"/>
      <c r="MZI57" s="363"/>
      <c r="MZJ57" s="363"/>
      <c r="MZK57" s="363"/>
      <c r="MZL57" s="363"/>
      <c r="MZM57" s="363"/>
      <c r="MZN57" s="363"/>
      <c r="MZO57" s="363"/>
      <c r="MZP57" s="363"/>
      <c r="MZQ57" s="363"/>
      <c r="MZR57" s="363"/>
      <c r="MZS57" s="363"/>
      <c r="MZT57" s="363"/>
      <c r="MZU57" s="363"/>
      <c r="MZV57" s="363"/>
      <c r="MZW57" s="363"/>
      <c r="MZX57" s="363"/>
      <c r="MZY57" s="363"/>
      <c r="MZZ57" s="363"/>
      <c r="NAA57" s="363"/>
      <c r="NAB57" s="363"/>
      <c r="NAC57" s="363"/>
      <c r="NAD57" s="363"/>
      <c r="NAE57" s="363"/>
      <c r="NAF57" s="363"/>
      <c r="NAG57" s="363"/>
      <c r="NAH57" s="363"/>
      <c r="NAI57" s="363"/>
      <c r="NAJ57" s="363"/>
      <c r="NAK57" s="363"/>
      <c r="NAL57" s="363"/>
      <c r="NAM57" s="363"/>
      <c r="NAN57" s="363"/>
      <c r="NAO57" s="363"/>
      <c r="NAP57" s="363"/>
      <c r="NAQ57" s="363"/>
      <c r="NAR57" s="363"/>
      <c r="NAS57" s="363"/>
      <c r="NAT57" s="363"/>
      <c r="NAU57" s="363"/>
      <c r="NAV57" s="363"/>
      <c r="NAW57" s="363"/>
      <c r="NAX57" s="363"/>
      <c r="NAY57" s="363"/>
      <c r="NAZ57" s="363"/>
      <c r="NBA57" s="363"/>
      <c r="NBB57" s="363"/>
      <c r="NBC57" s="363"/>
      <c r="NBD57" s="363"/>
      <c r="NBE57" s="363"/>
      <c r="NBF57" s="363"/>
      <c r="NBG57" s="363"/>
      <c r="NBH57" s="363"/>
      <c r="NBI57" s="363"/>
      <c r="NBJ57" s="363"/>
      <c r="NBK57" s="363"/>
      <c r="NBL57" s="363"/>
      <c r="NBM57" s="363"/>
      <c r="NBN57" s="363"/>
      <c r="NBO57" s="363"/>
      <c r="NBP57" s="363"/>
      <c r="NBQ57" s="363"/>
      <c r="NBR57" s="363"/>
      <c r="NBS57" s="363"/>
      <c r="NBT57" s="363"/>
      <c r="NBU57" s="363"/>
      <c r="NBV57" s="363"/>
      <c r="NBW57" s="363"/>
      <c r="NBX57" s="363"/>
      <c r="NBY57" s="363"/>
      <c r="NBZ57" s="363"/>
      <c r="NCA57" s="363"/>
      <c r="NCB57" s="363"/>
      <c r="NCC57" s="363"/>
      <c r="NCD57" s="363"/>
      <c r="NCE57" s="363"/>
      <c r="NCF57" s="363"/>
      <c r="NCG57" s="363"/>
      <c r="NCH57" s="363"/>
      <c r="NCI57" s="363"/>
      <c r="NCJ57" s="363"/>
      <c r="NCK57" s="363"/>
      <c r="NCL57" s="363"/>
      <c r="NCM57" s="363"/>
      <c r="NCN57" s="363"/>
      <c r="NCO57" s="363"/>
      <c r="NCP57" s="363"/>
      <c r="NCQ57" s="363"/>
      <c r="NCR57" s="363"/>
      <c r="NCS57" s="363"/>
      <c r="NCT57" s="363"/>
      <c r="NCU57" s="363"/>
      <c r="NCV57" s="363"/>
      <c r="NCW57" s="363"/>
      <c r="NCX57" s="363"/>
      <c r="NCY57" s="363"/>
      <c r="NCZ57" s="363"/>
      <c r="NDA57" s="363"/>
      <c r="NDB57" s="363"/>
      <c r="NDC57" s="363"/>
      <c r="NDD57" s="363"/>
      <c r="NDE57" s="363"/>
      <c r="NDF57" s="363"/>
      <c r="NDG57" s="363"/>
      <c r="NDH57" s="363"/>
      <c r="NDI57" s="363"/>
      <c r="NDJ57" s="363"/>
      <c r="NDK57" s="363"/>
      <c r="NDL57" s="363"/>
      <c r="NDM57" s="363"/>
      <c r="NDN57" s="363"/>
      <c r="NDO57" s="363"/>
      <c r="NDP57" s="363"/>
      <c r="NDQ57" s="363"/>
      <c r="NDR57" s="363"/>
      <c r="NDS57" s="363"/>
      <c r="NDT57" s="363"/>
      <c r="NDU57" s="363"/>
      <c r="NDV57" s="363"/>
      <c r="NDW57" s="363"/>
      <c r="NDX57" s="363"/>
      <c r="NDY57" s="363"/>
      <c r="NDZ57" s="363"/>
      <c r="NEA57" s="363"/>
      <c r="NEB57" s="363"/>
      <c r="NEC57" s="363"/>
      <c r="NED57" s="363"/>
      <c r="NEE57" s="363"/>
      <c r="NEF57" s="363"/>
      <c r="NEG57" s="363"/>
      <c r="NEH57" s="363"/>
      <c r="NEI57" s="363"/>
      <c r="NEJ57" s="363"/>
      <c r="NEK57" s="363"/>
      <c r="NEL57" s="363"/>
      <c r="NEM57" s="363"/>
      <c r="NEN57" s="363"/>
      <c r="NEO57" s="363"/>
      <c r="NEP57" s="363"/>
      <c r="NEQ57" s="363"/>
      <c r="NER57" s="363"/>
      <c r="NES57" s="363"/>
      <c r="NET57" s="363"/>
      <c r="NEU57" s="363"/>
      <c r="NEV57" s="363"/>
      <c r="NEW57" s="363"/>
      <c r="NEX57" s="363"/>
      <c r="NEY57" s="363"/>
      <c r="NEZ57" s="363"/>
      <c r="NFA57" s="363"/>
      <c r="NFB57" s="363"/>
      <c r="NFC57" s="363"/>
      <c r="NFD57" s="363"/>
      <c r="NFE57" s="363"/>
      <c r="NFF57" s="363"/>
      <c r="NFG57" s="363"/>
      <c r="NFH57" s="363"/>
      <c r="NFI57" s="363"/>
      <c r="NFJ57" s="363"/>
      <c r="NFK57" s="363"/>
      <c r="NFL57" s="363"/>
      <c r="NFM57" s="363"/>
      <c r="NFN57" s="363"/>
      <c r="NFO57" s="363"/>
      <c r="NFP57" s="363"/>
      <c r="NFQ57" s="363"/>
      <c r="NFR57" s="363"/>
      <c r="NFS57" s="363"/>
      <c r="NFT57" s="363"/>
      <c r="NFU57" s="363"/>
      <c r="NFV57" s="363"/>
      <c r="NFW57" s="363"/>
      <c r="NFX57" s="363"/>
      <c r="NFY57" s="363"/>
      <c r="NFZ57" s="363"/>
      <c r="NGA57" s="363"/>
      <c r="NGB57" s="363"/>
      <c r="NGC57" s="363"/>
      <c r="NGD57" s="363"/>
      <c r="NGE57" s="363"/>
      <c r="NGF57" s="363"/>
      <c r="NGG57" s="363"/>
      <c r="NGH57" s="363"/>
      <c r="NGI57" s="363"/>
      <c r="NGJ57" s="363"/>
      <c r="NGK57" s="363"/>
      <c r="NGL57" s="363"/>
      <c r="NGM57" s="363"/>
      <c r="NGN57" s="363"/>
      <c r="NGO57" s="363"/>
      <c r="NGP57" s="363"/>
      <c r="NGQ57" s="363"/>
      <c r="NGR57" s="363"/>
      <c r="NGS57" s="363"/>
      <c r="NGT57" s="363"/>
      <c r="NGU57" s="363"/>
      <c r="NGV57" s="363"/>
      <c r="NGW57" s="363"/>
      <c r="NGX57" s="363"/>
      <c r="NGY57" s="363"/>
      <c r="NGZ57" s="363"/>
      <c r="NHA57" s="363"/>
      <c r="NHB57" s="363"/>
      <c r="NHC57" s="363"/>
      <c r="NHD57" s="363"/>
      <c r="NHE57" s="363"/>
      <c r="NHF57" s="363"/>
      <c r="NHG57" s="363"/>
      <c r="NHH57" s="363"/>
      <c r="NHI57" s="363"/>
      <c r="NHJ57" s="363"/>
      <c r="NHK57" s="363"/>
      <c r="NHL57" s="363"/>
      <c r="NHM57" s="363"/>
      <c r="NHN57" s="363"/>
      <c r="NHO57" s="363"/>
      <c r="NHP57" s="363"/>
      <c r="NHQ57" s="363"/>
      <c r="NHR57" s="363"/>
      <c r="NHS57" s="363"/>
      <c r="NHT57" s="363"/>
      <c r="NHU57" s="363"/>
      <c r="NHV57" s="363"/>
      <c r="NHW57" s="363"/>
      <c r="NHX57" s="363"/>
      <c r="NHY57" s="363"/>
      <c r="NHZ57" s="363"/>
      <c r="NIA57" s="363"/>
      <c r="NIB57" s="363"/>
      <c r="NIC57" s="363"/>
      <c r="NID57" s="363"/>
      <c r="NIE57" s="363"/>
      <c r="NIF57" s="363"/>
      <c r="NIG57" s="363"/>
      <c r="NIH57" s="363"/>
      <c r="NII57" s="363"/>
      <c r="NIJ57" s="363"/>
      <c r="NIK57" s="363"/>
      <c r="NIL57" s="363"/>
      <c r="NIM57" s="363"/>
      <c r="NIN57" s="363"/>
      <c r="NIO57" s="363"/>
      <c r="NIP57" s="363"/>
      <c r="NIQ57" s="363"/>
      <c r="NIR57" s="363"/>
      <c r="NIS57" s="363"/>
      <c r="NIT57" s="363"/>
      <c r="NIU57" s="363"/>
      <c r="NIV57" s="363"/>
      <c r="NIW57" s="363"/>
      <c r="NIX57" s="363"/>
      <c r="NIY57" s="363"/>
      <c r="NIZ57" s="363"/>
      <c r="NJA57" s="363"/>
      <c r="NJB57" s="363"/>
      <c r="NJC57" s="363"/>
      <c r="NJD57" s="363"/>
      <c r="NJE57" s="363"/>
      <c r="NJF57" s="363"/>
      <c r="NJG57" s="363"/>
      <c r="NJH57" s="363"/>
      <c r="NJI57" s="363"/>
      <c r="NJJ57" s="363"/>
      <c r="NJK57" s="363"/>
      <c r="NJL57" s="363"/>
      <c r="NJM57" s="363"/>
      <c r="NJN57" s="363"/>
      <c r="NJO57" s="363"/>
      <c r="NJP57" s="363"/>
      <c r="NJQ57" s="363"/>
      <c r="NJR57" s="363"/>
      <c r="NJS57" s="363"/>
      <c r="NJT57" s="363"/>
      <c r="NJU57" s="363"/>
      <c r="NJV57" s="363"/>
      <c r="NJW57" s="363"/>
      <c r="NJX57" s="363"/>
      <c r="NJY57" s="363"/>
      <c r="NJZ57" s="363"/>
      <c r="NKA57" s="363"/>
      <c r="NKB57" s="363"/>
      <c r="NKC57" s="363"/>
      <c r="NKD57" s="363"/>
      <c r="NKE57" s="363"/>
      <c r="NKF57" s="363"/>
      <c r="NKG57" s="363"/>
      <c r="NKH57" s="363"/>
      <c r="NKI57" s="363"/>
      <c r="NKJ57" s="363"/>
      <c r="NKK57" s="363"/>
      <c r="NKL57" s="363"/>
      <c r="NKM57" s="363"/>
      <c r="NKN57" s="363"/>
      <c r="NKO57" s="363"/>
      <c r="NKP57" s="363"/>
      <c r="NKQ57" s="363"/>
      <c r="NKR57" s="363"/>
      <c r="NKS57" s="363"/>
      <c r="NKT57" s="363"/>
      <c r="NKU57" s="363"/>
      <c r="NKV57" s="363"/>
      <c r="NKW57" s="363"/>
      <c r="NKX57" s="363"/>
      <c r="NKY57" s="363"/>
      <c r="NKZ57" s="363"/>
      <c r="NLA57" s="363"/>
      <c r="NLB57" s="363"/>
      <c r="NLC57" s="363"/>
      <c r="NLD57" s="363"/>
      <c r="NLE57" s="363"/>
      <c r="NLF57" s="363"/>
      <c r="NLG57" s="363"/>
      <c r="NLH57" s="363"/>
      <c r="NLI57" s="363"/>
      <c r="NLJ57" s="363"/>
      <c r="NLK57" s="363"/>
      <c r="NLL57" s="363"/>
      <c r="NLM57" s="363"/>
      <c r="NLN57" s="363"/>
      <c r="NLO57" s="363"/>
      <c r="NLP57" s="363"/>
      <c r="NLQ57" s="363"/>
      <c r="NLR57" s="363"/>
      <c r="NLS57" s="363"/>
      <c r="NLT57" s="363"/>
      <c r="NLU57" s="363"/>
      <c r="NLV57" s="363"/>
      <c r="NLW57" s="363"/>
      <c r="NLX57" s="363"/>
      <c r="NLY57" s="363"/>
      <c r="NLZ57" s="363"/>
      <c r="NMA57" s="363"/>
      <c r="NMB57" s="363"/>
      <c r="NMC57" s="363"/>
      <c r="NMD57" s="363"/>
      <c r="NME57" s="363"/>
      <c r="NMF57" s="363"/>
      <c r="NMG57" s="363"/>
      <c r="NMH57" s="363"/>
      <c r="NMI57" s="363"/>
      <c r="NMJ57" s="363"/>
      <c r="NMK57" s="363"/>
      <c r="NML57" s="363"/>
      <c r="NMM57" s="363"/>
      <c r="NMN57" s="363"/>
      <c r="NMO57" s="363"/>
      <c r="NMP57" s="363"/>
      <c r="NMQ57" s="363"/>
      <c r="NMR57" s="363"/>
      <c r="NMS57" s="363"/>
      <c r="NMT57" s="363"/>
      <c r="NMU57" s="363"/>
      <c r="NMV57" s="363"/>
      <c r="NMW57" s="363"/>
      <c r="NMX57" s="363"/>
      <c r="NMY57" s="363"/>
      <c r="NMZ57" s="363"/>
      <c r="NNA57" s="363"/>
      <c r="NNB57" s="363"/>
      <c r="NNC57" s="363"/>
      <c r="NND57" s="363"/>
      <c r="NNE57" s="363"/>
      <c r="NNF57" s="363"/>
      <c r="NNG57" s="363"/>
      <c r="NNH57" s="363"/>
      <c r="NNI57" s="363"/>
      <c r="NNJ57" s="363"/>
      <c r="NNK57" s="363"/>
      <c r="NNL57" s="363"/>
      <c r="NNM57" s="363"/>
      <c r="NNN57" s="363"/>
      <c r="NNO57" s="363"/>
      <c r="NNP57" s="363"/>
      <c r="NNQ57" s="363"/>
      <c r="NNR57" s="363"/>
      <c r="NNS57" s="363"/>
      <c r="NNT57" s="363"/>
      <c r="NNU57" s="363"/>
      <c r="NNV57" s="363"/>
      <c r="NNW57" s="363"/>
      <c r="NNX57" s="363"/>
      <c r="NNY57" s="363"/>
      <c r="NNZ57" s="363"/>
      <c r="NOA57" s="363"/>
      <c r="NOB57" s="363"/>
      <c r="NOC57" s="363"/>
      <c r="NOD57" s="363"/>
      <c r="NOE57" s="363"/>
      <c r="NOF57" s="363"/>
      <c r="NOG57" s="363"/>
      <c r="NOH57" s="363"/>
      <c r="NOI57" s="363"/>
      <c r="NOJ57" s="363"/>
      <c r="NOK57" s="363"/>
      <c r="NOL57" s="363"/>
      <c r="NOM57" s="363"/>
      <c r="NON57" s="363"/>
      <c r="NOO57" s="363"/>
      <c r="NOP57" s="363"/>
      <c r="NOQ57" s="363"/>
      <c r="NOR57" s="363"/>
      <c r="NOS57" s="363"/>
      <c r="NOT57" s="363"/>
      <c r="NOU57" s="363"/>
      <c r="NOV57" s="363"/>
      <c r="NOW57" s="363"/>
      <c r="NOX57" s="363"/>
      <c r="NOY57" s="363"/>
      <c r="NOZ57" s="363"/>
      <c r="NPA57" s="363"/>
      <c r="NPB57" s="363"/>
      <c r="NPC57" s="363"/>
      <c r="NPD57" s="363"/>
      <c r="NPE57" s="363"/>
      <c r="NPF57" s="363"/>
      <c r="NPG57" s="363"/>
      <c r="NPH57" s="363"/>
      <c r="NPI57" s="363"/>
      <c r="NPJ57" s="363"/>
      <c r="NPK57" s="363"/>
      <c r="NPL57" s="363"/>
      <c r="NPM57" s="363"/>
      <c r="NPN57" s="363"/>
      <c r="NPO57" s="363"/>
      <c r="NPP57" s="363"/>
      <c r="NPQ57" s="363"/>
      <c r="NPR57" s="363"/>
      <c r="NPS57" s="363"/>
      <c r="NPT57" s="363"/>
      <c r="NPU57" s="363"/>
      <c r="NPV57" s="363"/>
      <c r="NPW57" s="363"/>
      <c r="NPX57" s="363"/>
      <c r="NPY57" s="363"/>
      <c r="NPZ57" s="363"/>
      <c r="NQA57" s="363"/>
      <c r="NQB57" s="363"/>
      <c r="NQC57" s="363"/>
      <c r="NQD57" s="363"/>
      <c r="NQE57" s="363"/>
      <c r="NQF57" s="363"/>
      <c r="NQG57" s="363"/>
      <c r="NQH57" s="363"/>
      <c r="NQI57" s="363"/>
      <c r="NQJ57" s="363"/>
      <c r="NQK57" s="363"/>
      <c r="NQL57" s="363"/>
      <c r="NQM57" s="363"/>
      <c r="NQN57" s="363"/>
      <c r="NQO57" s="363"/>
      <c r="NQP57" s="363"/>
      <c r="NQQ57" s="363"/>
      <c r="NQR57" s="363"/>
      <c r="NQS57" s="363"/>
      <c r="NQT57" s="363"/>
      <c r="NQU57" s="363"/>
      <c r="NQV57" s="363"/>
      <c r="NQW57" s="363"/>
      <c r="NQX57" s="363"/>
      <c r="NQY57" s="363"/>
      <c r="NQZ57" s="363"/>
      <c r="NRA57" s="363"/>
      <c r="NRB57" s="363"/>
      <c r="NRC57" s="363"/>
      <c r="NRD57" s="363"/>
      <c r="NRE57" s="363"/>
      <c r="NRF57" s="363"/>
      <c r="NRG57" s="363"/>
      <c r="NRH57" s="363"/>
      <c r="NRI57" s="363"/>
      <c r="NRJ57" s="363"/>
      <c r="NRK57" s="363"/>
      <c r="NRL57" s="363"/>
      <c r="NRM57" s="363"/>
      <c r="NRN57" s="363"/>
      <c r="NRO57" s="363"/>
      <c r="NRP57" s="363"/>
      <c r="NRQ57" s="363"/>
      <c r="NRR57" s="363"/>
      <c r="NRS57" s="363"/>
      <c r="NRT57" s="363"/>
      <c r="NRU57" s="363"/>
      <c r="NRV57" s="363"/>
      <c r="NRW57" s="363"/>
      <c r="NRX57" s="363"/>
      <c r="NRY57" s="363"/>
      <c r="NRZ57" s="363"/>
      <c r="NSA57" s="363"/>
      <c r="NSB57" s="363"/>
      <c r="NSC57" s="363"/>
      <c r="NSD57" s="363"/>
      <c r="NSE57" s="363"/>
      <c r="NSF57" s="363"/>
      <c r="NSG57" s="363"/>
      <c r="NSH57" s="363"/>
      <c r="NSI57" s="363"/>
      <c r="NSJ57" s="363"/>
      <c r="NSK57" s="363"/>
      <c r="NSL57" s="363"/>
      <c r="NSM57" s="363"/>
      <c r="NSN57" s="363"/>
      <c r="NSO57" s="363"/>
      <c r="NSP57" s="363"/>
      <c r="NSQ57" s="363"/>
      <c r="NSR57" s="363"/>
      <c r="NSS57" s="363"/>
      <c r="NST57" s="363"/>
      <c r="NSU57" s="363"/>
      <c r="NSV57" s="363"/>
      <c r="NSW57" s="363"/>
      <c r="NSX57" s="363"/>
      <c r="NSY57" s="363"/>
      <c r="NSZ57" s="363"/>
      <c r="NTA57" s="363"/>
      <c r="NTB57" s="363"/>
      <c r="NTC57" s="363"/>
      <c r="NTD57" s="363"/>
      <c r="NTE57" s="363"/>
      <c r="NTF57" s="363"/>
      <c r="NTG57" s="363"/>
      <c r="NTH57" s="363"/>
      <c r="NTI57" s="363"/>
      <c r="NTJ57" s="363"/>
      <c r="NTK57" s="363"/>
      <c r="NTL57" s="363"/>
      <c r="NTM57" s="363"/>
      <c r="NTN57" s="363"/>
      <c r="NTO57" s="363"/>
      <c r="NTP57" s="363"/>
      <c r="NTQ57" s="363"/>
      <c r="NTR57" s="363"/>
      <c r="NTS57" s="363"/>
      <c r="NTT57" s="363"/>
      <c r="NTU57" s="363"/>
      <c r="NTV57" s="363"/>
      <c r="NTW57" s="363"/>
      <c r="NTX57" s="363"/>
      <c r="NTY57" s="363"/>
      <c r="NTZ57" s="363"/>
      <c r="NUA57" s="363"/>
      <c r="NUB57" s="363"/>
      <c r="NUC57" s="363"/>
      <c r="NUD57" s="363"/>
      <c r="NUE57" s="363"/>
      <c r="NUF57" s="363"/>
      <c r="NUG57" s="363"/>
      <c r="NUH57" s="363"/>
      <c r="NUI57" s="363"/>
      <c r="NUJ57" s="363"/>
      <c r="NUK57" s="363"/>
      <c r="NUL57" s="363"/>
      <c r="NUM57" s="363"/>
      <c r="NUN57" s="363"/>
      <c r="NUO57" s="363"/>
      <c r="NUP57" s="363"/>
      <c r="NUQ57" s="363"/>
      <c r="NUR57" s="363"/>
      <c r="NUS57" s="363"/>
      <c r="NUT57" s="363"/>
      <c r="NUU57" s="363"/>
      <c r="NUV57" s="363"/>
      <c r="NUW57" s="363"/>
      <c r="NUX57" s="363"/>
      <c r="NUY57" s="363"/>
      <c r="NUZ57" s="363"/>
      <c r="NVA57" s="363"/>
      <c r="NVB57" s="363"/>
      <c r="NVC57" s="363"/>
      <c r="NVD57" s="363"/>
      <c r="NVE57" s="363"/>
      <c r="NVF57" s="363"/>
      <c r="NVG57" s="363"/>
      <c r="NVH57" s="363"/>
      <c r="NVI57" s="363"/>
      <c r="NVJ57" s="363"/>
      <c r="NVK57" s="363"/>
      <c r="NVL57" s="363"/>
      <c r="NVM57" s="363"/>
      <c r="NVN57" s="363"/>
      <c r="NVO57" s="363"/>
      <c r="NVP57" s="363"/>
      <c r="NVQ57" s="363"/>
      <c r="NVR57" s="363"/>
      <c r="NVS57" s="363"/>
      <c r="NVT57" s="363"/>
      <c r="NVU57" s="363"/>
      <c r="NVV57" s="363"/>
      <c r="NVW57" s="363"/>
      <c r="NVX57" s="363"/>
      <c r="NVY57" s="363"/>
      <c r="NVZ57" s="363"/>
      <c r="NWA57" s="363"/>
      <c r="NWB57" s="363"/>
      <c r="NWC57" s="363"/>
      <c r="NWD57" s="363"/>
      <c r="NWE57" s="363"/>
      <c r="NWF57" s="363"/>
      <c r="NWG57" s="363"/>
      <c r="NWH57" s="363"/>
      <c r="NWI57" s="363"/>
      <c r="NWJ57" s="363"/>
      <c r="NWK57" s="363"/>
      <c r="NWL57" s="363"/>
      <c r="NWM57" s="363"/>
      <c r="NWN57" s="363"/>
      <c r="NWO57" s="363"/>
      <c r="NWP57" s="363"/>
      <c r="NWQ57" s="363"/>
      <c r="NWR57" s="363"/>
      <c r="NWS57" s="363"/>
      <c r="NWT57" s="363"/>
      <c r="NWU57" s="363"/>
      <c r="NWV57" s="363"/>
      <c r="NWW57" s="363"/>
      <c r="NWX57" s="363"/>
      <c r="NWY57" s="363"/>
      <c r="NWZ57" s="363"/>
      <c r="NXA57" s="363"/>
      <c r="NXB57" s="363"/>
      <c r="NXC57" s="363"/>
      <c r="NXD57" s="363"/>
      <c r="NXE57" s="363"/>
      <c r="NXF57" s="363"/>
      <c r="NXG57" s="363"/>
      <c r="NXH57" s="363"/>
      <c r="NXI57" s="363"/>
      <c r="NXJ57" s="363"/>
      <c r="NXK57" s="363"/>
      <c r="NXL57" s="363"/>
      <c r="NXM57" s="363"/>
      <c r="NXN57" s="363"/>
      <c r="NXO57" s="363"/>
      <c r="NXP57" s="363"/>
      <c r="NXQ57" s="363"/>
      <c r="NXR57" s="363"/>
      <c r="NXS57" s="363"/>
      <c r="NXT57" s="363"/>
      <c r="NXU57" s="363"/>
      <c r="NXV57" s="363"/>
      <c r="NXW57" s="363"/>
      <c r="NXX57" s="363"/>
      <c r="NXY57" s="363"/>
      <c r="NXZ57" s="363"/>
      <c r="NYA57" s="363"/>
      <c r="NYB57" s="363"/>
      <c r="NYC57" s="363"/>
      <c r="NYD57" s="363"/>
      <c r="NYE57" s="363"/>
      <c r="NYF57" s="363"/>
      <c r="NYG57" s="363"/>
      <c r="NYH57" s="363"/>
      <c r="NYI57" s="363"/>
      <c r="NYJ57" s="363"/>
      <c r="NYK57" s="363"/>
      <c r="NYL57" s="363"/>
      <c r="NYM57" s="363"/>
      <c r="NYN57" s="363"/>
      <c r="NYO57" s="363"/>
      <c r="NYP57" s="363"/>
      <c r="NYQ57" s="363"/>
      <c r="NYR57" s="363"/>
      <c r="NYS57" s="363"/>
      <c r="NYT57" s="363"/>
      <c r="NYU57" s="363"/>
      <c r="NYV57" s="363"/>
      <c r="NYW57" s="363"/>
      <c r="NYX57" s="363"/>
      <c r="NYY57" s="363"/>
      <c r="NYZ57" s="363"/>
      <c r="NZA57" s="363"/>
      <c r="NZB57" s="363"/>
      <c r="NZC57" s="363"/>
      <c r="NZD57" s="363"/>
      <c r="NZE57" s="363"/>
      <c r="NZF57" s="363"/>
      <c r="NZG57" s="363"/>
      <c r="NZH57" s="363"/>
      <c r="NZI57" s="363"/>
      <c r="NZJ57" s="363"/>
      <c r="NZK57" s="363"/>
      <c r="NZL57" s="363"/>
      <c r="NZM57" s="363"/>
      <c r="NZN57" s="363"/>
      <c r="NZO57" s="363"/>
      <c r="NZP57" s="363"/>
      <c r="NZQ57" s="363"/>
      <c r="NZR57" s="363"/>
      <c r="NZS57" s="363"/>
      <c r="NZT57" s="363"/>
      <c r="NZU57" s="363"/>
      <c r="NZV57" s="363"/>
      <c r="NZW57" s="363"/>
      <c r="NZX57" s="363"/>
      <c r="NZY57" s="363"/>
      <c r="NZZ57" s="363"/>
      <c r="OAA57" s="363"/>
      <c r="OAB57" s="363"/>
      <c r="OAC57" s="363"/>
      <c r="OAD57" s="363"/>
      <c r="OAE57" s="363"/>
      <c r="OAF57" s="363"/>
      <c r="OAG57" s="363"/>
      <c r="OAH57" s="363"/>
      <c r="OAI57" s="363"/>
      <c r="OAJ57" s="363"/>
      <c r="OAK57" s="363"/>
      <c r="OAL57" s="363"/>
      <c r="OAM57" s="363"/>
      <c r="OAN57" s="363"/>
      <c r="OAO57" s="363"/>
      <c r="OAP57" s="363"/>
      <c r="OAQ57" s="363"/>
      <c r="OAR57" s="363"/>
      <c r="OAS57" s="363"/>
      <c r="OAT57" s="363"/>
      <c r="OAU57" s="363"/>
      <c r="OAV57" s="363"/>
      <c r="OAW57" s="363"/>
      <c r="OAX57" s="363"/>
      <c r="OAY57" s="363"/>
      <c r="OAZ57" s="363"/>
      <c r="OBA57" s="363"/>
      <c r="OBB57" s="363"/>
      <c r="OBC57" s="363"/>
      <c r="OBD57" s="363"/>
      <c r="OBE57" s="363"/>
      <c r="OBF57" s="363"/>
      <c r="OBG57" s="363"/>
      <c r="OBH57" s="363"/>
      <c r="OBI57" s="363"/>
      <c r="OBJ57" s="363"/>
      <c r="OBK57" s="363"/>
      <c r="OBL57" s="363"/>
      <c r="OBM57" s="363"/>
      <c r="OBN57" s="363"/>
      <c r="OBO57" s="363"/>
      <c r="OBP57" s="363"/>
      <c r="OBQ57" s="363"/>
      <c r="OBR57" s="363"/>
      <c r="OBS57" s="363"/>
      <c r="OBT57" s="363"/>
      <c r="OBU57" s="363"/>
      <c r="OBV57" s="363"/>
      <c r="OBW57" s="363"/>
      <c r="OBX57" s="363"/>
      <c r="OBY57" s="363"/>
      <c r="OBZ57" s="363"/>
      <c r="OCA57" s="363"/>
      <c r="OCB57" s="363"/>
      <c r="OCC57" s="363"/>
      <c r="OCD57" s="363"/>
      <c r="OCE57" s="363"/>
      <c r="OCF57" s="363"/>
      <c r="OCG57" s="363"/>
      <c r="OCH57" s="363"/>
      <c r="OCI57" s="363"/>
      <c r="OCJ57" s="363"/>
      <c r="OCK57" s="363"/>
      <c r="OCL57" s="363"/>
      <c r="OCM57" s="363"/>
      <c r="OCN57" s="363"/>
      <c r="OCO57" s="363"/>
      <c r="OCP57" s="363"/>
      <c r="OCQ57" s="363"/>
      <c r="OCR57" s="363"/>
      <c r="OCS57" s="363"/>
      <c r="OCT57" s="363"/>
      <c r="OCU57" s="363"/>
      <c r="OCV57" s="363"/>
      <c r="OCW57" s="363"/>
      <c r="OCX57" s="363"/>
      <c r="OCY57" s="363"/>
      <c r="OCZ57" s="363"/>
      <c r="ODA57" s="363"/>
      <c r="ODB57" s="363"/>
      <c r="ODC57" s="363"/>
      <c r="ODD57" s="363"/>
      <c r="ODE57" s="363"/>
      <c r="ODF57" s="363"/>
      <c r="ODG57" s="363"/>
      <c r="ODH57" s="363"/>
      <c r="ODI57" s="363"/>
      <c r="ODJ57" s="363"/>
      <c r="ODK57" s="363"/>
      <c r="ODL57" s="363"/>
      <c r="ODM57" s="363"/>
      <c r="ODN57" s="363"/>
      <c r="ODO57" s="363"/>
      <c r="ODP57" s="363"/>
      <c r="ODQ57" s="363"/>
      <c r="ODR57" s="363"/>
      <c r="ODS57" s="363"/>
      <c r="ODT57" s="363"/>
      <c r="ODU57" s="363"/>
      <c r="ODV57" s="363"/>
      <c r="ODW57" s="363"/>
      <c r="ODX57" s="363"/>
      <c r="ODY57" s="363"/>
      <c r="ODZ57" s="363"/>
      <c r="OEA57" s="363"/>
      <c r="OEB57" s="363"/>
      <c r="OEC57" s="363"/>
      <c r="OED57" s="363"/>
      <c r="OEE57" s="363"/>
      <c r="OEF57" s="363"/>
      <c r="OEG57" s="363"/>
      <c r="OEH57" s="363"/>
      <c r="OEI57" s="363"/>
      <c r="OEJ57" s="363"/>
      <c r="OEK57" s="363"/>
      <c r="OEL57" s="363"/>
      <c r="OEM57" s="363"/>
      <c r="OEN57" s="363"/>
      <c r="OEO57" s="363"/>
      <c r="OEP57" s="363"/>
      <c r="OEQ57" s="363"/>
      <c r="OER57" s="363"/>
      <c r="OES57" s="363"/>
      <c r="OET57" s="363"/>
      <c r="OEU57" s="363"/>
      <c r="OEV57" s="363"/>
      <c r="OEW57" s="363"/>
      <c r="OEX57" s="363"/>
      <c r="OEY57" s="363"/>
      <c r="OEZ57" s="363"/>
      <c r="OFA57" s="363"/>
      <c r="OFB57" s="363"/>
      <c r="OFC57" s="363"/>
      <c r="OFD57" s="363"/>
      <c r="OFE57" s="363"/>
      <c r="OFF57" s="363"/>
      <c r="OFG57" s="363"/>
      <c r="OFH57" s="363"/>
      <c r="OFI57" s="363"/>
      <c r="OFJ57" s="363"/>
      <c r="OFK57" s="363"/>
      <c r="OFL57" s="363"/>
      <c r="OFM57" s="363"/>
      <c r="OFN57" s="363"/>
      <c r="OFO57" s="363"/>
      <c r="OFP57" s="363"/>
      <c r="OFQ57" s="363"/>
      <c r="OFR57" s="363"/>
      <c r="OFS57" s="363"/>
      <c r="OFT57" s="363"/>
      <c r="OFU57" s="363"/>
      <c r="OFV57" s="363"/>
      <c r="OFW57" s="363"/>
      <c r="OFX57" s="363"/>
      <c r="OFY57" s="363"/>
      <c r="OFZ57" s="363"/>
      <c r="OGA57" s="363"/>
      <c r="OGB57" s="363"/>
      <c r="OGC57" s="363"/>
      <c r="OGD57" s="363"/>
      <c r="OGE57" s="363"/>
      <c r="OGF57" s="363"/>
      <c r="OGG57" s="363"/>
      <c r="OGH57" s="363"/>
      <c r="OGI57" s="363"/>
      <c r="OGJ57" s="363"/>
      <c r="OGK57" s="363"/>
      <c r="OGL57" s="363"/>
      <c r="OGM57" s="363"/>
      <c r="OGN57" s="363"/>
      <c r="OGO57" s="363"/>
      <c r="OGP57" s="363"/>
      <c r="OGQ57" s="363"/>
      <c r="OGR57" s="363"/>
      <c r="OGS57" s="363"/>
      <c r="OGT57" s="363"/>
      <c r="OGU57" s="363"/>
      <c r="OGV57" s="363"/>
      <c r="OGW57" s="363"/>
      <c r="OGX57" s="363"/>
      <c r="OGY57" s="363"/>
      <c r="OGZ57" s="363"/>
      <c r="OHA57" s="363"/>
      <c r="OHB57" s="363"/>
      <c r="OHC57" s="363"/>
      <c r="OHD57" s="363"/>
      <c r="OHE57" s="363"/>
      <c r="OHF57" s="363"/>
      <c r="OHG57" s="363"/>
      <c r="OHH57" s="363"/>
      <c r="OHI57" s="363"/>
      <c r="OHJ57" s="363"/>
      <c r="OHK57" s="363"/>
      <c r="OHL57" s="363"/>
      <c r="OHM57" s="363"/>
      <c r="OHN57" s="363"/>
      <c r="OHO57" s="363"/>
      <c r="OHP57" s="363"/>
      <c r="OHQ57" s="363"/>
      <c r="OHR57" s="363"/>
      <c r="OHS57" s="363"/>
      <c r="OHT57" s="363"/>
      <c r="OHU57" s="363"/>
      <c r="OHV57" s="363"/>
      <c r="OHW57" s="363"/>
      <c r="OHX57" s="363"/>
      <c r="OHY57" s="363"/>
      <c r="OHZ57" s="363"/>
      <c r="OIA57" s="363"/>
      <c r="OIB57" s="363"/>
      <c r="OIC57" s="363"/>
      <c r="OID57" s="363"/>
      <c r="OIE57" s="363"/>
      <c r="OIF57" s="363"/>
      <c r="OIG57" s="363"/>
      <c r="OIH57" s="363"/>
      <c r="OII57" s="363"/>
      <c r="OIJ57" s="363"/>
      <c r="OIK57" s="363"/>
      <c r="OIL57" s="363"/>
      <c r="OIM57" s="363"/>
      <c r="OIN57" s="363"/>
      <c r="OIO57" s="363"/>
      <c r="OIP57" s="363"/>
      <c r="OIQ57" s="363"/>
      <c r="OIR57" s="363"/>
      <c r="OIS57" s="363"/>
      <c r="OIT57" s="363"/>
      <c r="OIU57" s="363"/>
      <c r="OIV57" s="363"/>
      <c r="OIW57" s="363"/>
      <c r="OIX57" s="363"/>
      <c r="OIY57" s="363"/>
      <c r="OIZ57" s="363"/>
      <c r="OJA57" s="363"/>
      <c r="OJB57" s="363"/>
      <c r="OJC57" s="363"/>
      <c r="OJD57" s="363"/>
      <c r="OJE57" s="363"/>
      <c r="OJF57" s="363"/>
      <c r="OJG57" s="363"/>
      <c r="OJH57" s="363"/>
      <c r="OJI57" s="363"/>
      <c r="OJJ57" s="363"/>
      <c r="OJK57" s="363"/>
      <c r="OJL57" s="363"/>
      <c r="OJM57" s="363"/>
      <c r="OJN57" s="363"/>
      <c r="OJO57" s="363"/>
      <c r="OJP57" s="363"/>
      <c r="OJQ57" s="363"/>
      <c r="OJR57" s="363"/>
      <c r="OJS57" s="363"/>
      <c r="OJT57" s="363"/>
      <c r="OJU57" s="363"/>
      <c r="OJV57" s="363"/>
      <c r="OJW57" s="363"/>
      <c r="OJX57" s="363"/>
      <c r="OJY57" s="363"/>
      <c r="OJZ57" s="363"/>
      <c r="OKA57" s="363"/>
      <c r="OKB57" s="363"/>
      <c r="OKC57" s="363"/>
      <c r="OKD57" s="363"/>
      <c r="OKE57" s="363"/>
      <c r="OKF57" s="363"/>
      <c r="OKG57" s="363"/>
      <c r="OKH57" s="363"/>
      <c r="OKI57" s="363"/>
      <c r="OKJ57" s="363"/>
      <c r="OKK57" s="363"/>
      <c r="OKL57" s="363"/>
      <c r="OKM57" s="363"/>
      <c r="OKN57" s="363"/>
      <c r="OKO57" s="363"/>
      <c r="OKP57" s="363"/>
      <c r="OKQ57" s="363"/>
      <c r="OKR57" s="363"/>
      <c r="OKS57" s="363"/>
      <c r="OKT57" s="363"/>
      <c r="OKU57" s="363"/>
      <c r="OKV57" s="363"/>
      <c r="OKW57" s="363"/>
      <c r="OKX57" s="363"/>
      <c r="OKY57" s="363"/>
      <c r="OKZ57" s="363"/>
      <c r="OLA57" s="363"/>
      <c r="OLB57" s="363"/>
      <c r="OLC57" s="363"/>
      <c r="OLD57" s="363"/>
      <c r="OLE57" s="363"/>
      <c r="OLF57" s="363"/>
      <c r="OLG57" s="363"/>
      <c r="OLH57" s="363"/>
      <c r="OLI57" s="363"/>
      <c r="OLJ57" s="363"/>
      <c r="OLK57" s="363"/>
      <c r="OLL57" s="363"/>
      <c r="OLM57" s="363"/>
      <c r="OLN57" s="363"/>
      <c r="OLO57" s="363"/>
      <c r="OLP57" s="363"/>
      <c r="OLQ57" s="363"/>
      <c r="OLR57" s="363"/>
      <c r="OLS57" s="363"/>
      <c r="OLT57" s="363"/>
      <c r="OLU57" s="363"/>
      <c r="OLV57" s="363"/>
      <c r="OLW57" s="363"/>
      <c r="OLX57" s="363"/>
      <c r="OLY57" s="363"/>
      <c r="OLZ57" s="363"/>
      <c r="OMA57" s="363"/>
      <c r="OMB57" s="363"/>
      <c r="OMC57" s="363"/>
      <c r="OMD57" s="363"/>
      <c r="OME57" s="363"/>
      <c r="OMF57" s="363"/>
      <c r="OMG57" s="363"/>
      <c r="OMH57" s="363"/>
      <c r="OMI57" s="363"/>
      <c r="OMJ57" s="363"/>
      <c r="OMK57" s="363"/>
      <c r="OML57" s="363"/>
      <c r="OMM57" s="363"/>
      <c r="OMN57" s="363"/>
      <c r="OMO57" s="363"/>
      <c r="OMP57" s="363"/>
      <c r="OMQ57" s="363"/>
      <c r="OMR57" s="363"/>
      <c r="OMS57" s="363"/>
      <c r="OMT57" s="363"/>
      <c r="OMU57" s="363"/>
      <c r="OMV57" s="363"/>
      <c r="OMW57" s="363"/>
      <c r="OMX57" s="363"/>
      <c r="OMY57" s="363"/>
      <c r="OMZ57" s="363"/>
      <c r="ONA57" s="363"/>
      <c r="ONB57" s="363"/>
      <c r="ONC57" s="363"/>
      <c r="OND57" s="363"/>
      <c r="ONE57" s="363"/>
      <c r="ONF57" s="363"/>
      <c r="ONG57" s="363"/>
      <c r="ONH57" s="363"/>
      <c r="ONI57" s="363"/>
      <c r="ONJ57" s="363"/>
      <c r="ONK57" s="363"/>
      <c r="ONL57" s="363"/>
      <c r="ONM57" s="363"/>
      <c r="ONN57" s="363"/>
      <c r="ONO57" s="363"/>
      <c r="ONP57" s="363"/>
      <c r="ONQ57" s="363"/>
      <c r="ONR57" s="363"/>
      <c r="ONS57" s="363"/>
      <c r="ONT57" s="363"/>
      <c r="ONU57" s="363"/>
      <c r="ONV57" s="363"/>
      <c r="ONW57" s="363"/>
      <c r="ONX57" s="363"/>
      <c r="ONY57" s="363"/>
      <c r="ONZ57" s="363"/>
      <c r="OOA57" s="363"/>
      <c r="OOB57" s="363"/>
      <c r="OOC57" s="363"/>
      <c r="OOD57" s="363"/>
      <c r="OOE57" s="363"/>
      <c r="OOF57" s="363"/>
      <c r="OOG57" s="363"/>
      <c r="OOH57" s="363"/>
      <c r="OOI57" s="363"/>
      <c r="OOJ57" s="363"/>
      <c r="OOK57" s="363"/>
      <c r="OOL57" s="363"/>
      <c r="OOM57" s="363"/>
      <c r="OON57" s="363"/>
      <c r="OOO57" s="363"/>
      <c r="OOP57" s="363"/>
      <c r="OOQ57" s="363"/>
      <c r="OOR57" s="363"/>
      <c r="OOS57" s="363"/>
      <c r="OOT57" s="363"/>
      <c r="OOU57" s="363"/>
      <c r="OOV57" s="363"/>
      <c r="OOW57" s="363"/>
      <c r="OOX57" s="363"/>
      <c r="OOY57" s="363"/>
      <c r="OOZ57" s="363"/>
      <c r="OPA57" s="363"/>
      <c r="OPB57" s="363"/>
      <c r="OPC57" s="363"/>
      <c r="OPD57" s="363"/>
      <c r="OPE57" s="363"/>
      <c r="OPF57" s="363"/>
      <c r="OPG57" s="363"/>
      <c r="OPH57" s="363"/>
      <c r="OPI57" s="363"/>
      <c r="OPJ57" s="363"/>
      <c r="OPK57" s="363"/>
      <c r="OPL57" s="363"/>
      <c r="OPM57" s="363"/>
      <c r="OPN57" s="363"/>
      <c r="OPO57" s="363"/>
      <c r="OPP57" s="363"/>
      <c r="OPQ57" s="363"/>
      <c r="OPR57" s="363"/>
      <c r="OPS57" s="363"/>
      <c r="OPT57" s="363"/>
      <c r="OPU57" s="363"/>
      <c r="OPV57" s="363"/>
      <c r="OPW57" s="363"/>
      <c r="OPX57" s="363"/>
      <c r="OPY57" s="363"/>
      <c r="OPZ57" s="363"/>
      <c r="OQA57" s="363"/>
      <c r="OQB57" s="363"/>
      <c r="OQC57" s="363"/>
      <c r="OQD57" s="363"/>
      <c r="OQE57" s="363"/>
      <c r="OQF57" s="363"/>
      <c r="OQG57" s="363"/>
      <c r="OQH57" s="363"/>
      <c r="OQI57" s="363"/>
      <c r="OQJ57" s="363"/>
      <c r="OQK57" s="363"/>
      <c r="OQL57" s="363"/>
      <c r="OQM57" s="363"/>
      <c r="OQN57" s="363"/>
      <c r="OQO57" s="363"/>
      <c r="OQP57" s="363"/>
      <c r="OQQ57" s="363"/>
      <c r="OQR57" s="363"/>
      <c r="OQS57" s="363"/>
      <c r="OQT57" s="363"/>
      <c r="OQU57" s="363"/>
      <c r="OQV57" s="363"/>
      <c r="OQW57" s="363"/>
      <c r="OQX57" s="363"/>
      <c r="OQY57" s="363"/>
      <c r="OQZ57" s="363"/>
      <c r="ORA57" s="363"/>
      <c r="ORB57" s="363"/>
      <c r="ORC57" s="363"/>
      <c r="ORD57" s="363"/>
      <c r="ORE57" s="363"/>
      <c r="ORF57" s="363"/>
      <c r="ORG57" s="363"/>
      <c r="ORH57" s="363"/>
      <c r="ORI57" s="363"/>
      <c r="ORJ57" s="363"/>
      <c r="ORK57" s="363"/>
      <c r="ORL57" s="363"/>
      <c r="ORM57" s="363"/>
      <c r="ORN57" s="363"/>
      <c r="ORO57" s="363"/>
      <c r="ORP57" s="363"/>
      <c r="ORQ57" s="363"/>
      <c r="ORR57" s="363"/>
      <c r="ORS57" s="363"/>
      <c r="ORT57" s="363"/>
      <c r="ORU57" s="363"/>
      <c r="ORV57" s="363"/>
      <c r="ORW57" s="363"/>
      <c r="ORX57" s="363"/>
      <c r="ORY57" s="363"/>
      <c r="ORZ57" s="363"/>
      <c r="OSA57" s="363"/>
      <c r="OSB57" s="363"/>
      <c r="OSC57" s="363"/>
      <c r="OSD57" s="363"/>
      <c r="OSE57" s="363"/>
      <c r="OSF57" s="363"/>
      <c r="OSG57" s="363"/>
      <c r="OSH57" s="363"/>
      <c r="OSI57" s="363"/>
      <c r="OSJ57" s="363"/>
      <c r="OSK57" s="363"/>
      <c r="OSL57" s="363"/>
      <c r="OSM57" s="363"/>
      <c r="OSN57" s="363"/>
      <c r="OSO57" s="363"/>
      <c r="OSP57" s="363"/>
      <c r="OSQ57" s="363"/>
      <c r="OSR57" s="363"/>
      <c r="OSS57" s="363"/>
      <c r="OST57" s="363"/>
      <c r="OSU57" s="363"/>
      <c r="OSV57" s="363"/>
      <c r="OSW57" s="363"/>
      <c r="OSX57" s="363"/>
      <c r="OSY57" s="363"/>
      <c r="OSZ57" s="363"/>
      <c r="OTA57" s="363"/>
      <c r="OTB57" s="363"/>
      <c r="OTC57" s="363"/>
      <c r="OTD57" s="363"/>
      <c r="OTE57" s="363"/>
      <c r="OTF57" s="363"/>
      <c r="OTG57" s="363"/>
      <c r="OTH57" s="363"/>
      <c r="OTI57" s="363"/>
      <c r="OTJ57" s="363"/>
      <c r="OTK57" s="363"/>
      <c r="OTL57" s="363"/>
      <c r="OTM57" s="363"/>
      <c r="OTN57" s="363"/>
      <c r="OTO57" s="363"/>
      <c r="OTP57" s="363"/>
      <c r="OTQ57" s="363"/>
      <c r="OTR57" s="363"/>
      <c r="OTS57" s="363"/>
      <c r="OTT57" s="363"/>
      <c r="OTU57" s="363"/>
      <c r="OTV57" s="363"/>
      <c r="OTW57" s="363"/>
      <c r="OTX57" s="363"/>
      <c r="OTY57" s="363"/>
      <c r="OTZ57" s="363"/>
      <c r="OUA57" s="363"/>
      <c r="OUB57" s="363"/>
      <c r="OUC57" s="363"/>
      <c r="OUD57" s="363"/>
      <c r="OUE57" s="363"/>
      <c r="OUF57" s="363"/>
      <c r="OUG57" s="363"/>
      <c r="OUH57" s="363"/>
      <c r="OUI57" s="363"/>
      <c r="OUJ57" s="363"/>
      <c r="OUK57" s="363"/>
      <c r="OUL57" s="363"/>
      <c r="OUM57" s="363"/>
      <c r="OUN57" s="363"/>
      <c r="OUO57" s="363"/>
      <c r="OUP57" s="363"/>
      <c r="OUQ57" s="363"/>
      <c r="OUR57" s="363"/>
      <c r="OUS57" s="363"/>
      <c r="OUT57" s="363"/>
      <c r="OUU57" s="363"/>
      <c r="OUV57" s="363"/>
      <c r="OUW57" s="363"/>
      <c r="OUX57" s="363"/>
      <c r="OUY57" s="363"/>
      <c r="OUZ57" s="363"/>
      <c r="OVA57" s="363"/>
      <c r="OVB57" s="363"/>
      <c r="OVC57" s="363"/>
      <c r="OVD57" s="363"/>
      <c r="OVE57" s="363"/>
      <c r="OVF57" s="363"/>
      <c r="OVG57" s="363"/>
      <c r="OVH57" s="363"/>
      <c r="OVI57" s="363"/>
      <c r="OVJ57" s="363"/>
      <c r="OVK57" s="363"/>
      <c r="OVL57" s="363"/>
      <c r="OVM57" s="363"/>
      <c r="OVN57" s="363"/>
      <c r="OVO57" s="363"/>
      <c r="OVP57" s="363"/>
      <c r="OVQ57" s="363"/>
      <c r="OVR57" s="363"/>
      <c r="OVS57" s="363"/>
      <c r="OVT57" s="363"/>
      <c r="OVU57" s="363"/>
      <c r="OVV57" s="363"/>
      <c r="OVW57" s="363"/>
      <c r="OVX57" s="363"/>
      <c r="OVY57" s="363"/>
      <c r="OVZ57" s="363"/>
      <c r="OWA57" s="363"/>
      <c r="OWB57" s="363"/>
      <c r="OWC57" s="363"/>
      <c r="OWD57" s="363"/>
      <c r="OWE57" s="363"/>
      <c r="OWF57" s="363"/>
      <c r="OWG57" s="363"/>
      <c r="OWH57" s="363"/>
      <c r="OWI57" s="363"/>
      <c r="OWJ57" s="363"/>
      <c r="OWK57" s="363"/>
      <c r="OWL57" s="363"/>
      <c r="OWM57" s="363"/>
      <c r="OWN57" s="363"/>
      <c r="OWO57" s="363"/>
      <c r="OWP57" s="363"/>
      <c r="OWQ57" s="363"/>
      <c r="OWR57" s="363"/>
      <c r="OWS57" s="363"/>
      <c r="OWT57" s="363"/>
      <c r="OWU57" s="363"/>
      <c r="OWV57" s="363"/>
      <c r="OWW57" s="363"/>
      <c r="OWX57" s="363"/>
      <c r="OWY57" s="363"/>
      <c r="OWZ57" s="363"/>
      <c r="OXA57" s="363"/>
      <c r="OXB57" s="363"/>
      <c r="OXC57" s="363"/>
      <c r="OXD57" s="363"/>
      <c r="OXE57" s="363"/>
      <c r="OXF57" s="363"/>
      <c r="OXG57" s="363"/>
      <c r="OXH57" s="363"/>
      <c r="OXI57" s="363"/>
      <c r="OXJ57" s="363"/>
      <c r="OXK57" s="363"/>
      <c r="OXL57" s="363"/>
      <c r="OXM57" s="363"/>
      <c r="OXN57" s="363"/>
      <c r="OXO57" s="363"/>
      <c r="OXP57" s="363"/>
      <c r="OXQ57" s="363"/>
      <c r="OXR57" s="363"/>
      <c r="OXS57" s="363"/>
      <c r="OXT57" s="363"/>
      <c r="OXU57" s="363"/>
      <c r="OXV57" s="363"/>
      <c r="OXW57" s="363"/>
      <c r="OXX57" s="363"/>
      <c r="OXY57" s="363"/>
      <c r="OXZ57" s="363"/>
      <c r="OYA57" s="363"/>
      <c r="OYB57" s="363"/>
      <c r="OYC57" s="363"/>
      <c r="OYD57" s="363"/>
      <c r="OYE57" s="363"/>
      <c r="OYF57" s="363"/>
      <c r="OYG57" s="363"/>
      <c r="OYH57" s="363"/>
      <c r="OYI57" s="363"/>
      <c r="OYJ57" s="363"/>
      <c r="OYK57" s="363"/>
      <c r="OYL57" s="363"/>
      <c r="OYM57" s="363"/>
      <c r="OYN57" s="363"/>
      <c r="OYO57" s="363"/>
      <c r="OYP57" s="363"/>
      <c r="OYQ57" s="363"/>
      <c r="OYR57" s="363"/>
      <c r="OYS57" s="363"/>
      <c r="OYT57" s="363"/>
      <c r="OYU57" s="363"/>
      <c r="OYV57" s="363"/>
      <c r="OYW57" s="363"/>
      <c r="OYX57" s="363"/>
      <c r="OYY57" s="363"/>
      <c r="OYZ57" s="363"/>
      <c r="OZA57" s="363"/>
      <c r="OZB57" s="363"/>
      <c r="OZC57" s="363"/>
      <c r="OZD57" s="363"/>
      <c r="OZE57" s="363"/>
      <c r="OZF57" s="363"/>
      <c r="OZG57" s="363"/>
      <c r="OZH57" s="363"/>
      <c r="OZI57" s="363"/>
      <c r="OZJ57" s="363"/>
      <c r="OZK57" s="363"/>
      <c r="OZL57" s="363"/>
      <c r="OZM57" s="363"/>
      <c r="OZN57" s="363"/>
      <c r="OZO57" s="363"/>
      <c r="OZP57" s="363"/>
      <c r="OZQ57" s="363"/>
      <c r="OZR57" s="363"/>
      <c r="OZS57" s="363"/>
      <c r="OZT57" s="363"/>
      <c r="OZU57" s="363"/>
      <c r="OZV57" s="363"/>
      <c r="OZW57" s="363"/>
      <c r="OZX57" s="363"/>
      <c r="OZY57" s="363"/>
      <c r="OZZ57" s="363"/>
      <c r="PAA57" s="363"/>
      <c r="PAB57" s="363"/>
      <c r="PAC57" s="363"/>
      <c r="PAD57" s="363"/>
      <c r="PAE57" s="363"/>
      <c r="PAF57" s="363"/>
      <c r="PAG57" s="363"/>
      <c r="PAH57" s="363"/>
      <c r="PAI57" s="363"/>
      <c r="PAJ57" s="363"/>
      <c r="PAK57" s="363"/>
      <c r="PAL57" s="363"/>
      <c r="PAM57" s="363"/>
      <c r="PAN57" s="363"/>
      <c r="PAO57" s="363"/>
      <c r="PAP57" s="363"/>
      <c r="PAQ57" s="363"/>
      <c r="PAR57" s="363"/>
      <c r="PAS57" s="363"/>
      <c r="PAT57" s="363"/>
      <c r="PAU57" s="363"/>
      <c r="PAV57" s="363"/>
      <c r="PAW57" s="363"/>
      <c r="PAX57" s="363"/>
      <c r="PAY57" s="363"/>
      <c r="PAZ57" s="363"/>
      <c r="PBA57" s="363"/>
      <c r="PBB57" s="363"/>
      <c r="PBC57" s="363"/>
      <c r="PBD57" s="363"/>
      <c r="PBE57" s="363"/>
      <c r="PBF57" s="363"/>
      <c r="PBG57" s="363"/>
      <c r="PBH57" s="363"/>
      <c r="PBI57" s="363"/>
      <c r="PBJ57" s="363"/>
      <c r="PBK57" s="363"/>
      <c r="PBL57" s="363"/>
      <c r="PBM57" s="363"/>
      <c r="PBN57" s="363"/>
      <c r="PBO57" s="363"/>
      <c r="PBP57" s="363"/>
      <c r="PBQ57" s="363"/>
      <c r="PBR57" s="363"/>
      <c r="PBS57" s="363"/>
      <c r="PBT57" s="363"/>
      <c r="PBU57" s="363"/>
      <c r="PBV57" s="363"/>
      <c r="PBW57" s="363"/>
      <c r="PBX57" s="363"/>
      <c r="PBY57" s="363"/>
      <c r="PBZ57" s="363"/>
      <c r="PCA57" s="363"/>
      <c r="PCB57" s="363"/>
      <c r="PCC57" s="363"/>
      <c r="PCD57" s="363"/>
      <c r="PCE57" s="363"/>
      <c r="PCF57" s="363"/>
      <c r="PCG57" s="363"/>
      <c r="PCH57" s="363"/>
      <c r="PCI57" s="363"/>
      <c r="PCJ57" s="363"/>
      <c r="PCK57" s="363"/>
      <c r="PCL57" s="363"/>
      <c r="PCM57" s="363"/>
      <c r="PCN57" s="363"/>
      <c r="PCO57" s="363"/>
      <c r="PCP57" s="363"/>
      <c r="PCQ57" s="363"/>
      <c r="PCR57" s="363"/>
      <c r="PCS57" s="363"/>
      <c r="PCT57" s="363"/>
      <c r="PCU57" s="363"/>
      <c r="PCV57" s="363"/>
      <c r="PCW57" s="363"/>
      <c r="PCX57" s="363"/>
      <c r="PCY57" s="363"/>
      <c r="PCZ57" s="363"/>
      <c r="PDA57" s="363"/>
      <c r="PDB57" s="363"/>
      <c r="PDC57" s="363"/>
      <c r="PDD57" s="363"/>
      <c r="PDE57" s="363"/>
      <c r="PDF57" s="363"/>
      <c r="PDG57" s="363"/>
      <c r="PDH57" s="363"/>
      <c r="PDI57" s="363"/>
      <c r="PDJ57" s="363"/>
      <c r="PDK57" s="363"/>
      <c r="PDL57" s="363"/>
      <c r="PDM57" s="363"/>
      <c r="PDN57" s="363"/>
      <c r="PDO57" s="363"/>
      <c r="PDP57" s="363"/>
      <c r="PDQ57" s="363"/>
      <c r="PDR57" s="363"/>
      <c r="PDS57" s="363"/>
      <c r="PDT57" s="363"/>
      <c r="PDU57" s="363"/>
      <c r="PDV57" s="363"/>
      <c r="PDW57" s="363"/>
      <c r="PDX57" s="363"/>
      <c r="PDY57" s="363"/>
      <c r="PDZ57" s="363"/>
      <c r="PEA57" s="363"/>
      <c r="PEB57" s="363"/>
      <c r="PEC57" s="363"/>
      <c r="PED57" s="363"/>
      <c r="PEE57" s="363"/>
      <c r="PEF57" s="363"/>
      <c r="PEG57" s="363"/>
      <c r="PEH57" s="363"/>
      <c r="PEI57" s="363"/>
      <c r="PEJ57" s="363"/>
      <c r="PEK57" s="363"/>
      <c r="PEL57" s="363"/>
      <c r="PEM57" s="363"/>
      <c r="PEN57" s="363"/>
      <c r="PEO57" s="363"/>
      <c r="PEP57" s="363"/>
      <c r="PEQ57" s="363"/>
      <c r="PER57" s="363"/>
      <c r="PES57" s="363"/>
      <c r="PET57" s="363"/>
      <c r="PEU57" s="363"/>
      <c r="PEV57" s="363"/>
      <c r="PEW57" s="363"/>
      <c r="PEX57" s="363"/>
      <c r="PEY57" s="363"/>
      <c r="PEZ57" s="363"/>
      <c r="PFA57" s="363"/>
      <c r="PFB57" s="363"/>
      <c r="PFC57" s="363"/>
      <c r="PFD57" s="363"/>
      <c r="PFE57" s="363"/>
      <c r="PFF57" s="363"/>
      <c r="PFG57" s="363"/>
      <c r="PFH57" s="363"/>
      <c r="PFI57" s="363"/>
      <c r="PFJ57" s="363"/>
      <c r="PFK57" s="363"/>
      <c r="PFL57" s="363"/>
      <c r="PFM57" s="363"/>
      <c r="PFN57" s="363"/>
      <c r="PFO57" s="363"/>
      <c r="PFP57" s="363"/>
      <c r="PFQ57" s="363"/>
      <c r="PFR57" s="363"/>
      <c r="PFS57" s="363"/>
      <c r="PFT57" s="363"/>
      <c r="PFU57" s="363"/>
      <c r="PFV57" s="363"/>
      <c r="PFW57" s="363"/>
      <c r="PFX57" s="363"/>
      <c r="PFY57" s="363"/>
      <c r="PFZ57" s="363"/>
      <c r="PGA57" s="363"/>
      <c r="PGB57" s="363"/>
      <c r="PGC57" s="363"/>
      <c r="PGD57" s="363"/>
      <c r="PGE57" s="363"/>
      <c r="PGF57" s="363"/>
      <c r="PGG57" s="363"/>
      <c r="PGH57" s="363"/>
      <c r="PGI57" s="363"/>
      <c r="PGJ57" s="363"/>
      <c r="PGK57" s="363"/>
      <c r="PGL57" s="363"/>
      <c r="PGM57" s="363"/>
      <c r="PGN57" s="363"/>
      <c r="PGO57" s="363"/>
      <c r="PGP57" s="363"/>
      <c r="PGQ57" s="363"/>
      <c r="PGR57" s="363"/>
      <c r="PGS57" s="363"/>
      <c r="PGT57" s="363"/>
      <c r="PGU57" s="363"/>
      <c r="PGV57" s="363"/>
      <c r="PGW57" s="363"/>
      <c r="PGX57" s="363"/>
      <c r="PGY57" s="363"/>
      <c r="PGZ57" s="363"/>
      <c r="PHA57" s="363"/>
      <c r="PHB57" s="363"/>
      <c r="PHC57" s="363"/>
      <c r="PHD57" s="363"/>
      <c r="PHE57" s="363"/>
      <c r="PHF57" s="363"/>
      <c r="PHG57" s="363"/>
      <c r="PHH57" s="363"/>
      <c r="PHI57" s="363"/>
      <c r="PHJ57" s="363"/>
      <c r="PHK57" s="363"/>
      <c r="PHL57" s="363"/>
      <c r="PHM57" s="363"/>
      <c r="PHN57" s="363"/>
      <c r="PHO57" s="363"/>
      <c r="PHP57" s="363"/>
      <c r="PHQ57" s="363"/>
      <c r="PHR57" s="363"/>
      <c r="PHS57" s="363"/>
      <c r="PHT57" s="363"/>
      <c r="PHU57" s="363"/>
      <c r="PHV57" s="363"/>
      <c r="PHW57" s="363"/>
      <c r="PHX57" s="363"/>
      <c r="PHY57" s="363"/>
      <c r="PHZ57" s="363"/>
      <c r="PIA57" s="363"/>
      <c r="PIB57" s="363"/>
      <c r="PIC57" s="363"/>
      <c r="PID57" s="363"/>
      <c r="PIE57" s="363"/>
      <c r="PIF57" s="363"/>
      <c r="PIG57" s="363"/>
      <c r="PIH57" s="363"/>
      <c r="PII57" s="363"/>
      <c r="PIJ57" s="363"/>
      <c r="PIK57" s="363"/>
      <c r="PIL57" s="363"/>
      <c r="PIM57" s="363"/>
      <c r="PIN57" s="363"/>
      <c r="PIO57" s="363"/>
      <c r="PIP57" s="363"/>
      <c r="PIQ57" s="363"/>
      <c r="PIR57" s="363"/>
      <c r="PIS57" s="363"/>
      <c r="PIT57" s="363"/>
      <c r="PIU57" s="363"/>
      <c r="PIV57" s="363"/>
      <c r="PIW57" s="363"/>
      <c r="PIX57" s="363"/>
      <c r="PIY57" s="363"/>
      <c r="PIZ57" s="363"/>
      <c r="PJA57" s="363"/>
      <c r="PJB57" s="363"/>
      <c r="PJC57" s="363"/>
      <c r="PJD57" s="363"/>
      <c r="PJE57" s="363"/>
      <c r="PJF57" s="363"/>
      <c r="PJG57" s="363"/>
      <c r="PJH57" s="363"/>
      <c r="PJI57" s="363"/>
      <c r="PJJ57" s="363"/>
      <c r="PJK57" s="363"/>
      <c r="PJL57" s="363"/>
      <c r="PJM57" s="363"/>
      <c r="PJN57" s="363"/>
      <c r="PJO57" s="363"/>
      <c r="PJP57" s="363"/>
      <c r="PJQ57" s="363"/>
      <c r="PJR57" s="363"/>
      <c r="PJS57" s="363"/>
      <c r="PJT57" s="363"/>
      <c r="PJU57" s="363"/>
      <c r="PJV57" s="363"/>
      <c r="PJW57" s="363"/>
      <c r="PJX57" s="363"/>
      <c r="PJY57" s="363"/>
      <c r="PJZ57" s="363"/>
      <c r="PKA57" s="363"/>
      <c r="PKB57" s="363"/>
      <c r="PKC57" s="363"/>
      <c r="PKD57" s="363"/>
      <c r="PKE57" s="363"/>
      <c r="PKF57" s="363"/>
      <c r="PKG57" s="363"/>
      <c r="PKH57" s="363"/>
      <c r="PKI57" s="363"/>
      <c r="PKJ57" s="363"/>
      <c r="PKK57" s="363"/>
      <c r="PKL57" s="363"/>
      <c r="PKM57" s="363"/>
      <c r="PKN57" s="363"/>
      <c r="PKO57" s="363"/>
      <c r="PKP57" s="363"/>
      <c r="PKQ57" s="363"/>
      <c r="PKR57" s="363"/>
      <c r="PKS57" s="363"/>
      <c r="PKT57" s="363"/>
      <c r="PKU57" s="363"/>
      <c r="PKV57" s="363"/>
      <c r="PKW57" s="363"/>
      <c r="PKX57" s="363"/>
      <c r="PKY57" s="363"/>
      <c r="PKZ57" s="363"/>
      <c r="PLA57" s="363"/>
      <c r="PLB57" s="363"/>
      <c r="PLC57" s="363"/>
      <c r="PLD57" s="363"/>
      <c r="PLE57" s="363"/>
      <c r="PLF57" s="363"/>
      <c r="PLG57" s="363"/>
      <c r="PLH57" s="363"/>
      <c r="PLI57" s="363"/>
      <c r="PLJ57" s="363"/>
      <c r="PLK57" s="363"/>
      <c r="PLL57" s="363"/>
      <c r="PLM57" s="363"/>
      <c r="PLN57" s="363"/>
      <c r="PLO57" s="363"/>
      <c r="PLP57" s="363"/>
      <c r="PLQ57" s="363"/>
      <c r="PLR57" s="363"/>
      <c r="PLS57" s="363"/>
      <c r="PLT57" s="363"/>
      <c r="PLU57" s="363"/>
      <c r="PLV57" s="363"/>
      <c r="PLW57" s="363"/>
      <c r="PLX57" s="363"/>
      <c r="PLY57" s="363"/>
      <c r="PLZ57" s="363"/>
      <c r="PMA57" s="363"/>
      <c r="PMB57" s="363"/>
      <c r="PMC57" s="363"/>
      <c r="PMD57" s="363"/>
      <c r="PME57" s="363"/>
      <c r="PMF57" s="363"/>
      <c r="PMG57" s="363"/>
      <c r="PMH57" s="363"/>
      <c r="PMI57" s="363"/>
      <c r="PMJ57" s="363"/>
      <c r="PMK57" s="363"/>
      <c r="PML57" s="363"/>
      <c r="PMM57" s="363"/>
      <c r="PMN57" s="363"/>
      <c r="PMO57" s="363"/>
      <c r="PMP57" s="363"/>
      <c r="PMQ57" s="363"/>
      <c r="PMR57" s="363"/>
      <c r="PMS57" s="363"/>
      <c r="PMT57" s="363"/>
      <c r="PMU57" s="363"/>
      <c r="PMV57" s="363"/>
      <c r="PMW57" s="363"/>
      <c r="PMX57" s="363"/>
      <c r="PMY57" s="363"/>
      <c r="PMZ57" s="363"/>
      <c r="PNA57" s="363"/>
      <c r="PNB57" s="363"/>
      <c r="PNC57" s="363"/>
      <c r="PND57" s="363"/>
      <c r="PNE57" s="363"/>
      <c r="PNF57" s="363"/>
      <c r="PNG57" s="363"/>
      <c r="PNH57" s="363"/>
      <c r="PNI57" s="363"/>
      <c r="PNJ57" s="363"/>
      <c r="PNK57" s="363"/>
      <c r="PNL57" s="363"/>
      <c r="PNM57" s="363"/>
      <c r="PNN57" s="363"/>
      <c r="PNO57" s="363"/>
      <c r="PNP57" s="363"/>
      <c r="PNQ57" s="363"/>
      <c r="PNR57" s="363"/>
      <c r="PNS57" s="363"/>
      <c r="PNT57" s="363"/>
      <c r="PNU57" s="363"/>
      <c r="PNV57" s="363"/>
      <c r="PNW57" s="363"/>
      <c r="PNX57" s="363"/>
      <c r="PNY57" s="363"/>
      <c r="PNZ57" s="363"/>
      <c r="POA57" s="363"/>
      <c r="POB57" s="363"/>
      <c r="POC57" s="363"/>
      <c r="POD57" s="363"/>
      <c r="POE57" s="363"/>
      <c r="POF57" s="363"/>
      <c r="POG57" s="363"/>
      <c r="POH57" s="363"/>
      <c r="POI57" s="363"/>
      <c r="POJ57" s="363"/>
      <c r="POK57" s="363"/>
      <c r="POL57" s="363"/>
      <c r="POM57" s="363"/>
      <c r="PON57" s="363"/>
      <c r="POO57" s="363"/>
      <c r="POP57" s="363"/>
      <c r="POQ57" s="363"/>
      <c r="POR57" s="363"/>
      <c r="POS57" s="363"/>
      <c r="POT57" s="363"/>
      <c r="POU57" s="363"/>
      <c r="POV57" s="363"/>
      <c r="POW57" s="363"/>
      <c r="POX57" s="363"/>
      <c r="POY57" s="363"/>
      <c r="POZ57" s="363"/>
      <c r="PPA57" s="363"/>
      <c r="PPB57" s="363"/>
      <c r="PPC57" s="363"/>
      <c r="PPD57" s="363"/>
      <c r="PPE57" s="363"/>
      <c r="PPF57" s="363"/>
      <c r="PPG57" s="363"/>
      <c r="PPH57" s="363"/>
      <c r="PPI57" s="363"/>
      <c r="PPJ57" s="363"/>
      <c r="PPK57" s="363"/>
      <c r="PPL57" s="363"/>
      <c r="PPM57" s="363"/>
      <c r="PPN57" s="363"/>
      <c r="PPO57" s="363"/>
      <c r="PPP57" s="363"/>
      <c r="PPQ57" s="363"/>
      <c r="PPR57" s="363"/>
      <c r="PPS57" s="363"/>
      <c r="PPT57" s="363"/>
      <c r="PPU57" s="363"/>
      <c r="PPV57" s="363"/>
      <c r="PPW57" s="363"/>
      <c r="PPX57" s="363"/>
      <c r="PPY57" s="363"/>
      <c r="PPZ57" s="363"/>
      <c r="PQA57" s="363"/>
      <c r="PQB57" s="363"/>
      <c r="PQC57" s="363"/>
      <c r="PQD57" s="363"/>
      <c r="PQE57" s="363"/>
      <c r="PQF57" s="363"/>
      <c r="PQG57" s="363"/>
      <c r="PQH57" s="363"/>
      <c r="PQI57" s="363"/>
      <c r="PQJ57" s="363"/>
      <c r="PQK57" s="363"/>
      <c r="PQL57" s="363"/>
      <c r="PQM57" s="363"/>
      <c r="PQN57" s="363"/>
      <c r="PQO57" s="363"/>
      <c r="PQP57" s="363"/>
      <c r="PQQ57" s="363"/>
      <c r="PQR57" s="363"/>
      <c r="PQS57" s="363"/>
      <c r="PQT57" s="363"/>
      <c r="PQU57" s="363"/>
      <c r="PQV57" s="363"/>
      <c r="PQW57" s="363"/>
      <c r="PQX57" s="363"/>
      <c r="PQY57" s="363"/>
      <c r="PQZ57" s="363"/>
      <c r="PRA57" s="363"/>
      <c r="PRB57" s="363"/>
      <c r="PRC57" s="363"/>
      <c r="PRD57" s="363"/>
      <c r="PRE57" s="363"/>
      <c r="PRF57" s="363"/>
      <c r="PRG57" s="363"/>
      <c r="PRH57" s="363"/>
      <c r="PRI57" s="363"/>
      <c r="PRJ57" s="363"/>
      <c r="PRK57" s="363"/>
      <c r="PRL57" s="363"/>
      <c r="PRM57" s="363"/>
      <c r="PRN57" s="363"/>
      <c r="PRO57" s="363"/>
      <c r="PRP57" s="363"/>
      <c r="PRQ57" s="363"/>
      <c r="PRR57" s="363"/>
      <c r="PRS57" s="363"/>
      <c r="PRT57" s="363"/>
      <c r="PRU57" s="363"/>
      <c r="PRV57" s="363"/>
      <c r="PRW57" s="363"/>
      <c r="PRX57" s="363"/>
      <c r="PRY57" s="363"/>
      <c r="PRZ57" s="363"/>
      <c r="PSA57" s="363"/>
      <c r="PSB57" s="363"/>
      <c r="PSC57" s="363"/>
      <c r="PSD57" s="363"/>
      <c r="PSE57" s="363"/>
      <c r="PSF57" s="363"/>
      <c r="PSG57" s="363"/>
      <c r="PSH57" s="363"/>
      <c r="PSI57" s="363"/>
      <c r="PSJ57" s="363"/>
      <c r="PSK57" s="363"/>
      <c r="PSL57" s="363"/>
      <c r="PSM57" s="363"/>
      <c r="PSN57" s="363"/>
      <c r="PSO57" s="363"/>
      <c r="PSP57" s="363"/>
      <c r="PSQ57" s="363"/>
      <c r="PSR57" s="363"/>
      <c r="PSS57" s="363"/>
      <c r="PST57" s="363"/>
      <c r="PSU57" s="363"/>
      <c r="PSV57" s="363"/>
      <c r="PSW57" s="363"/>
      <c r="PSX57" s="363"/>
      <c r="PSY57" s="363"/>
      <c r="PSZ57" s="363"/>
      <c r="PTA57" s="363"/>
      <c r="PTB57" s="363"/>
      <c r="PTC57" s="363"/>
      <c r="PTD57" s="363"/>
      <c r="PTE57" s="363"/>
      <c r="PTF57" s="363"/>
      <c r="PTG57" s="363"/>
      <c r="PTH57" s="363"/>
      <c r="PTI57" s="363"/>
      <c r="PTJ57" s="363"/>
      <c r="PTK57" s="363"/>
      <c r="PTL57" s="363"/>
      <c r="PTM57" s="363"/>
      <c r="PTN57" s="363"/>
      <c r="PTO57" s="363"/>
      <c r="PTP57" s="363"/>
      <c r="PTQ57" s="363"/>
      <c r="PTR57" s="363"/>
      <c r="PTS57" s="363"/>
      <c r="PTT57" s="363"/>
      <c r="PTU57" s="363"/>
      <c r="PTV57" s="363"/>
      <c r="PTW57" s="363"/>
      <c r="PTX57" s="363"/>
      <c r="PTY57" s="363"/>
      <c r="PTZ57" s="363"/>
      <c r="PUA57" s="363"/>
      <c r="PUB57" s="363"/>
      <c r="PUC57" s="363"/>
      <c r="PUD57" s="363"/>
      <c r="PUE57" s="363"/>
      <c r="PUF57" s="363"/>
      <c r="PUG57" s="363"/>
      <c r="PUH57" s="363"/>
      <c r="PUI57" s="363"/>
      <c r="PUJ57" s="363"/>
      <c r="PUK57" s="363"/>
      <c r="PUL57" s="363"/>
      <c r="PUM57" s="363"/>
      <c r="PUN57" s="363"/>
      <c r="PUO57" s="363"/>
      <c r="PUP57" s="363"/>
      <c r="PUQ57" s="363"/>
      <c r="PUR57" s="363"/>
      <c r="PUS57" s="363"/>
      <c r="PUT57" s="363"/>
      <c r="PUU57" s="363"/>
      <c r="PUV57" s="363"/>
      <c r="PUW57" s="363"/>
      <c r="PUX57" s="363"/>
      <c r="PUY57" s="363"/>
      <c r="PUZ57" s="363"/>
      <c r="PVA57" s="363"/>
      <c r="PVB57" s="363"/>
      <c r="PVC57" s="363"/>
      <c r="PVD57" s="363"/>
      <c r="PVE57" s="363"/>
      <c r="PVF57" s="363"/>
      <c r="PVG57" s="363"/>
      <c r="PVH57" s="363"/>
      <c r="PVI57" s="363"/>
      <c r="PVJ57" s="363"/>
      <c r="PVK57" s="363"/>
      <c r="PVL57" s="363"/>
      <c r="PVM57" s="363"/>
      <c r="PVN57" s="363"/>
      <c r="PVO57" s="363"/>
      <c r="PVP57" s="363"/>
      <c r="PVQ57" s="363"/>
      <c r="PVR57" s="363"/>
      <c r="PVS57" s="363"/>
      <c r="PVT57" s="363"/>
      <c r="PVU57" s="363"/>
      <c r="PVV57" s="363"/>
      <c r="PVW57" s="363"/>
      <c r="PVX57" s="363"/>
      <c r="PVY57" s="363"/>
      <c r="PVZ57" s="363"/>
      <c r="PWA57" s="363"/>
      <c r="PWB57" s="363"/>
      <c r="PWC57" s="363"/>
      <c r="PWD57" s="363"/>
      <c r="PWE57" s="363"/>
      <c r="PWF57" s="363"/>
      <c r="PWG57" s="363"/>
      <c r="PWH57" s="363"/>
      <c r="PWI57" s="363"/>
      <c r="PWJ57" s="363"/>
      <c r="PWK57" s="363"/>
      <c r="PWL57" s="363"/>
      <c r="PWM57" s="363"/>
      <c r="PWN57" s="363"/>
      <c r="PWO57" s="363"/>
      <c r="PWP57" s="363"/>
      <c r="PWQ57" s="363"/>
      <c r="PWR57" s="363"/>
      <c r="PWS57" s="363"/>
      <c r="PWT57" s="363"/>
      <c r="PWU57" s="363"/>
      <c r="PWV57" s="363"/>
      <c r="PWW57" s="363"/>
      <c r="PWX57" s="363"/>
      <c r="PWY57" s="363"/>
      <c r="PWZ57" s="363"/>
      <c r="PXA57" s="363"/>
      <c r="PXB57" s="363"/>
      <c r="PXC57" s="363"/>
      <c r="PXD57" s="363"/>
      <c r="PXE57" s="363"/>
      <c r="PXF57" s="363"/>
      <c r="PXG57" s="363"/>
      <c r="PXH57" s="363"/>
      <c r="PXI57" s="363"/>
      <c r="PXJ57" s="363"/>
      <c r="PXK57" s="363"/>
      <c r="PXL57" s="363"/>
      <c r="PXM57" s="363"/>
      <c r="PXN57" s="363"/>
      <c r="PXO57" s="363"/>
      <c r="PXP57" s="363"/>
      <c r="PXQ57" s="363"/>
      <c r="PXR57" s="363"/>
      <c r="PXS57" s="363"/>
      <c r="PXT57" s="363"/>
      <c r="PXU57" s="363"/>
      <c r="PXV57" s="363"/>
      <c r="PXW57" s="363"/>
      <c r="PXX57" s="363"/>
      <c r="PXY57" s="363"/>
      <c r="PXZ57" s="363"/>
      <c r="PYA57" s="363"/>
      <c r="PYB57" s="363"/>
      <c r="PYC57" s="363"/>
      <c r="PYD57" s="363"/>
      <c r="PYE57" s="363"/>
      <c r="PYF57" s="363"/>
      <c r="PYG57" s="363"/>
      <c r="PYH57" s="363"/>
      <c r="PYI57" s="363"/>
      <c r="PYJ57" s="363"/>
      <c r="PYK57" s="363"/>
      <c r="PYL57" s="363"/>
      <c r="PYM57" s="363"/>
      <c r="PYN57" s="363"/>
      <c r="PYO57" s="363"/>
      <c r="PYP57" s="363"/>
      <c r="PYQ57" s="363"/>
      <c r="PYR57" s="363"/>
      <c r="PYS57" s="363"/>
      <c r="PYT57" s="363"/>
      <c r="PYU57" s="363"/>
      <c r="PYV57" s="363"/>
      <c r="PYW57" s="363"/>
      <c r="PYX57" s="363"/>
      <c r="PYY57" s="363"/>
      <c r="PYZ57" s="363"/>
      <c r="PZA57" s="363"/>
      <c r="PZB57" s="363"/>
      <c r="PZC57" s="363"/>
      <c r="PZD57" s="363"/>
      <c r="PZE57" s="363"/>
      <c r="PZF57" s="363"/>
      <c r="PZG57" s="363"/>
      <c r="PZH57" s="363"/>
      <c r="PZI57" s="363"/>
      <c r="PZJ57" s="363"/>
      <c r="PZK57" s="363"/>
      <c r="PZL57" s="363"/>
      <c r="PZM57" s="363"/>
      <c r="PZN57" s="363"/>
      <c r="PZO57" s="363"/>
      <c r="PZP57" s="363"/>
      <c r="PZQ57" s="363"/>
      <c r="PZR57" s="363"/>
      <c r="PZS57" s="363"/>
      <c r="PZT57" s="363"/>
      <c r="PZU57" s="363"/>
      <c r="PZV57" s="363"/>
      <c r="PZW57" s="363"/>
      <c r="PZX57" s="363"/>
      <c r="PZY57" s="363"/>
      <c r="PZZ57" s="363"/>
      <c r="QAA57" s="363"/>
      <c r="QAB57" s="363"/>
      <c r="QAC57" s="363"/>
      <c r="QAD57" s="363"/>
      <c r="QAE57" s="363"/>
      <c r="QAF57" s="363"/>
      <c r="QAG57" s="363"/>
      <c r="QAH57" s="363"/>
      <c r="QAI57" s="363"/>
      <c r="QAJ57" s="363"/>
      <c r="QAK57" s="363"/>
      <c r="QAL57" s="363"/>
      <c r="QAM57" s="363"/>
      <c r="QAN57" s="363"/>
      <c r="QAO57" s="363"/>
      <c r="QAP57" s="363"/>
      <c r="QAQ57" s="363"/>
      <c r="QAR57" s="363"/>
      <c r="QAS57" s="363"/>
      <c r="QAT57" s="363"/>
      <c r="QAU57" s="363"/>
      <c r="QAV57" s="363"/>
      <c r="QAW57" s="363"/>
      <c r="QAX57" s="363"/>
      <c r="QAY57" s="363"/>
      <c r="QAZ57" s="363"/>
      <c r="QBA57" s="363"/>
      <c r="QBB57" s="363"/>
      <c r="QBC57" s="363"/>
      <c r="QBD57" s="363"/>
      <c r="QBE57" s="363"/>
      <c r="QBF57" s="363"/>
      <c r="QBG57" s="363"/>
      <c r="QBH57" s="363"/>
      <c r="QBI57" s="363"/>
      <c r="QBJ57" s="363"/>
      <c r="QBK57" s="363"/>
      <c r="QBL57" s="363"/>
      <c r="QBM57" s="363"/>
      <c r="QBN57" s="363"/>
      <c r="QBO57" s="363"/>
      <c r="QBP57" s="363"/>
      <c r="QBQ57" s="363"/>
      <c r="QBR57" s="363"/>
      <c r="QBS57" s="363"/>
      <c r="QBT57" s="363"/>
      <c r="QBU57" s="363"/>
      <c r="QBV57" s="363"/>
      <c r="QBW57" s="363"/>
      <c r="QBX57" s="363"/>
      <c r="QBY57" s="363"/>
      <c r="QBZ57" s="363"/>
      <c r="QCA57" s="363"/>
      <c r="QCB57" s="363"/>
      <c r="QCC57" s="363"/>
      <c r="QCD57" s="363"/>
      <c r="QCE57" s="363"/>
      <c r="QCF57" s="363"/>
      <c r="QCG57" s="363"/>
      <c r="QCH57" s="363"/>
      <c r="QCI57" s="363"/>
      <c r="QCJ57" s="363"/>
      <c r="QCK57" s="363"/>
      <c r="QCL57" s="363"/>
      <c r="QCM57" s="363"/>
      <c r="QCN57" s="363"/>
      <c r="QCO57" s="363"/>
      <c r="QCP57" s="363"/>
      <c r="QCQ57" s="363"/>
      <c r="QCR57" s="363"/>
      <c r="QCS57" s="363"/>
      <c r="QCT57" s="363"/>
      <c r="QCU57" s="363"/>
      <c r="QCV57" s="363"/>
      <c r="QCW57" s="363"/>
      <c r="QCX57" s="363"/>
      <c r="QCY57" s="363"/>
      <c r="QCZ57" s="363"/>
      <c r="QDA57" s="363"/>
      <c r="QDB57" s="363"/>
      <c r="QDC57" s="363"/>
      <c r="QDD57" s="363"/>
      <c r="QDE57" s="363"/>
      <c r="QDF57" s="363"/>
      <c r="QDG57" s="363"/>
      <c r="QDH57" s="363"/>
      <c r="QDI57" s="363"/>
      <c r="QDJ57" s="363"/>
      <c r="QDK57" s="363"/>
      <c r="QDL57" s="363"/>
      <c r="QDM57" s="363"/>
      <c r="QDN57" s="363"/>
      <c r="QDO57" s="363"/>
      <c r="QDP57" s="363"/>
      <c r="QDQ57" s="363"/>
      <c r="QDR57" s="363"/>
      <c r="QDS57" s="363"/>
      <c r="QDT57" s="363"/>
      <c r="QDU57" s="363"/>
      <c r="QDV57" s="363"/>
      <c r="QDW57" s="363"/>
      <c r="QDX57" s="363"/>
      <c r="QDY57" s="363"/>
      <c r="QDZ57" s="363"/>
      <c r="QEA57" s="363"/>
      <c r="QEB57" s="363"/>
      <c r="QEC57" s="363"/>
      <c r="QED57" s="363"/>
      <c r="QEE57" s="363"/>
      <c r="QEF57" s="363"/>
      <c r="QEG57" s="363"/>
      <c r="QEH57" s="363"/>
      <c r="QEI57" s="363"/>
      <c r="QEJ57" s="363"/>
      <c r="QEK57" s="363"/>
      <c r="QEL57" s="363"/>
      <c r="QEM57" s="363"/>
      <c r="QEN57" s="363"/>
      <c r="QEO57" s="363"/>
      <c r="QEP57" s="363"/>
      <c r="QEQ57" s="363"/>
      <c r="QER57" s="363"/>
      <c r="QES57" s="363"/>
      <c r="QET57" s="363"/>
      <c r="QEU57" s="363"/>
      <c r="QEV57" s="363"/>
      <c r="QEW57" s="363"/>
      <c r="QEX57" s="363"/>
      <c r="QEY57" s="363"/>
      <c r="QEZ57" s="363"/>
      <c r="QFA57" s="363"/>
      <c r="QFB57" s="363"/>
      <c r="QFC57" s="363"/>
      <c r="QFD57" s="363"/>
      <c r="QFE57" s="363"/>
      <c r="QFF57" s="363"/>
      <c r="QFG57" s="363"/>
      <c r="QFH57" s="363"/>
      <c r="QFI57" s="363"/>
      <c r="QFJ57" s="363"/>
      <c r="QFK57" s="363"/>
      <c r="QFL57" s="363"/>
      <c r="QFM57" s="363"/>
      <c r="QFN57" s="363"/>
      <c r="QFO57" s="363"/>
      <c r="QFP57" s="363"/>
      <c r="QFQ57" s="363"/>
      <c r="QFR57" s="363"/>
      <c r="QFS57" s="363"/>
      <c r="QFT57" s="363"/>
      <c r="QFU57" s="363"/>
      <c r="QFV57" s="363"/>
      <c r="QFW57" s="363"/>
      <c r="QFX57" s="363"/>
      <c r="QFY57" s="363"/>
      <c r="QFZ57" s="363"/>
      <c r="QGA57" s="363"/>
      <c r="QGB57" s="363"/>
      <c r="QGC57" s="363"/>
      <c r="QGD57" s="363"/>
      <c r="QGE57" s="363"/>
      <c r="QGF57" s="363"/>
      <c r="QGG57" s="363"/>
      <c r="QGH57" s="363"/>
      <c r="QGI57" s="363"/>
      <c r="QGJ57" s="363"/>
      <c r="QGK57" s="363"/>
      <c r="QGL57" s="363"/>
      <c r="QGM57" s="363"/>
      <c r="QGN57" s="363"/>
      <c r="QGO57" s="363"/>
      <c r="QGP57" s="363"/>
      <c r="QGQ57" s="363"/>
      <c r="QGR57" s="363"/>
      <c r="QGS57" s="363"/>
      <c r="QGT57" s="363"/>
      <c r="QGU57" s="363"/>
      <c r="QGV57" s="363"/>
      <c r="QGW57" s="363"/>
      <c r="QGX57" s="363"/>
      <c r="QGY57" s="363"/>
      <c r="QGZ57" s="363"/>
      <c r="QHA57" s="363"/>
      <c r="QHB57" s="363"/>
      <c r="QHC57" s="363"/>
      <c r="QHD57" s="363"/>
      <c r="QHE57" s="363"/>
      <c r="QHF57" s="363"/>
      <c r="QHG57" s="363"/>
      <c r="QHH57" s="363"/>
      <c r="QHI57" s="363"/>
      <c r="QHJ57" s="363"/>
      <c r="QHK57" s="363"/>
      <c r="QHL57" s="363"/>
      <c r="QHM57" s="363"/>
      <c r="QHN57" s="363"/>
      <c r="QHO57" s="363"/>
      <c r="QHP57" s="363"/>
      <c r="QHQ57" s="363"/>
      <c r="QHR57" s="363"/>
      <c r="QHS57" s="363"/>
      <c r="QHT57" s="363"/>
      <c r="QHU57" s="363"/>
      <c r="QHV57" s="363"/>
      <c r="QHW57" s="363"/>
      <c r="QHX57" s="363"/>
      <c r="QHY57" s="363"/>
      <c r="QHZ57" s="363"/>
      <c r="QIA57" s="363"/>
      <c r="QIB57" s="363"/>
      <c r="QIC57" s="363"/>
      <c r="QID57" s="363"/>
      <c r="QIE57" s="363"/>
      <c r="QIF57" s="363"/>
      <c r="QIG57" s="363"/>
      <c r="QIH57" s="363"/>
      <c r="QII57" s="363"/>
      <c r="QIJ57" s="363"/>
      <c r="QIK57" s="363"/>
      <c r="QIL57" s="363"/>
      <c r="QIM57" s="363"/>
      <c r="QIN57" s="363"/>
      <c r="QIO57" s="363"/>
      <c r="QIP57" s="363"/>
      <c r="QIQ57" s="363"/>
      <c r="QIR57" s="363"/>
      <c r="QIS57" s="363"/>
      <c r="QIT57" s="363"/>
      <c r="QIU57" s="363"/>
      <c r="QIV57" s="363"/>
      <c r="QIW57" s="363"/>
      <c r="QIX57" s="363"/>
      <c r="QIY57" s="363"/>
      <c r="QIZ57" s="363"/>
      <c r="QJA57" s="363"/>
      <c r="QJB57" s="363"/>
      <c r="QJC57" s="363"/>
      <c r="QJD57" s="363"/>
      <c r="QJE57" s="363"/>
      <c r="QJF57" s="363"/>
      <c r="QJG57" s="363"/>
      <c r="QJH57" s="363"/>
      <c r="QJI57" s="363"/>
      <c r="QJJ57" s="363"/>
      <c r="QJK57" s="363"/>
      <c r="QJL57" s="363"/>
      <c r="QJM57" s="363"/>
      <c r="QJN57" s="363"/>
      <c r="QJO57" s="363"/>
      <c r="QJP57" s="363"/>
      <c r="QJQ57" s="363"/>
      <c r="QJR57" s="363"/>
      <c r="QJS57" s="363"/>
      <c r="QJT57" s="363"/>
      <c r="QJU57" s="363"/>
      <c r="QJV57" s="363"/>
      <c r="QJW57" s="363"/>
      <c r="QJX57" s="363"/>
      <c r="QJY57" s="363"/>
      <c r="QJZ57" s="363"/>
      <c r="QKA57" s="363"/>
      <c r="QKB57" s="363"/>
      <c r="QKC57" s="363"/>
      <c r="QKD57" s="363"/>
      <c r="QKE57" s="363"/>
      <c r="QKF57" s="363"/>
      <c r="QKG57" s="363"/>
      <c r="QKH57" s="363"/>
      <c r="QKI57" s="363"/>
      <c r="QKJ57" s="363"/>
      <c r="QKK57" s="363"/>
      <c r="QKL57" s="363"/>
      <c r="QKM57" s="363"/>
      <c r="QKN57" s="363"/>
      <c r="QKO57" s="363"/>
      <c r="QKP57" s="363"/>
      <c r="QKQ57" s="363"/>
      <c r="QKR57" s="363"/>
      <c r="QKS57" s="363"/>
      <c r="QKT57" s="363"/>
      <c r="QKU57" s="363"/>
      <c r="QKV57" s="363"/>
      <c r="QKW57" s="363"/>
      <c r="QKX57" s="363"/>
      <c r="QKY57" s="363"/>
      <c r="QKZ57" s="363"/>
      <c r="QLA57" s="363"/>
      <c r="QLB57" s="363"/>
      <c r="QLC57" s="363"/>
      <c r="QLD57" s="363"/>
      <c r="QLE57" s="363"/>
      <c r="QLF57" s="363"/>
      <c r="QLG57" s="363"/>
      <c r="QLH57" s="363"/>
      <c r="QLI57" s="363"/>
      <c r="QLJ57" s="363"/>
      <c r="QLK57" s="363"/>
      <c r="QLL57" s="363"/>
      <c r="QLM57" s="363"/>
      <c r="QLN57" s="363"/>
      <c r="QLO57" s="363"/>
      <c r="QLP57" s="363"/>
      <c r="QLQ57" s="363"/>
      <c r="QLR57" s="363"/>
      <c r="QLS57" s="363"/>
      <c r="QLT57" s="363"/>
      <c r="QLU57" s="363"/>
      <c r="QLV57" s="363"/>
      <c r="QLW57" s="363"/>
      <c r="QLX57" s="363"/>
      <c r="QLY57" s="363"/>
      <c r="QLZ57" s="363"/>
      <c r="QMA57" s="363"/>
      <c r="QMB57" s="363"/>
      <c r="QMC57" s="363"/>
      <c r="QMD57" s="363"/>
      <c r="QME57" s="363"/>
      <c r="QMF57" s="363"/>
      <c r="QMG57" s="363"/>
      <c r="QMH57" s="363"/>
      <c r="QMI57" s="363"/>
      <c r="QMJ57" s="363"/>
      <c r="QMK57" s="363"/>
      <c r="QML57" s="363"/>
      <c r="QMM57" s="363"/>
      <c r="QMN57" s="363"/>
      <c r="QMO57" s="363"/>
      <c r="QMP57" s="363"/>
      <c r="QMQ57" s="363"/>
      <c r="QMR57" s="363"/>
      <c r="QMS57" s="363"/>
      <c r="QMT57" s="363"/>
      <c r="QMU57" s="363"/>
      <c r="QMV57" s="363"/>
      <c r="QMW57" s="363"/>
      <c r="QMX57" s="363"/>
      <c r="QMY57" s="363"/>
      <c r="QMZ57" s="363"/>
      <c r="QNA57" s="363"/>
      <c r="QNB57" s="363"/>
      <c r="QNC57" s="363"/>
      <c r="QND57" s="363"/>
      <c r="QNE57" s="363"/>
      <c r="QNF57" s="363"/>
      <c r="QNG57" s="363"/>
      <c r="QNH57" s="363"/>
      <c r="QNI57" s="363"/>
      <c r="QNJ57" s="363"/>
      <c r="QNK57" s="363"/>
      <c r="QNL57" s="363"/>
      <c r="QNM57" s="363"/>
      <c r="QNN57" s="363"/>
      <c r="QNO57" s="363"/>
      <c r="QNP57" s="363"/>
      <c r="QNQ57" s="363"/>
      <c r="QNR57" s="363"/>
      <c r="QNS57" s="363"/>
      <c r="QNT57" s="363"/>
      <c r="QNU57" s="363"/>
      <c r="QNV57" s="363"/>
      <c r="QNW57" s="363"/>
      <c r="QNX57" s="363"/>
      <c r="QNY57" s="363"/>
      <c r="QNZ57" s="363"/>
      <c r="QOA57" s="363"/>
      <c r="QOB57" s="363"/>
      <c r="QOC57" s="363"/>
      <c r="QOD57" s="363"/>
      <c r="QOE57" s="363"/>
      <c r="QOF57" s="363"/>
      <c r="QOG57" s="363"/>
      <c r="QOH57" s="363"/>
      <c r="QOI57" s="363"/>
      <c r="QOJ57" s="363"/>
      <c r="QOK57" s="363"/>
      <c r="QOL57" s="363"/>
      <c r="QOM57" s="363"/>
      <c r="QON57" s="363"/>
      <c r="QOO57" s="363"/>
      <c r="QOP57" s="363"/>
      <c r="QOQ57" s="363"/>
      <c r="QOR57" s="363"/>
      <c r="QOS57" s="363"/>
      <c r="QOT57" s="363"/>
      <c r="QOU57" s="363"/>
      <c r="QOV57" s="363"/>
      <c r="QOW57" s="363"/>
      <c r="QOX57" s="363"/>
      <c r="QOY57" s="363"/>
      <c r="QOZ57" s="363"/>
      <c r="QPA57" s="363"/>
      <c r="QPB57" s="363"/>
      <c r="QPC57" s="363"/>
      <c r="QPD57" s="363"/>
      <c r="QPE57" s="363"/>
      <c r="QPF57" s="363"/>
      <c r="QPG57" s="363"/>
      <c r="QPH57" s="363"/>
      <c r="QPI57" s="363"/>
      <c r="QPJ57" s="363"/>
      <c r="QPK57" s="363"/>
      <c r="QPL57" s="363"/>
      <c r="QPM57" s="363"/>
      <c r="QPN57" s="363"/>
      <c r="QPO57" s="363"/>
      <c r="QPP57" s="363"/>
      <c r="QPQ57" s="363"/>
      <c r="QPR57" s="363"/>
      <c r="QPS57" s="363"/>
      <c r="QPT57" s="363"/>
      <c r="QPU57" s="363"/>
      <c r="QPV57" s="363"/>
      <c r="QPW57" s="363"/>
      <c r="QPX57" s="363"/>
      <c r="QPY57" s="363"/>
      <c r="QPZ57" s="363"/>
      <c r="QQA57" s="363"/>
      <c r="QQB57" s="363"/>
      <c r="QQC57" s="363"/>
      <c r="QQD57" s="363"/>
      <c r="QQE57" s="363"/>
      <c r="QQF57" s="363"/>
      <c r="QQG57" s="363"/>
      <c r="QQH57" s="363"/>
      <c r="QQI57" s="363"/>
      <c r="QQJ57" s="363"/>
      <c r="QQK57" s="363"/>
      <c r="QQL57" s="363"/>
      <c r="QQM57" s="363"/>
      <c r="QQN57" s="363"/>
      <c r="QQO57" s="363"/>
      <c r="QQP57" s="363"/>
      <c r="QQQ57" s="363"/>
      <c r="QQR57" s="363"/>
      <c r="QQS57" s="363"/>
      <c r="QQT57" s="363"/>
      <c r="QQU57" s="363"/>
      <c r="QQV57" s="363"/>
      <c r="QQW57" s="363"/>
      <c r="QQX57" s="363"/>
      <c r="QQY57" s="363"/>
      <c r="QQZ57" s="363"/>
      <c r="QRA57" s="363"/>
      <c r="QRB57" s="363"/>
      <c r="QRC57" s="363"/>
      <c r="QRD57" s="363"/>
      <c r="QRE57" s="363"/>
      <c r="QRF57" s="363"/>
      <c r="QRG57" s="363"/>
      <c r="QRH57" s="363"/>
      <c r="QRI57" s="363"/>
      <c r="QRJ57" s="363"/>
      <c r="QRK57" s="363"/>
      <c r="QRL57" s="363"/>
      <c r="QRM57" s="363"/>
      <c r="QRN57" s="363"/>
      <c r="QRO57" s="363"/>
      <c r="QRP57" s="363"/>
      <c r="QRQ57" s="363"/>
      <c r="QRR57" s="363"/>
      <c r="QRS57" s="363"/>
      <c r="QRT57" s="363"/>
      <c r="QRU57" s="363"/>
      <c r="QRV57" s="363"/>
      <c r="QRW57" s="363"/>
      <c r="QRX57" s="363"/>
      <c r="QRY57" s="363"/>
      <c r="QRZ57" s="363"/>
      <c r="QSA57" s="363"/>
      <c r="QSB57" s="363"/>
      <c r="QSC57" s="363"/>
      <c r="QSD57" s="363"/>
      <c r="QSE57" s="363"/>
      <c r="QSF57" s="363"/>
      <c r="QSG57" s="363"/>
      <c r="QSH57" s="363"/>
      <c r="QSI57" s="363"/>
      <c r="QSJ57" s="363"/>
      <c r="QSK57" s="363"/>
      <c r="QSL57" s="363"/>
      <c r="QSM57" s="363"/>
      <c r="QSN57" s="363"/>
      <c r="QSO57" s="363"/>
      <c r="QSP57" s="363"/>
      <c r="QSQ57" s="363"/>
      <c r="QSR57" s="363"/>
      <c r="QSS57" s="363"/>
      <c r="QST57" s="363"/>
      <c r="QSU57" s="363"/>
      <c r="QSV57" s="363"/>
      <c r="QSW57" s="363"/>
      <c r="QSX57" s="363"/>
      <c r="QSY57" s="363"/>
      <c r="QSZ57" s="363"/>
      <c r="QTA57" s="363"/>
      <c r="QTB57" s="363"/>
      <c r="QTC57" s="363"/>
      <c r="QTD57" s="363"/>
      <c r="QTE57" s="363"/>
      <c r="QTF57" s="363"/>
      <c r="QTG57" s="363"/>
      <c r="QTH57" s="363"/>
      <c r="QTI57" s="363"/>
      <c r="QTJ57" s="363"/>
      <c r="QTK57" s="363"/>
      <c r="QTL57" s="363"/>
      <c r="QTM57" s="363"/>
      <c r="QTN57" s="363"/>
      <c r="QTO57" s="363"/>
      <c r="QTP57" s="363"/>
      <c r="QTQ57" s="363"/>
      <c r="QTR57" s="363"/>
      <c r="QTS57" s="363"/>
      <c r="QTT57" s="363"/>
      <c r="QTU57" s="363"/>
      <c r="QTV57" s="363"/>
      <c r="QTW57" s="363"/>
      <c r="QTX57" s="363"/>
      <c r="QTY57" s="363"/>
      <c r="QTZ57" s="363"/>
      <c r="QUA57" s="363"/>
      <c r="QUB57" s="363"/>
      <c r="QUC57" s="363"/>
      <c r="QUD57" s="363"/>
      <c r="QUE57" s="363"/>
      <c r="QUF57" s="363"/>
      <c r="QUG57" s="363"/>
      <c r="QUH57" s="363"/>
      <c r="QUI57" s="363"/>
      <c r="QUJ57" s="363"/>
      <c r="QUK57" s="363"/>
      <c r="QUL57" s="363"/>
      <c r="QUM57" s="363"/>
      <c r="QUN57" s="363"/>
      <c r="QUO57" s="363"/>
      <c r="QUP57" s="363"/>
      <c r="QUQ57" s="363"/>
      <c r="QUR57" s="363"/>
      <c r="QUS57" s="363"/>
      <c r="QUT57" s="363"/>
      <c r="QUU57" s="363"/>
      <c r="QUV57" s="363"/>
      <c r="QUW57" s="363"/>
      <c r="QUX57" s="363"/>
      <c r="QUY57" s="363"/>
      <c r="QUZ57" s="363"/>
      <c r="QVA57" s="363"/>
      <c r="QVB57" s="363"/>
      <c r="QVC57" s="363"/>
      <c r="QVD57" s="363"/>
      <c r="QVE57" s="363"/>
      <c r="QVF57" s="363"/>
      <c r="QVG57" s="363"/>
      <c r="QVH57" s="363"/>
      <c r="QVI57" s="363"/>
      <c r="QVJ57" s="363"/>
      <c r="QVK57" s="363"/>
      <c r="QVL57" s="363"/>
      <c r="QVM57" s="363"/>
      <c r="QVN57" s="363"/>
      <c r="QVO57" s="363"/>
      <c r="QVP57" s="363"/>
      <c r="QVQ57" s="363"/>
      <c r="QVR57" s="363"/>
      <c r="QVS57" s="363"/>
      <c r="QVT57" s="363"/>
      <c r="QVU57" s="363"/>
      <c r="QVV57" s="363"/>
      <c r="QVW57" s="363"/>
      <c r="QVX57" s="363"/>
      <c r="QVY57" s="363"/>
      <c r="QVZ57" s="363"/>
      <c r="QWA57" s="363"/>
      <c r="QWB57" s="363"/>
      <c r="QWC57" s="363"/>
      <c r="QWD57" s="363"/>
      <c r="QWE57" s="363"/>
      <c r="QWF57" s="363"/>
      <c r="QWG57" s="363"/>
      <c r="QWH57" s="363"/>
      <c r="QWI57" s="363"/>
      <c r="QWJ57" s="363"/>
      <c r="QWK57" s="363"/>
      <c r="QWL57" s="363"/>
      <c r="QWM57" s="363"/>
      <c r="QWN57" s="363"/>
      <c r="QWO57" s="363"/>
      <c r="QWP57" s="363"/>
      <c r="QWQ57" s="363"/>
      <c r="QWR57" s="363"/>
      <c r="QWS57" s="363"/>
      <c r="QWT57" s="363"/>
      <c r="QWU57" s="363"/>
      <c r="QWV57" s="363"/>
      <c r="QWW57" s="363"/>
      <c r="QWX57" s="363"/>
      <c r="QWY57" s="363"/>
      <c r="QWZ57" s="363"/>
      <c r="QXA57" s="363"/>
      <c r="QXB57" s="363"/>
      <c r="QXC57" s="363"/>
      <c r="QXD57" s="363"/>
      <c r="QXE57" s="363"/>
      <c r="QXF57" s="363"/>
      <c r="QXG57" s="363"/>
      <c r="QXH57" s="363"/>
      <c r="QXI57" s="363"/>
      <c r="QXJ57" s="363"/>
      <c r="QXK57" s="363"/>
      <c r="QXL57" s="363"/>
      <c r="QXM57" s="363"/>
      <c r="QXN57" s="363"/>
      <c r="QXO57" s="363"/>
      <c r="QXP57" s="363"/>
      <c r="QXQ57" s="363"/>
      <c r="QXR57" s="363"/>
      <c r="QXS57" s="363"/>
      <c r="QXT57" s="363"/>
      <c r="QXU57" s="363"/>
      <c r="QXV57" s="363"/>
      <c r="QXW57" s="363"/>
      <c r="QXX57" s="363"/>
      <c r="QXY57" s="363"/>
      <c r="QXZ57" s="363"/>
      <c r="QYA57" s="363"/>
      <c r="QYB57" s="363"/>
      <c r="QYC57" s="363"/>
      <c r="QYD57" s="363"/>
      <c r="QYE57" s="363"/>
      <c r="QYF57" s="363"/>
      <c r="QYG57" s="363"/>
      <c r="QYH57" s="363"/>
      <c r="QYI57" s="363"/>
      <c r="QYJ57" s="363"/>
      <c r="QYK57" s="363"/>
      <c r="QYL57" s="363"/>
      <c r="QYM57" s="363"/>
      <c r="QYN57" s="363"/>
      <c r="QYO57" s="363"/>
      <c r="QYP57" s="363"/>
      <c r="QYQ57" s="363"/>
      <c r="QYR57" s="363"/>
      <c r="QYS57" s="363"/>
      <c r="QYT57" s="363"/>
      <c r="QYU57" s="363"/>
      <c r="QYV57" s="363"/>
      <c r="QYW57" s="363"/>
      <c r="QYX57" s="363"/>
      <c r="QYY57" s="363"/>
      <c r="QYZ57" s="363"/>
      <c r="QZA57" s="363"/>
      <c r="QZB57" s="363"/>
      <c r="QZC57" s="363"/>
      <c r="QZD57" s="363"/>
      <c r="QZE57" s="363"/>
      <c r="QZF57" s="363"/>
      <c r="QZG57" s="363"/>
      <c r="QZH57" s="363"/>
      <c r="QZI57" s="363"/>
      <c r="QZJ57" s="363"/>
      <c r="QZK57" s="363"/>
      <c r="QZL57" s="363"/>
      <c r="QZM57" s="363"/>
      <c r="QZN57" s="363"/>
      <c r="QZO57" s="363"/>
      <c r="QZP57" s="363"/>
      <c r="QZQ57" s="363"/>
      <c r="QZR57" s="363"/>
      <c r="QZS57" s="363"/>
      <c r="QZT57" s="363"/>
      <c r="QZU57" s="363"/>
      <c r="QZV57" s="363"/>
      <c r="QZW57" s="363"/>
      <c r="QZX57" s="363"/>
      <c r="QZY57" s="363"/>
      <c r="QZZ57" s="363"/>
      <c r="RAA57" s="363"/>
      <c r="RAB57" s="363"/>
      <c r="RAC57" s="363"/>
      <c r="RAD57" s="363"/>
      <c r="RAE57" s="363"/>
      <c r="RAF57" s="363"/>
      <c r="RAG57" s="363"/>
      <c r="RAH57" s="363"/>
      <c r="RAI57" s="363"/>
      <c r="RAJ57" s="363"/>
      <c r="RAK57" s="363"/>
      <c r="RAL57" s="363"/>
      <c r="RAM57" s="363"/>
      <c r="RAN57" s="363"/>
      <c r="RAO57" s="363"/>
      <c r="RAP57" s="363"/>
      <c r="RAQ57" s="363"/>
      <c r="RAR57" s="363"/>
      <c r="RAS57" s="363"/>
      <c r="RAT57" s="363"/>
      <c r="RAU57" s="363"/>
      <c r="RAV57" s="363"/>
      <c r="RAW57" s="363"/>
      <c r="RAX57" s="363"/>
      <c r="RAY57" s="363"/>
      <c r="RAZ57" s="363"/>
      <c r="RBA57" s="363"/>
      <c r="RBB57" s="363"/>
      <c r="RBC57" s="363"/>
      <c r="RBD57" s="363"/>
      <c r="RBE57" s="363"/>
      <c r="RBF57" s="363"/>
      <c r="RBG57" s="363"/>
      <c r="RBH57" s="363"/>
      <c r="RBI57" s="363"/>
      <c r="RBJ57" s="363"/>
      <c r="RBK57" s="363"/>
      <c r="RBL57" s="363"/>
      <c r="RBM57" s="363"/>
      <c r="RBN57" s="363"/>
      <c r="RBO57" s="363"/>
      <c r="RBP57" s="363"/>
      <c r="RBQ57" s="363"/>
      <c r="RBR57" s="363"/>
      <c r="RBS57" s="363"/>
      <c r="RBT57" s="363"/>
      <c r="RBU57" s="363"/>
      <c r="RBV57" s="363"/>
      <c r="RBW57" s="363"/>
      <c r="RBX57" s="363"/>
      <c r="RBY57" s="363"/>
      <c r="RBZ57" s="363"/>
      <c r="RCA57" s="363"/>
      <c r="RCB57" s="363"/>
      <c r="RCC57" s="363"/>
      <c r="RCD57" s="363"/>
      <c r="RCE57" s="363"/>
      <c r="RCF57" s="363"/>
      <c r="RCG57" s="363"/>
      <c r="RCH57" s="363"/>
      <c r="RCI57" s="363"/>
      <c r="RCJ57" s="363"/>
      <c r="RCK57" s="363"/>
      <c r="RCL57" s="363"/>
      <c r="RCM57" s="363"/>
      <c r="RCN57" s="363"/>
      <c r="RCO57" s="363"/>
      <c r="RCP57" s="363"/>
      <c r="RCQ57" s="363"/>
      <c r="RCR57" s="363"/>
      <c r="RCS57" s="363"/>
      <c r="RCT57" s="363"/>
      <c r="RCU57" s="363"/>
      <c r="RCV57" s="363"/>
      <c r="RCW57" s="363"/>
      <c r="RCX57" s="363"/>
      <c r="RCY57" s="363"/>
      <c r="RCZ57" s="363"/>
      <c r="RDA57" s="363"/>
      <c r="RDB57" s="363"/>
      <c r="RDC57" s="363"/>
      <c r="RDD57" s="363"/>
      <c r="RDE57" s="363"/>
      <c r="RDF57" s="363"/>
      <c r="RDG57" s="363"/>
      <c r="RDH57" s="363"/>
      <c r="RDI57" s="363"/>
      <c r="RDJ57" s="363"/>
      <c r="RDK57" s="363"/>
      <c r="RDL57" s="363"/>
      <c r="RDM57" s="363"/>
      <c r="RDN57" s="363"/>
      <c r="RDO57" s="363"/>
      <c r="RDP57" s="363"/>
      <c r="RDQ57" s="363"/>
      <c r="RDR57" s="363"/>
      <c r="RDS57" s="363"/>
      <c r="RDT57" s="363"/>
      <c r="RDU57" s="363"/>
      <c r="RDV57" s="363"/>
      <c r="RDW57" s="363"/>
      <c r="RDX57" s="363"/>
      <c r="RDY57" s="363"/>
      <c r="RDZ57" s="363"/>
      <c r="REA57" s="363"/>
      <c r="REB57" s="363"/>
      <c r="REC57" s="363"/>
      <c r="RED57" s="363"/>
      <c r="REE57" s="363"/>
      <c r="REF57" s="363"/>
      <c r="REG57" s="363"/>
      <c r="REH57" s="363"/>
      <c r="REI57" s="363"/>
      <c r="REJ57" s="363"/>
      <c r="REK57" s="363"/>
      <c r="REL57" s="363"/>
      <c r="REM57" s="363"/>
      <c r="REN57" s="363"/>
      <c r="REO57" s="363"/>
      <c r="REP57" s="363"/>
      <c r="REQ57" s="363"/>
      <c r="RER57" s="363"/>
      <c r="RES57" s="363"/>
      <c r="RET57" s="363"/>
      <c r="REU57" s="363"/>
      <c r="REV57" s="363"/>
      <c r="REW57" s="363"/>
      <c r="REX57" s="363"/>
      <c r="REY57" s="363"/>
      <c r="REZ57" s="363"/>
      <c r="RFA57" s="363"/>
      <c r="RFB57" s="363"/>
      <c r="RFC57" s="363"/>
      <c r="RFD57" s="363"/>
      <c r="RFE57" s="363"/>
      <c r="RFF57" s="363"/>
      <c r="RFG57" s="363"/>
      <c r="RFH57" s="363"/>
      <c r="RFI57" s="363"/>
      <c r="RFJ57" s="363"/>
      <c r="RFK57" s="363"/>
      <c r="RFL57" s="363"/>
      <c r="RFM57" s="363"/>
      <c r="RFN57" s="363"/>
      <c r="RFO57" s="363"/>
      <c r="RFP57" s="363"/>
      <c r="RFQ57" s="363"/>
      <c r="RFR57" s="363"/>
      <c r="RFS57" s="363"/>
      <c r="RFT57" s="363"/>
      <c r="RFU57" s="363"/>
      <c r="RFV57" s="363"/>
      <c r="RFW57" s="363"/>
      <c r="RFX57" s="363"/>
      <c r="RFY57" s="363"/>
      <c r="RFZ57" s="363"/>
      <c r="RGA57" s="363"/>
      <c r="RGB57" s="363"/>
      <c r="RGC57" s="363"/>
      <c r="RGD57" s="363"/>
      <c r="RGE57" s="363"/>
      <c r="RGF57" s="363"/>
      <c r="RGG57" s="363"/>
      <c r="RGH57" s="363"/>
      <c r="RGI57" s="363"/>
      <c r="RGJ57" s="363"/>
      <c r="RGK57" s="363"/>
      <c r="RGL57" s="363"/>
      <c r="RGM57" s="363"/>
      <c r="RGN57" s="363"/>
      <c r="RGO57" s="363"/>
      <c r="RGP57" s="363"/>
      <c r="RGQ57" s="363"/>
      <c r="RGR57" s="363"/>
      <c r="RGS57" s="363"/>
      <c r="RGT57" s="363"/>
      <c r="RGU57" s="363"/>
      <c r="RGV57" s="363"/>
      <c r="RGW57" s="363"/>
      <c r="RGX57" s="363"/>
      <c r="RGY57" s="363"/>
      <c r="RGZ57" s="363"/>
      <c r="RHA57" s="363"/>
      <c r="RHB57" s="363"/>
      <c r="RHC57" s="363"/>
      <c r="RHD57" s="363"/>
      <c r="RHE57" s="363"/>
      <c r="RHF57" s="363"/>
      <c r="RHG57" s="363"/>
      <c r="RHH57" s="363"/>
      <c r="RHI57" s="363"/>
      <c r="RHJ57" s="363"/>
      <c r="RHK57" s="363"/>
      <c r="RHL57" s="363"/>
      <c r="RHM57" s="363"/>
      <c r="RHN57" s="363"/>
      <c r="RHO57" s="363"/>
      <c r="RHP57" s="363"/>
      <c r="RHQ57" s="363"/>
      <c r="RHR57" s="363"/>
      <c r="RHS57" s="363"/>
      <c r="RHT57" s="363"/>
      <c r="RHU57" s="363"/>
      <c r="RHV57" s="363"/>
      <c r="RHW57" s="363"/>
      <c r="RHX57" s="363"/>
      <c r="RHY57" s="363"/>
      <c r="RHZ57" s="363"/>
      <c r="RIA57" s="363"/>
      <c r="RIB57" s="363"/>
      <c r="RIC57" s="363"/>
      <c r="RID57" s="363"/>
      <c r="RIE57" s="363"/>
      <c r="RIF57" s="363"/>
      <c r="RIG57" s="363"/>
      <c r="RIH57" s="363"/>
      <c r="RII57" s="363"/>
      <c r="RIJ57" s="363"/>
      <c r="RIK57" s="363"/>
      <c r="RIL57" s="363"/>
      <c r="RIM57" s="363"/>
      <c r="RIN57" s="363"/>
      <c r="RIO57" s="363"/>
      <c r="RIP57" s="363"/>
      <c r="RIQ57" s="363"/>
      <c r="RIR57" s="363"/>
      <c r="RIS57" s="363"/>
      <c r="RIT57" s="363"/>
      <c r="RIU57" s="363"/>
      <c r="RIV57" s="363"/>
      <c r="RIW57" s="363"/>
      <c r="RIX57" s="363"/>
      <c r="RIY57" s="363"/>
      <c r="RIZ57" s="363"/>
      <c r="RJA57" s="363"/>
      <c r="RJB57" s="363"/>
      <c r="RJC57" s="363"/>
      <c r="RJD57" s="363"/>
      <c r="RJE57" s="363"/>
      <c r="RJF57" s="363"/>
      <c r="RJG57" s="363"/>
      <c r="RJH57" s="363"/>
      <c r="RJI57" s="363"/>
      <c r="RJJ57" s="363"/>
      <c r="RJK57" s="363"/>
      <c r="RJL57" s="363"/>
      <c r="RJM57" s="363"/>
      <c r="RJN57" s="363"/>
      <c r="RJO57" s="363"/>
      <c r="RJP57" s="363"/>
      <c r="RJQ57" s="363"/>
      <c r="RJR57" s="363"/>
      <c r="RJS57" s="363"/>
      <c r="RJT57" s="363"/>
      <c r="RJU57" s="363"/>
      <c r="RJV57" s="363"/>
      <c r="RJW57" s="363"/>
      <c r="RJX57" s="363"/>
      <c r="RJY57" s="363"/>
      <c r="RJZ57" s="363"/>
      <c r="RKA57" s="363"/>
      <c r="RKB57" s="363"/>
      <c r="RKC57" s="363"/>
      <c r="RKD57" s="363"/>
      <c r="RKE57" s="363"/>
      <c r="RKF57" s="363"/>
      <c r="RKG57" s="363"/>
      <c r="RKH57" s="363"/>
      <c r="RKI57" s="363"/>
      <c r="RKJ57" s="363"/>
      <c r="RKK57" s="363"/>
      <c r="RKL57" s="363"/>
      <c r="RKM57" s="363"/>
      <c r="RKN57" s="363"/>
      <c r="RKO57" s="363"/>
      <c r="RKP57" s="363"/>
      <c r="RKQ57" s="363"/>
      <c r="RKR57" s="363"/>
      <c r="RKS57" s="363"/>
      <c r="RKT57" s="363"/>
      <c r="RKU57" s="363"/>
      <c r="RKV57" s="363"/>
      <c r="RKW57" s="363"/>
      <c r="RKX57" s="363"/>
      <c r="RKY57" s="363"/>
      <c r="RKZ57" s="363"/>
      <c r="RLA57" s="363"/>
      <c r="RLB57" s="363"/>
      <c r="RLC57" s="363"/>
      <c r="RLD57" s="363"/>
      <c r="RLE57" s="363"/>
      <c r="RLF57" s="363"/>
      <c r="RLG57" s="363"/>
      <c r="RLH57" s="363"/>
      <c r="RLI57" s="363"/>
      <c r="RLJ57" s="363"/>
      <c r="RLK57" s="363"/>
      <c r="RLL57" s="363"/>
      <c r="RLM57" s="363"/>
      <c r="RLN57" s="363"/>
      <c r="RLO57" s="363"/>
      <c r="RLP57" s="363"/>
      <c r="RLQ57" s="363"/>
      <c r="RLR57" s="363"/>
      <c r="RLS57" s="363"/>
      <c r="RLT57" s="363"/>
      <c r="RLU57" s="363"/>
      <c r="RLV57" s="363"/>
      <c r="RLW57" s="363"/>
      <c r="RLX57" s="363"/>
      <c r="RLY57" s="363"/>
      <c r="RLZ57" s="363"/>
      <c r="RMA57" s="363"/>
      <c r="RMB57" s="363"/>
      <c r="RMC57" s="363"/>
      <c r="RMD57" s="363"/>
      <c r="RME57" s="363"/>
      <c r="RMF57" s="363"/>
      <c r="RMG57" s="363"/>
      <c r="RMH57" s="363"/>
      <c r="RMI57" s="363"/>
      <c r="RMJ57" s="363"/>
      <c r="RMK57" s="363"/>
      <c r="RML57" s="363"/>
      <c r="RMM57" s="363"/>
      <c r="RMN57" s="363"/>
      <c r="RMO57" s="363"/>
      <c r="RMP57" s="363"/>
      <c r="RMQ57" s="363"/>
      <c r="RMR57" s="363"/>
      <c r="RMS57" s="363"/>
      <c r="RMT57" s="363"/>
      <c r="RMU57" s="363"/>
      <c r="RMV57" s="363"/>
      <c r="RMW57" s="363"/>
      <c r="RMX57" s="363"/>
      <c r="RMY57" s="363"/>
      <c r="RMZ57" s="363"/>
      <c r="RNA57" s="363"/>
      <c r="RNB57" s="363"/>
      <c r="RNC57" s="363"/>
      <c r="RND57" s="363"/>
      <c r="RNE57" s="363"/>
      <c r="RNF57" s="363"/>
      <c r="RNG57" s="363"/>
      <c r="RNH57" s="363"/>
      <c r="RNI57" s="363"/>
      <c r="RNJ57" s="363"/>
      <c r="RNK57" s="363"/>
      <c r="RNL57" s="363"/>
      <c r="RNM57" s="363"/>
      <c r="RNN57" s="363"/>
      <c r="RNO57" s="363"/>
      <c r="RNP57" s="363"/>
      <c r="RNQ57" s="363"/>
      <c r="RNR57" s="363"/>
      <c r="RNS57" s="363"/>
      <c r="RNT57" s="363"/>
      <c r="RNU57" s="363"/>
      <c r="RNV57" s="363"/>
      <c r="RNW57" s="363"/>
      <c r="RNX57" s="363"/>
      <c r="RNY57" s="363"/>
      <c r="RNZ57" s="363"/>
      <c r="ROA57" s="363"/>
      <c r="ROB57" s="363"/>
      <c r="ROC57" s="363"/>
      <c r="ROD57" s="363"/>
      <c r="ROE57" s="363"/>
      <c r="ROF57" s="363"/>
      <c r="ROG57" s="363"/>
      <c r="ROH57" s="363"/>
      <c r="ROI57" s="363"/>
      <c r="ROJ57" s="363"/>
      <c r="ROK57" s="363"/>
      <c r="ROL57" s="363"/>
      <c r="ROM57" s="363"/>
      <c r="RON57" s="363"/>
      <c r="ROO57" s="363"/>
      <c r="ROP57" s="363"/>
      <c r="ROQ57" s="363"/>
      <c r="ROR57" s="363"/>
      <c r="ROS57" s="363"/>
      <c r="ROT57" s="363"/>
      <c r="ROU57" s="363"/>
      <c r="ROV57" s="363"/>
      <c r="ROW57" s="363"/>
      <c r="ROX57" s="363"/>
      <c r="ROY57" s="363"/>
      <c r="ROZ57" s="363"/>
      <c r="RPA57" s="363"/>
      <c r="RPB57" s="363"/>
      <c r="RPC57" s="363"/>
      <c r="RPD57" s="363"/>
      <c r="RPE57" s="363"/>
      <c r="RPF57" s="363"/>
      <c r="RPG57" s="363"/>
      <c r="RPH57" s="363"/>
      <c r="RPI57" s="363"/>
      <c r="RPJ57" s="363"/>
      <c r="RPK57" s="363"/>
      <c r="RPL57" s="363"/>
      <c r="RPM57" s="363"/>
      <c r="RPN57" s="363"/>
      <c r="RPO57" s="363"/>
      <c r="RPP57" s="363"/>
      <c r="RPQ57" s="363"/>
      <c r="RPR57" s="363"/>
      <c r="RPS57" s="363"/>
      <c r="RPT57" s="363"/>
      <c r="RPU57" s="363"/>
      <c r="RPV57" s="363"/>
      <c r="RPW57" s="363"/>
      <c r="RPX57" s="363"/>
      <c r="RPY57" s="363"/>
      <c r="RPZ57" s="363"/>
      <c r="RQA57" s="363"/>
      <c r="RQB57" s="363"/>
      <c r="RQC57" s="363"/>
      <c r="RQD57" s="363"/>
      <c r="RQE57" s="363"/>
      <c r="RQF57" s="363"/>
      <c r="RQG57" s="363"/>
      <c r="RQH57" s="363"/>
      <c r="RQI57" s="363"/>
      <c r="RQJ57" s="363"/>
      <c r="RQK57" s="363"/>
      <c r="RQL57" s="363"/>
      <c r="RQM57" s="363"/>
      <c r="RQN57" s="363"/>
      <c r="RQO57" s="363"/>
      <c r="RQP57" s="363"/>
      <c r="RQQ57" s="363"/>
      <c r="RQR57" s="363"/>
      <c r="RQS57" s="363"/>
      <c r="RQT57" s="363"/>
      <c r="RQU57" s="363"/>
      <c r="RQV57" s="363"/>
      <c r="RQW57" s="363"/>
      <c r="RQX57" s="363"/>
      <c r="RQY57" s="363"/>
      <c r="RQZ57" s="363"/>
      <c r="RRA57" s="363"/>
      <c r="RRB57" s="363"/>
      <c r="RRC57" s="363"/>
      <c r="RRD57" s="363"/>
      <c r="RRE57" s="363"/>
      <c r="RRF57" s="363"/>
      <c r="RRG57" s="363"/>
      <c r="RRH57" s="363"/>
      <c r="RRI57" s="363"/>
      <c r="RRJ57" s="363"/>
      <c r="RRK57" s="363"/>
      <c r="RRL57" s="363"/>
      <c r="RRM57" s="363"/>
      <c r="RRN57" s="363"/>
      <c r="RRO57" s="363"/>
      <c r="RRP57" s="363"/>
      <c r="RRQ57" s="363"/>
      <c r="RRR57" s="363"/>
      <c r="RRS57" s="363"/>
      <c r="RRT57" s="363"/>
      <c r="RRU57" s="363"/>
      <c r="RRV57" s="363"/>
      <c r="RRW57" s="363"/>
      <c r="RRX57" s="363"/>
      <c r="RRY57" s="363"/>
      <c r="RRZ57" s="363"/>
      <c r="RSA57" s="363"/>
      <c r="RSB57" s="363"/>
      <c r="RSC57" s="363"/>
      <c r="RSD57" s="363"/>
      <c r="RSE57" s="363"/>
      <c r="RSF57" s="363"/>
      <c r="RSG57" s="363"/>
      <c r="RSH57" s="363"/>
      <c r="RSI57" s="363"/>
      <c r="RSJ57" s="363"/>
      <c r="RSK57" s="363"/>
      <c r="RSL57" s="363"/>
      <c r="RSM57" s="363"/>
      <c r="RSN57" s="363"/>
      <c r="RSO57" s="363"/>
      <c r="RSP57" s="363"/>
      <c r="RSQ57" s="363"/>
      <c r="RSR57" s="363"/>
      <c r="RSS57" s="363"/>
      <c r="RST57" s="363"/>
      <c r="RSU57" s="363"/>
      <c r="RSV57" s="363"/>
      <c r="RSW57" s="363"/>
      <c r="RSX57" s="363"/>
      <c r="RSY57" s="363"/>
      <c r="RSZ57" s="363"/>
      <c r="RTA57" s="363"/>
      <c r="RTB57" s="363"/>
      <c r="RTC57" s="363"/>
      <c r="RTD57" s="363"/>
      <c r="RTE57" s="363"/>
      <c r="RTF57" s="363"/>
      <c r="RTG57" s="363"/>
      <c r="RTH57" s="363"/>
      <c r="RTI57" s="363"/>
      <c r="RTJ57" s="363"/>
      <c r="RTK57" s="363"/>
      <c r="RTL57" s="363"/>
      <c r="RTM57" s="363"/>
      <c r="RTN57" s="363"/>
      <c r="RTO57" s="363"/>
      <c r="RTP57" s="363"/>
      <c r="RTQ57" s="363"/>
      <c r="RTR57" s="363"/>
      <c r="RTS57" s="363"/>
      <c r="RTT57" s="363"/>
      <c r="RTU57" s="363"/>
      <c r="RTV57" s="363"/>
      <c r="RTW57" s="363"/>
      <c r="RTX57" s="363"/>
      <c r="RTY57" s="363"/>
      <c r="RTZ57" s="363"/>
      <c r="RUA57" s="363"/>
      <c r="RUB57" s="363"/>
      <c r="RUC57" s="363"/>
      <c r="RUD57" s="363"/>
      <c r="RUE57" s="363"/>
      <c r="RUF57" s="363"/>
      <c r="RUG57" s="363"/>
      <c r="RUH57" s="363"/>
      <c r="RUI57" s="363"/>
      <c r="RUJ57" s="363"/>
      <c r="RUK57" s="363"/>
      <c r="RUL57" s="363"/>
      <c r="RUM57" s="363"/>
      <c r="RUN57" s="363"/>
      <c r="RUO57" s="363"/>
      <c r="RUP57" s="363"/>
      <c r="RUQ57" s="363"/>
      <c r="RUR57" s="363"/>
      <c r="RUS57" s="363"/>
      <c r="RUT57" s="363"/>
      <c r="RUU57" s="363"/>
      <c r="RUV57" s="363"/>
      <c r="RUW57" s="363"/>
      <c r="RUX57" s="363"/>
      <c r="RUY57" s="363"/>
      <c r="RUZ57" s="363"/>
      <c r="RVA57" s="363"/>
      <c r="RVB57" s="363"/>
      <c r="RVC57" s="363"/>
      <c r="RVD57" s="363"/>
      <c r="RVE57" s="363"/>
      <c r="RVF57" s="363"/>
      <c r="RVG57" s="363"/>
      <c r="RVH57" s="363"/>
      <c r="RVI57" s="363"/>
      <c r="RVJ57" s="363"/>
      <c r="RVK57" s="363"/>
      <c r="RVL57" s="363"/>
      <c r="RVM57" s="363"/>
      <c r="RVN57" s="363"/>
      <c r="RVO57" s="363"/>
      <c r="RVP57" s="363"/>
      <c r="RVQ57" s="363"/>
      <c r="RVR57" s="363"/>
      <c r="RVS57" s="363"/>
      <c r="RVT57" s="363"/>
      <c r="RVU57" s="363"/>
      <c r="RVV57" s="363"/>
      <c r="RVW57" s="363"/>
      <c r="RVX57" s="363"/>
      <c r="RVY57" s="363"/>
      <c r="RVZ57" s="363"/>
      <c r="RWA57" s="363"/>
      <c r="RWB57" s="363"/>
      <c r="RWC57" s="363"/>
      <c r="RWD57" s="363"/>
      <c r="RWE57" s="363"/>
      <c r="RWF57" s="363"/>
      <c r="RWG57" s="363"/>
      <c r="RWH57" s="363"/>
      <c r="RWI57" s="363"/>
      <c r="RWJ57" s="363"/>
      <c r="RWK57" s="363"/>
      <c r="RWL57" s="363"/>
      <c r="RWM57" s="363"/>
      <c r="RWN57" s="363"/>
      <c r="RWO57" s="363"/>
      <c r="RWP57" s="363"/>
      <c r="RWQ57" s="363"/>
      <c r="RWR57" s="363"/>
      <c r="RWS57" s="363"/>
      <c r="RWT57" s="363"/>
      <c r="RWU57" s="363"/>
      <c r="RWV57" s="363"/>
      <c r="RWW57" s="363"/>
      <c r="RWX57" s="363"/>
      <c r="RWY57" s="363"/>
      <c r="RWZ57" s="363"/>
      <c r="RXA57" s="363"/>
      <c r="RXB57" s="363"/>
      <c r="RXC57" s="363"/>
      <c r="RXD57" s="363"/>
      <c r="RXE57" s="363"/>
      <c r="RXF57" s="363"/>
      <c r="RXG57" s="363"/>
      <c r="RXH57" s="363"/>
      <c r="RXI57" s="363"/>
      <c r="RXJ57" s="363"/>
      <c r="RXK57" s="363"/>
      <c r="RXL57" s="363"/>
      <c r="RXM57" s="363"/>
      <c r="RXN57" s="363"/>
      <c r="RXO57" s="363"/>
      <c r="RXP57" s="363"/>
      <c r="RXQ57" s="363"/>
      <c r="RXR57" s="363"/>
      <c r="RXS57" s="363"/>
      <c r="RXT57" s="363"/>
      <c r="RXU57" s="363"/>
      <c r="RXV57" s="363"/>
      <c r="RXW57" s="363"/>
      <c r="RXX57" s="363"/>
      <c r="RXY57" s="363"/>
      <c r="RXZ57" s="363"/>
      <c r="RYA57" s="363"/>
      <c r="RYB57" s="363"/>
      <c r="RYC57" s="363"/>
      <c r="RYD57" s="363"/>
      <c r="RYE57" s="363"/>
      <c r="RYF57" s="363"/>
      <c r="RYG57" s="363"/>
      <c r="RYH57" s="363"/>
      <c r="RYI57" s="363"/>
      <c r="RYJ57" s="363"/>
      <c r="RYK57" s="363"/>
      <c r="RYL57" s="363"/>
      <c r="RYM57" s="363"/>
      <c r="RYN57" s="363"/>
      <c r="RYO57" s="363"/>
      <c r="RYP57" s="363"/>
      <c r="RYQ57" s="363"/>
      <c r="RYR57" s="363"/>
      <c r="RYS57" s="363"/>
      <c r="RYT57" s="363"/>
      <c r="RYU57" s="363"/>
      <c r="RYV57" s="363"/>
      <c r="RYW57" s="363"/>
      <c r="RYX57" s="363"/>
      <c r="RYY57" s="363"/>
      <c r="RYZ57" s="363"/>
      <c r="RZA57" s="363"/>
      <c r="RZB57" s="363"/>
      <c r="RZC57" s="363"/>
      <c r="RZD57" s="363"/>
      <c r="RZE57" s="363"/>
      <c r="RZF57" s="363"/>
      <c r="RZG57" s="363"/>
      <c r="RZH57" s="363"/>
      <c r="RZI57" s="363"/>
      <c r="RZJ57" s="363"/>
      <c r="RZK57" s="363"/>
      <c r="RZL57" s="363"/>
      <c r="RZM57" s="363"/>
      <c r="RZN57" s="363"/>
      <c r="RZO57" s="363"/>
      <c r="RZP57" s="363"/>
      <c r="RZQ57" s="363"/>
      <c r="RZR57" s="363"/>
      <c r="RZS57" s="363"/>
      <c r="RZT57" s="363"/>
      <c r="RZU57" s="363"/>
      <c r="RZV57" s="363"/>
      <c r="RZW57" s="363"/>
      <c r="RZX57" s="363"/>
      <c r="RZY57" s="363"/>
      <c r="RZZ57" s="363"/>
      <c r="SAA57" s="363"/>
      <c r="SAB57" s="363"/>
      <c r="SAC57" s="363"/>
      <c r="SAD57" s="363"/>
      <c r="SAE57" s="363"/>
      <c r="SAF57" s="363"/>
      <c r="SAG57" s="363"/>
      <c r="SAH57" s="363"/>
      <c r="SAI57" s="363"/>
      <c r="SAJ57" s="363"/>
      <c r="SAK57" s="363"/>
      <c r="SAL57" s="363"/>
      <c r="SAM57" s="363"/>
      <c r="SAN57" s="363"/>
      <c r="SAO57" s="363"/>
      <c r="SAP57" s="363"/>
      <c r="SAQ57" s="363"/>
      <c r="SAR57" s="363"/>
      <c r="SAS57" s="363"/>
      <c r="SAT57" s="363"/>
      <c r="SAU57" s="363"/>
      <c r="SAV57" s="363"/>
      <c r="SAW57" s="363"/>
      <c r="SAX57" s="363"/>
      <c r="SAY57" s="363"/>
      <c r="SAZ57" s="363"/>
      <c r="SBA57" s="363"/>
      <c r="SBB57" s="363"/>
      <c r="SBC57" s="363"/>
      <c r="SBD57" s="363"/>
      <c r="SBE57" s="363"/>
      <c r="SBF57" s="363"/>
      <c r="SBG57" s="363"/>
      <c r="SBH57" s="363"/>
      <c r="SBI57" s="363"/>
      <c r="SBJ57" s="363"/>
      <c r="SBK57" s="363"/>
      <c r="SBL57" s="363"/>
      <c r="SBM57" s="363"/>
      <c r="SBN57" s="363"/>
      <c r="SBO57" s="363"/>
      <c r="SBP57" s="363"/>
      <c r="SBQ57" s="363"/>
      <c r="SBR57" s="363"/>
      <c r="SBS57" s="363"/>
      <c r="SBT57" s="363"/>
      <c r="SBU57" s="363"/>
      <c r="SBV57" s="363"/>
      <c r="SBW57" s="363"/>
      <c r="SBX57" s="363"/>
      <c r="SBY57" s="363"/>
      <c r="SBZ57" s="363"/>
      <c r="SCA57" s="363"/>
      <c r="SCB57" s="363"/>
      <c r="SCC57" s="363"/>
      <c r="SCD57" s="363"/>
      <c r="SCE57" s="363"/>
      <c r="SCF57" s="363"/>
      <c r="SCG57" s="363"/>
      <c r="SCH57" s="363"/>
      <c r="SCI57" s="363"/>
      <c r="SCJ57" s="363"/>
      <c r="SCK57" s="363"/>
      <c r="SCL57" s="363"/>
      <c r="SCM57" s="363"/>
      <c r="SCN57" s="363"/>
      <c r="SCO57" s="363"/>
      <c r="SCP57" s="363"/>
      <c r="SCQ57" s="363"/>
      <c r="SCR57" s="363"/>
      <c r="SCS57" s="363"/>
      <c r="SCT57" s="363"/>
      <c r="SCU57" s="363"/>
      <c r="SCV57" s="363"/>
      <c r="SCW57" s="363"/>
      <c r="SCX57" s="363"/>
      <c r="SCY57" s="363"/>
      <c r="SCZ57" s="363"/>
      <c r="SDA57" s="363"/>
      <c r="SDB57" s="363"/>
      <c r="SDC57" s="363"/>
      <c r="SDD57" s="363"/>
      <c r="SDE57" s="363"/>
      <c r="SDF57" s="363"/>
      <c r="SDG57" s="363"/>
      <c r="SDH57" s="363"/>
      <c r="SDI57" s="363"/>
      <c r="SDJ57" s="363"/>
      <c r="SDK57" s="363"/>
      <c r="SDL57" s="363"/>
      <c r="SDM57" s="363"/>
      <c r="SDN57" s="363"/>
      <c r="SDO57" s="363"/>
      <c r="SDP57" s="363"/>
      <c r="SDQ57" s="363"/>
      <c r="SDR57" s="363"/>
      <c r="SDS57" s="363"/>
      <c r="SDT57" s="363"/>
      <c r="SDU57" s="363"/>
      <c r="SDV57" s="363"/>
      <c r="SDW57" s="363"/>
      <c r="SDX57" s="363"/>
      <c r="SDY57" s="363"/>
      <c r="SDZ57" s="363"/>
      <c r="SEA57" s="363"/>
      <c r="SEB57" s="363"/>
      <c r="SEC57" s="363"/>
      <c r="SED57" s="363"/>
      <c r="SEE57" s="363"/>
      <c r="SEF57" s="363"/>
      <c r="SEG57" s="363"/>
      <c r="SEH57" s="363"/>
      <c r="SEI57" s="363"/>
      <c r="SEJ57" s="363"/>
      <c r="SEK57" s="363"/>
      <c r="SEL57" s="363"/>
      <c r="SEM57" s="363"/>
      <c r="SEN57" s="363"/>
      <c r="SEO57" s="363"/>
      <c r="SEP57" s="363"/>
      <c r="SEQ57" s="363"/>
      <c r="SER57" s="363"/>
      <c r="SES57" s="363"/>
      <c r="SET57" s="363"/>
      <c r="SEU57" s="363"/>
      <c r="SEV57" s="363"/>
      <c r="SEW57" s="363"/>
      <c r="SEX57" s="363"/>
      <c r="SEY57" s="363"/>
      <c r="SEZ57" s="363"/>
      <c r="SFA57" s="363"/>
      <c r="SFB57" s="363"/>
      <c r="SFC57" s="363"/>
      <c r="SFD57" s="363"/>
      <c r="SFE57" s="363"/>
      <c r="SFF57" s="363"/>
      <c r="SFG57" s="363"/>
      <c r="SFH57" s="363"/>
      <c r="SFI57" s="363"/>
      <c r="SFJ57" s="363"/>
      <c r="SFK57" s="363"/>
      <c r="SFL57" s="363"/>
      <c r="SFM57" s="363"/>
      <c r="SFN57" s="363"/>
      <c r="SFO57" s="363"/>
      <c r="SFP57" s="363"/>
      <c r="SFQ57" s="363"/>
      <c r="SFR57" s="363"/>
      <c r="SFS57" s="363"/>
      <c r="SFT57" s="363"/>
      <c r="SFU57" s="363"/>
      <c r="SFV57" s="363"/>
      <c r="SFW57" s="363"/>
      <c r="SFX57" s="363"/>
      <c r="SFY57" s="363"/>
      <c r="SFZ57" s="363"/>
      <c r="SGA57" s="363"/>
      <c r="SGB57" s="363"/>
      <c r="SGC57" s="363"/>
      <c r="SGD57" s="363"/>
      <c r="SGE57" s="363"/>
      <c r="SGF57" s="363"/>
      <c r="SGG57" s="363"/>
      <c r="SGH57" s="363"/>
      <c r="SGI57" s="363"/>
      <c r="SGJ57" s="363"/>
      <c r="SGK57" s="363"/>
      <c r="SGL57" s="363"/>
      <c r="SGM57" s="363"/>
      <c r="SGN57" s="363"/>
      <c r="SGO57" s="363"/>
      <c r="SGP57" s="363"/>
      <c r="SGQ57" s="363"/>
      <c r="SGR57" s="363"/>
      <c r="SGS57" s="363"/>
      <c r="SGT57" s="363"/>
      <c r="SGU57" s="363"/>
      <c r="SGV57" s="363"/>
      <c r="SGW57" s="363"/>
      <c r="SGX57" s="363"/>
      <c r="SGY57" s="363"/>
      <c r="SGZ57" s="363"/>
      <c r="SHA57" s="363"/>
      <c r="SHB57" s="363"/>
      <c r="SHC57" s="363"/>
      <c r="SHD57" s="363"/>
      <c r="SHE57" s="363"/>
      <c r="SHF57" s="363"/>
      <c r="SHG57" s="363"/>
      <c r="SHH57" s="363"/>
      <c r="SHI57" s="363"/>
      <c r="SHJ57" s="363"/>
      <c r="SHK57" s="363"/>
      <c r="SHL57" s="363"/>
      <c r="SHM57" s="363"/>
      <c r="SHN57" s="363"/>
      <c r="SHO57" s="363"/>
      <c r="SHP57" s="363"/>
      <c r="SHQ57" s="363"/>
      <c r="SHR57" s="363"/>
      <c r="SHS57" s="363"/>
      <c r="SHT57" s="363"/>
      <c r="SHU57" s="363"/>
      <c r="SHV57" s="363"/>
      <c r="SHW57" s="363"/>
      <c r="SHX57" s="363"/>
      <c r="SHY57" s="363"/>
      <c r="SHZ57" s="363"/>
      <c r="SIA57" s="363"/>
      <c r="SIB57" s="363"/>
      <c r="SIC57" s="363"/>
      <c r="SID57" s="363"/>
      <c r="SIE57" s="363"/>
      <c r="SIF57" s="363"/>
      <c r="SIG57" s="363"/>
      <c r="SIH57" s="363"/>
      <c r="SII57" s="363"/>
      <c r="SIJ57" s="363"/>
      <c r="SIK57" s="363"/>
      <c r="SIL57" s="363"/>
      <c r="SIM57" s="363"/>
      <c r="SIN57" s="363"/>
      <c r="SIO57" s="363"/>
      <c r="SIP57" s="363"/>
      <c r="SIQ57" s="363"/>
      <c r="SIR57" s="363"/>
      <c r="SIS57" s="363"/>
      <c r="SIT57" s="363"/>
      <c r="SIU57" s="363"/>
      <c r="SIV57" s="363"/>
      <c r="SIW57" s="363"/>
      <c r="SIX57" s="363"/>
      <c r="SIY57" s="363"/>
      <c r="SIZ57" s="363"/>
      <c r="SJA57" s="363"/>
      <c r="SJB57" s="363"/>
      <c r="SJC57" s="363"/>
      <c r="SJD57" s="363"/>
      <c r="SJE57" s="363"/>
      <c r="SJF57" s="363"/>
      <c r="SJG57" s="363"/>
      <c r="SJH57" s="363"/>
      <c r="SJI57" s="363"/>
      <c r="SJJ57" s="363"/>
      <c r="SJK57" s="363"/>
      <c r="SJL57" s="363"/>
      <c r="SJM57" s="363"/>
      <c r="SJN57" s="363"/>
      <c r="SJO57" s="363"/>
      <c r="SJP57" s="363"/>
      <c r="SJQ57" s="363"/>
      <c r="SJR57" s="363"/>
      <c r="SJS57" s="363"/>
      <c r="SJT57" s="363"/>
      <c r="SJU57" s="363"/>
      <c r="SJV57" s="363"/>
      <c r="SJW57" s="363"/>
      <c r="SJX57" s="363"/>
      <c r="SJY57" s="363"/>
      <c r="SJZ57" s="363"/>
      <c r="SKA57" s="363"/>
      <c r="SKB57" s="363"/>
      <c r="SKC57" s="363"/>
      <c r="SKD57" s="363"/>
      <c r="SKE57" s="363"/>
      <c r="SKF57" s="363"/>
      <c r="SKG57" s="363"/>
      <c r="SKH57" s="363"/>
      <c r="SKI57" s="363"/>
      <c r="SKJ57" s="363"/>
      <c r="SKK57" s="363"/>
      <c r="SKL57" s="363"/>
      <c r="SKM57" s="363"/>
      <c r="SKN57" s="363"/>
      <c r="SKO57" s="363"/>
      <c r="SKP57" s="363"/>
      <c r="SKQ57" s="363"/>
      <c r="SKR57" s="363"/>
      <c r="SKS57" s="363"/>
      <c r="SKT57" s="363"/>
      <c r="SKU57" s="363"/>
      <c r="SKV57" s="363"/>
      <c r="SKW57" s="363"/>
      <c r="SKX57" s="363"/>
      <c r="SKY57" s="363"/>
      <c r="SKZ57" s="363"/>
      <c r="SLA57" s="363"/>
      <c r="SLB57" s="363"/>
      <c r="SLC57" s="363"/>
      <c r="SLD57" s="363"/>
      <c r="SLE57" s="363"/>
      <c r="SLF57" s="363"/>
      <c r="SLG57" s="363"/>
      <c r="SLH57" s="363"/>
      <c r="SLI57" s="363"/>
      <c r="SLJ57" s="363"/>
      <c r="SLK57" s="363"/>
      <c r="SLL57" s="363"/>
      <c r="SLM57" s="363"/>
      <c r="SLN57" s="363"/>
      <c r="SLO57" s="363"/>
      <c r="SLP57" s="363"/>
      <c r="SLQ57" s="363"/>
      <c r="SLR57" s="363"/>
      <c r="SLS57" s="363"/>
      <c r="SLT57" s="363"/>
      <c r="SLU57" s="363"/>
      <c r="SLV57" s="363"/>
      <c r="SLW57" s="363"/>
      <c r="SLX57" s="363"/>
      <c r="SLY57" s="363"/>
      <c r="SLZ57" s="363"/>
      <c r="SMA57" s="363"/>
      <c r="SMB57" s="363"/>
      <c r="SMC57" s="363"/>
      <c r="SMD57" s="363"/>
      <c r="SME57" s="363"/>
      <c r="SMF57" s="363"/>
      <c r="SMG57" s="363"/>
      <c r="SMH57" s="363"/>
      <c r="SMI57" s="363"/>
      <c r="SMJ57" s="363"/>
      <c r="SMK57" s="363"/>
      <c r="SML57" s="363"/>
      <c r="SMM57" s="363"/>
      <c r="SMN57" s="363"/>
      <c r="SMO57" s="363"/>
      <c r="SMP57" s="363"/>
      <c r="SMQ57" s="363"/>
      <c r="SMR57" s="363"/>
      <c r="SMS57" s="363"/>
      <c r="SMT57" s="363"/>
      <c r="SMU57" s="363"/>
      <c r="SMV57" s="363"/>
      <c r="SMW57" s="363"/>
      <c r="SMX57" s="363"/>
      <c r="SMY57" s="363"/>
      <c r="SMZ57" s="363"/>
      <c r="SNA57" s="363"/>
      <c r="SNB57" s="363"/>
      <c r="SNC57" s="363"/>
      <c r="SND57" s="363"/>
      <c r="SNE57" s="363"/>
      <c r="SNF57" s="363"/>
      <c r="SNG57" s="363"/>
      <c r="SNH57" s="363"/>
      <c r="SNI57" s="363"/>
      <c r="SNJ57" s="363"/>
      <c r="SNK57" s="363"/>
      <c r="SNL57" s="363"/>
      <c r="SNM57" s="363"/>
      <c r="SNN57" s="363"/>
      <c r="SNO57" s="363"/>
      <c r="SNP57" s="363"/>
      <c r="SNQ57" s="363"/>
      <c r="SNR57" s="363"/>
      <c r="SNS57" s="363"/>
      <c r="SNT57" s="363"/>
      <c r="SNU57" s="363"/>
      <c r="SNV57" s="363"/>
      <c r="SNW57" s="363"/>
      <c r="SNX57" s="363"/>
      <c r="SNY57" s="363"/>
      <c r="SNZ57" s="363"/>
      <c r="SOA57" s="363"/>
      <c r="SOB57" s="363"/>
      <c r="SOC57" s="363"/>
      <c r="SOD57" s="363"/>
      <c r="SOE57" s="363"/>
      <c r="SOF57" s="363"/>
      <c r="SOG57" s="363"/>
      <c r="SOH57" s="363"/>
      <c r="SOI57" s="363"/>
      <c r="SOJ57" s="363"/>
      <c r="SOK57" s="363"/>
      <c r="SOL57" s="363"/>
      <c r="SOM57" s="363"/>
      <c r="SON57" s="363"/>
      <c r="SOO57" s="363"/>
      <c r="SOP57" s="363"/>
      <c r="SOQ57" s="363"/>
      <c r="SOR57" s="363"/>
      <c r="SOS57" s="363"/>
      <c r="SOT57" s="363"/>
      <c r="SOU57" s="363"/>
      <c r="SOV57" s="363"/>
      <c r="SOW57" s="363"/>
      <c r="SOX57" s="363"/>
      <c r="SOY57" s="363"/>
      <c r="SOZ57" s="363"/>
      <c r="SPA57" s="363"/>
      <c r="SPB57" s="363"/>
      <c r="SPC57" s="363"/>
      <c r="SPD57" s="363"/>
      <c r="SPE57" s="363"/>
      <c r="SPF57" s="363"/>
      <c r="SPG57" s="363"/>
      <c r="SPH57" s="363"/>
      <c r="SPI57" s="363"/>
      <c r="SPJ57" s="363"/>
      <c r="SPK57" s="363"/>
      <c r="SPL57" s="363"/>
      <c r="SPM57" s="363"/>
      <c r="SPN57" s="363"/>
      <c r="SPO57" s="363"/>
      <c r="SPP57" s="363"/>
      <c r="SPQ57" s="363"/>
      <c r="SPR57" s="363"/>
      <c r="SPS57" s="363"/>
      <c r="SPT57" s="363"/>
      <c r="SPU57" s="363"/>
      <c r="SPV57" s="363"/>
      <c r="SPW57" s="363"/>
      <c r="SPX57" s="363"/>
      <c r="SPY57" s="363"/>
      <c r="SPZ57" s="363"/>
      <c r="SQA57" s="363"/>
      <c r="SQB57" s="363"/>
      <c r="SQC57" s="363"/>
      <c r="SQD57" s="363"/>
      <c r="SQE57" s="363"/>
      <c r="SQF57" s="363"/>
      <c r="SQG57" s="363"/>
      <c r="SQH57" s="363"/>
      <c r="SQI57" s="363"/>
      <c r="SQJ57" s="363"/>
      <c r="SQK57" s="363"/>
      <c r="SQL57" s="363"/>
      <c r="SQM57" s="363"/>
      <c r="SQN57" s="363"/>
      <c r="SQO57" s="363"/>
      <c r="SQP57" s="363"/>
      <c r="SQQ57" s="363"/>
      <c r="SQR57" s="363"/>
      <c r="SQS57" s="363"/>
      <c r="SQT57" s="363"/>
      <c r="SQU57" s="363"/>
      <c r="SQV57" s="363"/>
      <c r="SQW57" s="363"/>
      <c r="SQX57" s="363"/>
      <c r="SQY57" s="363"/>
      <c r="SQZ57" s="363"/>
      <c r="SRA57" s="363"/>
      <c r="SRB57" s="363"/>
      <c r="SRC57" s="363"/>
      <c r="SRD57" s="363"/>
      <c r="SRE57" s="363"/>
      <c r="SRF57" s="363"/>
      <c r="SRG57" s="363"/>
      <c r="SRH57" s="363"/>
      <c r="SRI57" s="363"/>
      <c r="SRJ57" s="363"/>
      <c r="SRK57" s="363"/>
      <c r="SRL57" s="363"/>
      <c r="SRM57" s="363"/>
      <c r="SRN57" s="363"/>
      <c r="SRO57" s="363"/>
      <c r="SRP57" s="363"/>
      <c r="SRQ57" s="363"/>
      <c r="SRR57" s="363"/>
      <c r="SRS57" s="363"/>
      <c r="SRT57" s="363"/>
      <c r="SRU57" s="363"/>
      <c r="SRV57" s="363"/>
      <c r="SRW57" s="363"/>
      <c r="SRX57" s="363"/>
      <c r="SRY57" s="363"/>
      <c r="SRZ57" s="363"/>
      <c r="SSA57" s="363"/>
      <c r="SSB57" s="363"/>
      <c r="SSC57" s="363"/>
      <c r="SSD57" s="363"/>
      <c r="SSE57" s="363"/>
      <c r="SSF57" s="363"/>
      <c r="SSG57" s="363"/>
      <c r="SSH57" s="363"/>
      <c r="SSI57" s="363"/>
      <c r="SSJ57" s="363"/>
      <c r="SSK57" s="363"/>
      <c r="SSL57" s="363"/>
      <c r="SSM57" s="363"/>
      <c r="SSN57" s="363"/>
      <c r="SSO57" s="363"/>
      <c r="SSP57" s="363"/>
      <c r="SSQ57" s="363"/>
      <c r="SSR57" s="363"/>
      <c r="SSS57" s="363"/>
      <c r="SST57" s="363"/>
      <c r="SSU57" s="363"/>
      <c r="SSV57" s="363"/>
      <c r="SSW57" s="363"/>
      <c r="SSX57" s="363"/>
      <c r="SSY57" s="363"/>
      <c r="SSZ57" s="363"/>
      <c r="STA57" s="363"/>
      <c r="STB57" s="363"/>
      <c r="STC57" s="363"/>
      <c r="STD57" s="363"/>
      <c r="STE57" s="363"/>
      <c r="STF57" s="363"/>
      <c r="STG57" s="363"/>
      <c r="STH57" s="363"/>
      <c r="STI57" s="363"/>
      <c r="STJ57" s="363"/>
      <c r="STK57" s="363"/>
      <c r="STL57" s="363"/>
      <c r="STM57" s="363"/>
      <c r="STN57" s="363"/>
      <c r="STO57" s="363"/>
      <c r="STP57" s="363"/>
      <c r="STQ57" s="363"/>
      <c r="STR57" s="363"/>
      <c r="STS57" s="363"/>
      <c r="STT57" s="363"/>
      <c r="STU57" s="363"/>
      <c r="STV57" s="363"/>
      <c r="STW57" s="363"/>
      <c r="STX57" s="363"/>
      <c r="STY57" s="363"/>
      <c r="STZ57" s="363"/>
      <c r="SUA57" s="363"/>
      <c r="SUB57" s="363"/>
      <c r="SUC57" s="363"/>
      <c r="SUD57" s="363"/>
      <c r="SUE57" s="363"/>
      <c r="SUF57" s="363"/>
      <c r="SUG57" s="363"/>
      <c r="SUH57" s="363"/>
      <c r="SUI57" s="363"/>
      <c r="SUJ57" s="363"/>
      <c r="SUK57" s="363"/>
      <c r="SUL57" s="363"/>
      <c r="SUM57" s="363"/>
      <c r="SUN57" s="363"/>
      <c r="SUO57" s="363"/>
      <c r="SUP57" s="363"/>
      <c r="SUQ57" s="363"/>
      <c r="SUR57" s="363"/>
      <c r="SUS57" s="363"/>
      <c r="SUT57" s="363"/>
      <c r="SUU57" s="363"/>
      <c r="SUV57" s="363"/>
      <c r="SUW57" s="363"/>
      <c r="SUX57" s="363"/>
      <c r="SUY57" s="363"/>
      <c r="SUZ57" s="363"/>
      <c r="SVA57" s="363"/>
      <c r="SVB57" s="363"/>
      <c r="SVC57" s="363"/>
      <c r="SVD57" s="363"/>
      <c r="SVE57" s="363"/>
      <c r="SVF57" s="363"/>
      <c r="SVG57" s="363"/>
      <c r="SVH57" s="363"/>
      <c r="SVI57" s="363"/>
      <c r="SVJ57" s="363"/>
      <c r="SVK57" s="363"/>
      <c r="SVL57" s="363"/>
      <c r="SVM57" s="363"/>
      <c r="SVN57" s="363"/>
      <c r="SVO57" s="363"/>
      <c r="SVP57" s="363"/>
      <c r="SVQ57" s="363"/>
      <c r="SVR57" s="363"/>
      <c r="SVS57" s="363"/>
      <c r="SVT57" s="363"/>
      <c r="SVU57" s="363"/>
      <c r="SVV57" s="363"/>
      <c r="SVW57" s="363"/>
      <c r="SVX57" s="363"/>
      <c r="SVY57" s="363"/>
      <c r="SVZ57" s="363"/>
      <c r="SWA57" s="363"/>
      <c r="SWB57" s="363"/>
      <c r="SWC57" s="363"/>
      <c r="SWD57" s="363"/>
      <c r="SWE57" s="363"/>
      <c r="SWF57" s="363"/>
      <c r="SWG57" s="363"/>
      <c r="SWH57" s="363"/>
      <c r="SWI57" s="363"/>
      <c r="SWJ57" s="363"/>
      <c r="SWK57" s="363"/>
      <c r="SWL57" s="363"/>
      <c r="SWM57" s="363"/>
      <c r="SWN57" s="363"/>
      <c r="SWO57" s="363"/>
      <c r="SWP57" s="363"/>
      <c r="SWQ57" s="363"/>
      <c r="SWR57" s="363"/>
      <c r="SWS57" s="363"/>
      <c r="SWT57" s="363"/>
      <c r="SWU57" s="363"/>
      <c r="SWV57" s="363"/>
      <c r="SWW57" s="363"/>
      <c r="SWX57" s="363"/>
      <c r="SWY57" s="363"/>
      <c r="SWZ57" s="363"/>
      <c r="SXA57" s="363"/>
      <c r="SXB57" s="363"/>
      <c r="SXC57" s="363"/>
      <c r="SXD57" s="363"/>
      <c r="SXE57" s="363"/>
      <c r="SXF57" s="363"/>
      <c r="SXG57" s="363"/>
      <c r="SXH57" s="363"/>
      <c r="SXI57" s="363"/>
      <c r="SXJ57" s="363"/>
      <c r="SXK57" s="363"/>
      <c r="SXL57" s="363"/>
      <c r="SXM57" s="363"/>
      <c r="SXN57" s="363"/>
      <c r="SXO57" s="363"/>
      <c r="SXP57" s="363"/>
      <c r="SXQ57" s="363"/>
      <c r="SXR57" s="363"/>
      <c r="SXS57" s="363"/>
      <c r="SXT57" s="363"/>
      <c r="SXU57" s="363"/>
      <c r="SXV57" s="363"/>
      <c r="SXW57" s="363"/>
      <c r="SXX57" s="363"/>
      <c r="SXY57" s="363"/>
      <c r="SXZ57" s="363"/>
      <c r="SYA57" s="363"/>
      <c r="SYB57" s="363"/>
      <c r="SYC57" s="363"/>
      <c r="SYD57" s="363"/>
      <c r="SYE57" s="363"/>
      <c r="SYF57" s="363"/>
      <c r="SYG57" s="363"/>
      <c r="SYH57" s="363"/>
      <c r="SYI57" s="363"/>
      <c r="SYJ57" s="363"/>
      <c r="SYK57" s="363"/>
      <c r="SYL57" s="363"/>
      <c r="SYM57" s="363"/>
      <c r="SYN57" s="363"/>
      <c r="SYO57" s="363"/>
      <c r="SYP57" s="363"/>
      <c r="SYQ57" s="363"/>
      <c r="SYR57" s="363"/>
      <c r="SYS57" s="363"/>
      <c r="SYT57" s="363"/>
      <c r="SYU57" s="363"/>
      <c r="SYV57" s="363"/>
      <c r="SYW57" s="363"/>
      <c r="SYX57" s="363"/>
      <c r="SYY57" s="363"/>
      <c r="SYZ57" s="363"/>
      <c r="SZA57" s="363"/>
      <c r="SZB57" s="363"/>
      <c r="SZC57" s="363"/>
      <c r="SZD57" s="363"/>
      <c r="SZE57" s="363"/>
      <c r="SZF57" s="363"/>
      <c r="SZG57" s="363"/>
      <c r="SZH57" s="363"/>
      <c r="SZI57" s="363"/>
      <c r="SZJ57" s="363"/>
      <c r="SZK57" s="363"/>
      <c r="SZL57" s="363"/>
      <c r="SZM57" s="363"/>
      <c r="SZN57" s="363"/>
      <c r="SZO57" s="363"/>
      <c r="SZP57" s="363"/>
      <c r="SZQ57" s="363"/>
      <c r="SZR57" s="363"/>
      <c r="SZS57" s="363"/>
      <c r="SZT57" s="363"/>
      <c r="SZU57" s="363"/>
      <c r="SZV57" s="363"/>
      <c r="SZW57" s="363"/>
      <c r="SZX57" s="363"/>
      <c r="SZY57" s="363"/>
      <c r="SZZ57" s="363"/>
      <c r="TAA57" s="363"/>
      <c r="TAB57" s="363"/>
      <c r="TAC57" s="363"/>
      <c r="TAD57" s="363"/>
      <c r="TAE57" s="363"/>
      <c r="TAF57" s="363"/>
      <c r="TAG57" s="363"/>
      <c r="TAH57" s="363"/>
      <c r="TAI57" s="363"/>
      <c r="TAJ57" s="363"/>
      <c r="TAK57" s="363"/>
      <c r="TAL57" s="363"/>
      <c r="TAM57" s="363"/>
      <c r="TAN57" s="363"/>
      <c r="TAO57" s="363"/>
      <c r="TAP57" s="363"/>
      <c r="TAQ57" s="363"/>
      <c r="TAR57" s="363"/>
      <c r="TAS57" s="363"/>
      <c r="TAT57" s="363"/>
      <c r="TAU57" s="363"/>
      <c r="TAV57" s="363"/>
      <c r="TAW57" s="363"/>
      <c r="TAX57" s="363"/>
      <c r="TAY57" s="363"/>
      <c r="TAZ57" s="363"/>
      <c r="TBA57" s="363"/>
      <c r="TBB57" s="363"/>
      <c r="TBC57" s="363"/>
      <c r="TBD57" s="363"/>
      <c r="TBE57" s="363"/>
      <c r="TBF57" s="363"/>
      <c r="TBG57" s="363"/>
      <c r="TBH57" s="363"/>
      <c r="TBI57" s="363"/>
      <c r="TBJ57" s="363"/>
      <c r="TBK57" s="363"/>
      <c r="TBL57" s="363"/>
      <c r="TBM57" s="363"/>
      <c r="TBN57" s="363"/>
      <c r="TBO57" s="363"/>
      <c r="TBP57" s="363"/>
      <c r="TBQ57" s="363"/>
      <c r="TBR57" s="363"/>
      <c r="TBS57" s="363"/>
      <c r="TBT57" s="363"/>
      <c r="TBU57" s="363"/>
      <c r="TBV57" s="363"/>
      <c r="TBW57" s="363"/>
      <c r="TBX57" s="363"/>
      <c r="TBY57" s="363"/>
      <c r="TBZ57" s="363"/>
      <c r="TCA57" s="363"/>
      <c r="TCB57" s="363"/>
      <c r="TCC57" s="363"/>
      <c r="TCD57" s="363"/>
      <c r="TCE57" s="363"/>
      <c r="TCF57" s="363"/>
      <c r="TCG57" s="363"/>
      <c r="TCH57" s="363"/>
      <c r="TCI57" s="363"/>
      <c r="TCJ57" s="363"/>
      <c r="TCK57" s="363"/>
      <c r="TCL57" s="363"/>
      <c r="TCM57" s="363"/>
      <c r="TCN57" s="363"/>
      <c r="TCO57" s="363"/>
      <c r="TCP57" s="363"/>
      <c r="TCQ57" s="363"/>
      <c r="TCR57" s="363"/>
      <c r="TCS57" s="363"/>
      <c r="TCT57" s="363"/>
      <c r="TCU57" s="363"/>
      <c r="TCV57" s="363"/>
      <c r="TCW57" s="363"/>
      <c r="TCX57" s="363"/>
      <c r="TCY57" s="363"/>
      <c r="TCZ57" s="363"/>
      <c r="TDA57" s="363"/>
      <c r="TDB57" s="363"/>
      <c r="TDC57" s="363"/>
      <c r="TDD57" s="363"/>
      <c r="TDE57" s="363"/>
      <c r="TDF57" s="363"/>
      <c r="TDG57" s="363"/>
      <c r="TDH57" s="363"/>
      <c r="TDI57" s="363"/>
      <c r="TDJ57" s="363"/>
      <c r="TDK57" s="363"/>
      <c r="TDL57" s="363"/>
      <c r="TDM57" s="363"/>
      <c r="TDN57" s="363"/>
      <c r="TDO57" s="363"/>
      <c r="TDP57" s="363"/>
      <c r="TDQ57" s="363"/>
      <c r="TDR57" s="363"/>
      <c r="TDS57" s="363"/>
      <c r="TDT57" s="363"/>
      <c r="TDU57" s="363"/>
      <c r="TDV57" s="363"/>
      <c r="TDW57" s="363"/>
      <c r="TDX57" s="363"/>
      <c r="TDY57" s="363"/>
      <c r="TDZ57" s="363"/>
      <c r="TEA57" s="363"/>
      <c r="TEB57" s="363"/>
      <c r="TEC57" s="363"/>
      <c r="TED57" s="363"/>
      <c r="TEE57" s="363"/>
      <c r="TEF57" s="363"/>
      <c r="TEG57" s="363"/>
      <c r="TEH57" s="363"/>
      <c r="TEI57" s="363"/>
      <c r="TEJ57" s="363"/>
      <c r="TEK57" s="363"/>
      <c r="TEL57" s="363"/>
      <c r="TEM57" s="363"/>
      <c r="TEN57" s="363"/>
      <c r="TEO57" s="363"/>
      <c r="TEP57" s="363"/>
      <c r="TEQ57" s="363"/>
      <c r="TER57" s="363"/>
      <c r="TES57" s="363"/>
      <c r="TET57" s="363"/>
      <c r="TEU57" s="363"/>
      <c r="TEV57" s="363"/>
      <c r="TEW57" s="363"/>
      <c r="TEX57" s="363"/>
      <c r="TEY57" s="363"/>
      <c r="TEZ57" s="363"/>
      <c r="TFA57" s="363"/>
      <c r="TFB57" s="363"/>
      <c r="TFC57" s="363"/>
      <c r="TFD57" s="363"/>
      <c r="TFE57" s="363"/>
      <c r="TFF57" s="363"/>
      <c r="TFG57" s="363"/>
      <c r="TFH57" s="363"/>
      <c r="TFI57" s="363"/>
      <c r="TFJ57" s="363"/>
      <c r="TFK57" s="363"/>
      <c r="TFL57" s="363"/>
      <c r="TFM57" s="363"/>
      <c r="TFN57" s="363"/>
      <c r="TFO57" s="363"/>
      <c r="TFP57" s="363"/>
      <c r="TFQ57" s="363"/>
      <c r="TFR57" s="363"/>
      <c r="TFS57" s="363"/>
      <c r="TFT57" s="363"/>
      <c r="TFU57" s="363"/>
      <c r="TFV57" s="363"/>
      <c r="TFW57" s="363"/>
      <c r="TFX57" s="363"/>
      <c r="TFY57" s="363"/>
      <c r="TFZ57" s="363"/>
      <c r="TGA57" s="363"/>
      <c r="TGB57" s="363"/>
      <c r="TGC57" s="363"/>
      <c r="TGD57" s="363"/>
      <c r="TGE57" s="363"/>
      <c r="TGF57" s="363"/>
      <c r="TGG57" s="363"/>
      <c r="TGH57" s="363"/>
      <c r="TGI57" s="363"/>
      <c r="TGJ57" s="363"/>
      <c r="TGK57" s="363"/>
      <c r="TGL57" s="363"/>
      <c r="TGM57" s="363"/>
      <c r="TGN57" s="363"/>
      <c r="TGO57" s="363"/>
      <c r="TGP57" s="363"/>
      <c r="TGQ57" s="363"/>
      <c r="TGR57" s="363"/>
      <c r="TGS57" s="363"/>
      <c r="TGT57" s="363"/>
      <c r="TGU57" s="363"/>
      <c r="TGV57" s="363"/>
      <c r="TGW57" s="363"/>
      <c r="TGX57" s="363"/>
      <c r="TGY57" s="363"/>
      <c r="TGZ57" s="363"/>
      <c r="THA57" s="363"/>
      <c r="THB57" s="363"/>
      <c r="THC57" s="363"/>
      <c r="THD57" s="363"/>
      <c r="THE57" s="363"/>
      <c r="THF57" s="363"/>
      <c r="THG57" s="363"/>
      <c r="THH57" s="363"/>
      <c r="THI57" s="363"/>
      <c r="THJ57" s="363"/>
      <c r="THK57" s="363"/>
      <c r="THL57" s="363"/>
      <c r="THM57" s="363"/>
      <c r="THN57" s="363"/>
      <c r="THO57" s="363"/>
      <c r="THP57" s="363"/>
      <c r="THQ57" s="363"/>
      <c r="THR57" s="363"/>
      <c r="THS57" s="363"/>
      <c r="THT57" s="363"/>
      <c r="THU57" s="363"/>
      <c r="THV57" s="363"/>
      <c r="THW57" s="363"/>
      <c r="THX57" s="363"/>
      <c r="THY57" s="363"/>
      <c r="THZ57" s="363"/>
      <c r="TIA57" s="363"/>
      <c r="TIB57" s="363"/>
      <c r="TIC57" s="363"/>
      <c r="TID57" s="363"/>
      <c r="TIE57" s="363"/>
      <c r="TIF57" s="363"/>
      <c r="TIG57" s="363"/>
      <c r="TIH57" s="363"/>
      <c r="TII57" s="363"/>
      <c r="TIJ57" s="363"/>
      <c r="TIK57" s="363"/>
      <c r="TIL57" s="363"/>
      <c r="TIM57" s="363"/>
      <c r="TIN57" s="363"/>
      <c r="TIO57" s="363"/>
      <c r="TIP57" s="363"/>
      <c r="TIQ57" s="363"/>
      <c r="TIR57" s="363"/>
      <c r="TIS57" s="363"/>
      <c r="TIT57" s="363"/>
      <c r="TIU57" s="363"/>
      <c r="TIV57" s="363"/>
      <c r="TIW57" s="363"/>
      <c r="TIX57" s="363"/>
      <c r="TIY57" s="363"/>
      <c r="TIZ57" s="363"/>
      <c r="TJA57" s="363"/>
      <c r="TJB57" s="363"/>
      <c r="TJC57" s="363"/>
      <c r="TJD57" s="363"/>
      <c r="TJE57" s="363"/>
      <c r="TJF57" s="363"/>
      <c r="TJG57" s="363"/>
      <c r="TJH57" s="363"/>
      <c r="TJI57" s="363"/>
      <c r="TJJ57" s="363"/>
      <c r="TJK57" s="363"/>
      <c r="TJL57" s="363"/>
      <c r="TJM57" s="363"/>
      <c r="TJN57" s="363"/>
      <c r="TJO57" s="363"/>
      <c r="TJP57" s="363"/>
      <c r="TJQ57" s="363"/>
      <c r="TJR57" s="363"/>
      <c r="TJS57" s="363"/>
      <c r="TJT57" s="363"/>
      <c r="TJU57" s="363"/>
      <c r="TJV57" s="363"/>
      <c r="TJW57" s="363"/>
      <c r="TJX57" s="363"/>
      <c r="TJY57" s="363"/>
      <c r="TJZ57" s="363"/>
      <c r="TKA57" s="363"/>
      <c r="TKB57" s="363"/>
      <c r="TKC57" s="363"/>
      <c r="TKD57" s="363"/>
      <c r="TKE57" s="363"/>
      <c r="TKF57" s="363"/>
      <c r="TKG57" s="363"/>
      <c r="TKH57" s="363"/>
      <c r="TKI57" s="363"/>
      <c r="TKJ57" s="363"/>
      <c r="TKK57" s="363"/>
      <c r="TKL57" s="363"/>
      <c r="TKM57" s="363"/>
      <c r="TKN57" s="363"/>
      <c r="TKO57" s="363"/>
      <c r="TKP57" s="363"/>
      <c r="TKQ57" s="363"/>
      <c r="TKR57" s="363"/>
      <c r="TKS57" s="363"/>
      <c r="TKT57" s="363"/>
      <c r="TKU57" s="363"/>
      <c r="TKV57" s="363"/>
      <c r="TKW57" s="363"/>
      <c r="TKX57" s="363"/>
      <c r="TKY57" s="363"/>
      <c r="TKZ57" s="363"/>
      <c r="TLA57" s="363"/>
      <c r="TLB57" s="363"/>
      <c r="TLC57" s="363"/>
      <c r="TLD57" s="363"/>
      <c r="TLE57" s="363"/>
      <c r="TLF57" s="363"/>
      <c r="TLG57" s="363"/>
      <c r="TLH57" s="363"/>
      <c r="TLI57" s="363"/>
      <c r="TLJ57" s="363"/>
      <c r="TLK57" s="363"/>
      <c r="TLL57" s="363"/>
      <c r="TLM57" s="363"/>
      <c r="TLN57" s="363"/>
      <c r="TLO57" s="363"/>
      <c r="TLP57" s="363"/>
      <c r="TLQ57" s="363"/>
      <c r="TLR57" s="363"/>
      <c r="TLS57" s="363"/>
      <c r="TLT57" s="363"/>
      <c r="TLU57" s="363"/>
      <c r="TLV57" s="363"/>
      <c r="TLW57" s="363"/>
      <c r="TLX57" s="363"/>
      <c r="TLY57" s="363"/>
      <c r="TLZ57" s="363"/>
      <c r="TMA57" s="363"/>
      <c r="TMB57" s="363"/>
      <c r="TMC57" s="363"/>
      <c r="TMD57" s="363"/>
      <c r="TME57" s="363"/>
      <c r="TMF57" s="363"/>
      <c r="TMG57" s="363"/>
      <c r="TMH57" s="363"/>
      <c r="TMI57" s="363"/>
      <c r="TMJ57" s="363"/>
      <c r="TMK57" s="363"/>
      <c r="TML57" s="363"/>
      <c r="TMM57" s="363"/>
      <c r="TMN57" s="363"/>
      <c r="TMO57" s="363"/>
      <c r="TMP57" s="363"/>
      <c r="TMQ57" s="363"/>
      <c r="TMR57" s="363"/>
      <c r="TMS57" s="363"/>
      <c r="TMT57" s="363"/>
      <c r="TMU57" s="363"/>
      <c r="TMV57" s="363"/>
      <c r="TMW57" s="363"/>
      <c r="TMX57" s="363"/>
      <c r="TMY57" s="363"/>
      <c r="TMZ57" s="363"/>
      <c r="TNA57" s="363"/>
      <c r="TNB57" s="363"/>
      <c r="TNC57" s="363"/>
      <c r="TND57" s="363"/>
      <c r="TNE57" s="363"/>
      <c r="TNF57" s="363"/>
      <c r="TNG57" s="363"/>
      <c r="TNH57" s="363"/>
      <c r="TNI57" s="363"/>
      <c r="TNJ57" s="363"/>
      <c r="TNK57" s="363"/>
      <c r="TNL57" s="363"/>
      <c r="TNM57" s="363"/>
      <c r="TNN57" s="363"/>
      <c r="TNO57" s="363"/>
      <c r="TNP57" s="363"/>
      <c r="TNQ57" s="363"/>
      <c r="TNR57" s="363"/>
      <c r="TNS57" s="363"/>
      <c r="TNT57" s="363"/>
      <c r="TNU57" s="363"/>
      <c r="TNV57" s="363"/>
      <c r="TNW57" s="363"/>
      <c r="TNX57" s="363"/>
      <c r="TNY57" s="363"/>
      <c r="TNZ57" s="363"/>
      <c r="TOA57" s="363"/>
      <c r="TOB57" s="363"/>
      <c r="TOC57" s="363"/>
      <c r="TOD57" s="363"/>
      <c r="TOE57" s="363"/>
      <c r="TOF57" s="363"/>
      <c r="TOG57" s="363"/>
      <c r="TOH57" s="363"/>
      <c r="TOI57" s="363"/>
      <c r="TOJ57" s="363"/>
      <c r="TOK57" s="363"/>
      <c r="TOL57" s="363"/>
      <c r="TOM57" s="363"/>
      <c r="TON57" s="363"/>
      <c r="TOO57" s="363"/>
      <c r="TOP57" s="363"/>
      <c r="TOQ57" s="363"/>
      <c r="TOR57" s="363"/>
      <c r="TOS57" s="363"/>
      <c r="TOT57" s="363"/>
      <c r="TOU57" s="363"/>
      <c r="TOV57" s="363"/>
      <c r="TOW57" s="363"/>
      <c r="TOX57" s="363"/>
      <c r="TOY57" s="363"/>
      <c r="TOZ57" s="363"/>
      <c r="TPA57" s="363"/>
      <c r="TPB57" s="363"/>
      <c r="TPC57" s="363"/>
      <c r="TPD57" s="363"/>
      <c r="TPE57" s="363"/>
      <c r="TPF57" s="363"/>
      <c r="TPG57" s="363"/>
      <c r="TPH57" s="363"/>
      <c r="TPI57" s="363"/>
      <c r="TPJ57" s="363"/>
      <c r="TPK57" s="363"/>
      <c r="TPL57" s="363"/>
      <c r="TPM57" s="363"/>
      <c r="TPN57" s="363"/>
      <c r="TPO57" s="363"/>
      <c r="TPP57" s="363"/>
      <c r="TPQ57" s="363"/>
      <c r="TPR57" s="363"/>
      <c r="TPS57" s="363"/>
      <c r="TPT57" s="363"/>
      <c r="TPU57" s="363"/>
      <c r="TPV57" s="363"/>
      <c r="TPW57" s="363"/>
      <c r="TPX57" s="363"/>
      <c r="TPY57" s="363"/>
      <c r="TPZ57" s="363"/>
      <c r="TQA57" s="363"/>
      <c r="TQB57" s="363"/>
      <c r="TQC57" s="363"/>
      <c r="TQD57" s="363"/>
      <c r="TQE57" s="363"/>
      <c r="TQF57" s="363"/>
      <c r="TQG57" s="363"/>
      <c r="TQH57" s="363"/>
      <c r="TQI57" s="363"/>
      <c r="TQJ57" s="363"/>
      <c r="TQK57" s="363"/>
      <c r="TQL57" s="363"/>
      <c r="TQM57" s="363"/>
      <c r="TQN57" s="363"/>
      <c r="TQO57" s="363"/>
      <c r="TQP57" s="363"/>
      <c r="TQQ57" s="363"/>
      <c r="TQR57" s="363"/>
      <c r="TQS57" s="363"/>
      <c r="TQT57" s="363"/>
      <c r="TQU57" s="363"/>
      <c r="TQV57" s="363"/>
      <c r="TQW57" s="363"/>
      <c r="TQX57" s="363"/>
      <c r="TQY57" s="363"/>
      <c r="TQZ57" s="363"/>
      <c r="TRA57" s="363"/>
      <c r="TRB57" s="363"/>
      <c r="TRC57" s="363"/>
      <c r="TRD57" s="363"/>
      <c r="TRE57" s="363"/>
      <c r="TRF57" s="363"/>
      <c r="TRG57" s="363"/>
      <c r="TRH57" s="363"/>
      <c r="TRI57" s="363"/>
      <c r="TRJ57" s="363"/>
      <c r="TRK57" s="363"/>
      <c r="TRL57" s="363"/>
      <c r="TRM57" s="363"/>
      <c r="TRN57" s="363"/>
      <c r="TRO57" s="363"/>
      <c r="TRP57" s="363"/>
      <c r="TRQ57" s="363"/>
      <c r="TRR57" s="363"/>
      <c r="TRS57" s="363"/>
      <c r="TRT57" s="363"/>
      <c r="TRU57" s="363"/>
      <c r="TRV57" s="363"/>
      <c r="TRW57" s="363"/>
      <c r="TRX57" s="363"/>
      <c r="TRY57" s="363"/>
      <c r="TRZ57" s="363"/>
      <c r="TSA57" s="363"/>
      <c r="TSB57" s="363"/>
      <c r="TSC57" s="363"/>
      <c r="TSD57" s="363"/>
      <c r="TSE57" s="363"/>
      <c r="TSF57" s="363"/>
      <c r="TSG57" s="363"/>
      <c r="TSH57" s="363"/>
      <c r="TSI57" s="363"/>
      <c r="TSJ57" s="363"/>
      <c r="TSK57" s="363"/>
      <c r="TSL57" s="363"/>
      <c r="TSM57" s="363"/>
      <c r="TSN57" s="363"/>
      <c r="TSO57" s="363"/>
      <c r="TSP57" s="363"/>
      <c r="TSQ57" s="363"/>
      <c r="TSR57" s="363"/>
      <c r="TSS57" s="363"/>
      <c r="TST57" s="363"/>
      <c r="TSU57" s="363"/>
      <c r="TSV57" s="363"/>
      <c r="TSW57" s="363"/>
      <c r="TSX57" s="363"/>
      <c r="TSY57" s="363"/>
      <c r="TSZ57" s="363"/>
      <c r="TTA57" s="363"/>
      <c r="TTB57" s="363"/>
      <c r="TTC57" s="363"/>
      <c r="TTD57" s="363"/>
      <c r="TTE57" s="363"/>
      <c r="TTF57" s="363"/>
      <c r="TTG57" s="363"/>
      <c r="TTH57" s="363"/>
      <c r="TTI57" s="363"/>
      <c r="TTJ57" s="363"/>
      <c r="TTK57" s="363"/>
      <c r="TTL57" s="363"/>
      <c r="TTM57" s="363"/>
      <c r="TTN57" s="363"/>
      <c r="TTO57" s="363"/>
      <c r="TTP57" s="363"/>
      <c r="TTQ57" s="363"/>
      <c r="TTR57" s="363"/>
      <c r="TTS57" s="363"/>
      <c r="TTT57" s="363"/>
      <c r="TTU57" s="363"/>
      <c r="TTV57" s="363"/>
      <c r="TTW57" s="363"/>
      <c r="TTX57" s="363"/>
      <c r="TTY57" s="363"/>
      <c r="TTZ57" s="363"/>
      <c r="TUA57" s="363"/>
      <c r="TUB57" s="363"/>
      <c r="TUC57" s="363"/>
      <c r="TUD57" s="363"/>
      <c r="TUE57" s="363"/>
      <c r="TUF57" s="363"/>
      <c r="TUG57" s="363"/>
      <c r="TUH57" s="363"/>
      <c r="TUI57" s="363"/>
      <c r="TUJ57" s="363"/>
      <c r="TUK57" s="363"/>
      <c r="TUL57" s="363"/>
      <c r="TUM57" s="363"/>
      <c r="TUN57" s="363"/>
      <c r="TUO57" s="363"/>
      <c r="TUP57" s="363"/>
      <c r="TUQ57" s="363"/>
      <c r="TUR57" s="363"/>
      <c r="TUS57" s="363"/>
      <c r="TUT57" s="363"/>
      <c r="TUU57" s="363"/>
      <c r="TUV57" s="363"/>
      <c r="TUW57" s="363"/>
      <c r="TUX57" s="363"/>
      <c r="TUY57" s="363"/>
      <c r="TUZ57" s="363"/>
      <c r="TVA57" s="363"/>
      <c r="TVB57" s="363"/>
      <c r="TVC57" s="363"/>
      <c r="TVD57" s="363"/>
      <c r="TVE57" s="363"/>
      <c r="TVF57" s="363"/>
      <c r="TVG57" s="363"/>
      <c r="TVH57" s="363"/>
      <c r="TVI57" s="363"/>
      <c r="TVJ57" s="363"/>
      <c r="TVK57" s="363"/>
      <c r="TVL57" s="363"/>
      <c r="TVM57" s="363"/>
      <c r="TVN57" s="363"/>
      <c r="TVO57" s="363"/>
      <c r="TVP57" s="363"/>
      <c r="TVQ57" s="363"/>
      <c r="TVR57" s="363"/>
      <c r="TVS57" s="363"/>
      <c r="TVT57" s="363"/>
      <c r="TVU57" s="363"/>
      <c r="TVV57" s="363"/>
      <c r="TVW57" s="363"/>
      <c r="TVX57" s="363"/>
      <c r="TVY57" s="363"/>
      <c r="TVZ57" s="363"/>
      <c r="TWA57" s="363"/>
      <c r="TWB57" s="363"/>
      <c r="TWC57" s="363"/>
      <c r="TWD57" s="363"/>
      <c r="TWE57" s="363"/>
      <c r="TWF57" s="363"/>
      <c r="TWG57" s="363"/>
      <c r="TWH57" s="363"/>
      <c r="TWI57" s="363"/>
      <c r="TWJ57" s="363"/>
      <c r="TWK57" s="363"/>
      <c r="TWL57" s="363"/>
      <c r="TWM57" s="363"/>
      <c r="TWN57" s="363"/>
      <c r="TWO57" s="363"/>
      <c r="TWP57" s="363"/>
      <c r="TWQ57" s="363"/>
      <c r="TWR57" s="363"/>
      <c r="TWS57" s="363"/>
      <c r="TWT57" s="363"/>
      <c r="TWU57" s="363"/>
      <c r="TWV57" s="363"/>
      <c r="TWW57" s="363"/>
      <c r="TWX57" s="363"/>
      <c r="TWY57" s="363"/>
      <c r="TWZ57" s="363"/>
      <c r="TXA57" s="363"/>
      <c r="TXB57" s="363"/>
      <c r="TXC57" s="363"/>
      <c r="TXD57" s="363"/>
      <c r="TXE57" s="363"/>
      <c r="TXF57" s="363"/>
      <c r="TXG57" s="363"/>
      <c r="TXH57" s="363"/>
      <c r="TXI57" s="363"/>
      <c r="TXJ57" s="363"/>
      <c r="TXK57" s="363"/>
      <c r="TXL57" s="363"/>
      <c r="TXM57" s="363"/>
      <c r="TXN57" s="363"/>
      <c r="TXO57" s="363"/>
      <c r="TXP57" s="363"/>
      <c r="TXQ57" s="363"/>
      <c r="TXR57" s="363"/>
      <c r="TXS57" s="363"/>
      <c r="TXT57" s="363"/>
      <c r="TXU57" s="363"/>
      <c r="TXV57" s="363"/>
      <c r="TXW57" s="363"/>
      <c r="TXX57" s="363"/>
      <c r="TXY57" s="363"/>
      <c r="TXZ57" s="363"/>
      <c r="TYA57" s="363"/>
      <c r="TYB57" s="363"/>
      <c r="TYC57" s="363"/>
      <c r="TYD57" s="363"/>
      <c r="TYE57" s="363"/>
      <c r="TYF57" s="363"/>
      <c r="TYG57" s="363"/>
      <c r="TYH57" s="363"/>
      <c r="TYI57" s="363"/>
      <c r="TYJ57" s="363"/>
      <c r="TYK57" s="363"/>
      <c r="TYL57" s="363"/>
      <c r="TYM57" s="363"/>
      <c r="TYN57" s="363"/>
      <c r="TYO57" s="363"/>
      <c r="TYP57" s="363"/>
      <c r="TYQ57" s="363"/>
      <c r="TYR57" s="363"/>
      <c r="TYS57" s="363"/>
      <c r="TYT57" s="363"/>
      <c r="TYU57" s="363"/>
      <c r="TYV57" s="363"/>
      <c r="TYW57" s="363"/>
      <c r="TYX57" s="363"/>
      <c r="TYY57" s="363"/>
      <c r="TYZ57" s="363"/>
      <c r="TZA57" s="363"/>
      <c r="TZB57" s="363"/>
      <c r="TZC57" s="363"/>
      <c r="TZD57" s="363"/>
      <c r="TZE57" s="363"/>
      <c r="TZF57" s="363"/>
      <c r="TZG57" s="363"/>
      <c r="TZH57" s="363"/>
      <c r="TZI57" s="363"/>
      <c r="TZJ57" s="363"/>
      <c r="TZK57" s="363"/>
      <c r="TZL57" s="363"/>
      <c r="TZM57" s="363"/>
      <c r="TZN57" s="363"/>
      <c r="TZO57" s="363"/>
      <c r="TZP57" s="363"/>
      <c r="TZQ57" s="363"/>
      <c r="TZR57" s="363"/>
      <c r="TZS57" s="363"/>
      <c r="TZT57" s="363"/>
      <c r="TZU57" s="363"/>
      <c r="TZV57" s="363"/>
      <c r="TZW57" s="363"/>
      <c r="TZX57" s="363"/>
      <c r="TZY57" s="363"/>
      <c r="TZZ57" s="363"/>
      <c r="UAA57" s="363"/>
      <c r="UAB57" s="363"/>
      <c r="UAC57" s="363"/>
      <c r="UAD57" s="363"/>
      <c r="UAE57" s="363"/>
      <c r="UAF57" s="363"/>
      <c r="UAG57" s="363"/>
      <c r="UAH57" s="363"/>
      <c r="UAI57" s="363"/>
      <c r="UAJ57" s="363"/>
      <c r="UAK57" s="363"/>
      <c r="UAL57" s="363"/>
      <c r="UAM57" s="363"/>
      <c r="UAN57" s="363"/>
      <c r="UAO57" s="363"/>
      <c r="UAP57" s="363"/>
      <c r="UAQ57" s="363"/>
      <c r="UAR57" s="363"/>
      <c r="UAS57" s="363"/>
      <c r="UAT57" s="363"/>
      <c r="UAU57" s="363"/>
      <c r="UAV57" s="363"/>
      <c r="UAW57" s="363"/>
      <c r="UAX57" s="363"/>
      <c r="UAY57" s="363"/>
      <c r="UAZ57" s="363"/>
      <c r="UBA57" s="363"/>
      <c r="UBB57" s="363"/>
      <c r="UBC57" s="363"/>
      <c r="UBD57" s="363"/>
      <c r="UBE57" s="363"/>
      <c r="UBF57" s="363"/>
      <c r="UBG57" s="363"/>
      <c r="UBH57" s="363"/>
      <c r="UBI57" s="363"/>
      <c r="UBJ57" s="363"/>
      <c r="UBK57" s="363"/>
      <c r="UBL57" s="363"/>
      <c r="UBM57" s="363"/>
      <c r="UBN57" s="363"/>
      <c r="UBO57" s="363"/>
      <c r="UBP57" s="363"/>
      <c r="UBQ57" s="363"/>
      <c r="UBR57" s="363"/>
      <c r="UBS57" s="363"/>
      <c r="UBT57" s="363"/>
      <c r="UBU57" s="363"/>
      <c r="UBV57" s="363"/>
      <c r="UBW57" s="363"/>
      <c r="UBX57" s="363"/>
      <c r="UBY57" s="363"/>
      <c r="UBZ57" s="363"/>
      <c r="UCA57" s="363"/>
      <c r="UCB57" s="363"/>
      <c r="UCC57" s="363"/>
      <c r="UCD57" s="363"/>
      <c r="UCE57" s="363"/>
      <c r="UCF57" s="363"/>
      <c r="UCG57" s="363"/>
      <c r="UCH57" s="363"/>
      <c r="UCI57" s="363"/>
      <c r="UCJ57" s="363"/>
      <c r="UCK57" s="363"/>
      <c r="UCL57" s="363"/>
      <c r="UCM57" s="363"/>
      <c r="UCN57" s="363"/>
      <c r="UCO57" s="363"/>
      <c r="UCP57" s="363"/>
      <c r="UCQ57" s="363"/>
      <c r="UCR57" s="363"/>
      <c r="UCS57" s="363"/>
      <c r="UCT57" s="363"/>
      <c r="UCU57" s="363"/>
      <c r="UCV57" s="363"/>
      <c r="UCW57" s="363"/>
      <c r="UCX57" s="363"/>
      <c r="UCY57" s="363"/>
      <c r="UCZ57" s="363"/>
      <c r="UDA57" s="363"/>
      <c r="UDB57" s="363"/>
      <c r="UDC57" s="363"/>
      <c r="UDD57" s="363"/>
      <c r="UDE57" s="363"/>
      <c r="UDF57" s="363"/>
      <c r="UDG57" s="363"/>
      <c r="UDH57" s="363"/>
      <c r="UDI57" s="363"/>
      <c r="UDJ57" s="363"/>
      <c r="UDK57" s="363"/>
      <c r="UDL57" s="363"/>
      <c r="UDM57" s="363"/>
      <c r="UDN57" s="363"/>
      <c r="UDO57" s="363"/>
      <c r="UDP57" s="363"/>
      <c r="UDQ57" s="363"/>
      <c r="UDR57" s="363"/>
      <c r="UDS57" s="363"/>
      <c r="UDT57" s="363"/>
      <c r="UDU57" s="363"/>
      <c r="UDV57" s="363"/>
      <c r="UDW57" s="363"/>
      <c r="UDX57" s="363"/>
      <c r="UDY57" s="363"/>
      <c r="UDZ57" s="363"/>
      <c r="UEA57" s="363"/>
      <c r="UEB57" s="363"/>
      <c r="UEC57" s="363"/>
      <c r="UED57" s="363"/>
      <c r="UEE57" s="363"/>
      <c r="UEF57" s="363"/>
      <c r="UEG57" s="363"/>
      <c r="UEH57" s="363"/>
      <c r="UEI57" s="363"/>
      <c r="UEJ57" s="363"/>
      <c r="UEK57" s="363"/>
      <c r="UEL57" s="363"/>
      <c r="UEM57" s="363"/>
      <c r="UEN57" s="363"/>
      <c r="UEO57" s="363"/>
      <c r="UEP57" s="363"/>
      <c r="UEQ57" s="363"/>
      <c r="UER57" s="363"/>
      <c r="UES57" s="363"/>
      <c r="UET57" s="363"/>
      <c r="UEU57" s="363"/>
      <c r="UEV57" s="363"/>
      <c r="UEW57" s="363"/>
      <c r="UEX57" s="363"/>
      <c r="UEY57" s="363"/>
      <c r="UEZ57" s="363"/>
      <c r="UFA57" s="363"/>
      <c r="UFB57" s="363"/>
      <c r="UFC57" s="363"/>
      <c r="UFD57" s="363"/>
      <c r="UFE57" s="363"/>
      <c r="UFF57" s="363"/>
      <c r="UFG57" s="363"/>
      <c r="UFH57" s="363"/>
      <c r="UFI57" s="363"/>
      <c r="UFJ57" s="363"/>
      <c r="UFK57" s="363"/>
      <c r="UFL57" s="363"/>
      <c r="UFM57" s="363"/>
      <c r="UFN57" s="363"/>
      <c r="UFO57" s="363"/>
      <c r="UFP57" s="363"/>
      <c r="UFQ57" s="363"/>
      <c r="UFR57" s="363"/>
      <c r="UFS57" s="363"/>
      <c r="UFT57" s="363"/>
      <c r="UFU57" s="363"/>
      <c r="UFV57" s="363"/>
      <c r="UFW57" s="363"/>
      <c r="UFX57" s="363"/>
      <c r="UFY57" s="363"/>
      <c r="UFZ57" s="363"/>
      <c r="UGA57" s="363"/>
      <c r="UGB57" s="363"/>
      <c r="UGC57" s="363"/>
      <c r="UGD57" s="363"/>
      <c r="UGE57" s="363"/>
      <c r="UGF57" s="363"/>
      <c r="UGG57" s="363"/>
      <c r="UGH57" s="363"/>
      <c r="UGI57" s="363"/>
      <c r="UGJ57" s="363"/>
      <c r="UGK57" s="363"/>
      <c r="UGL57" s="363"/>
      <c r="UGM57" s="363"/>
      <c r="UGN57" s="363"/>
      <c r="UGO57" s="363"/>
      <c r="UGP57" s="363"/>
      <c r="UGQ57" s="363"/>
      <c r="UGR57" s="363"/>
      <c r="UGS57" s="363"/>
      <c r="UGT57" s="363"/>
      <c r="UGU57" s="363"/>
      <c r="UGV57" s="363"/>
      <c r="UGW57" s="363"/>
      <c r="UGX57" s="363"/>
      <c r="UGY57" s="363"/>
      <c r="UGZ57" s="363"/>
      <c r="UHA57" s="363"/>
      <c r="UHB57" s="363"/>
      <c r="UHC57" s="363"/>
      <c r="UHD57" s="363"/>
      <c r="UHE57" s="363"/>
      <c r="UHF57" s="363"/>
      <c r="UHG57" s="363"/>
      <c r="UHH57" s="363"/>
      <c r="UHI57" s="363"/>
      <c r="UHJ57" s="363"/>
      <c r="UHK57" s="363"/>
      <c r="UHL57" s="363"/>
      <c r="UHM57" s="363"/>
      <c r="UHN57" s="363"/>
      <c r="UHO57" s="363"/>
      <c r="UHP57" s="363"/>
      <c r="UHQ57" s="363"/>
      <c r="UHR57" s="363"/>
      <c r="UHS57" s="363"/>
      <c r="UHT57" s="363"/>
      <c r="UHU57" s="363"/>
      <c r="UHV57" s="363"/>
      <c r="UHW57" s="363"/>
      <c r="UHX57" s="363"/>
      <c r="UHY57" s="363"/>
      <c r="UHZ57" s="363"/>
      <c r="UIA57" s="363"/>
      <c r="UIB57" s="363"/>
      <c r="UIC57" s="363"/>
      <c r="UID57" s="363"/>
      <c r="UIE57" s="363"/>
      <c r="UIF57" s="363"/>
      <c r="UIG57" s="363"/>
      <c r="UIH57" s="363"/>
      <c r="UII57" s="363"/>
      <c r="UIJ57" s="363"/>
      <c r="UIK57" s="363"/>
      <c r="UIL57" s="363"/>
      <c r="UIM57" s="363"/>
      <c r="UIN57" s="363"/>
      <c r="UIO57" s="363"/>
      <c r="UIP57" s="363"/>
      <c r="UIQ57" s="363"/>
      <c r="UIR57" s="363"/>
      <c r="UIS57" s="363"/>
      <c r="UIT57" s="363"/>
      <c r="UIU57" s="363"/>
      <c r="UIV57" s="363"/>
      <c r="UIW57" s="363"/>
      <c r="UIX57" s="363"/>
      <c r="UIY57" s="363"/>
      <c r="UIZ57" s="363"/>
      <c r="UJA57" s="363"/>
      <c r="UJB57" s="363"/>
      <c r="UJC57" s="363"/>
      <c r="UJD57" s="363"/>
      <c r="UJE57" s="363"/>
      <c r="UJF57" s="363"/>
      <c r="UJG57" s="363"/>
      <c r="UJH57" s="363"/>
      <c r="UJI57" s="363"/>
      <c r="UJJ57" s="363"/>
      <c r="UJK57" s="363"/>
      <c r="UJL57" s="363"/>
      <c r="UJM57" s="363"/>
      <c r="UJN57" s="363"/>
      <c r="UJO57" s="363"/>
      <c r="UJP57" s="363"/>
      <c r="UJQ57" s="363"/>
      <c r="UJR57" s="363"/>
      <c r="UJS57" s="363"/>
      <c r="UJT57" s="363"/>
      <c r="UJU57" s="363"/>
      <c r="UJV57" s="363"/>
      <c r="UJW57" s="363"/>
      <c r="UJX57" s="363"/>
      <c r="UJY57" s="363"/>
      <c r="UJZ57" s="363"/>
      <c r="UKA57" s="363"/>
      <c r="UKB57" s="363"/>
      <c r="UKC57" s="363"/>
      <c r="UKD57" s="363"/>
      <c r="UKE57" s="363"/>
      <c r="UKF57" s="363"/>
      <c r="UKG57" s="363"/>
      <c r="UKH57" s="363"/>
      <c r="UKI57" s="363"/>
      <c r="UKJ57" s="363"/>
      <c r="UKK57" s="363"/>
      <c r="UKL57" s="363"/>
      <c r="UKM57" s="363"/>
      <c r="UKN57" s="363"/>
      <c r="UKO57" s="363"/>
      <c r="UKP57" s="363"/>
      <c r="UKQ57" s="363"/>
      <c r="UKR57" s="363"/>
      <c r="UKS57" s="363"/>
      <c r="UKT57" s="363"/>
      <c r="UKU57" s="363"/>
      <c r="UKV57" s="363"/>
      <c r="UKW57" s="363"/>
      <c r="UKX57" s="363"/>
      <c r="UKY57" s="363"/>
      <c r="UKZ57" s="363"/>
      <c r="ULA57" s="363"/>
      <c r="ULB57" s="363"/>
      <c r="ULC57" s="363"/>
      <c r="ULD57" s="363"/>
      <c r="ULE57" s="363"/>
      <c r="ULF57" s="363"/>
      <c r="ULG57" s="363"/>
      <c r="ULH57" s="363"/>
      <c r="ULI57" s="363"/>
      <c r="ULJ57" s="363"/>
      <c r="ULK57" s="363"/>
      <c r="ULL57" s="363"/>
      <c r="ULM57" s="363"/>
      <c r="ULN57" s="363"/>
      <c r="ULO57" s="363"/>
      <c r="ULP57" s="363"/>
      <c r="ULQ57" s="363"/>
      <c r="ULR57" s="363"/>
      <c r="ULS57" s="363"/>
      <c r="ULT57" s="363"/>
      <c r="ULU57" s="363"/>
      <c r="ULV57" s="363"/>
      <c r="ULW57" s="363"/>
      <c r="ULX57" s="363"/>
      <c r="ULY57" s="363"/>
      <c r="ULZ57" s="363"/>
      <c r="UMA57" s="363"/>
      <c r="UMB57" s="363"/>
      <c r="UMC57" s="363"/>
      <c r="UMD57" s="363"/>
      <c r="UME57" s="363"/>
      <c r="UMF57" s="363"/>
      <c r="UMG57" s="363"/>
      <c r="UMH57" s="363"/>
      <c r="UMI57" s="363"/>
      <c r="UMJ57" s="363"/>
      <c r="UMK57" s="363"/>
      <c r="UML57" s="363"/>
      <c r="UMM57" s="363"/>
      <c r="UMN57" s="363"/>
      <c r="UMO57" s="363"/>
      <c r="UMP57" s="363"/>
      <c r="UMQ57" s="363"/>
      <c r="UMR57" s="363"/>
      <c r="UMS57" s="363"/>
      <c r="UMT57" s="363"/>
      <c r="UMU57" s="363"/>
      <c r="UMV57" s="363"/>
      <c r="UMW57" s="363"/>
      <c r="UMX57" s="363"/>
      <c r="UMY57" s="363"/>
      <c r="UMZ57" s="363"/>
      <c r="UNA57" s="363"/>
      <c r="UNB57" s="363"/>
      <c r="UNC57" s="363"/>
      <c r="UND57" s="363"/>
      <c r="UNE57" s="363"/>
      <c r="UNF57" s="363"/>
      <c r="UNG57" s="363"/>
      <c r="UNH57" s="363"/>
      <c r="UNI57" s="363"/>
      <c r="UNJ57" s="363"/>
      <c r="UNK57" s="363"/>
      <c r="UNL57" s="363"/>
      <c r="UNM57" s="363"/>
      <c r="UNN57" s="363"/>
      <c r="UNO57" s="363"/>
      <c r="UNP57" s="363"/>
      <c r="UNQ57" s="363"/>
      <c r="UNR57" s="363"/>
      <c r="UNS57" s="363"/>
      <c r="UNT57" s="363"/>
      <c r="UNU57" s="363"/>
      <c r="UNV57" s="363"/>
      <c r="UNW57" s="363"/>
      <c r="UNX57" s="363"/>
      <c r="UNY57" s="363"/>
      <c r="UNZ57" s="363"/>
      <c r="UOA57" s="363"/>
      <c r="UOB57" s="363"/>
      <c r="UOC57" s="363"/>
      <c r="UOD57" s="363"/>
      <c r="UOE57" s="363"/>
      <c r="UOF57" s="363"/>
      <c r="UOG57" s="363"/>
      <c r="UOH57" s="363"/>
      <c r="UOI57" s="363"/>
      <c r="UOJ57" s="363"/>
      <c r="UOK57" s="363"/>
      <c r="UOL57" s="363"/>
      <c r="UOM57" s="363"/>
      <c r="UON57" s="363"/>
      <c r="UOO57" s="363"/>
      <c r="UOP57" s="363"/>
      <c r="UOQ57" s="363"/>
      <c r="UOR57" s="363"/>
      <c r="UOS57" s="363"/>
      <c r="UOT57" s="363"/>
      <c r="UOU57" s="363"/>
      <c r="UOV57" s="363"/>
      <c r="UOW57" s="363"/>
      <c r="UOX57" s="363"/>
      <c r="UOY57" s="363"/>
      <c r="UOZ57" s="363"/>
      <c r="UPA57" s="363"/>
      <c r="UPB57" s="363"/>
      <c r="UPC57" s="363"/>
      <c r="UPD57" s="363"/>
      <c r="UPE57" s="363"/>
      <c r="UPF57" s="363"/>
      <c r="UPG57" s="363"/>
      <c r="UPH57" s="363"/>
      <c r="UPI57" s="363"/>
      <c r="UPJ57" s="363"/>
      <c r="UPK57" s="363"/>
      <c r="UPL57" s="363"/>
      <c r="UPM57" s="363"/>
      <c r="UPN57" s="363"/>
      <c r="UPO57" s="363"/>
      <c r="UPP57" s="363"/>
      <c r="UPQ57" s="363"/>
      <c r="UPR57" s="363"/>
      <c r="UPS57" s="363"/>
      <c r="UPT57" s="363"/>
      <c r="UPU57" s="363"/>
      <c r="UPV57" s="363"/>
      <c r="UPW57" s="363"/>
      <c r="UPX57" s="363"/>
      <c r="UPY57" s="363"/>
      <c r="UPZ57" s="363"/>
      <c r="UQA57" s="363"/>
      <c r="UQB57" s="363"/>
      <c r="UQC57" s="363"/>
      <c r="UQD57" s="363"/>
      <c r="UQE57" s="363"/>
      <c r="UQF57" s="363"/>
      <c r="UQG57" s="363"/>
      <c r="UQH57" s="363"/>
      <c r="UQI57" s="363"/>
      <c r="UQJ57" s="363"/>
      <c r="UQK57" s="363"/>
      <c r="UQL57" s="363"/>
      <c r="UQM57" s="363"/>
      <c r="UQN57" s="363"/>
      <c r="UQO57" s="363"/>
      <c r="UQP57" s="363"/>
      <c r="UQQ57" s="363"/>
      <c r="UQR57" s="363"/>
      <c r="UQS57" s="363"/>
      <c r="UQT57" s="363"/>
      <c r="UQU57" s="363"/>
      <c r="UQV57" s="363"/>
      <c r="UQW57" s="363"/>
      <c r="UQX57" s="363"/>
      <c r="UQY57" s="363"/>
      <c r="UQZ57" s="363"/>
      <c r="URA57" s="363"/>
      <c r="URB57" s="363"/>
      <c r="URC57" s="363"/>
      <c r="URD57" s="363"/>
      <c r="URE57" s="363"/>
      <c r="URF57" s="363"/>
      <c r="URG57" s="363"/>
      <c r="URH57" s="363"/>
      <c r="URI57" s="363"/>
      <c r="URJ57" s="363"/>
      <c r="URK57" s="363"/>
      <c r="URL57" s="363"/>
      <c r="URM57" s="363"/>
      <c r="URN57" s="363"/>
      <c r="URO57" s="363"/>
      <c r="URP57" s="363"/>
      <c r="URQ57" s="363"/>
      <c r="URR57" s="363"/>
      <c r="URS57" s="363"/>
      <c r="URT57" s="363"/>
      <c r="URU57" s="363"/>
      <c r="URV57" s="363"/>
      <c r="URW57" s="363"/>
      <c r="URX57" s="363"/>
      <c r="URY57" s="363"/>
      <c r="URZ57" s="363"/>
      <c r="USA57" s="363"/>
      <c r="USB57" s="363"/>
      <c r="USC57" s="363"/>
      <c r="USD57" s="363"/>
      <c r="USE57" s="363"/>
      <c r="USF57" s="363"/>
      <c r="USG57" s="363"/>
      <c r="USH57" s="363"/>
      <c r="USI57" s="363"/>
      <c r="USJ57" s="363"/>
      <c r="USK57" s="363"/>
      <c r="USL57" s="363"/>
      <c r="USM57" s="363"/>
      <c r="USN57" s="363"/>
      <c r="USO57" s="363"/>
      <c r="USP57" s="363"/>
      <c r="USQ57" s="363"/>
      <c r="USR57" s="363"/>
      <c r="USS57" s="363"/>
      <c r="UST57" s="363"/>
      <c r="USU57" s="363"/>
      <c r="USV57" s="363"/>
      <c r="USW57" s="363"/>
      <c r="USX57" s="363"/>
      <c r="USY57" s="363"/>
      <c r="USZ57" s="363"/>
      <c r="UTA57" s="363"/>
      <c r="UTB57" s="363"/>
      <c r="UTC57" s="363"/>
      <c r="UTD57" s="363"/>
      <c r="UTE57" s="363"/>
      <c r="UTF57" s="363"/>
      <c r="UTG57" s="363"/>
      <c r="UTH57" s="363"/>
      <c r="UTI57" s="363"/>
      <c r="UTJ57" s="363"/>
      <c r="UTK57" s="363"/>
      <c r="UTL57" s="363"/>
      <c r="UTM57" s="363"/>
      <c r="UTN57" s="363"/>
      <c r="UTO57" s="363"/>
      <c r="UTP57" s="363"/>
      <c r="UTQ57" s="363"/>
      <c r="UTR57" s="363"/>
      <c r="UTS57" s="363"/>
      <c r="UTT57" s="363"/>
      <c r="UTU57" s="363"/>
      <c r="UTV57" s="363"/>
      <c r="UTW57" s="363"/>
      <c r="UTX57" s="363"/>
      <c r="UTY57" s="363"/>
      <c r="UTZ57" s="363"/>
      <c r="UUA57" s="363"/>
      <c r="UUB57" s="363"/>
      <c r="UUC57" s="363"/>
      <c r="UUD57" s="363"/>
      <c r="UUE57" s="363"/>
      <c r="UUF57" s="363"/>
      <c r="UUG57" s="363"/>
      <c r="UUH57" s="363"/>
      <c r="UUI57" s="363"/>
      <c r="UUJ57" s="363"/>
      <c r="UUK57" s="363"/>
      <c r="UUL57" s="363"/>
      <c r="UUM57" s="363"/>
      <c r="UUN57" s="363"/>
      <c r="UUO57" s="363"/>
      <c r="UUP57" s="363"/>
      <c r="UUQ57" s="363"/>
      <c r="UUR57" s="363"/>
      <c r="UUS57" s="363"/>
      <c r="UUT57" s="363"/>
      <c r="UUU57" s="363"/>
      <c r="UUV57" s="363"/>
      <c r="UUW57" s="363"/>
      <c r="UUX57" s="363"/>
      <c r="UUY57" s="363"/>
      <c r="UUZ57" s="363"/>
      <c r="UVA57" s="363"/>
      <c r="UVB57" s="363"/>
      <c r="UVC57" s="363"/>
      <c r="UVD57" s="363"/>
      <c r="UVE57" s="363"/>
      <c r="UVF57" s="363"/>
      <c r="UVG57" s="363"/>
      <c r="UVH57" s="363"/>
      <c r="UVI57" s="363"/>
      <c r="UVJ57" s="363"/>
      <c r="UVK57" s="363"/>
      <c r="UVL57" s="363"/>
      <c r="UVM57" s="363"/>
      <c r="UVN57" s="363"/>
      <c r="UVO57" s="363"/>
      <c r="UVP57" s="363"/>
      <c r="UVQ57" s="363"/>
      <c r="UVR57" s="363"/>
      <c r="UVS57" s="363"/>
      <c r="UVT57" s="363"/>
      <c r="UVU57" s="363"/>
      <c r="UVV57" s="363"/>
      <c r="UVW57" s="363"/>
      <c r="UVX57" s="363"/>
      <c r="UVY57" s="363"/>
      <c r="UVZ57" s="363"/>
      <c r="UWA57" s="363"/>
      <c r="UWB57" s="363"/>
      <c r="UWC57" s="363"/>
      <c r="UWD57" s="363"/>
      <c r="UWE57" s="363"/>
      <c r="UWF57" s="363"/>
      <c r="UWG57" s="363"/>
      <c r="UWH57" s="363"/>
      <c r="UWI57" s="363"/>
      <c r="UWJ57" s="363"/>
      <c r="UWK57" s="363"/>
      <c r="UWL57" s="363"/>
      <c r="UWM57" s="363"/>
      <c r="UWN57" s="363"/>
      <c r="UWO57" s="363"/>
      <c r="UWP57" s="363"/>
      <c r="UWQ57" s="363"/>
      <c r="UWR57" s="363"/>
      <c r="UWS57" s="363"/>
      <c r="UWT57" s="363"/>
      <c r="UWU57" s="363"/>
      <c r="UWV57" s="363"/>
      <c r="UWW57" s="363"/>
      <c r="UWX57" s="363"/>
      <c r="UWY57" s="363"/>
      <c r="UWZ57" s="363"/>
      <c r="UXA57" s="363"/>
      <c r="UXB57" s="363"/>
      <c r="UXC57" s="363"/>
      <c r="UXD57" s="363"/>
      <c r="UXE57" s="363"/>
      <c r="UXF57" s="363"/>
      <c r="UXG57" s="363"/>
      <c r="UXH57" s="363"/>
      <c r="UXI57" s="363"/>
      <c r="UXJ57" s="363"/>
      <c r="UXK57" s="363"/>
      <c r="UXL57" s="363"/>
      <c r="UXM57" s="363"/>
      <c r="UXN57" s="363"/>
      <c r="UXO57" s="363"/>
      <c r="UXP57" s="363"/>
      <c r="UXQ57" s="363"/>
      <c r="UXR57" s="363"/>
      <c r="UXS57" s="363"/>
      <c r="UXT57" s="363"/>
      <c r="UXU57" s="363"/>
      <c r="UXV57" s="363"/>
      <c r="UXW57" s="363"/>
      <c r="UXX57" s="363"/>
      <c r="UXY57" s="363"/>
      <c r="UXZ57" s="363"/>
      <c r="UYA57" s="363"/>
      <c r="UYB57" s="363"/>
      <c r="UYC57" s="363"/>
      <c r="UYD57" s="363"/>
      <c r="UYE57" s="363"/>
      <c r="UYF57" s="363"/>
      <c r="UYG57" s="363"/>
      <c r="UYH57" s="363"/>
      <c r="UYI57" s="363"/>
      <c r="UYJ57" s="363"/>
      <c r="UYK57" s="363"/>
      <c r="UYL57" s="363"/>
      <c r="UYM57" s="363"/>
      <c r="UYN57" s="363"/>
      <c r="UYO57" s="363"/>
      <c r="UYP57" s="363"/>
      <c r="UYQ57" s="363"/>
      <c r="UYR57" s="363"/>
      <c r="UYS57" s="363"/>
      <c r="UYT57" s="363"/>
      <c r="UYU57" s="363"/>
      <c r="UYV57" s="363"/>
      <c r="UYW57" s="363"/>
      <c r="UYX57" s="363"/>
      <c r="UYY57" s="363"/>
      <c r="UYZ57" s="363"/>
      <c r="UZA57" s="363"/>
      <c r="UZB57" s="363"/>
      <c r="UZC57" s="363"/>
      <c r="UZD57" s="363"/>
      <c r="UZE57" s="363"/>
      <c r="UZF57" s="363"/>
      <c r="UZG57" s="363"/>
      <c r="UZH57" s="363"/>
      <c r="UZI57" s="363"/>
      <c r="UZJ57" s="363"/>
      <c r="UZK57" s="363"/>
      <c r="UZL57" s="363"/>
      <c r="UZM57" s="363"/>
      <c r="UZN57" s="363"/>
      <c r="UZO57" s="363"/>
      <c r="UZP57" s="363"/>
      <c r="UZQ57" s="363"/>
      <c r="UZR57" s="363"/>
      <c r="UZS57" s="363"/>
      <c r="UZT57" s="363"/>
      <c r="UZU57" s="363"/>
      <c r="UZV57" s="363"/>
      <c r="UZW57" s="363"/>
      <c r="UZX57" s="363"/>
      <c r="UZY57" s="363"/>
      <c r="UZZ57" s="363"/>
      <c r="VAA57" s="363"/>
      <c r="VAB57" s="363"/>
      <c r="VAC57" s="363"/>
      <c r="VAD57" s="363"/>
      <c r="VAE57" s="363"/>
      <c r="VAF57" s="363"/>
      <c r="VAG57" s="363"/>
      <c r="VAH57" s="363"/>
      <c r="VAI57" s="363"/>
      <c r="VAJ57" s="363"/>
      <c r="VAK57" s="363"/>
      <c r="VAL57" s="363"/>
      <c r="VAM57" s="363"/>
      <c r="VAN57" s="363"/>
      <c r="VAO57" s="363"/>
      <c r="VAP57" s="363"/>
      <c r="VAQ57" s="363"/>
      <c r="VAR57" s="363"/>
      <c r="VAS57" s="363"/>
      <c r="VAT57" s="363"/>
      <c r="VAU57" s="363"/>
      <c r="VAV57" s="363"/>
      <c r="VAW57" s="363"/>
      <c r="VAX57" s="363"/>
      <c r="VAY57" s="363"/>
      <c r="VAZ57" s="363"/>
      <c r="VBA57" s="363"/>
      <c r="VBB57" s="363"/>
      <c r="VBC57" s="363"/>
      <c r="VBD57" s="363"/>
      <c r="VBE57" s="363"/>
      <c r="VBF57" s="363"/>
      <c r="VBG57" s="363"/>
      <c r="VBH57" s="363"/>
      <c r="VBI57" s="363"/>
      <c r="VBJ57" s="363"/>
      <c r="VBK57" s="363"/>
      <c r="VBL57" s="363"/>
      <c r="VBM57" s="363"/>
      <c r="VBN57" s="363"/>
      <c r="VBO57" s="363"/>
      <c r="VBP57" s="363"/>
      <c r="VBQ57" s="363"/>
      <c r="VBR57" s="363"/>
      <c r="VBS57" s="363"/>
      <c r="VBT57" s="363"/>
      <c r="VBU57" s="363"/>
      <c r="VBV57" s="363"/>
      <c r="VBW57" s="363"/>
      <c r="VBX57" s="363"/>
      <c r="VBY57" s="363"/>
      <c r="VBZ57" s="363"/>
      <c r="VCA57" s="363"/>
      <c r="VCB57" s="363"/>
      <c r="VCC57" s="363"/>
      <c r="VCD57" s="363"/>
      <c r="VCE57" s="363"/>
      <c r="VCF57" s="363"/>
      <c r="VCG57" s="363"/>
      <c r="VCH57" s="363"/>
      <c r="VCI57" s="363"/>
      <c r="VCJ57" s="363"/>
      <c r="VCK57" s="363"/>
      <c r="VCL57" s="363"/>
      <c r="VCM57" s="363"/>
      <c r="VCN57" s="363"/>
      <c r="VCO57" s="363"/>
      <c r="VCP57" s="363"/>
      <c r="VCQ57" s="363"/>
      <c r="VCR57" s="363"/>
      <c r="VCS57" s="363"/>
      <c r="VCT57" s="363"/>
      <c r="VCU57" s="363"/>
      <c r="VCV57" s="363"/>
      <c r="VCW57" s="363"/>
      <c r="VCX57" s="363"/>
      <c r="VCY57" s="363"/>
      <c r="VCZ57" s="363"/>
      <c r="VDA57" s="363"/>
      <c r="VDB57" s="363"/>
      <c r="VDC57" s="363"/>
      <c r="VDD57" s="363"/>
      <c r="VDE57" s="363"/>
      <c r="VDF57" s="363"/>
      <c r="VDG57" s="363"/>
      <c r="VDH57" s="363"/>
      <c r="VDI57" s="363"/>
      <c r="VDJ57" s="363"/>
      <c r="VDK57" s="363"/>
      <c r="VDL57" s="363"/>
      <c r="VDM57" s="363"/>
      <c r="VDN57" s="363"/>
      <c r="VDO57" s="363"/>
      <c r="VDP57" s="363"/>
      <c r="VDQ57" s="363"/>
      <c r="VDR57" s="363"/>
      <c r="VDS57" s="363"/>
      <c r="VDT57" s="363"/>
      <c r="VDU57" s="363"/>
      <c r="VDV57" s="363"/>
      <c r="VDW57" s="363"/>
      <c r="VDX57" s="363"/>
      <c r="VDY57" s="363"/>
      <c r="VDZ57" s="363"/>
      <c r="VEA57" s="363"/>
      <c r="VEB57" s="363"/>
      <c r="VEC57" s="363"/>
      <c r="VED57" s="363"/>
      <c r="VEE57" s="363"/>
      <c r="VEF57" s="363"/>
      <c r="VEG57" s="363"/>
      <c r="VEH57" s="363"/>
      <c r="VEI57" s="363"/>
      <c r="VEJ57" s="363"/>
      <c r="VEK57" s="363"/>
      <c r="VEL57" s="363"/>
      <c r="VEM57" s="363"/>
      <c r="VEN57" s="363"/>
      <c r="VEO57" s="363"/>
      <c r="VEP57" s="363"/>
      <c r="VEQ57" s="363"/>
      <c r="VER57" s="363"/>
      <c r="VES57" s="363"/>
      <c r="VET57" s="363"/>
      <c r="VEU57" s="363"/>
      <c r="VEV57" s="363"/>
      <c r="VEW57" s="363"/>
      <c r="VEX57" s="363"/>
      <c r="VEY57" s="363"/>
      <c r="VEZ57" s="363"/>
      <c r="VFA57" s="363"/>
      <c r="VFB57" s="363"/>
      <c r="VFC57" s="363"/>
      <c r="VFD57" s="363"/>
      <c r="VFE57" s="363"/>
      <c r="VFF57" s="363"/>
      <c r="VFG57" s="363"/>
      <c r="VFH57" s="363"/>
      <c r="VFI57" s="363"/>
      <c r="VFJ57" s="363"/>
      <c r="VFK57" s="363"/>
      <c r="VFL57" s="363"/>
      <c r="VFM57" s="363"/>
      <c r="VFN57" s="363"/>
      <c r="VFO57" s="363"/>
      <c r="VFP57" s="363"/>
      <c r="VFQ57" s="363"/>
      <c r="VFR57" s="363"/>
      <c r="VFS57" s="363"/>
      <c r="VFT57" s="363"/>
      <c r="VFU57" s="363"/>
      <c r="VFV57" s="363"/>
      <c r="VFW57" s="363"/>
      <c r="VFX57" s="363"/>
      <c r="VFY57" s="363"/>
      <c r="VFZ57" s="363"/>
      <c r="VGA57" s="363"/>
      <c r="VGB57" s="363"/>
      <c r="VGC57" s="363"/>
      <c r="VGD57" s="363"/>
      <c r="VGE57" s="363"/>
      <c r="VGF57" s="363"/>
      <c r="VGG57" s="363"/>
      <c r="VGH57" s="363"/>
      <c r="VGI57" s="363"/>
      <c r="VGJ57" s="363"/>
      <c r="VGK57" s="363"/>
      <c r="VGL57" s="363"/>
      <c r="VGM57" s="363"/>
      <c r="VGN57" s="363"/>
      <c r="VGO57" s="363"/>
      <c r="VGP57" s="363"/>
      <c r="VGQ57" s="363"/>
      <c r="VGR57" s="363"/>
      <c r="VGS57" s="363"/>
      <c r="VGT57" s="363"/>
      <c r="VGU57" s="363"/>
      <c r="VGV57" s="363"/>
      <c r="VGW57" s="363"/>
      <c r="VGX57" s="363"/>
      <c r="VGY57" s="363"/>
      <c r="VGZ57" s="363"/>
      <c r="VHA57" s="363"/>
      <c r="VHB57" s="363"/>
      <c r="VHC57" s="363"/>
      <c r="VHD57" s="363"/>
      <c r="VHE57" s="363"/>
      <c r="VHF57" s="363"/>
      <c r="VHG57" s="363"/>
      <c r="VHH57" s="363"/>
      <c r="VHI57" s="363"/>
      <c r="VHJ57" s="363"/>
      <c r="VHK57" s="363"/>
      <c r="VHL57" s="363"/>
      <c r="VHM57" s="363"/>
      <c r="VHN57" s="363"/>
      <c r="VHO57" s="363"/>
      <c r="VHP57" s="363"/>
      <c r="VHQ57" s="363"/>
      <c r="VHR57" s="363"/>
      <c r="VHS57" s="363"/>
      <c r="VHT57" s="363"/>
      <c r="VHU57" s="363"/>
      <c r="VHV57" s="363"/>
      <c r="VHW57" s="363"/>
      <c r="VHX57" s="363"/>
      <c r="VHY57" s="363"/>
      <c r="VHZ57" s="363"/>
      <c r="VIA57" s="363"/>
      <c r="VIB57" s="363"/>
      <c r="VIC57" s="363"/>
      <c r="VID57" s="363"/>
      <c r="VIE57" s="363"/>
      <c r="VIF57" s="363"/>
      <c r="VIG57" s="363"/>
      <c r="VIH57" s="363"/>
      <c r="VII57" s="363"/>
      <c r="VIJ57" s="363"/>
      <c r="VIK57" s="363"/>
      <c r="VIL57" s="363"/>
      <c r="VIM57" s="363"/>
      <c r="VIN57" s="363"/>
      <c r="VIO57" s="363"/>
      <c r="VIP57" s="363"/>
      <c r="VIQ57" s="363"/>
      <c r="VIR57" s="363"/>
      <c r="VIS57" s="363"/>
      <c r="VIT57" s="363"/>
      <c r="VIU57" s="363"/>
      <c r="VIV57" s="363"/>
      <c r="VIW57" s="363"/>
      <c r="VIX57" s="363"/>
      <c r="VIY57" s="363"/>
      <c r="VIZ57" s="363"/>
      <c r="VJA57" s="363"/>
      <c r="VJB57" s="363"/>
      <c r="VJC57" s="363"/>
      <c r="VJD57" s="363"/>
      <c r="VJE57" s="363"/>
      <c r="VJF57" s="363"/>
      <c r="VJG57" s="363"/>
      <c r="VJH57" s="363"/>
      <c r="VJI57" s="363"/>
      <c r="VJJ57" s="363"/>
      <c r="VJK57" s="363"/>
      <c r="VJL57" s="363"/>
      <c r="VJM57" s="363"/>
      <c r="VJN57" s="363"/>
      <c r="VJO57" s="363"/>
      <c r="VJP57" s="363"/>
      <c r="VJQ57" s="363"/>
      <c r="VJR57" s="363"/>
      <c r="VJS57" s="363"/>
      <c r="VJT57" s="363"/>
      <c r="VJU57" s="363"/>
      <c r="VJV57" s="363"/>
      <c r="VJW57" s="363"/>
      <c r="VJX57" s="363"/>
      <c r="VJY57" s="363"/>
      <c r="VJZ57" s="363"/>
      <c r="VKA57" s="363"/>
      <c r="VKB57" s="363"/>
      <c r="VKC57" s="363"/>
      <c r="VKD57" s="363"/>
      <c r="VKE57" s="363"/>
      <c r="VKF57" s="363"/>
      <c r="VKG57" s="363"/>
      <c r="VKH57" s="363"/>
      <c r="VKI57" s="363"/>
      <c r="VKJ57" s="363"/>
      <c r="VKK57" s="363"/>
      <c r="VKL57" s="363"/>
      <c r="VKM57" s="363"/>
      <c r="VKN57" s="363"/>
      <c r="VKO57" s="363"/>
      <c r="VKP57" s="363"/>
      <c r="VKQ57" s="363"/>
      <c r="VKR57" s="363"/>
      <c r="VKS57" s="363"/>
      <c r="VKT57" s="363"/>
      <c r="VKU57" s="363"/>
      <c r="VKV57" s="363"/>
      <c r="VKW57" s="363"/>
      <c r="VKX57" s="363"/>
      <c r="VKY57" s="363"/>
      <c r="VKZ57" s="363"/>
      <c r="VLA57" s="363"/>
      <c r="VLB57" s="363"/>
      <c r="VLC57" s="363"/>
      <c r="VLD57" s="363"/>
      <c r="VLE57" s="363"/>
      <c r="VLF57" s="363"/>
      <c r="VLG57" s="363"/>
      <c r="VLH57" s="363"/>
      <c r="VLI57" s="363"/>
      <c r="VLJ57" s="363"/>
      <c r="VLK57" s="363"/>
      <c r="VLL57" s="363"/>
      <c r="VLM57" s="363"/>
      <c r="VLN57" s="363"/>
      <c r="VLO57" s="363"/>
      <c r="VLP57" s="363"/>
      <c r="VLQ57" s="363"/>
      <c r="VLR57" s="363"/>
      <c r="VLS57" s="363"/>
      <c r="VLT57" s="363"/>
      <c r="VLU57" s="363"/>
      <c r="VLV57" s="363"/>
      <c r="VLW57" s="363"/>
      <c r="VLX57" s="363"/>
      <c r="VLY57" s="363"/>
      <c r="VLZ57" s="363"/>
      <c r="VMA57" s="363"/>
      <c r="VMB57" s="363"/>
      <c r="VMC57" s="363"/>
      <c r="VMD57" s="363"/>
      <c r="VME57" s="363"/>
      <c r="VMF57" s="363"/>
      <c r="VMG57" s="363"/>
      <c r="VMH57" s="363"/>
      <c r="VMI57" s="363"/>
      <c r="VMJ57" s="363"/>
      <c r="VMK57" s="363"/>
      <c r="VML57" s="363"/>
      <c r="VMM57" s="363"/>
      <c r="VMN57" s="363"/>
      <c r="VMO57" s="363"/>
      <c r="VMP57" s="363"/>
      <c r="VMQ57" s="363"/>
      <c r="VMR57" s="363"/>
      <c r="VMS57" s="363"/>
      <c r="VMT57" s="363"/>
      <c r="VMU57" s="363"/>
      <c r="VMV57" s="363"/>
      <c r="VMW57" s="363"/>
      <c r="VMX57" s="363"/>
      <c r="VMY57" s="363"/>
      <c r="VMZ57" s="363"/>
      <c r="VNA57" s="363"/>
      <c r="VNB57" s="363"/>
      <c r="VNC57" s="363"/>
      <c r="VND57" s="363"/>
      <c r="VNE57" s="363"/>
      <c r="VNF57" s="363"/>
      <c r="VNG57" s="363"/>
      <c r="VNH57" s="363"/>
      <c r="VNI57" s="363"/>
      <c r="VNJ57" s="363"/>
      <c r="VNK57" s="363"/>
      <c r="VNL57" s="363"/>
      <c r="VNM57" s="363"/>
      <c r="VNN57" s="363"/>
      <c r="VNO57" s="363"/>
      <c r="VNP57" s="363"/>
      <c r="VNQ57" s="363"/>
      <c r="VNR57" s="363"/>
      <c r="VNS57" s="363"/>
      <c r="VNT57" s="363"/>
      <c r="VNU57" s="363"/>
      <c r="VNV57" s="363"/>
      <c r="VNW57" s="363"/>
      <c r="VNX57" s="363"/>
      <c r="VNY57" s="363"/>
      <c r="VNZ57" s="363"/>
      <c r="VOA57" s="363"/>
      <c r="VOB57" s="363"/>
      <c r="VOC57" s="363"/>
      <c r="VOD57" s="363"/>
      <c r="VOE57" s="363"/>
      <c r="VOF57" s="363"/>
      <c r="VOG57" s="363"/>
      <c r="VOH57" s="363"/>
      <c r="VOI57" s="363"/>
      <c r="VOJ57" s="363"/>
      <c r="VOK57" s="363"/>
      <c r="VOL57" s="363"/>
      <c r="VOM57" s="363"/>
      <c r="VON57" s="363"/>
      <c r="VOO57" s="363"/>
      <c r="VOP57" s="363"/>
      <c r="VOQ57" s="363"/>
      <c r="VOR57" s="363"/>
      <c r="VOS57" s="363"/>
      <c r="VOT57" s="363"/>
      <c r="VOU57" s="363"/>
      <c r="VOV57" s="363"/>
      <c r="VOW57" s="363"/>
      <c r="VOX57" s="363"/>
      <c r="VOY57" s="363"/>
      <c r="VOZ57" s="363"/>
      <c r="VPA57" s="363"/>
      <c r="VPB57" s="363"/>
      <c r="VPC57" s="363"/>
      <c r="VPD57" s="363"/>
      <c r="VPE57" s="363"/>
      <c r="VPF57" s="363"/>
      <c r="VPG57" s="363"/>
      <c r="VPH57" s="363"/>
      <c r="VPI57" s="363"/>
      <c r="VPJ57" s="363"/>
      <c r="VPK57" s="363"/>
      <c r="VPL57" s="363"/>
      <c r="VPM57" s="363"/>
      <c r="VPN57" s="363"/>
      <c r="VPO57" s="363"/>
      <c r="VPP57" s="363"/>
      <c r="VPQ57" s="363"/>
      <c r="VPR57" s="363"/>
      <c r="VPS57" s="363"/>
      <c r="VPT57" s="363"/>
      <c r="VPU57" s="363"/>
      <c r="VPV57" s="363"/>
      <c r="VPW57" s="363"/>
      <c r="VPX57" s="363"/>
      <c r="VPY57" s="363"/>
      <c r="VPZ57" s="363"/>
      <c r="VQA57" s="363"/>
      <c r="VQB57" s="363"/>
      <c r="VQC57" s="363"/>
      <c r="VQD57" s="363"/>
      <c r="VQE57" s="363"/>
      <c r="VQF57" s="363"/>
      <c r="VQG57" s="363"/>
      <c r="VQH57" s="363"/>
      <c r="VQI57" s="363"/>
      <c r="VQJ57" s="363"/>
      <c r="VQK57" s="363"/>
      <c r="VQL57" s="363"/>
      <c r="VQM57" s="363"/>
      <c r="VQN57" s="363"/>
      <c r="VQO57" s="363"/>
      <c r="VQP57" s="363"/>
      <c r="VQQ57" s="363"/>
      <c r="VQR57" s="363"/>
      <c r="VQS57" s="363"/>
      <c r="VQT57" s="363"/>
      <c r="VQU57" s="363"/>
      <c r="VQV57" s="363"/>
      <c r="VQW57" s="363"/>
      <c r="VQX57" s="363"/>
      <c r="VQY57" s="363"/>
      <c r="VQZ57" s="363"/>
      <c r="VRA57" s="363"/>
      <c r="VRB57" s="363"/>
      <c r="VRC57" s="363"/>
      <c r="VRD57" s="363"/>
      <c r="VRE57" s="363"/>
      <c r="VRF57" s="363"/>
      <c r="VRG57" s="363"/>
      <c r="VRH57" s="363"/>
      <c r="VRI57" s="363"/>
      <c r="VRJ57" s="363"/>
      <c r="VRK57" s="363"/>
      <c r="VRL57" s="363"/>
      <c r="VRM57" s="363"/>
      <c r="VRN57" s="363"/>
      <c r="VRO57" s="363"/>
      <c r="VRP57" s="363"/>
      <c r="VRQ57" s="363"/>
      <c r="VRR57" s="363"/>
      <c r="VRS57" s="363"/>
      <c r="VRT57" s="363"/>
      <c r="VRU57" s="363"/>
      <c r="VRV57" s="363"/>
      <c r="VRW57" s="363"/>
      <c r="VRX57" s="363"/>
      <c r="VRY57" s="363"/>
      <c r="VRZ57" s="363"/>
      <c r="VSA57" s="363"/>
      <c r="VSB57" s="363"/>
      <c r="VSC57" s="363"/>
      <c r="VSD57" s="363"/>
      <c r="VSE57" s="363"/>
      <c r="VSF57" s="363"/>
      <c r="VSG57" s="363"/>
      <c r="VSH57" s="363"/>
      <c r="VSI57" s="363"/>
      <c r="VSJ57" s="363"/>
      <c r="VSK57" s="363"/>
      <c r="VSL57" s="363"/>
      <c r="VSM57" s="363"/>
      <c r="VSN57" s="363"/>
      <c r="VSO57" s="363"/>
      <c r="VSP57" s="363"/>
      <c r="VSQ57" s="363"/>
      <c r="VSR57" s="363"/>
      <c r="VSS57" s="363"/>
      <c r="VST57" s="363"/>
      <c r="VSU57" s="363"/>
      <c r="VSV57" s="363"/>
      <c r="VSW57" s="363"/>
      <c r="VSX57" s="363"/>
      <c r="VSY57" s="363"/>
      <c r="VSZ57" s="363"/>
      <c r="VTA57" s="363"/>
      <c r="VTB57" s="363"/>
      <c r="VTC57" s="363"/>
      <c r="VTD57" s="363"/>
      <c r="VTE57" s="363"/>
      <c r="VTF57" s="363"/>
      <c r="VTG57" s="363"/>
      <c r="VTH57" s="363"/>
      <c r="VTI57" s="363"/>
      <c r="VTJ57" s="363"/>
      <c r="VTK57" s="363"/>
      <c r="VTL57" s="363"/>
      <c r="VTM57" s="363"/>
      <c r="VTN57" s="363"/>
      <c r="VTO57" s="363"/>
      <c r="VTP57" s="363"/>
      <c r="VTQ57" s="363"/>
      <c r="VTR57" s="363"/>
      <c r="VTS57" s="363"/>
      <c r="VTT57" s="363"/>
      <c r="VTU57" s="363"/>
      <c r="VTV57" s="363"/>
      <c r="VTW57" s="363"/>
      <c r="VTX57" s="363"/>
      <c r="VTY57" s="363"/>
      <c r="VTZ57" s="363"/>
      <c r="VUA57" s="363"/>
      <c r="VUB57" s="363"/>
      <c r="VUC57" s="363"/>
      <c r="VUD57" s="363"/>
      <c r="VUE57" s="363"/>
      <c r="VUF57" s="363"/>
      <c r="VUG57" s="363"/>
      <c r="VUH57" s="363"/>
      <c r="VUI57" s="363"/>
      <c r="VUJ57" s="363"/>
      <c r="VUK57" s="363"/>
      <c r="VUL57" s="363"/>
      <c r="VUM57" s="363"/>
      <c r="VUN57" s="363"/>
      <c r="VUO57" s="363"/>
      <c r="VUP57" s="363"/>
      <c r="VUQ57" s="363"/>
      <c r="VUR57" s="363"/>
      <c r="VUS57" s="363"/>
      <c r="VUT57" s="363"/>
      <c r="VUU57" s="363"/>
      <c r="VUV57" s="363"/>
      <c r="VUW57" s="363"/>
      <c r="VUX57" s="363"/>
      <c r="VUY57" s="363"/>
      <c r="VUZ57" s="363"/>
      <c r="VVA57" s="363"/>
      <c r="VVB57" s="363"/>
      <c r="VVC57" s="363"/>
      <c r="VVD57" s="363"/>
      <c r="VVE57" s="363"/>
      <c r="VVF57" s="363"/>
      <c r="VVG57" s="363"/>
      <c r="VVH57" s="363"/>
      <c r="VVI57" s="363"/>
      <c r="VVJ57" s="363"/>
      <c r="VVK57" s="363"/>
      <c r="VVL57" s="363"/>
      <c r="VVM57" s="363"/>
      <c r="VVN57" s="363"/>
      <c r="VVO57" s="363"/>
      <c r="VVP57" s="363"/>
      <c r="VVQ57" s="363"/>
      <c r="VVR57" s="363"/>
      <c r="VVS57" s="363"/>
      <c r="VVT57" s="363"/>
      <c r="VVU57" s="363"/>
      <c r="VVV57" s="363"/>
      <c r="VVW57" s="363"/>
      <c r="VVX57" s="363"/>
      <c r="VVY57" s="363"/>
      <c r="VVZ57" s="363"/>
      <c r="VWA57" s="363"/>
      <c r="VWB57" s="363"/>
      <c r="VWC57" s="363"/>
      <c r="VWD57" s="363"/>
      <c r="VWE57" s="363"/>
      <c r="VWF57" s="363"/>
      <c r="VWG57" s="363"/>
      <c r="VWH57" s="363"/>
      <c r="VWI57" s="363"/>
      <c r="VWJ57" s="363"/>
      <c r="VWK57" s="363"/>
      <c r="VWL57" s="363"/>
      <c r="VWM57" s="363"/>
      <c r="VWN57" s="363"/>
      <c r="VWO57" s="363"/>
      <c r="VWP57" s="363"/>
      <c r="VWQ57" s="363"/>
      <c r="VWR57" s="363"/>
      <c r="VWS57" s="363"/>
      <c r="VWT57" s="363"/>
      <c r="VWU57" s="363"/>
      <c r="VWV57" s="363"/>
      <c r="VWW57" s="363"/>
      <c r="VWX57" s="363"/>
      <c r="VWY57" s="363"/>
      <c r="VWZ57" s="363"/>
      <c r="VXA57" s="363"/>
      <c r="VXB57" s="363"/>
      <c r="VXC57" s="363"/>
      <c r="VXD57" s="363"/>
      <c r="VXE57" s="363"/>
      <c r="VXF57" s="363"/>
      <c r="VXG57" s="363"/>
      <c r="VXH57" s="363"/>
      <c r="VXI57" s="363"/>
      <c r="VXJ57" s="363"/>
      <c r="VXK57" s="363"/>
      <c r="VXL57" s="363"/>
      <c r="VXM57" s="363"/>
      <c r="VXN57" s="363"/>
      <c r="VXO57" s="363"/>
      <c r="VXP57" s="363"/>
      <c r="VXQ57" s="363"/>
      <c r="VXR57" s="363"/>
      <c r="VXS57" s="363"/>
      <c r="VXT57" s="363"/>
      <c r="VXU57" s="363"/>
      <c r="VXV57" s="363"/>
      <c r="VXW57" s="363"/>
      <c r="VXX57" s="363"/>
      <c r="VXY57" s="363"/>
      <c r="VXZ57" s="363"/>
      <c r="VYA57" s="363"/>
      <c r="VYB57" s="363"/>
      <c r="VYC57" s="363"/>
      <c r="VYD57" s="363"/>
      <c r="VYE57" s="363"/>
      <c r="VYF57" s="363"/>
      <c r="VYG57" s="363"/>
      <c r="VYH57" s="363"/>
      <c r="VYI57" s="363"/>
      <c r="VYJ57" s="363"/>
      <c r="VYK57" s="363"/>
      <c r="VYL57" s="363"/>
      <c r="VYM57" s="363"/>
      <c r="VYN57" s="363"/>
      <c r="VYO57" s="363"/>
      <c r="VYP57" s="363"/>
      <c r="VYQ57" s="363"/>
      <c r="VYR57" s="363"/>
      <c r="VYS57" s="363"/>
      <c r="VYT57" s="363"/>
      <c r="VYU57" s="363"/>
      <c r="VYV57" s="363"/>
      <c r="VYW57" s="363"/>
      <c r="VYX57" s="363"/>
      <c r="VYY57" s="363"/>
      <c r="VYZ57" s="363"/>
      <c r="VZA57" s="363"/>
      <c r="VZB57" s="363"/>
      <c r="VZC57" s="363"/>
      <c r="VZD57" s="363"/>
      <c r="VZE57" s="363"/>
      <c r="VZF57" s="363"/>
      <c r="VZG57" s="363"/>
      <c r="VZH57" s="363"/>
      <c r="VZI57" s="363"/>
      <c r="VZJ57" s="363"/>
      <c r="VZK57" s="363"/>
      <c r="VZL57" s="363"/>
      <c r="VZM57" s="363"/>
      <c r="VZN57" s="363"/>
      <c r="VZO57" s="363"/>
      <c r="VZP57" s="363"/>
      <c r="VZQ57" s="363"/>
      <c r="VZR57" s="363"/>
      <c r="VZS57" s="363"/>
      <c r="VZT57" s="363"/>
      <c r="VZU57" s="363"/>
      <c r="VZV57" s="363"/>
      <c r="VZW57" s="363"/>
      <c r="VZX57" s="363"/>
      <c r="VZY57" s="363"/>
      <c r="VZZ57" s="363"/>
      <c r="WAA57" s="363"/>
      <c r="WAB57" s="363"/>
      <c r="WAC57" s="363"/>
      <c r="WAD57" s="363"/>
      <c r="WAE57" s="363"/>
      <c r="WAF57" s="363"/>
      <c r="WAG57" s="363"/>
      <c r="WAH57" s="363"/>
      <c r="WAI57" s="363"/>
      <c r="WAJ57" s="363"/>
      <c r="WAK57" s="363"/>
      <c r="WAL57" s="363"/>
      <c r="WAM57" s="363"/>
      <c r="WAN57" s="363"/>
      <c r="WAO57" s="363"/>
      <c r="WAP57" s="363"/>
      <c r="WAQ57" s="363"/>
      <c r="WAR57" s="363"/>
      <c r="WAS57" s="363"/>
      <c r="WAT57" s="363"/>
      <c r="WAU57" s="363"/>
      <c r="WAV57" s="363"/>
      <c r="WAW57" s="363"/>
      <c r="WAX57" s="363"/>
      <c r="WAY57" s="363"/>
      <c r="WAZ57" s="363"/>
      <c r="WBA57" s="363"/>
      <c r="WBB57" s="363"/>
      <c r="WBC57" s="363"/>
      <c r="WBD57" s="363"/>
      <c r="WBE57" s="363"/>
      <c r="WBF57" s="363"/>
      <c r="WBG57" s="363"/>
      <c r="WBH57" s="363"/>
      <c r="WBI57" s="363"/>
      <c r="WBJ57" s="363"/>
      <c r="WBK57" s="363"/>
      <c r="WBL57" s="363"/>
      <c r="WBM57" s="363"/>
      <c r="WBN57" s="363"/>
      <c r="WBO57" s="363"/>
      <c r="WBP57" s="363"/>
      <c r="WBQ57" s="363"/>
      <c r="WBR57" s="363"/>
      <c r="WBS57" s="363"/>
      <c r="WBT57" s="363"/>
      <c r="WBU57" s="363"/>
      <c r="WBV57" s="363"/>
      <c r="WBW57" s="363"/>
      <c r="WBX57" s="363"/>
      <c r="WBY57" s="363"/>
      <c r="WBZ57" s="363"/>
      <c r="WCA57" s="363"/>
      <c r="WCB57" s="363"/>
      <c r="WCC57" s="363"/>
      <c r="WCD57" s="363"/>
      <c r="WCE57" s="363"/>
      <c r="WCF57" s="363"/>
      <c r="WCG57" s="363"/>
      <c r="WCH57" s="363"/>
      <c r="WCI57" s="363"/>
      <c r="WCJ57" s="363"/>
      <c r="WCK57" s="363"/>
      <c r="WCL57" s="363"/>
      <c r="WCM57" s="363"/>
      <c r="WCN57" s="363"/>
      <c r="WCO57" s="363"/>
      <c r="WCP57" s="363"/>
      <c r="WCQ57" s="363"/>
      <c r="WCR57" s="363"/>
      <c r="WCS57" s="363"/>
      <c r="WCT57" s="363"/>
      <c r="WCU57" s="363"/>
      <c r="WCV57" s="363"/>
      <c r="WCW57" s="363"/>
      <c r="WCX57" s="363"/>
      <c r="WCY57" s="363"/>
      <c r="WCZ57" s="363"/>
      <c r="WDA57" s="363"/>
      <c r="WDB57" s="363"/>
      <c r="WDC57" s="363"/>
      <c r="WDD57" s="363"/>
      <c r="WDE57" s="363"/>
      <c r="WDF57" s="363"/>
      <c r="WDG57" s="363"/>
      <c r="WDH57" s="363"/>
      <c r="WDI57" s="363"/>
      <c r="WDJ57" s="363"/>
      <c r="WDK57" s="363"/>
      <c r="WDL57" s="363"/>
      <c r="WDM57" s="363"/>
      <c r="WDN57" s="363"/>
      <c r="WDO57" s="363"/>
      <c r="WDP57" s="363"/>
      <c r="WDQ57" s="363"/>
      <c r="WDR57" s="363"/>
      <c r="WDS57" s="363"/>
      <c r="WDT57" s="363"/>
      <c r="WDU57" s="363"/>
      <c r="WDV57" s="363"/>
      <c r="WDW57" s="363"/>
      <c r="WDX57" s="363"/>
      <c r="WDY57" s="363"/>
      <c r="WDZ57" s="363"/>
      <c r="WEA57" s="363"/>
      <c r="WEB57" s="363"/>
      <c r="WEC57" s="363"/>
      <c r="WED57" s="363"/>
      <c r="WEE57" s="363"/>
      <c r="WEF57" s="363"/>
      <c r="WEG57" s="363"/>
      <c r="WEH57" s="363"/>
      <c r="WEI57" s="363"/>
      <c r="WEJ57" s="363"/>
      <c r="WEK57" s="363"/>
      <c r="WEL57" s="363"/>
      <c r="WEM57" s="363"/>
      <c r="WEN57" s="363"/>
      <c r="WEO57" s="363"/>
      <c r="WEP57" s="363"/>
      <c r="WEQ57" s="363"/>
      <c r="WER57" s="363"/>
      <c r="WES57" s="363"/>
      <c r="WET57" s="363"/>
      <c r="WEU57" s="363"/>
      <c r="WEV57" s="363"/>
      <c r="WEW57" s="363"/>
      <c r="WEX57" s="363"/>
      <c r="WEY57" s="363"/>
      <c r="WEZ57" s="363"/>
      <c r="WFA57" s="363"/>
      <c r="WFB57" s="363"/>
      <c r="WFC57" s="363"/>
      <c r="WFD57" s="363"/>
      <c r="WFE57" s="363"/>
      <c r="WFF57" s="363"/>
      <c r="WFG57" s="363"/>
      <c r="WFH57" s="363"/>
      <c r="WFI57" s="363"/>
      <c r="WFJ57" s="363"/>
      <c r="WFK57" s="363"/>
      <c r="WFL57" s="363"/>
      <c r="WFM57" s="363"/>
      <c r="WFN57" s="363"/>
      <c r="WFO57" s="363"/>
      <c r="WFP57" s="363"/>
      <c r="WFQ57" s="363"/>
      <c r="WFR57" s="363"/>
      <c r="WFS57" s="363"/>
      <c r="WFT57" s="363"/>
      <c r="WFU57" s="363"/>
      <c r="WFV57" s="363"/>
      <c r="WFW57" s="363"/>
      <c r="WFX57" s="363"/>
      <c r="WFY57" s="363"/>
      <c r="WFZ57" s="363"/>
      <c r="WGA57" s="363"/>
      <c r="WGB57" s="363"/>
      <c r="WGC57" s="363"/>
      <c r="WGD57" s="363"/>
      <c r="WGE57" s="363"/>
      <c r="WGF57" s="363"/>
      <c r="WGG57" s="363"/>
      <c r="WGH57" s="363"/>
      <c r="WGI57" s="363"/>
      <c r="WGJ57" s="363"/>
      <c r="WGK57" s="363"/>
      <c r="WGL57" s="363"/>
      <c r="WGM57" s="363"/>
      <c r="WGN57" s="363"/>
      <c r="WGO57" s="363"/>
      <c r="WGP57" s="363"/>
      <c r="WGQ57" s="363"/>
      <c r="WGR57" s="363"/>
      <c r="WGS57" s="363"/>
      <c r="WGT57" s="363"/>
      <c r="WGU57" s="363"/>
      <c r="WGV57" s="363"/>
      <c r="WGW57" s="363"/>
      <c r="WGX57" s="363"/>
      <c r="WGY57" s="363"/>
      <c r="WGZ57" s="363"/>
      <c r="WHA57" s="363"/>
      <c r="WHB57" s="363"/>
      <c r="WHC57" s="363"/>
      <c r="WHD57" s="363"/>
      <c r="WHE57" s="363"/>
      <c r="WHF57" s="363"/>
      <c r="WHG57" s="363"/>
      <c r="WHH57" s="363"/>
      <c r="WHI57" s="363"/>
      <c r="WHJ57" s="363"/>
      <c r="WHK57" s="363"/>
      <c r="WHL57" s="363"/>
      <c r="WHM57" s="363"/>
      <c r="WHN57" s="363"/>
      <c r="WHO57" s="363"/>
      <c r="WHP57" s="363"/>
      <c r="WHQ57" s="363"/>
      <c r="WHR57" s="363"/>
      <c r="WHS57" s="363"/>
      <c r="WHT57" s="363"/>
      <c r="WHU57" s="363"/>
      <c r="WHV57" s="363"/>
      <c r="WHW57" s="363"/>
      <c r="WHX57" s="363"/>
      <c r="WHY57" s="363"/>
      <c r="WHZ57" s="363"/>
      <c r="WIA57" s="363"/>
      <c r="WIB57" s="363"/>
      <c r="WIC57" s="363"/>
      <c r="WID57" s="363"/>
      <c r="WIE57" s="363"/>
      <c r="WIF57" s="363"/>
      <c r="WIG57" s="363"/>
      <c r="WIH57" s="363"/>
      <c r="WII57" s="363"/>
      <c r="WIJ57" s="363"/>
      <c r="WIK57" s="363"/>
      <c r="WIL57" s="363"/>
      <c r="WIM57" s="363"/>
      <c r="WIN57" s="363"/>
      <c r="WIO57" s="363"/>
      <c r="WIP57" s="363"/>
      <c r="WIQ57" s="363"/>
      <c r="WIR57" s="363"/>
      <c r="WIS57" s="363"/>
      <c r="WIT57" s="363"/>
      <c r="WIU57" s="363"/>
      <c r="WIV57" s="363"/>
      <c r="WIW57" s="363"/>
      <c r="WIX57" s="363"/>
      <c r="WIY57" s="363"/>
      <c r="WIZ57" s="363"/>
      <c r="WJA57" s="363"/>
      <c r="WJB57" s="363"/>
      <c r="WJC57" s="363"/>
      <c r="WJD57" s="363"/>
      <c r="WJE57" s="363"/>
      <c r="WJF57" s="363"/>
      <c r="WJG57" s="363"/>
      <c r="WJH57" s="363"/>
      <c r="WJI57" s="363"/>
      <c r="WJJ57" s="363"/>
      <c r="WJK57" s="363"/>
      <c r="WJL57" s="363"/>
      <c r="WJM57" s="363"/>
      <c r="WJN57" s="363"/>
      <c r="WJO57" s="363"/>
      <c r="WJP57" s="363"/>
      <c r="WJQ57" s="363"/>
      <c r="WJR57" s="363"/>
      <c r="WJS57" s="363"/>
      <c r="WJT57" s="363"/>
      <c r="WJU57" s="363"/>
      <c r="WJV57" s="363"/>
      <c r="WJW57" s="363"/>
      <c r="WJX57" s="363"/>
      <c r="WJY57" s="363"/>
      <c r="WJZ57" s="363"/>
      <c r="WKA57" s="363"/>
      <c r="WKB57" s="363"/>
      <c r="WKC57" s="363"/>
      <c r="WKD57" s="363"/>
      <c r="WKE57" s="363"/>
      <c r="WKF57" s="363"/>
      <c r="WKG57" s="363"/>
      <c r="WKH57" s="363"/>
      <c r="WKI57" s="363"/>
      <c r="WKJ57" s="363"/>
      <c r="WKK57" s="363"/>
      <c r="WKL57" s="363"/>
      <c r="WKM57" s="363"/>
      <c r="WKN57" s="363"/>
      <c r="WKO57" s="363"/>
      <c r="WKP57" s="363"/>
      <c r="WKQ57" s="363"/>
      <c r="WKR57" s="363"/>
      <c r="WKS57" s="363"/>
      <c r="WKT57" s="363"/>
      <c r="WKU57" s="363"/>
      <c r="WKV57" s="363"/>
      <c r="WKW57" s="363"/>
      <c r="WKX57" s="363"/>
      <c r="WKY57" s="363"/>
      <c r="WKZ57" s="363"/>
      <c r="WLA57" s="363"/>
      <c r="WLB57" s="363"/>
      <c r="WLC57" s="363"/>
      <c r="WLD57" s="363"/>
      <c r="WLE57" s="363"/>
      <c r="WLF57" s="363"/>
      <c r="WLG57" s="363"/>
      <c r="WLH57" s="363"/>
      <c r="WLI57" s="363"/>
      <c r="WLJ57" s="363"/>
      <c r="WLK57" s="363"/>
      <c r="WLL57" s="363"/>
      <c r="WLM57" s="363"/>
      <c r="WLN57" s="363"/>
      <c r="WLO57" s="363"/>
      <c r="WLP57" s="363"/>
      <c r="WLQ57" s="363"/>
      <c r="WLR57" s="363"/>
      <c r="WLS57" s="363"/>
      <c r="WLT57" s="363"/>
      <c r="WLU57" s="363"/>
      <c r="WLV57" s="363"/>
      <c r="WLW57" s="363"/>
      <c r="WLX57" s="363"/>
      <c r="WLY57" s="363"/>
      <c r="WLZ57" s="363"/>
      <c r="WMA57" s="363"/>
      <c r="WMB57" s="363"/>
      <c r="WMC57" s="363"/>
      <c r="WMD57" s="363"/>
      <c r="WME57" s="363"/>
      <c r="WMF57" s="363"/>
      <c r="WMG57" s="363"/>
      <c r="WMH57" s="363"/>
      <c r="WMI57" s="363"/>
      <c r="WMJ57" s="363"/>
      <c r="WMK57" s="363"/>
      <c r="WML57" s="363"/>
      <c r="WMM57" s="363"/>
      <c r="WMN57" s="363"/>
      <c r="WMO57" s="363"/>
      <c r="WMP57" s="363"/>
      <c r="WMQ57" s="363"/>
      <c r="WMR57" s="363"/>
      <c r="WMS57" s="363"/>
      <c r="WMT57" s="363"/>
      <c r="WMU57" s="363"/>
      <c r="WMV57" s="363"/>
      <c r="WMW57" s="363"/>
      <c r="WMX57" s="363"/>
      <c r="WMY57" s="363"/>
      <c r="WMZ57" s="363"/>
      <c r="WNA57" s="363"/>
      <c r="WNB57" s="363"/>
      <c r="WNC57" s="363"/>
      <c r="WND57" s="363"/>
      <c r="WNE57" s="363"/>
      <c r="WNF57" s="363"/>
      <c r="WNG57" s="363"/>
      <c r="WNH57" s="363"/>
      <c r="WNI57" s="363"/>
      <c r="WNJ57" s="363"/>
      <c r="WNK57" s="363"/>
      <c r="WNL57" s="363"/>
      <c r="WNM57" s="363"/>
      <c r="WNN57" s="363"/>
      <c r="WNO57" s="363"/>
      <c r="WNP57" s="363"/>
      <c r="WNQ57" s="363"/>
      <c r="WNR57" s="363"/>
      <c r="WNS57" s="363"/>
      <c r="WNT57" s="363"/>
      <c r="WNU57" s="363"/>
      <c r="WNV57" s="363"/>
      <c r="WNW57" s="363"/>
      <c r="WNX57" s="363"/>
      <c r="WNY57" s="363"/>
      <c r="WNZ57" s="363"/>
      <c r="WOA57" s="363"/>
      <c r="WOB57" s="363"/>
      <c r="WOC57" s="363"/>
      <c r="WOD57" s="363"/>
      <c r="WOE57" s="363"/>
      <c r="WOF57" s="363"/>
      <c r="WOG57" s="363"/>
      <c r="WOH57" s="363"/>
      <c r="WOI57" s="363"/>
      <c r="WOJ57" s="363"/>
      <c r="WOK57" s="363"/>
      <c r="WOL57" s="363"/>
      <c r="WOM57" s="363"/>
      <c r="WON57" s="363"/>
      <c r="WOO57" s="363"/>
      <c r="WOP57" s="363"/>
      <c r="WOQ57" s="363"/>
      <c r="WOR57" s="363"/>
      <c r="WOS57" s="363"/>
      <c r="WOT57" s="363"/>
      <c r="WOU57" s="363"/>
      <c r="WOV57" s="363"/>
      <c r="WOW57" s="363"/>
      <c r="WOX57" s="363"/>
      <c r="WOY57" s="363"/>
      <c r="WOZ57" s="363"/>
      <c r="WPA57" s="363"/>
      <c r="WPB57" s="363"/>
      <c r="WPC57" s="363"/>
      <c r="WPD57" s="363"/>
      <c r="WPE57" s="363"/>
      <c r="WPF57" s="363"/>
      <c r="WPG57" s="363"/>
      <c r="WPH57" s="363"/>
      <c r="WPI57" s="363"/>
      <c r="WPJ57" s="363"/>
      <c r="WPK57" s="363"/>
      <c r="WPL57" s="363"/>
      <c r="WPM57" s="363"/>
      <c r="WPN57" s="363"/>
      <c r="WPO57" s="363"/>
      <c r="WPP57" s="363"/>
      <c r="WPQ57" s="363"/>
      <c r="WPR57" s="363"/>
      <c r="WPS57" s="363"/>
      <c r="WPT57" s="363"/>
      <c r="WPU57" s="363"/>
      <c r="WPV57" s="363"/>
      <c r="WPW57" s="363"/>
      <c r="WPX57" s="363"/>
      <c r="WPY57" s="363"/>
      <c r="WPZ57" s="363"/>
      <c r="WQA57" s="363"/>
      <c r="WQB57" s="363"/>
      <c r="WQC57" s="363"/>
      <c r="WQD57" s="363"/>
      <c r="WQE57" s="363"/>
      <c r="WQF57" s="363"/>
      <c r="WQG57" s="363"/>
      <c r="WQH57" s="363"/>
      <c r="WQI57" s="363"/>
      <c r="WQJ57" s="363"/>
      <c r="WQK57" s="363"/>
      <c r="WQL57" s="363"/>
      <c r="WQM57" s="363"/>
      <c r="WQN57" s="363"/>
      <c r="WQO57" s="363"/>
      <c r="WQP57" s="363"/>
      <c r="WQQ57" s="363"/>
      <c r="WQR57" s="363"/>
      <c r="WQS57" s="363"/>
      <c r="WQT57" s="363"/>
      <c r="WQU57" s="363"/>
      <c r="WQV57" s="363"/>
      <c r="WQW57" s="363"/>
      <c r="WQX57" s="363"/>
      <c r="WQY57" s="363"/>
      <c r="WQZ57" s="363"/>
      <c r="WRA57" s="363"/>
      <c r="WRB57" s="363"/>
      <c r="WRC57" s="363"/>
      <c r="WRD57" s="363"/>
      <c r="WRE57" s="363"/>
      <c r="WRF57" s="363"/>
      <c r="WRG57" s="363"/>
      <c r="WRH57" s="363"/>
      <c r="WRI57" s="363"/>
      <c r="WRJ57" s="363"/>
      <c r="WRK57" s="363"/>
      <c r="WRL57" s="363"/>
      <c r="WRM57" s="363"/>
      <c r="WRN57" s="363"/>
      <c r="WRO57" s="363"/>
      <c r="WRP57" s="363"/>
      <c r="WRQ57" s="363"/>
      <c r="WRR57" s="363"/>
      <c r="WRS57" s="363"/>
      <c r="WRT57" s="363"/>
      <c r="WRU57" s="363"/>
      <c r="WRV57" s="363"/>
      <c r="WRW57" s="363"/>
      <c r="WRX57" s="363"/>
      <c r="WRY57" s="363"/>
      <c r="WRZ57" s="363"/>
      <c r="WSA57" s="363"/>
      <c r="WSB57" s="363"/>
      <c r="WSC57" s="363"/>
      <c r="WSD57" s="363"/>
      <c r="WSE57" s="363"/>
      <c r="WSF57" s="363"/>
      <c r="WSG57" s="363"/>
      <c r="WSH57" s="363"/>
      <c r="WSI57" s="363"/>
      <c r="WSJ57" s="363"/>
      <c r="WSK57" s="363"/>
      <c r="WSL57" s="363"/>
      <c r="WSM57" s="363"/>
      <c r="WSN57" s="363"/>
      <c r="WSO57" s="363"/>
      <c r="WSP57" s="363"/>
      <c r="WSQ57" s="363"/>
      <c r="WSR57" s="363"/>
      <c r="WSS57" s="363"/>
      <c r="WST57" s="363"/>
      <c r="WSU57" s="363"/>
      <c r="WSV57" s="363"/>
      <c r="WSW57" s="363"/>
      <c r="WSX57" s="363"/>
      <c r="WSY57" s="363"/>
      <c r="WSZ57" s="363"/>
      <c r="WTA57" s="363"/>
      <c r="WTB57" s="363"/>
      <c r="WTC57" s="363"/>
      <c r="WTD57" s="363"/>
      <c r="WTE57" s="363"/>
      <c r="WTF57" s="363"/>
      <c r="WTG57" s="363"/>
      <c r="WTH57" s="363"/>
      <c r="WTI57" s="363"/>
      <c r="WTJ57" s="363"/>
      <c r="WTK57" s="363"/>
      <c r="WTL57" s="363"/>
      <c r="WTM57" s="363"/>
      <c r="WTN57" s="363"/>
      <c r="WTO57" s="363"/>
      <c r="WTP57" s="363"/>
      <c r="WTQ57" s="363"/>
      <c r="WTR57" s="363"/>
      <c r="WTS57" s="363"/>
      <c r="WTT57" s="363"/>
      <c r="WTU57" s="363"/>
      <c r="WTV57" s="363"/>
      <c r="WTW57" s="363"/>
      <c r="WTX57" s="363"/>
      <c r="WTY57" s="363"/>
      <c r="WTZ57" s="363"/>
      <c r="WUA57" s="363"/>
      <c r="WUB57" s="363"/>
      <c r="WUC57" s="363"/>
      <c r="WUD57" s="363"/>
      <c r="WUE57" s="363"/>
      <c r="WUF57" s="363"/>
      <c r="WUG57" s="363"/>
      <c r="WUH57" s="363"/>
      <c r="WUI57" s="363"/>
      <c r="WUJ57" s="363"/>
      <c r="WUK57" s="363"/>
      <c r="WUL57" s="363"/>
      <c r="WUM57" s="363"/>
      <c r="WUN57" s="363"/>
      <c r="WUO57" s="363"/>
      <c r="WUP57" s="363"/>
      <c r="WUQ57" s="363"/>
      <c r="WUR57" s="363"/>
      <c r="WUS57" s="363"/>
      <c r="WUT57" s="363"/>
      <c r="WUU57" s="363"/>
      <c r="WUV57" s="363"/>
      <c r="WUW57" s="363"/>
      <c r="WUX57" s="363"/>
      <c r="WUY57" s="363"/>
      <c r="WUZ57" s="363"/>
      <c r="WVA57" s="363"/>
      <c r="WVB57" s="363"/>
      <c r="WVC57" s="363"/>
      <c r="WVD57" s="363"/>
      <c r="WVE57" s="363"/>
      <c r="WVF57" s="363"/>
      <c r="WVG57" s="363"/>
      <c r="WVH57" s="363"/>
      <c r="WVI57" s="363"/>
      <c r="WVJ57" s="363"/>
      <c r="WVK57" s="363"/>
      <c r="WVL57" s="363"/>
      <c r="WVM57" s="363"/>
      <c r="WVN57" s="363"/>
      <c r="WVO57" s="363"/>
      <c r="WVP57" s="363"/>
      <c r="WVQ57" s="363"/>
      <c r="WVR57" s="363"/>
      <c r="WVS57" s="363"/>
      <c r="WVT57" s="363"/>
      <c r="WVU57" s="363"/>
      <c r="WVV57" s="363"/>
      <c r="WVW57" s="363"/>
      <c r="WVX57" s="363"/>
      <c r="WVY57" s="363"/>
      <c r="WVZ57" s="363"/>
      <c r="WWA57" s="363"/>
      <c r="WWB57" s="363"/>
      <c r="WWC57" s="363"/>
      <c r="WWD57" s="363"/>
      <c r="WWE57" s="363"/>
      <c r="WWF57" s="363"/>
      <c r="WWG57" s="363"/>
      <c r="WWH57" s="363"/>
      <c r="WWI57" s="363"/>
      <c r="WWJ57" s="363"/>
      <c r="WWK57" s="363"/>
      <c r="WWL57" s="363"/>
      <c r="WWM57" s="363"/>
      <c r="WWN57" s="363"/>
      <c r="WWO57" s="363"/>
      <c r="WWP57" s="363"/>
      <c r="WWQ57" s="363"/>
      <c r="WWR57" s="363"/>
      <c r="WWS57" s="363"/>
      <c r="WWT57" s="363"/>
      <c r="WWU57" s="363"/>
      <c r="WWV57" s="363"/>
      <c r="WWW57" s="363"/>
      <c r="WWX57" s="363"/>
      <c r="WWY57" s="363"/>
      <c r="WWZ57" s="363"/>
      <c r="WXA57" s="363"/>
      <c r="WXB57" s="363"/>
      <c r="WXC57" s="363"/>
      <c r="WXD57" s="363"/>
      <c r="WXE57" s="363"/>
      <c r="WXF57" s="363"/>
      <c r="WXG57" s="363"/>
      <c r="WXH57" s="363"/>
      <c r="WXI57" s="363"/>
      <c r="WXJ57" s="363"/>
      <c r="WXK57" s="363"/>
      <c r="WXL57" s="363"/>
      <c r="WXM57" s="363"/>
      <c r="WXN57" s="363"/>
      <c r="WXO57" s="363"/>
      <c r="WXP57" s="363"/>
      <c r="WXQ57" s="363"/>
      <c r="WXR57" s="363"/>
      <c r="WXS57" s="363"/>
      <c r="WXT57" s="363"/>
      <c r="WXU57" s="363"/>
      <c r="WXV57" s="363"/>
      <c r="WXW57" s="363"/>
      <c r="WXX57" s="363"/>
      <c r="WXY57" s="363"/>
      <c r="WXZ57" s="363"/>
      <c r="WYA57" s="363"/>
      <c r="WYB57" s="363"/>
      <c r="WYC57" s="363"/>
      <c r="WYD57" s="363"/>
      <c r="WYE57" s="363"/>
      <c r="WYF57" s="363"/>
      <c r="WYG57" s="363"/>
      <c r="WYH57" s="363"/>
      <c r="WYI57" s="363"/>
      <c r="WYJ57" s="363"/>
      <c r="WYK57" s="363"/>
      <c r="WYL57" s="363"/>
      <c r="WYM57" s="363"/>
      <c r="WYN57" s="363"/>
      <c r="WYO57" s="363"/>
      <c r="WYP57" s="363"/>
      <c r="WYQ57" s="363"/>
      <c r="WYR57" s="363"/>
      <c r="WYS57" s="363"/>
      <c r="WYT57" s="363"/>
      <c r="WYU57" s="363"/>
      <c r="WYV57" s="363"/>
      <c r="WYW57" s="363"/>
      <c r="WYX57" s="363"/>
      <c r="WYY57" s="363"/>
      <c r="WYZ57" s="363"/>
      <c r="WZA57" s="363"/>
      <c r="WZB57" s="363"/>
      <c r="WZC57" s="363"/>
      <c r="WZD57" s="363"/>
      <c r="WZE57" s="363"/>
      <c r="WZF57" s="363"/>
      <c r="WZG57" s="363"/>
      <c r="WZH57" s="363"/>
      <c r="WZI57" s="363"/>
      <c r="WZJ57" s="363"/>
      <c r="WZK57" s="363"/>
      <c r="WZL57" s="363"/>
      <c r="WZM57" s="363"/>
      <c r="WZN57" s="363"/>
      <c r="WZO57" s="363"/>
      <c r="WZP57" s="363"/>
      <c r="WZQ57" s="363"/>
      <c r="WZR57" s="363"/>
      <c r="WZS57" s="363"/>
      <c r="WZT57" s="363"/>
      <c r="WZU57" s="363"/>
      <c r="WZV57" s="363"/>
      <c r="WZW57" s="363"/>
      <c r="WZX57" s="363"/>
      <c r="WZY57" s="363"/>
      <c r="WZZ57" s="363"/>
      <c r="XAA57" s="363"/>
      <c r="XAB57" s="363"/>
      <c r="XAC57" s="363"/>
      <c r="XAD57" s="363"/>
      <c r="XAE57" s="363"/>
      <c r="XAF57" s="363"/>
      <c r="XAG57" s="363"/>
      <c r="XAH57" s="363"/>
      <c r="XAI57" s="363"/>
      <c r="XAJ57" s="363"/>
      <c r="XAK57" s="363"/>
      <c r="XAL57" s="363"/>
      <c r="XAM57" s="363"/>
      <c r="XAN57" s="363"/>
      <c r="XAO57" s="363"/>
      <c r="XAP57" s="363"/>
      <c r="XAQ57" s="363"/>
      <c r="XAR57" s="363"/>
      <c r="XAS57" s="363"/>
      <c r="XAT57" s="363"/>
      <c r="XAU57" s="363"/>
      <c r="XAV57" s="363"/>
      <c r="XAW57" s="363"/>
      <c r="XAX57" s="363"/>
      <c r="XAY57" s="363"/>
      <c r="XAZ57" s="363"/>
      <c r="XBA57" s="363"/>
      <c r="XBB57" s="363"/>
      <c r="XBC57" s="363"/>
      <c r="XBD57" s="363"/>
      <c r="XBE57" s="363"/>
      <c r="XBF57" s="363"/>
      <c r="XBG57" s="363"/>
      <c r="XBH57" s="363"/>
      <c r="XBI57" s="363"/>
      <c r="XBJ57" s="363"/>
      <c r="XBK57" s="363"/>
      <c r="XBL57" s="363"/>
      <c r="XBM57" s="363"/>
      <c r="XBN57" s="363"/>
      <c r="XBO57" s="363"/>
      <c r="XBP57" s="363"/>
      <c r="XBQ57" s="363"/>
      <c r="XBR57" s="363"/>
      <c r="XBS57" s="363"/>
      <c r="XBT57" s="363"/>
      <c r="XBU57" s="363"/>
      <c r="XBV57" s="363"/>
      <c r="XBW57" s="363"/>
      <c r="XBX57" s="363"/>
      <c r="XBY57" s="363"/>
      <c r="XBZ57" s="363"/>
      <c r="XCA57" s="363"/>
      <c r="XCB57" s="363"/>
      <c r="XCC57" s="363"/>
      <c r="XCD57" s="363"/>
      <c r="XCE57" s="363"/>
      <c r="XCF57" s="363"/>
      <c r="XCG57" s="363"/>
      <c r="XCH57" s="363"/>
      <c r="XCI57" s="363"/>
      <c r="XCJ57" s="363"/>
      <c r="XCK57" s="363"/>
      <c r="XCL57" s="363"/>
      <c r="XCM57" s="363"/>
      <c r="XCN57" s="363"/>
      <c r="XCO57" s="363"/>
      <c r="XCP57" s="363"/>
      <c r="XCQ57" s="363"/>
      <c r="XCR57" s="363"/>
      <c r="XCS57" s="363"/>
      <c r="XCT57" s="363"/>
      <c r="XCU57" s="363"/>
      <c r="XCV57" s="363"/>
      <c r="XCW57" s="363"/>
      <c r="XCX57" s="363"/>
      <c r="XCY57" s="363"/>
      <c r="XCZ57" s="363"/>
      <c r="XDA57" s="363"/>
      <c r="XDB57" s="363"/>
      <c r="XDC57" s="363"/>
      <c r="XDD57" s="363"/>
      <c r="XDE57" s="363"/>
      <c r="XDF57" s="363"/>
      <c r="XDG57" s="363"/>
      <c r="XDH57" s="363"/>
      <c r="XDI57" s="363"/>
      <c r="XDJ57" s="363"/>
      <c r="XDK57" s="363"/>
      <c r="XDL57" s="363"/>
      <c r="XDM57" s="363"/>
      <c r="XDN57" s="363"/>
      <c r="XDO57" s="363"/>
      <c r="XDP57" s="363"/>
      <c r="XDQ57" s="363"/>
      <c r="XDR57" s="363"/>
      <c r="XDS57" s="363"/>
      <c r="XDT57" s="363"/>
      <c r="XDU57" s="363"/>
      <c r="XDV57" s="363"/>
      <c r="XDW57" s="363"/>
      <c r="XDX57" s="363"/>
      <c r="XDY57" s="363"/>
      <c r="XDZ57" s="363"/>
      <c r="XEA57" s="363"/>
      <c r="XEB57" s="363"/>
      <c r="XEC57" s="363"/>
      <c r="XED57" s="363"/>
      <c r="XEE57" s="363"/>
      <c r="XEF57" s="363"/>
      <c r="XEG57" s="363"/>
      <c r="XEH57" s="363"/>
      <c r="XEI57" s="363"/>
      <c r="XEJ57" s="363"/>
      <c r="XEK57" s="363"/>
      <c r="XEL57" s="363"/>
      <c r="XEM57" s="363"/>
      <c r="XEN57" s="363"/>
      <c r="XEO57" s="363"/>
      <c r="XEP57" s="363"/>
      <c r="XEQ57" s="363"/>
      <c r="XER57" s="363"/>
      <c r="XES57" s="363"/>
      <c r="XET57" s="363"/>
      <c r="XEU57" s="363"/>
      <c r="XEV57" s="363"/>
      <c r="XEW57" s="363"/>
      <c r="XEX57" s="363"/>
      <c r="XEY57" s="363"/>
      <c r="XEZ57" s="363"/>
      <c r="XFA57" s="363"/>
      <c r="XFB57" s="363"/>
      <c r="XFC57" s="363"/>
      <c r="XFD57" s="363"/>
    </row>
    <row r="58" spans="1:16384"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O58" s="363"/>
      <c r="AP58" s="363"/>
      <c r="AQ58" s="363"/>
      <c r="AR58" s="363"/>
      <c r="AS58" s="363"/>
      <c r="AT58" s="363"/>
      <c r="AU58" s="363"/>
      <c r="AV58" s="363"/>
      <c r="AW58" s="363"/>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3"/>
      <c r="CH58" s="363"/>
      <c r="CI58" s="363"/>
      <c r="CJ58" s="363"/>
      <c r="CK58" s="363"/>
      <c r="CL58" s="363"/>
      <c r="CM58" s="363"/>
      <c r="CN58" s="363"/>
      <c r="CO58" s="363"/>
      <c r="CP58" s="363"/>
      <c r="CQ58" s="363"/>
      <c r="CR58" s="363"/>
      <c r="CS58" s="363"/>
      <c r="CT58" s="363"/>
      <c r="CU58" s="363"/>
      <c r="CV58" s="363"/>
      <c r="CW58" s="363"/>
      <c r="CX58" s="363"/>
      <c r="CY58" s="363"/>
      <c r="CZ58" s="363"/>
      <c r="DA58" s="363"/>
      <c r="DB58" s="363"/>
      <c r="DC58" s="363"/>
      <c r="DD58" s="363"/>
      <c r="DE58" s="363"/>
      <c r="DF58" s="363"/>
      <c r="DG58" s="363"/>
      <c r="DH58" s="363"/>
      <c r="DI58" s="363"/>
      <c r="DJ58" s="363"/>
      <c r="DK58" s="363"/>
      <c r="DL58" s="363"/>
      <c r="DM58" s="363"/>
      <c r="DN58" s="363"/>
      <c r="DO58" s="363"/>
      <c r="DP58" s="363"/>
      <c r="DQ58" s="363"/>
      <c r="DR58" s="363"/>
      <c r="DS58" s="363"/>
      <c r="DT58" s="363"/>
      <c r="DU58" s="363"/>
      <c r="DV58" s="363"/>
      <c r="DW58" s="363"/>
      <c r="DX58" s="363"/>
      <c r="DY58" s="363"/>
      <c r="DZ58" s="363"/>
      <c r="EA58" s="363"/>
      <c r="EB58" s="363"/>
      <c r="EC58" s="363"/>
      <c r="ED58" s="363"/>
      <c r="EE58" s="363"/>
      <c r="EF58" s="363"/>
      <c r="EG58" s="363"/>
      <c r="EH58" s="363"/>
      <c r="EI58" s="363"/>
      <c r="EJ58" s="363"/>
      <c r="EK58" s="363"/>
      <c r="EL58" s="363"/>
      <c r="EM58" s="363"/>
      <c r="EN58" s="363"/>
      <c r="EO58" s="363"/>
      <c r="EP58" s="363"/>
      <c r="EQ58" s="363"/>
      <c r="ER58" s="363"/>
      <c r="ES58" s="363"/>
      <c r="ET58" s="363"/>
      <c r="EU58" s="363"/>
      <c r="EV58" s="363"/>
      <c r="EW58" s="363"/>
      <c r="EX58" s="363"/>
      <c r="EY58" s="363"/>
      <c r="EZ58" s="363"/>
      <c r="FA58" s="363"/>
      <c r="FB58" s="363"/>
      <c r="FC58" s="363"/>
      <c r="FD58" s="363"/>
      <c r="FE58" s="363"/>
      <c r="FF58" s="363"/>
      <c r="FG58" s="363"/>
      <c r="FH58" s="363"/>
      <c r="FI58" s="363"/>
      <c r="FJ58" s="363"/>
      <c r="FK58" s="363"/>
      <c r="FL58" s="363"/>
      <c r="FM58" s="363"/>
      <c r="FN58" s="363"/>
      <c r="FO58" s="363"/>
      <c r="FP58" s="363"/>
      <c r="FQ58" s="363"/>
      <c r="FR58" s="363"/>
      <c r="FS58" s="363"/>
      <c r="FT58" s="363"/>
      <c r="FU58" s="363"/>
      <c r="FV58" s="363"/>
      <c r="FW58" s="363"/>
      <c r="FX58" s="363"/>
      <c r="FY58" s="363"/>
      <c r="FZ58" s="363"/>
      <c r="GA58" s="363"/>
      <c r="GB58" s="363"/>
      <c r="GC58" s="363"/>
      <c r="GD58" s="363"/>
      <c r="GE58" s="363"/>
      <c r="GF58" s="363"/>
      <c r="GG58" s="363"/>
      <c r="GH58" s="363"/>
      <c r="GI58" s="363"/>
      <c r="GJ58" s="363"/>
      <c r="GK58" s="363"/>
      <c r="GL58" s="363"/>
      <c r="GM58" s="363"/>
      <c r="GN58" s="363"/>
      <c r="GO58" s="363"/>
      <c r="GP58" s="363"/>
      <c r="GQ58" s="363"/>
      <c r="GR58" s="363"/>
      <c r="GS58" s="363"/>
      <c r="GT58" s="363"/>
      <c r="GU58" s="363"/>
      <c r="GV58" s="363"/>
      <c r="GW58" s="363"/>
      <c r="GX58" s="363"/>
      <c r="GY58" s="363"/>
      <c r="GZ58" s="363"/>
      <c r="HA58" s="363"/>
      <c r="HB58" s="363"/>
      <c r="HC58" s="363"/>
      <c r="HD58" s="363"/>
      <c r="HE58" s="363"/>
      <c r="HF58" s="363"/>
      <c r="HG58" s="363"/>
      <c r="HH58" s="363"/>
      <c r="HI58" s="363"/>
      <c r="HJ58" s="363"/>
      <c r="HK58" s="363"/>
      <c r="HL58" s="363"/>
      <c r="HM58" s="363"/>
      <c r="HN58" s="363"/>
      <c r="HO58" s="363"/>
      <c r="HP58" s="363"/>
      <c r="HQ58" s="363"/>
      <c r="HR58" s="363"/>
      <c r="HS58" s="363"/>
      <c r="HT58" s="363"/>
      <c r="HU58" s="363"/>
      <c r="HV58" s="363"/>
      <c r="HW58" s="363"/>
      <c r="HX58" s="363"/>
      <c r="HY58" s="363"/>
      <c r="HZ58" s="363"/>
      <c r="IA58" s="363"/>
      <c r="IB58" s="363"/>
      <c r="IC58" s="363"/>
      <c r="ID58" s="363"/>
      <c r="IE58" s="363"/>
      <c r="IF58" s="363"/>
      <c r="IG58" s="363"/>
      <c r="IH58" s="363"/>
      <c r="II58" s="363"/>
      <c r="IJ58" s="363"/>
      <c r="IK58" s="363"/>
      <c r="IL58" s="363"/>
      <c r="IM58" s="363"/>
      <c r="IN58" s="363"/>
      <c r="IO58" s="363"/>
      <c r="IP58" s="363"/>
      <c r="IQ58" s="363"/>
      <c r="IR58" s="363"/>
      <c r="IS58" s="363"/>
      <c r="IT58" s="363"/>
      <c r="IU58" s="363"/>
      <c r="IV58" s="363"/>
      <c r="IW58" s="363"/>
      <c r="IX58" s="363"/>
      <c r="IY58" s="363"/>
      <c r="IZ58" s="363"/>
      <c r="JA58" s="363"/>
      <c r="JB58" s="363"/>
      <c r="JC58" s="363"/>
      <c r="JD58" s="363"/>
      <c r="JE58" s="363"/>
      <c r="JF58" s="363"/>
      <c r="JG58" s="363"/>
      <c r="JH58" s="363"/>
      <c r="JI58" s="363"/>
      <c r="JJ58" s="363"/>
      <c r="JK58" s="363"/>
      <c r="JL58" s="363"/>
      <c r="JM58" s="363"/>
      <c r="JN58" s="363"/>
      <c r="JO58" s="363"/>
      <c r="JP58" s="363"/>
      <c r="JQ58" s="363"/>
      <c r="JR58" s="363"/>
      <c r="JS58" s="363"/>
      <c r="JT58" s="363"/>
      <c r="JU58" s="363"/>
      <c r="JV58" s="363"/>
      <c r="JW58" s="363"/>
      <c r="JX58" s="363"/>
      <c r="JY58" s="363"/>
      <c r="JZ58" s="363"/>
      <c r="KA58" s="363"/>
      <c r="KB58" s="363"/>
      <c r="KC58" s="363"/>
      <c r="KD58" s="363"/>
      <c r="KE58" s="363"/>
      <c r="KF58" s="363"/>
      <c r="KG58" s="363"/>
      <c r="KH58" s="363"/>
      <c r="KI58" s="363"/>
      <c r="KJ58" s="363"/>
      <c r="KK58" s="363"/>
      <c r="KL58" s="363"/>
      <c r="KM58" s="363"/>
      <c r="KN58" s="363"/>
      <c r="KO58" s="363"/>
      <c r="KP58" s="363"/>
      <c r="KQ58" s="363"/>
      <c r="KR58" s="363"/>
      <c r="KS58" s="363"/>
      <c r="KT58" s="363"/>
      <c r="KU58" s="363"/>
      <c r="KV58" s="363"/>
      <c r="KW58" s="363"/>
      <c r="KX58" s="363"/>
      <c r="KY58" s="363"/>
      <c r="KZ58" s="363"/>
      <c r="LA58" s="363"/>
      <c r="LB58" s="363"/>
      <c r="LC58" s="363"/>
      <c r="LD58" s="363"/>
      <c r="LE58" s="363"/>
      <c r="LF58" s="363"/>
      <c r="LG58" s="363"/>
      <c r="LH58" s="363"/>
      <c r="LI58" s="363"/>
      <c r="LJ58" s="363"/>
      <c r="LK58" s="363"/>
      <c r="LL58" s="363"/>
      <c r="LM58" s="363"/>
      <c r="LN58" s="363"/>
      <c r="LO58" s="363"/>
      <c r="LP58" s="363"/>
      <c r="LQ58" s="363"/>
      <c r="LR58" s="363"/>
      <c r="LS58" s="363"/>
      <c r="LT58" s="363"/>
      <c r="LU58" s="363"/>
      <c r="LV58" s="363"/>
      <c r="LW58" s="363"/>
      <c r="LX58" s="363"/>
      <c r="LY58" s="363"/>
      <c r="LZ58" s="363"/>
      <c r="MA58" s="363"/>
      <c r="MB58" s="363"/>
      <c r="MC58" s="363"/>
      <c r="MD58" s="363"/>
      <c r="ME58" s="363"/>
      <c r="MF58" s="363"/>
      <c r="MG58" s="363"/>
      <c r="MH58" s="363"/>
      <c r="MI58" s="363"/>
      <c r="MJ58" s="363"/>
      <c r="MK58" s="363"/>
      <c r="ML58" s="363"/>
      <c r="MM58" s="363"/>
      <c r="MN58" s="363"/>
      <c r="MO58" s="363"/>
      <c r="MP58" s="363"/>
      <c r="MQ58" s="363"/>
      <c r="MR58" s="363"/>
      <c r="MS58" s="363"/>
      <c r="MT58" s="363"/>
      <c r="MU58" s="363"/>
      <c r="MV58" s="363"/>
      <c r="MW58" s="363"/>
      <c r="MX58" s="363"/>
      <c r="MY58" s="363"/>
      <c r="MZ58" s="363"/>
      <c r="NA58" s="363"/>
      <c r="NB58" s="363"/>
      <c r="NC58" s="363"/>
      <c r="ND58" s="363"/>
      <c r="NE58" s="363"/>
      <c r="NF58" s="363"/>
      <c r="NG58" s="363"/>
      <c r="NH58" s="363"/>
      <c r="NI58" s="363"/>
      <c r="NJ58" s="363"/>
      <c r="NK58" s="363"/>
      <c r="NL58" s="363"/>
      <c r="NM58" s="363"/>
      <c r="NN58" s="363"/>
      <c r="NO58" s="363"/>
      <c r="NP58" s="363"/>
      <c r="NQ58" s="363"/>
      <c r="NR58" s="363"/>
      <c r="NS58" s="363"/>
      <c r="NT58" s="363"/>
      <c r="NU58" s="363"/>
      <c r="NV58" s="363"/>
      <c r="NW58" s="363"/>
      <c r="NX58" s="363"/>
      <c r="NY58" s="363"/>
      <c r="NZ58" s="363"/>
      <c r="OA58" s="363"/>
      <c r="OB58" s="363"/>
      <c r="OC58" s="363"/>
      <c r="OD58" s="363"/>
      <c r="OE58" s="363"/>
      <c r="OF58" s="363"/>
      <c r="OG58" s="363"/>
      <c r="OH58" s="363"/>
      <c r="OI58" s="363"/>
      <c r="OJ58" s="363"/>
      <c r="OK58" s="363"/>
      <c r="OL58" s="363"/>
      <c r="OM58" s="363"/>
      <c r="ON58" s="363"/>
      <c r="OO58" s="363"/>
      <c r="OP58" s="363"/>
      <c r="OQ58" s="363"/>
      <c r="OR58" s="363"/>
      <c r="OS58" s="363"/>
      <c r="OT58" s="363"/>
      <c r="OU58" s="363"/>
      <c r="OV58" s="363"/>
      <c r="OW58" s="363"/>
      <c r="OX58" s="363"/>
      <c r="OY58" s="363"/>
      <c r="OZ58" s="363"/>
      <c r="PA58" s="363"/>
      <c r="PB58" s="363"/>
      <c r="PC58" s="363"/>
      <c r="PD58" s="363"/>
      <c r="PE58" s="363"/>
      <c r="PF58" s="363"/>
      <c r="PG58" s="363"/>
      <c r="PH58" s="363"/>
      <c r="PI58" s="363"/>
      <c r="PJ58" s="363"/>
      <c r="PK58" s="363"/>
      <c r="PL58" s="363"/>
      <c r="PM58" s="363"/>
      <c r="PN58" s="363"/>
      <c r="PO58" s="363"/>
      <c r="PP58" s="363"/>
      <c r="PQ58" s="363"/>
      <c r="PR58" s="363"/>
      <c r="PS58" s="363"/>
      <c r="PT58" s="363"/>
      <c r="PU58" s="363"/>
      <c r="PV58" s="363"/>
      <c r="PW58" s="363"/>
      <c r="PX58" s="363"/>
      <c r="PY58" s="363"/>
      <c r="PZ58" s="363"/>
      <c r="QA58" s="363"/>
      <c r="QB58" s="363"/>
      <c r="QC58" s="363"/>
      <c r="QD58" s="363"/>
      <c r="QE58" s="363"/>
      <c r="QF58" s="363"/>
      <c r="QG58" s="363"/>
      <c r="QH58" s="363"/>
      <c r="QI58" s="363"/>
      <c r="QJ58" s="363"/>
      <c r="QK58" s="363"/>
      <c r="QL58" s="363"/>
      <c r="QM58" s="363"/>
      <c r="QN58" s="363"/>
      <c r="QO58" s="363"/>
      <c r="QP58" s="363"/>
      <c r="QQ58" s="363"/>
      <c r="QR58" s="363"/>
      <c r="QS58" s="363"/>
      <c r="QT58" s="363"/>
      <c r="QU58" s="363"/>
      <c r="QV58" s="363"/>
      <c r="QW58" s="363"/>
      <c r="QX58" s="363"/>
      <c r="QY58" s="363"/>
      <c r="QZ58" s="363"/>
      <c r="RA58" s="363"/>
      <c r="RB58" s="363"/>
      <c r="RC58" s="363"/>
      <c r="RD58" s="363"/>
      <c r="RE58" s="363"/>
      <c r="RF58" s="363"/>
      <c r="RG58" s="363"/>
      <c r="RH58" s="363"/>
      <c r="RI58" s="363"/>
      <c r="RJ58" s="363"/>
      <c r="RK58" s="363"/>
      <c r="RL58" s="363"/>
      <c r="RM58" s="363"/>
      <c r="RN58" s="363"/>
      <c r="RO58" s="363"/>
      <c r="RP58" s="363"/>
      <c r="RQ58" s="363"/>
      <c r="RR58" s="363"/>
      <c r="RS58" s="363"/>
      <c r="RT58" s="363"/>
      <c r="RU58" s="363"/>
      <c r="RV58" s="363"/>
      <c r="RW58" s="363"/>
      <c r="RX58" s="363"/>
      <c r="RY58" s="363"/>
      <c r="RZ58" s="363"/>
      <c r="SA58" s="363"/>
      <c r="SB58" s="363"/>
      <c r="SC58" s="363"/>
      <c r="SD58" s="363"/>
      <c r="SE58" s="363"/>
      <c r="SF58" s="363"/>
      <c r="SG58" s="363"/>
      <c r="SH58" s="363"/>
      <c r="SI58" s="363"/>
      <c r="SJ58" s="363"/>
      <c r="SK58" s="363"/>
      <c r="SL58" s="363"/>
      <c r="SM58" s="363"/>
      <c r="SN58" s="363"/>
      <c r="SO58" s="363"/>
      <c r="SP58" s="363"/>
      <c r="SQ58" s="363"/>
      <c r="SR58" s="363"/>
      <c r="SS58" s="363"/>
      <c r="ST58" s="363"/>
      <c r="SU58" s="363"/>
      <c r="SV58" s="363"/>
      <c r="SW58" s="363"/>
      <c r="SX58" s="363"/>
      <c r="SY58" s="363"/>
      <c r="SZ58" s="363"/>
      <c r="TA58" s="363"/>
      <c r="TB58" s="363"/>
      <c r="TC58" s="363"/>
      <c r="TD58" s="363"/>
      <c r="TE58" s="363"/>
      <c r="TF58" s="363"/>
      <c r="TG58" s="363"/>
      <c r="TH58" s="363"/>
      <c r="TI58" s="363"/>
      <c r="TJ58" s="363"/>
      <c r="TK58" s="363"/>
      <c r="TL58" s="363"/>
      <c r="TM58" s="363"/>
      <c r="TN58" s="363"/>
      <c r="TO58" s="363"/>
      <c r="TP58" s="363"/>
      <c r="TQ58" s="363"/>
      <c r="TR58" s="363"/>
      <c r="TS58" s="363"/>
      <c r="TT58" s="363"/>
      <c r="TU58" s="363"/>
      <c r="TV58" s="363"/>
      <c r="TW58" s="363"/>
      <c r="TX58" s="363"/>
      <c r="TY58" s="363"/>
      <c r="TZ58" s="363"/>
      <c r="UA58" s="363"/>
      <c r="UB58" s="363"/>
      <c r="UC58" s="363"/>
      <c r="UD58" s="363"/>
      <c r="UE58" s="363"/>
      <c r="UF58" s="363"/>
      <c r="UG58" s="363"/>
      <c r="UH58" s="363"/>
      <c r="UI58" s="363"/>
      <c r="UJ58" s="363"/>
      <c r="UK58" s="363"/>
      <c r="UL58" s="363"/>
      <c r="UM58" s="363"/>
      <c r="UN58" s="363"/>
      <c r="UO58" s="363"/>
      <c r="UP58" s="363"/>
      <c r="UQ58" s="363"/>
      <c r="UR58" s="363"/>
      <c r="US58" s="363"/>
      <c r="UT58" s="363"/>
      <c r="UU58" s="363"/>
      <c r="UV58" s="363"/>
      <c r="UW58" s="363"/>
      <c r="UX58" s="363"/>
      <c r="UY58" s="363"/>
      <c r="UZ58" s="363"/>
      <c r="VA58" s="363"/>
      <c r="VB58" s="363"/>
      <c r="VC58" s="363"/>
      <c r="VD58" s="363"/>
      <c r="VE58" s="363"/>
      <c r="VF58" s="363"/>
      <c r="VG58" s="363"/>
      <c r="VH58" s="363"/>
      <c r="VI58" s="363"/>
      <c r="VJ58" s="363"/>
      <c r="VK58" s="363"/>
      <c r="VL58" s="363"/>
      <c r="VM58" s="363"/>
      <c r="VN58" s="363"/>
      <c r="VO58" s="363"/>
      <c r="VP58" s="363"/>
      <c r="VQ58" s="363"/>
      <c r="VR58" s="363"/>
      <c r="VS58" s="363"/>
      <c r="VT58" s="363"/>
      <c r="VU58" s="363"/>
      <c r="VV58" s="363"/>
      <c r="VW58" s="363"/>
      <c r="VX58" s="363"/>
      <c r="VY58" s="363"/>
      <c r="VZ58" s="363"/>
      <c r="WA58" s="363"/>
      <c r="WB58" s="363"/>
      <c r="WC58" s="363"/>
      <c r="WD58" s="363"/>
      <c r="WE58" s="363"/>
      <c r="WF58" s="363"/>
      <c r="WG58" s="363"/>
      <c r="WH58" s="363"/>
      <c r="WI58" s="363"/>
      <c r="WJ58" s="363"/>
      <c r="WK58" s="363"/>
      <c r="WL58" s="363"/>
      <c r="WM58" s="363"/>
      <c r="WN58" s="363"/>
      <c r="WO58" s="363"/>
      <c r="WP58" s="363"/>
      <c r="WQ58" s="363"/>
      <c r="WR58" s="363"/>
      <c r="WS58" s="363"/>
      <c r="WT58" s="363"/>
      <c r="WU58" s="363"/>
      <c r="WV58" s="363"/>
      <c r="WW58" s="363"/>
      <c r="WX58" s="363"/>
      <c r="WY58" s="363"/>
      <c r="WZ58" s="363"/>
      <c r="XA58" s="363"/>
      <c r="XB58" s="363"/>
      <c r="XC58" s="363"/>
      <c r="XD58" s="363"/>
      <c r="XE58" s="363"/>
      <c r="XF58" s="363"/>
      <c r="XG58" s="363"/>
      <c r="XH58" s="363"/>
      <c r="XI58" s="363"/>
      <c r="XJ58" s="363"/>
      <c r="XK58" s="363"/>
      <c r="XL58" s="363"/>
      <c r="XM58" s="363"/>
      <c r="XN58" s="363"/>
      <c r="XO58" s="363"/>
      <c r="XP58" s="363"/>
      <c r="XQ58" s="363"/>
      <c r="XR58" s="363"/>
      <c r="XS58" s="363"/>
      <c r="XT58" s="363"/>
      <c r="XU58" s="363"/>
      <c r="XV58" s="363"/>
      <c r="XW58" s="363"/>
      <c r="XX58" s="363"/>
      <c r="XY58" s="363"/>
      <c r="XZ58" s="363"/>
      <c r="YA58" s="363"/>
      <c r="YB58" s="363"/>
      <c r="YC58" s="363"/>
      <c r="YD58" s="363"/>
      <c r="YE58" s="363"/>
      <c r="YF58" s="363"/>
      <c r="YG58" s="363"/>
      <c r="YH58" s="363"/>
      <c r="YI58" s="363"/>
      <c r="YJ58" s="363"/>
      <c r="YK58" s="363"/>
      <c r="YL58" s="363"/>
      <c r="YM58" s="363"/>
      <c r="YN58" s="363"/>
      <c r="YO58" s="363"/>
      <c r="YP58" s="363"/>
      <c r="YQ58" s="363"/>
      <c r="YR58" s="363"/>
      <c r="YS58" s="363"/>
      <c r="YT58" s="363"/>
      <c r="YU58" s="363"/>
      <c r="YV58" s="363"/>
      <c r="YW58" s="363"/>
      <c r="YX58" s="363"/>
      <c r="YY58" s="363"/>
      <c r="YZ58" s="363"/>
      <c r="ZA58" s="363"/>
      <c r="ZB58" s="363"/>
      <c r="ZC58" s="363"/>
      <c r="ZD58" s="363"/>
      <c r="ZE58" s="363"/>
      <c r="ZF58" s="363"/>
      <c r="ZG58" s="363"/>
      <c r="ZH58" s="363"/>
      <c r="ZI58" s="363"/>
      <c r="ZJ58" s="363"/>
      <c r="ZK58" s="363"/>
      <c r="ZL58" s="363"/>
      <c r="ZM58" s="363"/>
      <c r="ZN58" s="363"/>
      <c r="ZO58" s="363"/>
      <c r="ZP58" s="363"/>
      <c r="ZQ58" s="363"/>
      <c r="ZR58" s="363"/>
      <c r="ZS58" s="363"/>
      <c r="ZT58" s="363"/>
      <c r="ZU58" s="363"/>
      <c r="ZV58" s="363"/>
      <c r="ZW58" s="363"/>
      <c r="ZX58" s="363"/>
      <c r="ZY58" s="363"/>
      <c r="ZZ58" s="363"/>
      <c r="AAA58" s="363"/>
      <c r="AAB58" s="363"/>
      <c r="AAC58" s="363"/>
      <c r="AAD58" s="363"/>
      <c r="AAE58" s="363"/>
      <c r="AAF58" s="363"/>
      <c r="AAG58" s="363"/>
      <c r="AAH58" s="363"/>
      <c r="AAI58" s="363"/>
      <c r="AAJ58" s="363"/>
      <c r="AAK58" s="363"/>
      <c r="AAL58" s="363"/>
      <c r="AAM58" s="363"/>
      <c r="AAN58" s="363"/>
      <c r="AAO58" s="363"/>
      <c r="AAP58" s="363"/>
      <c r="AAQ58" s="363"/>
      <c r="AAR58" s="363"/>
      <c r="AAS58" s="363"/>
      <c r="AAT58" s="363"/>
      <c r="AAU58" s="363"/>
      <c r="AAV58" s="363"/>
      <c r="AAW58" s="363"/>
      <c r="AAX58" s="363"/>
      <c r="AAY58" s="363"/>
      <c r="AAZ58" s="363"/>
      <c r="ABA58" s="363"/>
      <c r="ABB58" s="363"/>
      <c r="ABC58" s="363"/>
      <c r="ABD58" s="363"/>
      <c r="ABE58" s="363"/>
      <c r="ABF58" s="363"/>
      <c r="ABG58" s="363"/>
      <c r="ABH58" s="363"/>
      <c r="ABI58" s="363"/>
      <c r="ABJ58" s="363"/>
      <c r="ABK58" s="363"/>
      <c r="ABL58" s="363"/>
      <c r="ABM58" s="363"/>
      <c r="ABN58" s="363"/>
      <c r="ABO58" s="363"/>
      <c r="ABP58" s="363"/>
      <c r="ABQ58" s="363"/>
      <c r="ABR58" s="363"/>
      <c r="ABS58" s="363"/>
      <c r="ABT58" s="363"/>
      <c r="ABU58" s="363"/>
      <c r="ABV58" s="363"/>
      <c r="ABW58" s="363"/>
      <c r="ABX58" s="363"/>
      <c r="ABY58" s="363"/>
      <c r="ABZ58" s="363"/>
      <c r="ACA58" s="363"/>
      <c r="ACB58" s="363"/>
      <c r="ACC58" s="363"/>
      <c r="ACD58" s="363"/>
      <c r="ACE58" s="363"/>
      <c r="ACF58" s="363"/>
      <c r="ACG58" s="363"/>
      <c r="ACH58" s="363"/>
      <c r="ACI58" s="363"/>
      <c r="ACJ58" s="363"/>
      <c r="ACK58" s="363"/>
      <c r="ACL58" s="363"/>
      <c r="ACM58" s="363"/>
      <c r="ACN58" s="363"/>
      <c r="ACO58" s="363"/>
      <c r="ACP58" s="363"/>
      <c r="ACQ58" s="363"/>
      <c r="ACR58" s="363"/>
      <c r="ACS58" s="363"/>
      <c r="ACT58" s="363"/>
      <c r="ACU58" s="363"/>
      <c r="ACV58" s="363"/>
      <c r="ACW58" s="363"/>
      <c r="ACX58" s="363"/>
      <c r="ACY58" s="363"/>
      <c r="ACZ58" s="363"/>
      <c r="ADA58" s="363"/>
      <c r="ADB58" s="363"/>
      <c r="ADC58" s="363"/>
      <c r="ADD58" s="363"/>
      <c r="ADE58" s="363"/>
      <c r="ADF58" s="363"/>
      <c r="ADG58" s="363"/>
      <c r="ADH58" s="363"/>
      <c r="ADI58" s="363"/>
      <c r="ADJ58" s="363"/>
      <c r="ADK58" s="363"/>
      <c r="ADL58" s="363"/>
      <c r="ADM58" s="363"/>
      <c r="ADN58" s="363"/>
      <c r="ADO58" s="363"/>
      <c r="ADP58" s="363"/>
      <c r="ADQ58" s="363"/>
      <c r="ADR58" s="363"/>
      <c r="ADS58" s="363"/>
      <c r="ADT58" s="363"/>
      <c r="ADU58" s="363"/>
      <c r="ADV58" s="363"/>
      <c r="ADW58" s="363"/>
      <c r="ADX58" s="363"/>
      <c r="ADY58" s="363"/>
      <c r="ADZ58" s="363"/>
      <c r="AEA58" s="363"/>
      <c r="AEB58" s="363"/>
      <c r="AEC58" s="363"/>
      <c r="AED58" s="363"/>
      <c r="AEE58" s="363"/>
      <c r="AEF58" s="363"/>
      <c r="AEG58" s="363"/>
      <c r="AEH58" s="363"/>
      <c r="AEI58" s="363"/>
      <c r="AEJ58" s="363"/>
      <c r="AEK58" s="363"/>
      <c r="AEL58" s="363"/>
      <c r="AEM58" s="363"/>
      <c r="AEN58" s="363"/>
      <c r="AEO58" s="363"/>
      <c r="AEP58" s="363"/>
      <c r="AEQ58" s="363"/>
      <c r="AER58" s="363"/>
      <c r="AES58" s="363"/>
      <c r="AET58" s="363"/>
      <c r="AEU58" s="363"/>
      <c r="AEV58" s="363"/>
      <c r="AEW58" s="363"/>
      <c r="AEX58" s="363"/>
      <c r="AEY58" s="363"/>
      <c r="AEZ58" s="363"/>
      <c r="AFA58" s="363"/>
      <c r="AFB58" s="363"/>
      <c r="AFC58" s="363"/>
      <c r="AFD58" s="363"/>
      <c r="AFE58" s="363"/>
      <c r="AFF58" s="363"/>
      <c r="AFG58" s="363"/>
      <c r="AFH58" s="363"/>
      <c r="AFI58" s="363"/>
      <c r="AFJ58" s="363"/>
      <c r="AFK58" s="363"/>
      <c r="AFL58" s="363"/>
      <c r="AFM58" s="363"/>
      <c r="AFN58" s="363"/>
      <c r="AFO58" s="363"/>
      <c r="AFP58" s="363"/>
      <c r="AFQ58" s="363"/>
      <c r="AFR58" s="363"/>
      <c r="AFS58" s="363"/>
      <c r="AFT58" s="363"/>
      <c r="AFU58" s="363"/>
      <c r="AFV58" s="363"/>
      <c r="AFW58" s="363"/>
      <c r="AFX58" s="363"/>
      <c r="AFY58" s="363"/>
      <c r="AFZ58" s="363"/>
      <c r="AGA58" s="363"/>
      <c r="AGB58" s="363"/>
      <c r="AGC58" s="363"/>
      <c r="AGD58" s="363"/>
      <c r="AGE58" s="363"/>
      <c r="AGF58" s="363"/>
      <c r="AGG58" s="363"/>
      <c r="AGH58" s="363"/>
      <c r="AGI58" s="363"/>
      <c r="AGJ58" s="363"/>
      <c r="AGK58" s="363"/>
      <c r="AGL58" s="363"/>
      <c r="AGM58" s="363"/>
      <c r="AGN58" s="363"/>
      <c r="AGO58" s="363"/>
      <c r="AGP58" s="363"/>
      <c r="AGQ58" s="363"/>
      <c r="AGR58" s="363"/>
      <c r="AGS58" s="363"/>
      <c r="AGT58" s="363"/>
      <c r="AGU58" s="363"/>
      <c r="AGV58" s="363"/>
      <c r="AGW58" s="363"/>
      <c r="AGX58" s="363"/>
      <c r="AGY58" s="363"/>
      <c r="AGZ58" s="363"/>
      <c r="AHA58" s="363"/>
      <c r="AHB58" s="363"/>
      <c r="AHC58" s="363"/>
      <c r="AHD58" s="363"/>
      <c r="AHE58" s="363"/>
      <c r="AHF58" s="363"/>
      <c r="AHG58" s="363"/>
      <c r="AHH58" s="363"/>
      <c r="AHI58" s="363"/>
      <c r="AHJ58" s="363"/>
      <c r="AHK58" s="363"/>
      <c r="AHL58" s="363"/>
      <c r="AHM58" s="363"/>
      <c r="AHN58" s="363"/>
      <c r="AHO58" s="363"/>
      <c r="AHP58" s="363"/>
      <c r="AHQ58" s="363"/>
      <c r="AHR58" s="363"/>
      <c r="AHS58" s="363"/>
      <c r="AHT58" s="363"/>
      <c r="AHU58" s="363"/>
      <c r="AHV58" s="363"/>
      <c r="AHW58" s="363"/>
      <c r="AHX58" s="363"/>
      <c r="AHY58" s="363"/>
      <c r="AHZ58" s="363"/>
      <c r="AIA58" s="363"/>
      <c r="AIB58" s="363"/>
      <c r="AIC58" s="363"/>
      <c r="AID58" s="363"/>
      <c r="AIE58" s="363"/>
      <c r="AIF58" s="363"/>
      <c r="AIG58" s="363"/>
      <c r="AIH58" s="363"/>
      <c r="AII58" s="363"/>
      <c r="AIJ58" s="363"/>
      <c r="AIK58" s="363"/>
      <c r="AIL58" s="363"/>
      <c r="AIM58" s="363"/>
      <c r="AIN58" s="363"/>
      <c r="AIO58" s="363"/>
      <c r="AIP58" s="363"/>
      <c r="AIQ58" s="363"/>
      <c r="AIR58" s="363"/>
      <c r="AIS58" s="363"/>
      <c r="AIT58" s="363"/>
      <c r="AIU58" s="363"/>
      <c r="AIV58" s="363"/>
      <c r="AIW58" s="363"/>
      <c r="AIX58" s="363"/>
      <c r="AIY58" s="363"/>
      <c r="AIZ58" s="363"/>
      <c r="AJA58" s="363"/>
      <c r="AJB58" s="363"/>
      <c r="AJC58" s="363"/>
      <c r="AJD58" s="363"/>
      <c r="AJE58" s="363"/>
      <c r="AJF58" s="363"/>
      <c r="AJG58" s="363"/>
      <c r="AJH58" s="363"/>
      <c r="AJI58" s="363"/>
      <c r="AJJ58" s="363"/>
      <c r="AJK58" s="363"/>
      <c r="AJL58" s="363"/>
      <c r="AJM58" s="363"/>
      <c r="AJN58" s="363"/>
      <c r="AJO58" s="363"/>
      <c r="AJP58" s="363"/>
      <c r="AJQ58" s="363"/>
      <c r="AJR58" s="363"/>
      <c r="AJS58" s="363"/>
      <c r="AJT58" s="363"/>
      <c r="AJU58" s="363"/>
      <c r="AJV58" s="363"/>
      <c r="AJW58" s="363"/>
      <c r="AJX58" s="363"/>
      <c r="AJY58" s="363"/>
      <c r="AJZ58" s="363"/>
      <c r="AKA58" s="363"/>
      <c r="AKB58" s="363"/>
      <c r="AKC58" s="363"/>
      <c r="AKD58" s="363"/>
      <c r="AKE58" s="363"/>
      <c r="AKF58" s="363"/>
      <c r="AKG58" s="363"/>
      <c r="AKH58" s="363"/>
      <c r="AKI58" s="363"/>
      <c r="AKJ58" s="363"/>
      <c r="AKK58" s="363"/>
      <c r="AKL58" s="363"/>
      <c r="AKM58" s="363"/>
      <c r="AKN58" s="363"/>
      <c r="AKO58" s="363"/>
      <c r="AKP58" s="363"/>
      <c r="AKQ58" s="363"/>
      <c r="AKR58" s="363"/>
      <c r="AKS58" s="363"/>
      <c r="AKT58" s="363"/>
      <c r="AKU58" s="363"/>
      <c r="AKV58" s="363"/>
      <c r="AKW58" s="363"/>
      <c r="AKX58" s="363"/>
      <c r="AKY58" s="363"/>
      <c r="AKZ58" s="363"/>
      <c r="ALA58" s="363"/>
      <c r="ALB58" s="363"/>
      <c r="ALC58" s="363"/>
      <c r="ALD58" s="363"/>
      <c r="ALE58" s="363"/>
      <c r="ALF58" s="363"/>
      <c r="ALG58" s="363"/>
      <c r="ALH58" s="363"/>
      <c r="ALI58" s="363"/>
      <c r="ALJ58" s="363"/>
      <c r="ALK58" s="363"/>
      <c r="ALL58" s="363"/>
      <c r="ALM58" s="363"/>
      <c r="ALN58" s="363"/>
      <c r="ALO58" s="363"/>
      <c r="ALP58" s="363"/>
      <c r="ALQ58" s="363"/>
      <c r="ALR58" s="363"/>
      <c r="ALS58" s="363"/>
      <c r="ALT58" s="363"/>
      <c r="ALU58" s="363"/>
      <c r="ALV58" s="363"/>
      <c r="ALW58" s="363"/>
      <c r="ALX58" s="363"/>
      <c r="ALY58" s="363"/>
      <c r="ALZ58" s="363"/>
      <c r="AMA58" s="363"/>
      <c r="AMB58" s="363"/>
      <c r="AMC58" s="363"/>
      <c r="AMD58" s="363"/>
      <c r="AME58" s="363"/>
      <c r="AMF58" s="363"/>
      <c r="AMG58" s="363"/>
      <c r="AMH58" s="363"/>
      <c r="AMI58" s="363"/>
      <c r="AMJ58" s="363"/>
      <c r="AMK58" s="363"/>
      <c r="AML58" s="363"/>
      <c r="AMM58" s="363"/>
      <c r="AMN58" s="363"/>
      <c r="AMO58" s="363"/>
      <c r="AMP58" s="363"/>
      <c r="AMQ58" s="363"/>
      <c r="AMR58" s="363"/>
      <c r="AMS58" s="363"/>
      <c r="AMT58" s="363"/>
      <c r="AMU58" s="363"/>
      <c r="AMV58" s="363"/>
      <c r="AMW58" s="363"/>
      <c r="AMX58" s="363"/>
      <c r="AMY58" s="363"/>
      <c r="AMZ58" s="363"/>
      <c r="ANA58" s="363"/>
      <c r="ANB58" s="363"/>
      <c r="ANC58" s="363"/>
      <c r="AND58" s="363"/>
      <c r="ANE58" s="363"/>
      <c r="ANF58" s="363"/>
      <c r="ANG58" s="363"/>
      <c r="ANH58" s="363"/>
      <c r="ANI58" s="363"/>
      <c r="ANJ58" s="363"/>
      <c r="ANK58" s="363"/>
      <c r="ANL58" s="363"/>
      <c r="ANM58" s="363"/>
      <c r="ANN58" s="363"/>
      <c r="ANO58" s="363"/>
      <c r="ANP58" s="363"/>
      <c r="ANQ58" s="363"/>
      <c r="ANR58" s="363"/>
      <c r="ANS58" s="363"/>
      <c r="ANT58" s="363"/>
      <c r="ANU58" s="363"/>
      <c r="ANV58" s="363"/>
      <c r="ANW58" s="363"/>
      <c r="ANX58" s="363"/>
      <c r="ANY58" s="363"/>
      <c r="ANZ58" s="363"/>
      <c r="AOA58" s="363"/>
      <c r="AOB58" s="363"/>
      <c r="AOC58" s="363"/>
      <c r="AOD58" s="363"/>
      <c r="AOE58" s="363"/>
      <c r="AOF58" s="363"/>
      <c r="AOG58" s="363"/>
      <c r="AOH58" s="363"/>
      <c r="AOI58" s="363"/>
      <c r="AOJ58" s="363"/>
      <c r="AOK58" s="363"/>
      <c r="AOL58" s="363"/>
      <c r="AOM58" s="363"/>
      <c r="AON58" s="363"/>
      <c r="AOO58" s="363"/>
      <c r="AOP58" s="363"/>
      <c r="AOQ58" s="363"/>
      <c r="AOR58" s="363"/>
      <c r="AOS58" s="363"/>
      <c r="AOT58" s="363"/>
      <c r="AOU58" s="363"/>
      <c r="AOV58" s="363"/>
      <c r="AOW58" s="363"/>
      <c r="AOX58" s="363"/>
      <c r="AOY58" s="363"/>
      <c r="AOZ58" s="363"/>
      <c r="APA58" s="363"/>
      <c r="APB58" s="363"/>
      <c r="APC58" s="363"/>
      <c r="APD58" s="363"/>
      <c r="APE58" s="363"/>
      <c r="APF58" s="363"/>
      <c r="APG58" s="363"/>
      <c r="APH58" s="363"/>
      <c r="API58" s="363"/>
      <c r="APJ58" s="363"/>
      <c r="APK58" s="363"/>
      <c r="APL58" s="363"/>
      <c r="APM58" s="363"/>
      <c r="APN58" s="363"/>
      <c r="APO58" s="363"/>
      <c r="APP58" s="363"/>
      <c r="APQ58" s="363"/>
      <c r="APR58" s="363"/>
      <c r="APS58" s="363"/>
      <c r="APT58" s="363"/>
      <c r="APU58" s="363"/>
      <c r="APV58" s="363"/>
      <c r="APW58" s="363"/>
      <c r="APX58" s="363"/>
      <c r="APY58" s="363"/>
      <c r="APZ58" s="363"/>
      <c r="AQA58" s="363"/>
      <c r="AQB58" s="363"/>
      <c r="AQC58" s="363"/>
      <c r="AQD58" s="363"/>
      <c r="AQE58" s="363"/>
      <c r="AQF58" s="363"/>
      <c r="AQG58" s="363"/>
      <c r="AQH58" s="363"/>
      <c r="AQI58" s="363"/>
      <c r="AQJ58" s="363"/>
      <c r="AQK58" s="363"/>
      <c r="AQL58" s="363"/>
      <c r="AQM58" s="363"/>
      <c r="AQN58" s="363"/>
      <c r="AQO58" s="363"/>
      <c r="AQP58" s="363"/>
      <c r="AQQ58" s="363"/>
      <c r="AQR58" s="363"/>
      <c r="AQS58" s="363"/>
      <c r="AQT58" s="363"/>
      <c r="AQU58" s="363"/>
      <c r="AQV58" s="363"/>
      <c r="AQW58" s="363"/>
      <c r="AQX58" s="363"/>
      <c r="AQY58" s="363"/>
      <c r="AQZ58" s="363"/>
      <c r="ARA58" s="363"/>
      <c r="ARB58" s="363"/>
      <c r="ARC58" s="363"/>
      <c r="ARD58" s="363"/>
      <c r="ARE58" s="363"/>
      <c r="ARF58" s="363"/>
      <c r="ARG58" s="363"/>
      <c r="ARH58" s="363"/>
      <c r="ARI58" s="363"/>
      <c r="ARJ58" s="363"/>
      <c r="ARK58" s="363"/>
      <c r="ARL58" s="363"/>
      <c r="ARM58" s="363"/>
      <c r="ARN58" s="363"/>
      <c r="ARO58" s="363"/>
      <c r="ARP58" s="363"/>
      <c r="ARQ58" s="363"/>
      <c r="ARR58" s="363"/>
      <c r="ARS58" s="363"/>
      <c r="ART58" s="363"/>
      <c r="ARU58" s="363"/>
      <c r="ARV58" s="363"/>
      <c r="ARW58" s="363"/>
      <c r="ARX58" s="363"/>
      <c r="ARY58" s="363"/>
      <c r="ARZ58" s="363"/>
      <c r="ASA58" s="363"/>
      <c r="ASB58" s="363"/>
      <c r="ASC58" s="363"/>
      <c r="ASD58" s="363"/>
      <c r="ASE58" s="363"/>
      <c r="ASF58" s="363"/>
      <c r="ASG58" s="363"/>
      <c r="ASH58" s="363"/>
      <c r="ASI58" s="363"/>
      <c r="ASJ58" s="363"/>
      <c r="ASK58" s="363"/>
      <c r="ASL58" s="363"/>
      <c r="ASM58" s="363"/>
      <c r="ASN58" s="363"/>
      <c r="ASO58" s="363"/>
      <c r="ASP58" s="363"/>
      <c r="ASQ58" s="363"/>
      <c r="ASR58" s="363"/>
      <c r="ASS58" s="363"/>
      <c r="AST58" s="363"/>
      <c r="ASU58" s="363"/>
      <c r="ASV58" s="363"/>
      <c r="ASW58" s="363"/>
      <c r="ASX58" s="363"/>
      <c r="ASY58" s="363"/>
      <c r="ASZ58" s="363"/>
      <c r="ATA58" s="363"/>
      <c r="ATB58" s="363"/>
      <c r="ATC58" s="363"/>
      <c r="ATD58" s="363"/>
      <c r="ATE58" s="363"/>
      <c r="ATF58" s="363"/>
      <c r="ATG58" s="363"/>
      <c r="ATH58" s="363"/>
      <c r="ATI58" s="363"/>
      <c r="ATJ58" s="363"/>
      <c r="ATK58" s="363"/>
      <c r="ATL58" s="363"/>
      <c r="ATM58" s="363"/>
      <c r="ATN58" s="363"/>
      <c r="ATO58" s="363"/>
      <c r="ATP58" s="363"/>
      <c r="ATQ58" s="363"/>
      <c r="ATR58" s="363"/>
      <c r="ATS58" s="363"/>
      <c r="ATT58" s="363"/>
      <c r="ATU58" s="363"/>
      <c r="ATV58" s="363"/>
      <c r="ATW58" s="363"/>
      <c r="ATX58" s="363"/>
      <c r="ATY58" s="363"/>
      <c r="ATZ58" s="363"/>
      <c r="AUA58" s="363"/>
      <c r="AUB58" s="363"/>
      <c r="AUC58" s="363"/>
      <c r="AUD58" s="363"/>
      <c r="AUE58" s="363"/>
      <c r="AUF58" s="363"/>
      <c r="AUG58" s="363"/>
      <c r="AUH58" s="363"/>
      <c r="AUI58" s="363"/>
      <c r="AUJ58" s="363"/>
      <c r="AUK58" s="363"/>
      <c r="AUL58" s="363"/>
      <c r="AUM58" s="363"/>
      <c r="AUN58" s="363"/>
      <c r="AUO58" s="363"/>
      <c r="AUP58" s="363"/>
      <c r="AUQ58" s="363"/>
      <c r="AUR58" s="363"/>
      <c r="AUS58" s="363"/>
      <c r="AUT58" s="363"/>
      <c r="AUU58" s="363"/>
      <c r="AUV58" s="363"/>
      <c r="AUW58" s="363"/>
      <c r="AUX58" s="363"/>
      <c r="AUY58" s="363"/>
      <c r="AUZ58" s="363"/>
      <c r="AVA58" s="363"/>
      <c r="AVB58" s="363"/>
      <c r="AVC58" s="363"/>
      <c r="AVD58" s="363"/>
      <c r="AVE58" s="363"/>
      <c r="AVF58" s="363"/>
      <c r="AVG58" s="363"/>
      <c r="AVH58" s="363"/>
      <c r="AVI58" s="363"/>
      <c r="AVJ58" s="363"/>
      <c r="AVK58" s="363"/>
      <c r="AVL58" s="363"/>
      <c r="AVM58" s="363"/>
      <c r="AVN58" s="363"/>
      <c r="AVO58" s="363"/>
      <c r="AVP58" s="363"/>
      <c r="AVQ58" s="363"/>
      <c r="AVR58" s="363"/>
      <c r="AVS58" s="363"/>
      <c r="AVT58" s="363"/>
      <c r="AVU58" s="363"/>
      <c r="AVV58" s="363"/>
      <c r="AVW58" s="363"/>
      <c r="AVX58" s="363"/>
      <c r="AVY58" s="363"/>
      <c r="AVZ58" s="363"/>
      <c r="AWA58" s="363"/>
      <c r="AWB58" s="363"/>
      <c r="AWC58" s="363"/>
      <c r="AWD58" s="363"/>
      <c r="AWE58" s="363"/>
      <c r="AWF58" s="363"/>
      <c r="AWG58" s="363"/>
      <c r="AWH58" s="363"/>
      <c r="AWI58" s="363"/>
      <c r="AWJ58" s="363"/>
      <c r="AWK58" s="363"/>
      <c r="AWL58" s="363"/>
      <c r="AWM58" s="363"/>
      <c r="AWN58" s="363"/>
      <c r="AWO58" s="363"/>
      <c r="AWP58" s="363"/>
      <c r="AWQ58" s="363"/>
      <c r="AWR58" s="363"/>
      <c r="AWS58" s="363"/>
      <c r="AWT58" s="363"/>
      <c r="AWU58" s="363"/>
      <c r="AWV58" s="363"/>
      <c r="AWW58" s="363"/>
      <c r="AWX58" s="363"/>
      <c r="AWY58" s="363"/>
      <c r="AWZ58" s="363"/>
      <c r="AXA58" s="363"/>
      <c r="AXB58" s="363"/>
      <c r="AXC58" s="363"/>
      <c r="AXD58" s="363"/>
      <c r="AXE58" s="363"/>
      <c r="AXF58" s="363"/>
      <c r="AXG58" s="363"/>
      <c r="AXH58" s="363"/>
      <c r="AXI58" s="363"/>
      <c r="AXJ58" s="363"/>
      <c r="AXK58" s="363"/>
      <c r="AXL58" s="363"/>
      <c r="AXM58" s="363"/>
      <c r="AXN58" s="363"/>
      <c r="AXO58" s="363"/>
      <c r="AXP58" s="363"/>
      <c r="AXQ58" s="363"/>
      <c r="AXR58" s="363"/>
      <c r="AXS58" s="363"/>
      <c r="AXT58" s="363"/>
      <c r="AXU58" s="363"/>
      <c r="AXV58" s="363"/>
      <c r="AXW58" s="363"/>
      <c r="AXX58" s="363"/>
      <c r="AXY58" s="363"/>
      <c r="AXZ58" s="363"/>
      <c r="AYA58" s="363"/>
      <c r="AYB58" s="363"/>
      <c r="AYC58" s="363"/>
      <c r="AYD58" s="363"/>
      <c r="AYE58" s="363"/>
      <c r="AYF58" s="363"/>
      <c r="AYG58" s="363"/>
      <c r="AYH58" s="363"/>
      <c r="AYI58" s="363"/>
      <c r="AYJ58" s="363"/>
      <c r="AYK58" s="363"/>
      <c r="AYL58" s="363"/>
      <c r="AYM58" s="363"/>
      <c r="AYN58" s="363"/>
      <c r="AYO58" s="363"/>
      <c r="AYP58" s="363"/>
      <c r="AYQ58" s="363"/>
      <c r="AYR58" s="363"/>
      <c r="AYS58" s="363"/>
      <c r="AYT58" s="363"/>
      <c r="AYU58" s="363"/>
      <c r="AYV58" s="363"/>
      <c r="AYW58" s="363"/>
      <c r="AYX58" s="363"/>
      <c r="AYY58" s="363"/>
      <c r="AYZ58" s="363"/>
      <c r="AZA58" s="363"/>
      <c r="AZB58" s="363"/>
      <c r="AZC58" s="363"/>
      <c r="AZD58" s="363"/>
      <c r="AZE58" s="363"/>
      <c r="AZF58" s="363"/>
      <c r="AZG58" s="363"/>
      <c r="AZH58" s="363"/>
      <c r="AZI58" s="363"/>
      <c r="AZJ58" s="363"/>
      <c r="AZK58" s="363"/>
      <c r="AZL58" s="363"/>
      <c r="AZM58" s="363"/>
      <c r="AZN58" s="363"/>
      <c r="AZO58" s="363"/>
      <c r="AZP58" s="363"/>
      <c r="AZQ58" s="363"/>
      <c r="AZR58" s="363"/>
      <c r="AZS58" s="363"/>
      <c r="AZT58" s="363"/>
      <c r="AZU58" s="363"/>
      <c r="AZV58" s="363"/>
      <c r="AZW58" s="363"/>
      <c r="AZX58" s="363"/>
      <c r="AZY58" s="363"/>
      <c r="AZZ58" s="363"/>
      <c r="BAA58" s="363"/>
      <c r="BAB58" s="363"/>
      <c r="BAC58" s="363"/>
      <c r="BAD58" s="363"/>
      <c r="BAE58" s="363"/>
      <c r="BAF58" s="363"/>
      <c r="BAG58" s="363"/>
      <c r="BAH58" s="363"/>
      <c r="BAI58" s="363"/>
      <c r="BAJ58" s="363"/>
      <c r="BAK58" s="363"/>
      <c r="BAL58" s="363"/>
      <c r="BAM58" s="363"/>
      <c r="BAN58" s="363"/>
      <c r="BAO58" s="363"/>
      <c r="BAP58" s="363"/>
      <c r="BAQ58" s="363"/>
      <c r="BAR58" s="363"/>
      <c r="BAS58" s="363"/>
      <c r="BAT58" s="363"/>
      <c r="BAU58" s="363"/>
      <c r="BAV58" s="363"/>
      <c r="BAW58" s="363"/>
      <c r="BAX58" s="363"/>
      <c r="BAY58" s="363"/>
      <c r="BAZ58" s="363"/>
      <c r="BBA58" s="363"/>
      <c r="BBB58" s="363"/>
      <c r="BBC58" s="363"/>
      <c r="BBD58" s="363"/>
      <c r="BBE58" s="363"/>
      <c r="BBF58" s="363"/>
      <c r="BBG58" s="363"/>
      <c r="BBH58" s="363"/>
      <c r="BBI58" s="363"/>
      <c r="BBJ58" s="363"/>
      <c r="BBK58" s="363"/>
      <c r="BBL58" s="363"/>
      <c r="BBM58" s="363"/>
      <c r="BBN58" s="363"/>
      <c r="BBO58" s="363"/>
      <c r="BBP58" s="363"/>
      <c r="BBQ58" s="363"/>
      <c r="BBR58" s="363"/>
      <c r="BBS58" s="363"/>
      <c r="BBT58" s="363"/>
      <c r="BBU58" s="363"/>
      <c r="BBV58" s="363"/>
      <c r="BBW58" s="363"/>
      <c r="BBX58" s="363"/>
      <c r="BBY58" s="363"/>
      <c r="BBZ58" s="363"/>
      <c r="BCA58" s="363"/>
      <c r="BCB58" s="363"/>
      <c r="BCC58" s="363"/>
      <c r="BCD58" s="363"/>
      <c r="BCE58" s="363"/>
      <c r="BCF58" s="363"/>
      <c r="BCG58" s="363"/>
      <c r="BCH58" s="363"/>
      <c r="BCI58" s="363"/>
      <c r="BCJ58" s="363"/>
      <c r="BCK58" s="363"/>
      <c r="BCL58" s="363"/>
      <c r="BCM58" s="363"/>
      <c r="BCN58" s="363"/>
      <c r="BCO58" s="363"/>
      <c r="BCP58" s="363"/>
      <c r="BCQ58" s="363"/>
      <c r="BCR58" s="363"/>
      <c r="BCS58" s="363"/>
      <c r="BCT58" s="363"/>
      <c r="BCU58" s="363"/>
      <c r="BCV58" s="363"/>
      <c r="BCW58" s="363"/>
      <c r="BCX58" s="363"/>
      <c r="BCY58" s="363"/>
      <c r="BCZ58" s="363"/>
      <c r="BDA58" s="363"/>
      <c r="BDB58" s="363"/>
      <c r="BDC58" s="363"/>
      <c r="BDD58" s="363"/>
      <c r="BDE58" s="363"/>
      <c r="BDF58" s="363"/>
      <c r="BDG58" s="363"/>
      <c r="BDH58" s="363"/>
      <c r="BDI58" s="363"/>
      <c r="BDJ58" s="363"/>
      <c r="BDK58" s="363"/>
      <c r="BDL58" s="363"/>
      <c r="BDM58" s="363"/>
      <c r="BDN58" s="363"/>
      <c r="BDO58" s="363"/>
      <c r="BDP58" s="363"/>
      <c r="BDQ58" s="363"/>
      <c r="BDR58" s="363"/>
      <c r="BDS58" s="363"/>
      <c r="BDT58" s="363"/>
      <c r="BDU58" s="363"/>
      <c r="BDV58" s="363"/>
      <c r="BDW58" s="363"/>
      <c r="BDX58" s="363"/>
      <c r="BDY58" s="363"/>
      <c r="BDZ58" s="363"/>
      <c r="BEA58" s="363"/>
      <c r="BEB58" s="363"/>
      <c r="BEC58" s="363"/>
      <c r="BED58" s="363"/>
      <c r="BEE58" s="363"/>
      <c r="BEF58" s="363"/>
      <c r="BEG58" s="363"/>
      <c r="BEH58" s="363"/>
      <c r="BEI58" s="363"/>
      <c r="BEJ58" s="363"/>
      <c r="BEK58" s="363"/>
      <c r="BEL58" s="363"/>
      <c r="BEM58" s="363"/>
      <c r="BEN58" s="363"/>
      <c r="BEO58" s="363"/>
      <c r="BEP58" s="363"/>
      <c r="BEQ58" s="363"/>
      <c r="BER58" s="363"/>
      <c r="BES58" s="363"/>
      <c r="BET58" s="363"/>
      <c r="BEU58" s="363"/>
      <c r="BEV58" s="363"/>
      <c r="BEW58" s="363"/>
      <c r="BEX58" s="363"/>
      <c r="BEY58" s="363"/>
      <c r="BEZ58" s="363"/>
      <c r="BFA58" s="363"/>
      <c r="BFB58" s="363"/>
      <c r="BFC58" s="363"/>
      <c r="BFD58" s="363"/>
      <c r="BFE58" s="363"/>
      <c r="BFF58" s="363"/>
      <c r="BFG58" s="363"/>
      <c r="BFH58" s="363"/>
      <c r="BFI58" s="363"/>
      <c r="BFJ58" s="363"/>
      <c r="BFK58" s="363"/>
      <c r="BFL58" s="363"/>
      <c r="BFM58" s="363"/>
      <c r="BFN58" s="363"/>
      <c r="BFO58" s="363"/>
      <c r="BFP58" s="363"/>
      <c r="BFQ58" s="363"/>
      <c r="BFR58" s="363"/>
      <c r="BFS58" s="363"/>
      <c r="BFT58" s="363"/>
      <c r="BFU58" s="363"/>
      <c r="BFV58" s="363"/>
      <c r="BFW58" s="363"/>
      <c r="BFX58" s="363"/>
      <c r="BFY58" s="363"/>
      <c r="BFZ58" s="363"/>
      <c r="BGA58" s="363"/>
      <c r="BGB58" s="363"/>
      <c r="BGC58" s="363"/>
      <c r="BGD58" s="363"/>
      <c r="BGE58" s="363"/>
      <c r="BGF58" s="363"/>
      <c r="BGG58" s="363"/>
      <c r="BGH58" s="363"/>
      <c r="BGI58" s="363"/>
      <c r="BGJ58" s="363"/>
      <c r="BGK58" s="363"/>
      <c r="BGL58" s="363"/>
      <c r="BGM58" s="363"/>
      <c r="BGN58" s="363"/>
      <c r="BGO58" s="363"/>
      <c r="BGP58" s="363"/>
      <c r="BGQ58" s="363"/>
      <c r="BGR58" s="363"/>
      <c r="BGS58" s="363"/>
      <c r="BGT58" s="363"/>
      <c r="BGU58" s="363"/>
      <c r="BGV58" s="363"/>
      <c r="BGW58" s="363"/>
      <c r="BGX58" s="363"/>
      <c r="BGY58" s="363"/>
      <c r="BGZ58" s="363"/>
      <c r="BHA58" s="363"/>
      <c r="BHB58" s="363"/>
      <c r="BHC58" s="363"/>
      <c r="BHD58" s="363"/>
      <c r="BHE58" s="363"/>
      <c r="BHF58" s="363"/>
      <c r="BHG58" s="363"/>
      <c r="BHH58" s="363"/>
      <c r="BHI58" s="363"/>
      <c r="BHJ58" s="363"/>
      <c r="BHK58" s="363"/>
      <c r="BHL58" s="363"/>
      <c r="BHM58" s="363"/>
      <c r="BHN58" s="363"/>
      <c r="BHO58" s="363"/>
      <c r="BHP58" s="363"/>
      <c r="BHQ58" s="363"/>
      <c r="BHR58" s="363"/>
      <c r="BHS58" s="363"/>
      <c r="BHT58" s="363"/>
      <c r="BHU58" s="363"/>
      <c r="BHV58" s="363"/>
      <c r="BHW58" s="363"/>
      <c r="BHX58" s="363"/>
      <c r="BHY58" s="363"/>
      <c r="BHZ58" s="363"/>
      <c r="BIA58" s="363"/>
      <c r="BIB58" s="363"/>
      <c r="BIC58" s="363"/>
      <c r="BID58" s="363"/>
      <c r="BIE58" s="363"/>
      <c r="BIF58" s="363"/>
      <c r="BIG58" s="363"/>
      <c r="BIH58" s="363"/>
      <c r="BII58" s="363"/>
      <c r="BIJ58" s="363"/>
      <c r="BIK58" s="363"/>
      <c r="BIL58" s="363"/>
      <c r="BIM58" s="363"/>
      <c r="BIN58" s="363"/>
      <c r="BIO58" s="363"/>
      <c r="BIP58" s="363"/>
      <c r="BIQ58" s="363"/>
      <c r="BIR58" s="363"/>
      <c r="BIS58" s="363"/>
      <c r="BIT58" s="363"/>
      <c r="BIU58" s="363"/>
      <c r="BIV58" s="363"/>
      <c r="BIW58" s="363"/>
      <c r="BIX58" s="363"/>
      <c r="BIY58" s="363"/>
      <c r="BIZ58" s="363"/>
      <c r="BJA58" s="363"/>
      <c r="BJB58" s="363"/>
      <c r="BJC58" s="363"/>
      <c r="BJD58" s="363"/>
      <c r="BJE58" s="363"/>
      <c r="BJF58" s="363"/>
      <c r="BJG58" s="363"/>
      <c r="BJH58" s="363"/>
      <c r="BJI58" s="363"/>
      <c r="BJJ58" s="363"/>
      <c r="BJK58" s="363"/>
      <c r="BJL58" s="363"/>
      <c r="BJM58" s="363"/>
      <c r="BJN58" s="363"/>
      <c r="BJO58" s="363"/>
      <c r="BJP58" s="363"/>
      <c r="BJQ58" s="363"/>
      <c r="BJR58" s="363"/>
      <c r="BJS58" s="363"/>
      <c r="BJT58" s="363"/>
      <c r="BJU58" s="363"/>
      <c r="BJV58" s="363"/>
      <c r="BJW58" s="363"/>
      <c r="BJX58" s="363"/>
      <c r="BJY58" s="363"/>
      <c r="BJZ58" s="363"/>
      <c r="BKA58" s="363"/>
      <c r="BKB58" s="363"/>
      <c r="BKC58" s="363"/>
      <c r="BKD58" s="363"/>
      <c r="BKE58" s="363"/>
      <c r="BKF58" s="363"/>
      <c r="BKG58" s="363"/>
      <c r="BKH58" s="363"/>
      <c r="BKI58" s="363"/>
      <c r="BKJ58" s="363"/>
      <c r="BKK58" s="363"/>
      <c r="BKL58" s="363"/>
      <c r="BKM58" s="363"/>
      <c r="BKN58" s="363"/>
      <c r="BKO58" s="363"/>
      <c r="BKP58" s="363"/>
      <c r="BKQ58" s="363"/>
      <c r="BKR58" s="363"/>
      <c r="BKS58" s="363"/>
      <c r="BKT58" s="363"/>
      <c r="BKU58" s="363"/>
      <c r="BKV58" s="363"/>
      <c r="BKW58" s="363"/>
      <c r="BKX58" s="363"/>
      <c r="BKY58" s="363"/>
      <c r="BKZ58" s="363"/>
      <c r="BLA58" s="363"/>
      <c r="BLB58" s="363"/>
      <c r="BLC58" s="363"/>
      <c r="BLD58" s="363"/>
      <c r="BLE58" s="363"/>
      <c r="BLF58" s="363"/>
      <c r="BLG58" s="363"/>
      <c r="BLH58" s="363"/>
      <c r="BLI58" s="363"/>
      <c r="BLJ58" s="363"/>
      <c r="BLK58" s="363"/>
      <c r="BLL58" s="363"/>
      <c r="BLM58" s="363"/>
      <c r="BLN58" s="363"/>
      <c r="BLO58" s="363"/>
      <c r="BLP58" s="363"/>
      <c r="BLQ58" s="363"/>
      <c r="BLR58" s="363"/>
      <c r="BLS58" s="363"/>
      <c r="BLT58" s="363"/>
      <c r="BLU58" s="363"/>
      <c r="BLV58" s="363"/>
      <c r="BLW58" s="363"/>
      <c r="BLX58" s="363"/>
      <c r="BLY58" s="363"/>
      <c r="BLZ58" s="363"/>
      <c r="BMA58" s="363"/>
      <c r="BMB58" s="363"/>
      <c r="BMC58" s="363"/>
      <c r="BMD58" s="363"/>
      <c r="BME58" s="363"/>
      <c r="BMF58" s="363"/>
      <c r="BMG58" s="363"/>
      <c r="BMH58" s="363"/>
      <c r="BMI58" s="363"/>
      <c r="BMJ58" s="363"/>
      <c r="BMK58" s="363"/>
      <c r="BML58" s="363"/>
      <c r="BMM58" s="363"/>
      <c r="BMN58" s="363"/>
      <c r="BMO58" s="363"/>
      <c r="BMP58" s="363"/>
      <c r="BMQ58" s="363"/>
      <c r="BMR58" s="363"/>
      <c r="BMS58" s="363"/>
      <c r="BMT58" s="363"/>
      <c r="BMU58" s="363"/>
      <c r="BMV58" s="363"/>
      <c r="BMW58" s="363"/>
      <c r="BMX58" s="363"/>
      <c r="BMY58" s="363"/>
      <c r="BMZ58" s="363"/>
      <c r="BNA58" s="363"/>
      <c r="BNB58" s="363"/>
      <c r="BNC58" s="363"/>
      <c r="BND58" s="363"/>
      <c r="BNE58" s="363"/>
      <c r="BNF58" s="363"/>
      <c r="BNG58" s="363"/>
      <c r="BNH58" s="363"/>
      <c r="BNI58" s="363"/>
      <c r="BNJ58" s="363"/>
      <c r="BNK58" s="363"/>
      <c r="BNL58" s="363"/>
      <c r="BNM58" s="363"/>
      <c r="BNN58" s="363"/>
      <c r="BNO58" s="363"/>
      <c r="BNP58" s="363"/>
      <c r="BNQ58" s="363"/>
      <c r="BNR58" s="363"/>
      <c r="BNS58" s="363"/>
      <c r="BNT58" s="363"/>
      <c r="BNU58" s="363"/>
      <c r="BNV58" s="363"/>
      <c r="BNW58" s="363"/>
      <c r="BNX58" s="363"/>
      <c r="BNY58" s="363"/>
      <c r="BNZ58" s="363"/>
      <c r="BOA58" s="363"/>
      <c r="BOB58" s="363"/>
      <c r="BOC58" s="363"/>
      <c r="BOD58" s="363"/>
      <c r="BOE58" s="363"/>
      <c r="BOF58" s="363"/>
      <c r="BOG58" s="363"/>
      <c r="BOH58" s="363"/>
      <c r="BOI58" s="363"/>
      <c r="BOJ58" s="363"/>
      <c r="BOK58" s="363"/>
      <c r="BOL58" s="363"/>
      <c r="BOM58" s="363"/>
      <c r="BON58" s="363"/>
      <c r="BOO58" s="363"/>
      <c r="BOP58" s="363"/>
      <c r="BOQ58" s="363"/>
      <c r="BOR58" s="363"/>
      <c r="BOS58" s="363"/>
      <c r="BOT58" s="363"/>
      <c r="BOU58" s="363"/>
      <c r="BOV58" s="363"/>
      <c r="BOW58" s="363"/>
      <c r="BOX58" s="363"/>
      <c r="BOY58" s="363"/>
      <c r="BOZ58" s="363"/>
      <c r="BPA58" s="363"/>
      <c r="BPB58" s="363"/>
      <c r="BPC58" s="363"/>
      <c r="BPD58" s="363"/>
      <c r="BPE58" s="363"/>
      <c r="BPF58" s="363"/>
      <c r="BPG58" s="363"/>
      <c r="BPH58" s="363"/>
      <c r="BPI58" s="363"/>
      <c r="BPJ58" s="363"/>
      <c r="BPK58" s="363"/>
      <c r="BPL58" s="363"/>
      <c r="BPM58" s="363"/>
      <c r="BPN58" s="363"/>
      <c r="BPO58" s="363"/>
      <c r="BPP58" s="363"/>
      <c r="BPQ58" s="363"/>
      <c r="BPR58" s="363"/>
      <c r="BPS58" s="363"/>
      <c r="BPT58" s="363"/>
      <c r="BPU58" s="363"/>
      <c r="BPV58" s="363"/>
      <c r="BPW58" s="363"/>
      <c r="BPX58" s="363"/>
      <c r="BPY58" s="363"/>
      <c r="BPZ58" s="363"/>
      <c r="BQA58" s="363"/>
      <c r="BQB58" s="363"/>
      <c r="BQC58" s="363"/>
      <c r="BQD58" s="363"/>
      <c r="BQE58" s="363"/>
      <c r="BQF58" s="363"/>
      <c r="BQG58" s="363"/>
      <c r="BQH58" s="363"/>
      <c r="BQI58" s="363"/>
      <c r="BQJ58" s="363"/>
      <c r="BQK58" s="363"/>
      <c r="BQL58" s="363"/>
      <c r="BQM58" s="363"/>
      <c r="BQN58" s="363"/>
      <c r="BQO58" s="363"/>
      <c r="BQP58" s="363"/>
      <c r="BQQ58" s="363"/>
      <c r="BQR58" s="363"/>
      <c r="BQS58" s="363"/>
      <c r="BQT58" s="363"/>
      <c r="BQU58" s="363"/>
      <c r="BQV58" s="363"/>
      <c r="BQW58" s="363"/>
      <c r="BQX58" s="363"/>
      <c r="BQY58" s="363"/>
      <c r="BQZ58" s="363"/>
      <c r="BRA58" s="363"/>
      <c r="BRB58" s="363"/>
      <c r="BRC58" s="363"/>
      <c r="BRD58" s="363"/>
      <c r="BRE58" s="363"/>
      <c r="BRF58" s="363"/>
      <c r="BRG58" s="363"/>
      <c r="BRH58" s="363"/>
      <c r="BRI58" s="363"/>
      <c r="BRJ58" s="363"/>
      <c r="BRK58" s="363"/>
      <c r="BRL58" s="363"/>
      <c r="BRM58" s="363"/>
      <c r="BRN58" s="363"/>
      <c r="BRO58" s="363"/>
      <c r="BRP58" s="363"/>
      <c r="BRQ58" s="363"/>
      <c r="BRR58" s="363"/>
      <c r="BRS58" s="363"/>
      <c r="BRT58" s="363"/>
      <c r="BRU58" s="363"/>
      <c r="BRV58" s="363"/>
      <c r="BRW58" s="363"/>
      <c r="BRX58" s="363"/>
      <c r="BRY58" s="363"/>
      <c r="BRZ58" s="363"/>
      <c r="BSA58" s="363"/>
      <c r="BSB58" s="363"/>
      <c r="BSC58" s="363"/>
      <c r="BSD58" s="363"/>
      <c r="BSE58" s="363"/>
      <c r="BSF58" s="363"/>
      <c r="BSG58" s="363"/>
      <c r="BSH58" s="363"/>
      <c r="BSI58" s="363"/>
      <c r="BSJ58" s="363"/>
      <c r="BSK58" s="363"/>
      <c r="BSL58" s="363"/>
      <c r="BSM58" s="363"/>
      <c r="BSN58" s="363"/>
      <c r="BSO58" s="363"/>
      <c r="BSP58" s="363"/>
      <c r="BSQ58" s="363"/>
      <c r="BSR58" s="363"/>
      <c r="BSS58" s="363"/>
      <c r="BST58" s="363"/>
      <c r="BSU58" s="363"/>
      <c r="BSV58" s="363"/>
      <c r="BSW58" s="363"/>
      <c r="BSX58" s="363"/>
      <c r="BSY58" s="363"/>
      <c r="BSZ58" s="363"/>
      <c r="BTA58" s="363"/>
      <c r="BTB58" s="363"/>
      <c r="BTC58" s="363"/>
      <c r="BTD58" s="363"/>
      <c r="BTE58" s="363"/>
      <c r="BTF58" s="363"/>
      <c r="BTG58" s="363"/>
      <c r="BTH58" s="363"/>
      <c r="BTI58" s="363"/>
      <c r="BTJ58" s="363"/>
      <c r="BTK58" s="363"/>
      <c r="BTL58" s="363"/>
      <c r="BTM58" s="363"/>
      <c r="BTN58" s="363"/>
      <c r="BTO58" s="363"/>
      <c r="BTP58" s="363"/>
      <c r="BTQ58" s="363"/>
      <c r="BTR58" s="363"/>
      <c r="BTS58" s="363"/>
      <c r="BTT58" s="363"/>
      <c r="BTU58" s="363"/>
      <c r="BTV58" s="363"/>
      <c r="BTW58" s="363"/>
      <c r="BTX58" s="363"/>
      <c r="BTY58" s="363"/>
      <c r="BTZ58" s="363"/>
      <c r="BUA58" s="363"/>
      <c r="BUB58" s="363"/>
      <c r="BUC58" s="363"/>
      <c r="BUD58" s="363"/>
      <c r="BUE58" s="363"/>
      <c r="BUF58" s="363"/>
      <c r="BUG58" s="363"/>
      <c r="BUH58" s="363"/>
      <c r="BUI58" s="363"/>
      <c r="BUJ58" s="363"/>
      <c r="BUK58" s="363"/>
      <c r="BUL58" s="363"/>
      <c r="BUM58" s="363"/>
      <c r="BUN58" s="363"/>
      <c r="BUO58" s="363"/>
      <c r="BUP58" s="363"/>
      <c r="BUQ58" s="363"/>
      <c r="BUR58" s="363"/>
      <c r="BUS58" s="363"/>
      <c r="BUT58" s="363"/>
      <c r="BUU58" s="363"/>
      <c r="BUV58" s="363"/>
      <c r="BUW58" s="363"/>
      <c r="BUX58" s="363"/>
      <c r="BUY58" s="363"/>
      <c r="BUZ58" s="363"/>
      <c r="BVA58" s="363"/>
      <c r="BVB58" s="363"/>
      <c r="BVC58" s="363"/>
      <c r="BVD58" s="363"/>
      <c r="BVE58" s="363"/>
      <c r="BVF58" s="363"/>
      <c r="BVG58" s="363"/>
      <c r="BVH58" s="363"/>
      <c r="BVI58" s="363"/>
      <c r="BVJ58" s="363"/>
      <c r="BVK58" s="363"/>
      <c r="BVL58" s="363"/>
      <c r="BVM58" s="363"/>
      <c r="BVN58" s="363"/>
      <c r="BVO58" s="363"/>
      <c r="BVP58" s="363"/>
      <c r="BVQ58" s="363"/>
      <c r="BVR58" s="363"/>
      <c r="BVS58" s="363"/>
      <c r="BVT58" s="363"/>
      <c r="BVU58" s="363"/>
      <c r="BVV58" s="363"/>
      <c r="BVW58" s="363"/>
      <c r="BVX58" s="363"/>
      <c r="BVY58" s="363"/>
      <c r="BVZ58" s="363"/>
      <c r="BWA58" s="363"/>
      <c r="BWB58" s="363"/>
      <c r="BWC58" s="363"/>
      <c r="BWD58" s="363"/>
      <c r="BWE58" s="363"/>
      <c r="BWF58" s="363"/>
      <c r="BWG58" s="363"/>
      <c r="BWH58" s="363"/>
      <c r="BWI58" s="363"/>
      <c r="BWJ58" s="363"/>
      <c r="BWK58" s="363"/>
      <c r="BWL58" s="363"/>
      <c r="BWM58" s="363"/>
      <c r="BWN58" s="363"/>
      <c r="BWO58" s="363"/>
      <c r="BWP58" s="363"/>
      <c r="BWQ58" s="363"/>
      <c r="BWR58" s="363"/>
      <c r="BWS58" s="363"/>
      <c r="BWT58" s="363"/>
      <c r="BWU58" s="363"/>
      <c r="BWV58" s="363"/>
      <c r="BWW58" s="363"/>
      <c r="BWX58" s="363"/>
      <c r="BWY58" s="363"/>
      <c r="BWZ58" s="363"/>
      <c r="BXA58" s="363"/>
      <c r="BXB58" s="363"/>
      <c r="BXC58" s="363"/>
      <c r="BXD58" s="363"/>
      <c r="BXE58" s="363"/>
      <c r="BXF58" s="363"/>
      <c r="BXG58" s="363"/>
      <c r="BXH58" s="363"/>
      <c r="BXI58" s="363"/>
      <c r="BXJ58" s="363"/>
      <c r="BXK58" s="363"/>
      <c r="BXL58" s="363"/>
      <c r="BXM58" s="363"/>
      <c r="BXN58" s="363"/>
      <c r="BXO58" s="363"/>
      <c r="BXP58" s="363"/>
      <c r="BXQ58" s="363"/>
      <c r="BXR58" s="363"/>
      <c r="BXS58" s="363"/>
      <c r="BXT58" s="363"/>
      <c r="BXU58" s="363"/>
      <c r="BXV58" s="363"/>
      <c r="BXW58" s="363"/>
      <c r="BXX58" s="363"/>
      <c r="BXY58" s="363"/>
      <c r="BXZ58" s="363"/>
      <c r="BYA58" s="363"/>
      <c r="BYB58" s="363"/>
      <c r="BYC58" s="363"/>
      <c r="BYD58" s="363"/>
      <c r="BYE58" s="363"/>
      <c r="BYF58" s="363"/>
      <c r="BYG58" s="363"/>
      <c r="BYH58" s="363"/>
      <c r="BYI58" s="363"/>
      <c r="BYJ58" s="363"/>
      <c r="BYK58" s="363"/>
      <c r="BYL58" s="363"/>
      <c r="BYM58" s="363"/>
      <c r="BYN58" s="363"/>
      <c r="BYO58" s="363"/>
      <c r="BYP58" s="363"/>
      <c r="BYQ58" s="363"/>
      <c r="BYR58" s="363"/>
      <c r="BYS58" s="363"/>
      <c r="BYT58" s="363"/>
      <c r="BYU58" s="363"/>
      <c r="BYV58" s="363"/>
      <c r="BYW58" s="363"/>
      <c r="BYX58" s="363"/>
      <c r="BYY58" s="363"/>
      <c r="BYZ58" s="363"/>
      <c r="BZA58" s="363"/>
      <c r="BZB58" s="363"/>
      <c r="BZC58" s="363"/>
      <c r="BZD58" s="363"/>
      <c r="BZE58" s="363"/>
      <c r="BZF58" s="363"/>
      <c r="BZG58" s="363"/>
      <c r="BZH58" s="363"/>
      <c r="BZI58" s="363"/>
      <c r="BZJ58" s="363"/>
      <c r="BZK58" s="363"/>
      <c r="BZL58" s="363"/>
      <c r="BZM58" s="363"/>
      <c r="BZN58" s="363"/>
      <c r="BZO58" s="363"/>
      <c r="BZP58" s="363"/>
      <c r="BZQ58" s="363"/>
      <c r="BZR58" s="363"/>
      <c r="BZS58" s="363"/>
      <c r="BZT58" s="363"/>
      <c r="BZU58" s="363"/>
      <c r="BZV58" s="363"/>
      <c r="BZW58" s="363"/>
      <c r="BZX58" s="363"/>
      <c r="BZY58" s="363"/>
      <c r="BZZ58" s="363"/>
      <c r="CAA58" s="363"/>
      <c r="CAB58" s="363"/>
      <c r="CAC58" s="363"/>
      <c r="CAD58" s="363"/>
      <c r="CAE58" s="363"/>
      <c r="CAF58" s="363"/>
      <c r="CAG58" s="363"/>
      <c r="CAH58" s="363"/>
      <c r="CAI58" s="363"/>
      <c r="CAJ58" s="363"/>
      <c r="CAK58" s="363"/>
      <c r="CAL58" s="363"/>
      <c r="CAM58" s="363"/>
      <c r="CAN58" s="363"/>
      <c r="CAO58" s="363"/>
      <c r="CAP58" s="363"/>
      <c r="CAQ58" s="363"/>
      <c r="CAR58" s="363"/>
      <c r="CAS58" s="363"/>
      <c r="CAT58" s="363"/>
      <c r="CAU58" s="363"/>
      <c r="CAV58" s="363"/>
      <c r="CAW58" s="363"/>
      <c r="CAX58" s="363"/>
      <c r="CAY58" s="363"/>
      <c r="CAZ58" s="363"/>
      <c r="CBA58" s="363"/>
      <c r="CBB58" s="363"/>
      <c r="CBC58" s="363"/>
      <c r="CBD58" s="363"/>
      <c r="CBE58" s="363"/>
      <c r="CBF58" s="363"/>
      <c r="CBG58" s="363"/>
      <c r="CBH58" s="363"/>
      <c r="CBI58" s="363"/>
      <c r="CBJ58" s="363"/>
      <c r="CBK58" s="363"/>
      <c r="CBL58" s="363"/>
      <c r="CBM58" s="363"/>
      <c r="CBN58" s="363"/>
      <c r="CBO58" s="363"/>
      <c r="CBP58" s="363"/>
      <c r="CBQ58" s="363"/>
      <c r="CBR58" s="363"/>
      <c r="CBS58" s="363"/>
      <c r="CBT58" s="363"/>
      <c r="CBU58" s="363"/>
      <c r="CBV58" s="363"/>
      <c r="CBW58" s="363"/>
      <c r="CBX58" s="363"/>
      <c r="CBY58" s="363"/>
      <c r="CBZ58" s="363"/>
      <c r="CCA58" s="363"/>
      <c r="CCB58" s="363"/>
      <c r="CCC58" s="363"/>
      <c r="CCD58" s="363"/>
      <c r="CCE58" s="363"/>
      <c r="CCF58" s="363"/>
      <c r="CCG58" s="363"/>
      <c r="CCH58" s="363"/>
      <c r="CCI58" s="363"/>
      <c r="CCJ58" s="363"/>
      <c r="CCK58" s="363"/>
      <c r="CCL58" s="363"/>
      <c r="CCM58" s="363"/>
      <c r="CCN58" s="363"/>
      <c r="CCO58" s="363"/>
      <c r="CCP58" s="363"/>
      <c r="CCQ58" s="363"/>
      <c r="CCR58" s="363"/>
      <c r="CCS58" s="363"/>
      <c r="CCT58" s="363"/>
      <c r="CCU58" s="363"/>
      <c r="CCV58" s="363"/>
      <c r="CCW58" s="363"/>
      <c r="CCX58" s="363"/>
      <c r="CCY58" s="363"/>
      <c r="CCZ58" s="363"/>
      <c r="CDA58" s="363"/>
      <c r="CDB58" s="363"/>
      <c r="CDC58" s="363"/>
      <c r="CDD58" s="363"/>
      <c r="CDE58" s="363"/>
      <c r="CDF58" s="363"/>
      <c r="CDG58" s="363"/>
      <c r="CDH58" s="363"/>
      <c r="CDI58" s="363"/>
      <c r="CDJ58" s="363"/>
      <c r="CDK58" s="363"/>
      <c r="CDL58" s="363"/>
      <c r="CDM58" s="363"/>
      <c r="CDN58" s="363"/>
      <c r="CDO58" s="363"/>
      <c r="CDP58" s="363"/>
      <c r="CDQ58" s="363"/>
      <c r="CDR58" s="363"/>
      <c r="CDS58" s="363"/>
      <c r="CDT58" s="363"/>
      <c r="CDU58" s="363"/>
      <c r="CDV58" s="363"/>
      <c r="CDW58" s="363"/>
      <c r="CDX58" s="363"/>
      <c r="CDY58" s="363"/>
      <c r="CDZ58" s="363"/>
      <c r="CEA58" s="363"/>
      <c r="CEB58" s="363"/>
      <c r="CEC58" s="363"/>
      <c r="CED58" s="363"/>
      <c r="CEE58" s="363"/>
      <c r="CEF58" s="363"/>
      <c r="CEG58" s="363"/>
      <c r="CEH58" s="363"/>
      <c r="CEI58" s="363"/>
      <c r="CEJ58" s="363"/>
      <c r="CEK58" s="363"/>
      <c r="CEL58" s="363"/>
      <c r="CEM58" s="363"/>
      <c r="CEN58" s="363"/>
      <c r="CEO58" s="363"/>
      <c r="CEP58" s="363"/>
      <c r="CEQ58" s="363"/>
      <c r="CER58" s="363"/>
      <c r="CES58" s="363"/>
      <c r="CET58" s="363"/>
      <c r="CEU58" s="363"/>
      <c r="CEV58" s="363"/>
      <c r="CEW58" s="363"/>
      <c r="CEX58" s="363"/>
      <c r="CEY58" s="363"/>
      <c r="CEZ58" s="363"/>
      <c r="CFA58" s="363"/>
      <c r="CFB58" s="363"/>
      <c r="CFC58" s="363"/>
      <c r="CFD58" s="363"/>
      <c r="CFE58" s="363"/>
      <c r="CFF58" s="363"/>
      <c r="CFG58" s="363"/>
      <c r="CFH58" s="363"/>
      <c r="CFI58" s="363"/>
      <c r="CFJ58" s="363"/>
      <c r="CFK58" s="363"/>
      <c r="CFL58" s="363"/>
      <c r="CFM58" s="363"/>
      <c r="CFN58" s="363"/>
      <c r="CFO58" s="363"/>
      <c r="CFP58" s="363"/>
      <c r="CFQ58" s="363"/>
      <c r="CFR58" s="363"/>
      <c r="CFS58" s="363"/>
      <c r="CFT58" s="363"/>
      <c r="CFU58" s="363"/>
      <c r="CFV58" s="363"/>
      <c r="CFW58" s="363"/>
      <c r="CFX58" s="363"/>
      <c r="CFY58" s="363"/>
      <c r="CFZ58" s="363"/>
      <c r="CGA58" s="363"/>
      <c r="CGB58" s="363"/>
      <c r="CGC58" s="363"/>
      <c r="CGD58" s="363"/>
      <c r="CGE58" s="363"/>
      <c r="CGF58" s="363"/>
      <c r="CGG58" s="363"/>
      <c r="CGH58" s="363"/>
      <c r="CGI58" s="363"/>
      <c r="CGJ58" s="363"/>
      <c r="CGK58" s="363"/>
      <c r="CGL58" s="363"/>
      <c r="CGM58" s="363"/>
      <c r="CGN58" s="363"/>
      <c r="CGO58" s="363"/>
      <c r="CGP58" s="363"/>
      <c r="CGQ58" s="363"/>
      <c r="CGR58" s="363"/>
      <c r="CGS58" s="363"/>
      <c r="CGT58" s="363"/>
      <c r="CGU58" s="363"/>
      <c r="CGV58" s="363"/>
      <c r="CGW58" s="363"/>
      <c r="CGX58" s="363"/>
      <c r="CGY58" s="363"/>
      <c r="CGZ58" s="363"/>
      <c r="CHA58" s="363"/>
      <c r="CHB58" s="363"/>
      <c r="CHC58" s="363"/>
      <c r="CHD58" s="363"/>
      <c r="CHE58" s="363"/>
      <c r="CHF58" s="363"/>
      <c r="CHG58" s="363"/>
      <c r="CHH58" s="363"/>
      <c r="CHI58" s="363"/>
      <c r="CHJ58" s="363"/>
      <c r="CHK58" s="363"/>
      <c r="CHL58" s="363"/>
      <c r="CHM58" s="363"/>
      <c r="CHN58" s="363"/>
      <c r="CHO58" s="363"/>
      <c r="CHP58" s="363"/>
      <c r="CHQ58" s="363"/>
      <c r="CHR58" s="363"/>
      <c r="CHS58" s="363"/>
      <c r="CHT58" s="363"/>
      <c r="CHU58" s="363"/>
      <c r="CHV58" s="363"/>
      <c r="CHW58" s="363"/>
      <c r="CHX58" s="363"/>
      <c r="CHY58" s="363"/>
      <c r="CHZ58" s="363"/>
      <c r="CIA58" s="363"/>
      <c r="CIB58" s="363"/>
      <c r="CIC58" s="363"/>
      <c r="CID58" s="363"/>
      <c r="CIE58" s="363"/>
      <c r="CIF58" s="363"/>
      <c r="CIG58" s="363"/>
      <c r="CIH58" s="363"/>
      <c r="CII58" s="363"/>
      <c r="CIJ58" s="363"/>
      <c r="CIK58" s="363"/>
      <c r="CIL58" s="363"/>
      <c r="CIM58" s="363"/>
      <c r="CIN58" s="363"/>
      <c r="CIO58" s="363"/>
      <c r="CIP58" s="363"/>
      <c r="CIQ58" s="363"/>
      <c r="CIR58" s="363"/>
      <c r="CIS58" s="363"/>
      <c r="CIT58" s="363"/>
      <c r="CIU58" s="363"/>
      <c r="CIV58" s="363"/>
      <c r="CIW58" s="363"/>
      <c r="CIX58" s="363"/>
      <c r="CIY58" s="363"/>
      <c r="CIZ58" s="363"/>
      <c r="CJA58" s="363"/>
      <c r="CJB58" s="363"/>
      <c r="CJC58" s="363"/>
      <c r="CJD58" s="363"/>
      <c r="CJE58" s="363"/>
      <c r="CJF58" s="363"/>
      <c r="CJG58" s="363"/>
      <c r="CJH58" s="363"/>
      <c r="CJI58" s="363"/>
      <c r="CJJ58" s="363"/>
      <c r="CJK58" s="363"/>
      <c r="CJL58" s="363"/>
      <c r="CJM58" s="363"/>
      <c r="CJN58" s="363"/>
      <c r="CJO58" s="363"/>
      <c r="CJP58" s="363"/>
      <c r="CJQ58" s="363"/>
      <c r="CJR58" s="363"/>
      <c r="CJS58" s="363"/>
      <c r="CJT58" s="363"/>
      <c r="CJU58" s="363"/>
      <c r="CJV58" s="363"/>
      <c r="CJW58" s="363"/>
      <c r="CJX58" s="363"/>
      <c r="CJY58" s="363"/>
      <c r="CJZ58" s="363"/>
      <c r="CKA58" s="363"/>
      <c r="CKB58" s="363"/>
      <c r="CKC58" s="363"/>
      <c r="CKD58" s="363"/>
      <c r="CKE58" s="363"/>
      <c r="CKF58" s="363"/>
      <c r="CKG58" s="363"/>
      <c r="CKH58" s="363"/>
      <c r="CKI58" s="363"/>
      <c r="CKJ58" s="363"/>
      <c r="CKK58" s="363"/>
      <c r="CKL58" s="363"/>
      <c r="CKM58" s="363"/>
      <c r="CKN58" s="363"/>
      <c r="CKO58" s="363"/>
      <c r="CKP58" s="363"/>
      <c r="CKQ58" s="363"/>
      <c r="CKR58" s="363"/>
      <c r="CKS58" s="363"/>
      <c r="CKT58" s="363"/>
      <c r="CKU58" s="363"/>
      <c r="CKV58" s="363"/>
      <c r="CKW58" s="363"/>
      <c r="CKX58" s="363"/>
      <c r="CKY58" s="363"/>
      <c r="CKZ58" s="363"/>
      <c r="CLA58" s="363"/>
      <c r="CLB58" s="363"/>
      <c r="CLC58" s="363"/>
      <c r="CLD58" s="363"/>
      <c r="CLE58" s="363"/>
      <c r="CLF58" s="363"/>
      <c r="CLG58" s="363"/>
      <c r="CLH58" s="363"/>
      <c r="CLI58" s="363"/>
      <c r="CLJ58" s="363"/>
      <c r="CLK58" s="363"/>
      <c r="CLL58" s="363"/>
      <c r="CLM58" s="363"/>
      <c r="CLN58" s="363"/>
      <c r="CLO58" s="363"/>
      <c r="CLP58" s="363"/>
      <c r="CLQ58" s="363"/>
      <c r="CLR58" s="363"/>
      <c r="CLS58" s="363"/>
      <c r="CLT58" s="363"/>
      <c r="CLU58" s="363"/>
      <c r="CLV58" s="363"/>
      <c r="CLW58" s="363"/>
      <c r="CLX58" s="363"/>
      <c r="CLY58" s="363"/>
      <c r="CLZ58" s="363"/>
      <c r="CMA58" s="363"/>
      <c r="CMB58" s="363"/>
      <c r="CMC58" s="363"/>
      <c r="CMD58" s="363"/>
      <c r="CME58" s="363"/>
      <c r="CMF58" s="363"/>
      <c r="CMG58" s="363"/>
      <c r="CMH58" s="363"/>
      <c r="CMI58" s="363"/>
      <c r="CMJ58" s="363"/>
      <c r="CMK58" s="363"/>
      <c r="CML58" s="363"/>
      <c r="CMM58" s="363"/>
      <c r="CMN58" s="363"/>
      <c r="CMO58" s="363"/>
      <c r="CMP58" s="363"/>
      <c r="CMQ58" s="363"/>
      <c r="CMR58" s="363"/>
      <c r="CMS58" s="363"/>
      <c r="CMT58" s="363"/>
      <c r="CMU58" s="363"/>
      <c r="CMV58" s="363"/>
      <c r="CMW58" s="363"/>
      <c r="CMX58" s="363"/>
      <c r="CMY58" s="363"/>
      <c r="CMZ58" s="363"/>
      <c r="CNA58" s="363"/>
      <c r="CNB58" s="363"/>
      <c r="CNC58" s="363"/>
      <c r="CND58" s="363"/>
      <c r="CNE58" s="363"/>
      <c r="CNF58" s="363"/>
      <c r="CNG58" s="363"/>
      <c r="CNH58" s="363"/>
      <c r="CNI58" s="363"/>
      <c r="CNJ58" s="363"/>
      <c r="CNK58" s="363"/>
      <c r="CNL58" s="363"/>
      <c r="CNM58" s="363"/>
      <c r="CNN58" s="363"/>
      <c r="CNO58" s="363"/>
      <c r="CNP58" s="363"/>
      <c r="CNQ58" s="363"/>
      <c r="CNR58" s="363"/>
      <c r="CNS58" s="363"/>
      <c r="CNT58" s="363"/>
      <c r="CNU58" s="363"/>
      <c r="CNV58" s="363"/>
      <c r="CNW58" s="363"/>
      <c r="CNX58" s="363"/>
      <c r="CNY58" s="363"/>
      <c r="CNZ58" s="363"/>
      <c r="COA58" s="363"/>
      <c r="COB58" s="363"/>
      <c r="COC58" s="363"/>
      <c r="COD58" s="363"/>
      <c r="COE58" s="363"/>
      <c r="COF58" s="363"/>
      <c r="COG58" s="363"/>
      <c r="COH58" s="363"/>
      <c r="COI58" s="363"/>
      <c r="COJ58" s="363"/>
      <c r="COK58" s="363"/>
      <c r="COL58" s="363"/>
      <c r="COM58" s="363"/>
      <c r="CON58" s="363"/>
      <c r="COO58" s="363"/>
      <c r="COP58" s="363"/>
      <c r="COQ58" s="363"/>
      <c r="COR58" s="363"/>
      <c r="COS58" s="363"/>
      <c r="COT58" s="363"/>
      <c r="COU58" s="363"/>
      <c r="COV58" s="363"/>
      <c r="COW58" s="363"/>
      <c r="COX58" s="363"/>
      <c r="COY58" s="363"/>
      <c r="COZ58" s="363"/>
      <c r="CPA58" s="363"/>
      <c r="CPB58" s="363"/>
      <c r="CPC58" s="363"/>
      <c r="CPD58" s="363"/>
      <c r="CPE58" s="363"/>
      <c r="CPF58" s="363"/>
      <c r="CPG58" s="363"/>
      <c r="CPH58" s="363"/>
      <c r="CPI58" s="363"/>
      <c r="CPJ58" s="363"/>
      <c r="CPK58" s="363"/>
      <c r="CPL58" s="363"/>
      <c r="CPM58" s="363"/>
      <c r="CPN58" s="363"/>
      <c r="CPO58" s="363"/>
      <c r="CPP58" s="363"/>
      <c r="CPQ58" s="363"/>
      <c r="CPR58" s="363"/>
      <c r="CPS58" s="363"/>
      <c r="CPT58" s="363"/>
      <c r="CPU58" s="363"/>
      <c r="CPV58" s="363"/>
      <c r="CPW58" s="363"/>
      <c r="CPX58" s="363"/>
      <c r="CPY58" s="363"/>
      <c r="CPZ58" s="363"/>
      <c r="CQA58" s="363"/>
      <c r="CQB58" s="363"/>
      <c r="CQC58" s="363"/>
      <c r="CQD58" s="363"/>
      <c r="CQE58" s="363"/>
      <c r="CQF58" s="363"/>
      <c r="CQG58" s="363"/>
      <c r="CQH58" s="363"/>
      <c r="CQI58" s="363"/>
      <c r="CQJ58" s="363"/>
      <c r="CQK58" s="363"/>
      <c r="CQL58" s="363"/>
      <c r="CQM58" s="363"/>
      <c r="CQN58" s="363"/>
      <c r="CQO58" s="363"/>
      <c r="CQP58" s="363"/>
      <c r="CQQ58" s="363"/>
      <c r="CQR58" s="363"/>
      <c r="CQS58" s="363"/>
      <c r="CQT58" s="363"/>
      <c r="CQU58" s="363"/>
      <c r="CQV58" s="363"/>
      <c r="CQW58" s="363"/>
      <c r="CQX58" s="363"/>
      <c r="CQY58" s="363"/>
      <c r="CQZ58" s="363"/>
      <c r="CRA58" s="363"/>
      <c r="CRB58" s="363"/>
      <c r="CRC58" s="363"/>
      <c r="CRD58" s="363"/>
      <c r="CRE58" s="363"/>
      <c r="CRF58" s="363"/>
      <c r="CRG58" s="363"/>
      <c r="CRH58" s="363"/>
      <c r="CRI58" s="363"/>
      <c r="CRJ58" s="363"/>
      <c r="CRK58" s="363"/>
      <c r="CRL58" s="363"/>
      <c r="CRM58" s="363"/>
      <c r="CRN58" s="363"/>
      <c r="CRO58" s="363"/>
      <c r="CRP58" s="363"/>
      <c r="CRQ58" s="363"/>
      <c r="CRR58" s="363"/>
      <c r="CRS58" s="363"/>
      <c r="CRT58" s="363"/>
      <c r="CRU58" s="363"/>
      <c r="CRV58" s="363"/>
      <c r="CRW58" s="363"/>
      <c r="CRX58" s="363"/>
      <c r="CRY58" s="363"/>
      <c r="CRZ58" s="363"/>
      <c r="CSA58" s="363"/>
      <c r="CSB58" s="363"/>
      <c r="CSC58" s="363"/>
      <c r="CSD58" s="363"/>
      <c r="CSE58" s="363"/>
      <c r="CSF58" s="363"/>
      <c r="CSG58" s="363"/>
      <c r="CSH58" s="363"/>
      <c r="CSI58" s="363"/>
      <c r="CSJ58" s="363"/>
      <c r="CSK58" s="363"/>
      <c r="CSL58" s="363"/>
      <c r="CSM58" s="363"/>
      <c r="CSN58" s="363"/>
      <c r="CSO58" s="363"/>
      <c r="CSP58" s="363"/>
      <c r="CSQ58" s="363"/>
      <c r="CSR58" s="363"/>
      <c r="CSS58" s="363"/>
      <c r="CST58" s="363"/>
      <c r="CSU58" s="363"/>
      <c r="CSV58" s="363"/>
      <c r="CSW58" s="363"/>
      <c r="CSX58" s="363"/>
      <c r="CSY58" s="363"/>
      <c r="CSZ58" s="363"/>
      <c r="CTA58" s="363"/>
      <c r="CTB58" s="363"/>
      <c r="CTC58" s="363"/>
      <c r="CTD58" s="363"/>
      <c r="CTE58" s="363"/>
      <c r="CTF58" s="363"/>
      <c r="CTG58" s="363"/>
      <c r="CTH58" s="363"/>
      <c r="CTI58" s="363"/>
      <c r="CTJ58" s="363"/>
      <c r="CTK58" s="363"/>
      <c r="CTL58" s="363"/>
      <c r="CTM58" s="363"/>
      <c r="CTN58" s="363"/>
      <c r="CTO58" s="363"/>
      <c r="CTP58" s="363"/>
      <c r="CTQ58" s="363"/>
      <c r="CTR58" s="363"/>
      <c r="CTS58" s="363"/>
      <c r="CTT58" s="363"/>
      <c r="CTU58" s="363"/>
      <c r="CTV58" s="363"/>
      <c r="CTW58" s="363"/>
      <c r="CTX58" s="363"/>
      <c r="CTY58" s="363"/>
      <c r="CTZ58" s="363"/>
      <c r="CUA58" s="363"/>
      <c r="CUB58" s="363"/>
      <c r="CUC58" s="363"/>
      <c r="CUD58" s="363"/>
      <c r="CUE58" s="363"/>
      <c r="CUF58" s="363"/>
      <c r="CUG58" s="363"/>
      <c r="CUH58" s="363"/>
      <c r="CUI58" s="363"/>
      <c r="CUJ58" s="363"/>
      <c r="CUK58" s="363"/>
      <c r="CUL58" s="363"/>
      <c r="CUM58" s="363"/>
      <c r="CUN58" s="363"/>
      <c r="CUO58" s="363"/>
      <c r="CUP58" s="363"/>
      <c r="CUQ58" s="363"/>
      <c r="CUR58" s="363"/>
      <c r="CUS58" s="363"/>
      <c r="CUT58" s="363"/>
      <c r="CUU58" s="363"/>
      <c r="CUV58" s="363"/>
      <c r="CUW58" s="363"/>
      <c r="CUX58" s="363"/>
      <c r="CUY58" s="363"/>
      <c r="CUZ58" s="363"/>
      <c r="CVA58" s="363"/>
      <c r="CVB58" s="363"/>
      <c r="CVC58" s="363"/>
      <c r="CVD58" s="363"/>
      <c r="CVE58" s="363"/>
      <c r="CVF58" s="363"/>
      <c r="CVG58" s="363"/>
      <c r="CVH58" s="363"/>
      <c r="CVI58" s="363"/>
      <c r="CVJ58" s="363"/>
      <c r="CVK58" s="363"/>
      <c r="CVL58" s="363"/>
      <c r="CVM58" s="363"/>
      <c r="CVN58" s="363"/>
      <c r="CVO58" s="363"/>
      <c r="CVP58" s="363"/>
      <c r="CVQ58" s="363"/>
      <c r="CVR58" s="363"/>
      <c r="CVS58" s="363"/>
      <c r="CVT58" s="363"/>
      <c r="CVU58" s="363"/>
      <c r="CVV58" s="363"/>
      <c r="CVW58" s="363"/>
      <c r="CVX58" s="363"/>
      <c r="CVY58" s="363"/>
      <c r="CVZ58" s="363"/>
      <c r="CWA58" s="363"/>
      <c r="CWB58" s="363"/>
      <c r="CWC58" s="363"/>
      <c r="CWD58" s="363"/>
      <c r="CWE58" s="363"/>
      <c r="CWF58" s="363"/>
      <c r="CWG58" s="363"/>
      <c r="CWH58" s="363"/>
      <c r="CWI58" s="363"/>
      <c r="CWJ58" s="363"/>
      <c r="CWK58" s="363"/>
      <c r="CWL58" s="363"/>
      <c r="CWM58" s="363"/>
      <c r="CWN58" s="363"/>
      <c r="CWO58" s="363"/>
      <c r="CWP58" s="363"/>
      <c r="CWQ58" s="363"/>
      <c r="CWR58" s="363"/>
      <c r="CWS58" s="363"/>
      <c r="CWT58" s="363"/>
      <c r="CWU58" s="363"/>
      <c r="CWV58" s="363"/>
      <c r="CWW58" s="363"/>
      <c r="CWX58" s="363"/>
      <c r="CWY58" s="363"/>
      <c r="CWZ58" s="363"/>
      <c r="CXA58" s="363"/>
      <c r="CXB58" s="363"/>
      <c r="CXC58" s="363"/>
      <c r="CXD58" s="363"/>
      <c r="CXE58" s="363"/>
      <c r="CXF58" s="363"/>
      <c r="CXG58" s="363"/>
      <c r="CXH58" s="363"/>
      <c r="CXI58" s="363"/>
      <c r="CXJ58" s="363"/>
      <c r="CXK58" s="363"/>
      <c r="CXL58" s="363"/>
      <c r="CXM58" s="363"/>
      <c r="CXN58" s="363"/>
      <c r="CXO58" s="363"/>
      <c r="CXP58" s="363"/>
      <c r="CXQ58" s="363"/>
      <c r="CXR58" s="363"/>
      <c r="CXS58" s="363"/>
      <c r="CXT58" s="363"/>
      <c r="CXU58" s="363"/>
      <c r="CXV58" s="363"/>
      <c r="CXW58" s="363"/>
      <c r="CXX58" s="363"/>
      <c r="CXY58" s="363"/>
      <c r="CXZ58" s="363"/>
      <c r="CYA58" s="363"/>
      <c r="CYB58" s="363"/>
      <c r="CYC58" s="363"/>
      <c r="CYD58" s="363"/>
      <c r="CYE58" s="363"/>
      <c r="CYF58" s="363"/>
      <c r="CYG58" s="363"/>
      <c r="CYH58" s="363"/>
      <c r="CYI58" s="363"/>
      <c r="CYJ58" s="363"/>
      <c r="CYK58" s="363"/>
      <c r="CYL58" s="363"/>
      <c r="CYM58" s="363"/>
      <c r="CYN58" s="363"/>
      <c r="CYO58" s="363"/>
      <c r="CYP58" s="363"/>
      <c r="CYQ58" s="363"/>
      <c r="CYR58" s="363"/>
      <c r="CYS58" s="363"/>
      <c r="CYT58" s="363"/>
      <c r="CYU58" s="363"/>
      <c r="CYV58" s="363"/>
      <c r="CYW58" s="363"/>
      <c r="CYX58" s="363"/>
      <c r="CYY58" s="363"/>
      <c r="CYZ58" s="363"/>
      <c r="CZA58" s="363"/>
      <c r="CZB58" s="363"/>
      <c r="CZC58" s="363"/>
      <c r="CZD58" s="363"/>
      <c r="CZE58" s="363"/>
      <c r="CZF58" s="363"/>
      <c r="CZG58" s="363"/>
      <c r="CZH58" s="363"/>
      <c r="CZI58" s="363"/>
      <c r="CZJ58" s="363"/>
      <c r="CZK58" s="363"/>
      <c r="CZL58" s="363"/>
      <c r="CZM58" s="363"/>
      <c r="CZN58" s="363"/>
      <c r="CZO58" s="363"/>
      <c r="CZP58" s="363"/>
      <c r="CZQ58" s="363"/>
      <c r="CZR58" s="363"/>
      <c r="CZS58" s="363"/>
      <c r="CZT58" s="363"/>
      <c r="CZU58" s="363"/>
      <c r="CZV58" s="363"/>
      <c r="CZW58" s="363"/>
      <c r="CZX58" s="363"/>
      <c r="CZY58" s="363"/>
      <c r="CZZ58" s="363"/>
      <c r="DAA58" s="363"/>
      <c r="DAB58" s="363"/>
      <c r="DAC58" s="363"/>
      <c r="DAD58" s="363"/>
      <c r="DAE58" s="363"/>
      <c r="DAF58" s="363"/>
      <c r="DAG58" s="363"/>
      <c r="DAH58" s="363"/>
      <c r="DAI58" s="363"/>
      <c r="DAJ58" s="363"/>
      <c r="DAK58" s="363"/>
      <c r="DAL58" s="363"/>
      <c r="DAM58" s="363"/>
      <c r="DAN58" s="363"/>
      <c r="DAO58" s="363"/>
      <c r="DAP58" s="363"/>
      <c r="DAQ58" s="363"/>
      <c r="DAR58" s="363"/>
      <c r="DAS58" s="363"/>
      <c r="DAT58" s="363"/>
      <c r="DAU58" s="363"/>
      <c r="DAV58" s="363"/>
      <c r="DAW58" s="363"/>
      <c r="DAX58" s="363"/>
      <c r="DAY58" s="363"/>
      <c r="DAZ58" s="363"/>
      <c r="DBA58" s="363"/>
      <c r="DBB58" s="363"/>
      <c r="DBC58" s="363"/>
      <c r="DBD58" s="363"/>
      <c r="DBE58" s="363"/>
      <c r="DBF58" s="363"/>
      <c r="DBG58" s="363"/>
      <c r="DBH58" s="363"/>
      <c r="DBI58" s="363"/>
      <c r="DBJ58" s="363"/>
      <c r="DBK58" s="363"/>
      <c r="DBL58" s="363"/>
      <c r="DBM58" s="363"/>
      <c r="DBN58" s="363"/>
      <c r="DBO58" s="363"/>
      <c r="DBP58" s="363"/>
      <c r="DBQ58" s="363"/>
      <c r="DBR58" s="363"/>
      <c r="DBS58" s="363"/>
      <c r="DBT58" s="363"/>
      <c r="DBU58" s="363"/>
      <c r="DBV58" s="363"/>
      <c r="DBW58" s="363"/>
      <c r="DBX58" s="363"/>
      <c r="DBY58" s="363"/>
      <c r="DBZ58" s="363"/>
      <c r="DCA58" s="363"/>
      <c r="DCB58" s="363"/>
      <c r="DCC58" s="363"/>
      <c r="DCD58" s="363"/>
      <c r="DCE58" s="363"/>
      <c r="DCF58" s="363"/>
      <c r="DCG58" s="363"/>
      <c r="DCH58" s="363"/>
      <c r="DCI58" s="363"/>
      <c r="DCJ58" s="363"/>
      <c r="DCK58" s="363"/>
      <c r="DCL58" s="363"/>
      <c r="DCM58" s="363"/>
      <c r="DCN58" s="363"/>
      <c r="DCO58" s="363"/>
      <c r="DCP58" s="363"/>
      <c r="DCQ58" s="363"/>
      <c r="DCR58" s="363"/>
      <c r="DCS58" s="363"/>
      <c r="DCT58" s="363"/>
      <c r="DCU58" s="363"/>
      <c r="DCV58" s="363"/>
      <c r="DCW58" s="363"/>
      <c r="DCX58" s="363"/>
      <c r="DCY58" s="363"/>
      <c r="DCZ58" s="363"/>
      <c r="DDA58" s="363"/>
      <c r="DDB58" s="363"/>
      <c r="DDC58" s="363"/>
      <c r="DDD58" s="363"/>
      <c r="DDE58" s="363"/>
      <c r="DDF58" s="363"/>
      <c r="DDG58" s="363"/>
      <c r="DDH58" s="363"/>
      <c r="DDI58" s="363"/>
      <c r="DDJ58" s="363"/>
      <c r="DDK58" s="363"/>
      <c r="DDL58" s="363"/>
      <c r="DDM58" s="363"/>
      <c r="DDN58" s="363"/>
      <c r="DDO58" s="363"/>
      <c r="DDP58" s="363"/>
      <c r="DDQ58" s="363"/>
      <c r="DDR58" s="363"/>
      <c r="DDS58" s="363"/>
      <c r="DDT58" s="363"/>
      <c r="DDU58" s="363"/>
      <c r="DDV58" s="363"/>
      <c r="DDW58" s="363"/>
      <c r="DDX58" s="363"/>
      <c r="DDY58" s="363"/>
      <c r="DDZ58" s="363"/>
      <c r="DEA58" s="363"/>
      <c r="DEB58" s="363"/>
      <c r="DEC58" s="363"/>
      <c r="DED58" s="363"/>
      <c r="DEE58" s="363"/>
      <c r="DEF58" s="363"/>
      <c r="DEG58" s="363"/>
      <c r="DEH58" s="363"/>
      <c r="DEI58" s="363"/>
      <c r="DEJ58" s="363"/>
      <c r="DEK58" s="363"/>
      <c r="DEL58" s="363"/>
      <c r="DEM58" s="363"/>
      <c r="DEN58" s="363"/>
      <c r="DEO58" s="363"/>
      <c r="DEP58" s="363"/>
      <c r="DEQ58" s="363"/>
      <c r="DER58" s="363"/>
      <c r="DES58" s="363"/>
      <c r="DET58" s="363"/>
      <c r="DEU58" s="363"/>
      <c r="DEV58" s="363"/>
      <c r="DEW58" s="363"/>
      <c r="DEX58" s="363"/>
      <c r="DEY58" s="363"/>
      <c r="DEZ58" s="363"/>
      <c r="DFA58" s="363"/>
      <c r="DFB58" s="363"/>
      <c r="DFC58" s="363"/>
      <c r="DFD58" s="363"/>
      <c r="DFE58" s="363"/>
      <c r="DFF58" s="363"/>
      <c r="DFG58" s="363"/>
      <c r="DFH58" s="363"/>
      <c r="DFI58" s="363"/>
      <c r="DFJ58" s="363"/>
      <c r="DFK58" s="363"/>
      <c r="DFL58" s="363"/>
      <c r="DFM58" s="363"/>
      <c r="DFN58" s="363"/>
      <c r="DFO58" s="363"/>
      <c r="DFP58" s="363"/>
      <c r="DFQ58" s="363"/>
      <c r="DFR58" s="363"/>
      <c r="DFS58" s="363"/>
      <c r="DFT58" s="363"/>
      <c r="DFU58" s="363"/>
      <c r="DFV58" s="363"/>
      <c r="DFW58" s="363"/>
      <c r="DFX58" s="363"/>
      <c r="DFY58" s="363"/>
      <c r="DFZ58" s="363"/>
      <c r="DGA58" s="363"/>
      <c r="DGB58" s="363"/>
      <c r="DGC58" s="363"/>
      <c r="DGD58" s="363"/>
      <c r="DGE58" s="363"/>
      <c r="DGF58" s="363"/>
      <c r="DGG58" s="363"/>
      <c r="DGH58" s="363"/>
      <c r="DGI58" s="363"/>
      <c r="DGJ58" s="363"/>
      <c r="DGK58" s="363"/>
      <c r="DGL58" s="363"/>
      <c r="DGM58" s="363"/>
      <c r="DGN58" s="363"/>
      <c r="DGO58" s="363"/>
      <c r="DGP58" s="363"/>
      <c r="DGQ58" s="363"/>
      <c r="DGR58" s="363"/>
      <c r="DGS58" s="363"/>
      <c r="DGT58" s="363"/>
      <c r="DGU58" s="363"/>
      <c r="DGV58" s="363"/>
      <c r="DGW58" s="363"/>
      <c r="DGX58" s="363"/>
      <c r="DGY58" s="363"/>
      <c r="DGZ58" s="363"/>
      <c r="DHA58" s="363"/>
      <c r="DHB58" s="363"/>
      <c r="DHC58" s="363"/>
      <c r="DHD58" s="363"/>
      <c r="DHE58" s="363"/>
      <c r="DHF58" s="363"/>
      <c r="DHG58" s="363"/>
      <c r="DHH58" s="363"/>
      <c r="DHI58" s="363"/>
      <c r="DHJ58" s="363"/>
      <c r="DHK58" s="363"/>
      <c r="DHL58" s="363"/>
      <c r="DHM58" s="363"/>
      <c r="DHN58" s="363"/>
      <c r="DHO58" s="363"/>
      <c r="DHP58" s="363"/>
      <c r="DHQ58" s="363"/>
      <c r="DHR58" s="363"/>
      <c r="DHS58" s="363"/>
      <c r="DHT58" s="363"/>
      <c r="DHU58" s="363"/>
      <c r="DHV58" s="363"/>
      <c r="DHW58" s="363"/>
      <c r="DHX58" s="363"/>
      <c r="DHY58" s="363"/>
      <c r="DHZ58" s="363"/>
      <c r="DIA58" s="363"/>
      <c r="DIB58" s="363"/>
      <c r="DIC58" s="363"/>
      <c r="DID58" s="363"/>
      <c r="DIE58" s="363"/>
      <c r="DIF58" s="363"/>
      <c r="DIG58" s="363"/>
      <c r="DIH58" s="363"/>
      <c r="DII58" s="363"/>
      <c r="DIJ58" s="363"/>
      <c r="DIK58" s="363"/>
      <c r="DIL58" s="363"/>
      <c r="DIM58" s="363"/>
      <c r="DIN58" s="363"/>
      <c r="DIO58" s="363"/>
      <c r="DIP58" s="363"/>
      <c r="DIQ58" s="363"/>
      <c r="DIR58" s="363"/>
      <c r="DIS58" s="363"/>
      <c r="DIT58" s="363"/>
      <c r="DIU58" s="363"/>
      <c r="DIV58" s="363"/>
      <c r="DIW58" s="363"/>
      <c r="DIX58" s="363"/>
      <c r="DIY58" s="363"/>
      <c r="DIZ58" s="363"/>
      <c r="DJA58" s="363"/>
      <c r="DJB58" s="363"/>
      <c r="DJC58" s="363"/>
      <c r="DJD58" s="363"/>
      <c r="DJE58" s="363"/>
      <c r="DJF58" s="363"/>
      <c r="DJG58" s="363"/>
      <c r="DJH58" s="363"/>
      <c r="DJI58" s="363"/>
      <c r="DJJ58" s="363"/>
      <c r="DJK58" s="363"/>
      <c r="DJL58" s="363"/>
      <c r="DJM58" s="363"/>
      <c r="DJN58" s="363"/>
      <c r="DJO58" s="363"/>
      <c r="DJP58" s="363"/>
      <c r="DJQ58" s="363"/>
      <c r="DJR58" s="363"/>
      <c r="DJS58" s="363"/>
      <c r="DJT58" s="363"/>
      <c r="DJU58" s="363"/>
      <c r="DJV58" s="363"/>
      <c r="DJW58" s="363"/>
      <c r="DJX58" s="363"/>
      <c r="DJY58" s="363"/>
      <c r="DJZ58" s="363"/>
      <c r="DKA58" s="363"/>
      <c r="DKB58" s="363"/>
      <c r="DKC58" s="363"/>
      <c r="DKD58" s="363"/>
      <c r="DKE58" s="363"/>
      <c r="DKF58" s="363"/>
      <c r="DKG58" s="363"/>
      <c r="DKH58" s="363"/>
      <c r="DKI58" s="363"/>
      <c r="DKJ58" s="363"/>
      <c r="DKK58" s="363"/>
      <c r="DKL58" s="363"/>
      <c r="DKM58" s="363"/>
      <c r="DKN58" s="363"/>
      <c r="DKO58" s="363"/>
      <c r="DKP58" s="363"/>
      <c r="DKQ58" s="363"/>
      <c r="DKR58" s="363"/>
      <c r="DKS58" s="363"/>
      <c r="DKT58" s="363"/>
      <c r="DKU58" s="363"/>
      <c r="DKV58" s="363"/>
      <c r="DKW58" s="363"/>
      <c r="DKX58" s="363"/>
      <c r="DKY58" s="363"/>
      <c r="DKZ58" s="363"/>
      <c r="DLA58" s="363"/>
      <c r="DLB58" s="363"/>
      <c r="DLC58" s="363"/>
      <c r="DLD58" s="363"/>
      <c r="DLE58" s="363"/>
      <c r="DLF58" s="363"/>
      <c r="DLG58" s="363"/>
      <c r="DLH58" s="363"/>
      <c r="DLI58" s="363"/>
      <c r="DLJ58" s="363"/>
      <c r="DLK58" s="363"/>
      <c r="DLL58" s="363"/>
      <c r="DLM58" s="363"/>
      <c r="DLN58" s="363"/>
      <c r="DLO58" s="363"/>
      <c r="DLP58" s="363"/>
      <c r="DLQ58" s="363"/>
      <c r="DLR58" s="363"/>
      <c r="DLS58" s="363"/>
      <c r="DLT58" s="363"/>
      <c r="DLU58" s="363"/>
      <c r="DLV58" s="363"/>
      <c r="DLW58" s="363"/>
      <c r="DLX58" s="363"/>
      <c r="DLY58" s="363"/>
      <c r="DLZ58" s="363"/>
      <c r="DMA58" s="363"/>
      <c r="DMB58" s="363"/>
      <c r="DMC58" s="363"/>
      <c r="DMD58" s="363"/>
      <c r="DME58" s="363"/>
      <c r="DMF58" s="363"/>
      <c r="DMG58" s="363"/>
      <c r="DMH58" s="363"/>
      <c r="DMI58" s="363"/>
      <c r="DMJ58" s="363"/>
      <c r="DMK58" s="363"/>
      <c r="DML58" s="363"/>
      <c r="DMM58" s="363"/>
      <c r="DMN58" s="363"/>
      <c r="DMO58" s="363"/>
      <c r="DMP58" s="363"/>
      <c r="DMQ58" s="363"/>
      <c r="DMR58" s="363"/>
      <c r="DMS58" s="363"/>
      <c r="DMT58" s="363"/>
      <c r="DMU58" s="363"/>
      <c r="DMV58" s="363"/>
      <c r="DMW58" s="363"/>
      <c r="DMX58" s="363"/>
      <c r="DMY58" s="363"/>
      <c r="DMZ58" s="363"/>
      <c r="DNA58" s="363"/>
      <c r="DNB58" s="363"/>
      <c r="DNC58" s="363"/>
      <c r="DND58" s="363"/>
      <c r="DNE58" s="363"/>
      <c r="DNF58" s="363"/>
      <c r="DNG58" s="363"/>
      <c r="DNH58" s="363"/>
      <c r="DNI58" s="363"/>
      <c r="DNJ58" s="363"/>
      <c r="DNK58" s="363"/>
      <c r="DNL58" s="363"/>
      <c r="DNM58" s="363"/>
      <c r="DNN58" s="363"/>
      <c r="DNO58" s="363"/>
      <c r="DNP58" s="363"/>
      <c r="DNQ58" s="363"/>
      <c r="DNR58" s="363"/>
      <c r="DNS58" s="363"/>
      <c r="DNT58" s="363"/>
      <c r="DNU58" s="363"/>
      <c r="DNV58" s="363"/>
      <c r="DNW58" s="363"/>
      <c r="DNX58" s="363"/>
      <c r="DNY58" s="363"/>
      <c r="DNZ58" s="363"/>
      <c r="DOA58" s="363"/>
      <c r="DOB58" s="363"/>
      <c r="DOC58" s="363"/>
      <c r="DOD58" s="363"/>
      <c r="DOE58" s="363"/>
      <c r="DOF58" s="363"/>
      <c r="DOG58" s="363"/>
      <c r="DOH58" s="363"/>
      <c r="DOI58" s="363"/>
      <c r="DOJ58" s="363"/>
      <c r="DOK58" s="363"/>
      <c r="DOL58" s="363"/>
      <c r="DOM58" s="363"/>
      <c r="DON58" s="363"/>
      <c r="DOO58" s="363"/>
      <c r="DOP58" s="363"/>
      <c r="DOQ58" s="363"/>
      <c r="DOR58" s="363"/>
      <c r="DOS58" s="363"/>
      <c r="DOT58" s="363"/>
      <c r="DOU58" s="363"/>
      <c r="DOV58" s="363"/>
      <c r="DOW58" s="363"/>
      <c r="DOX58" s="363"/>
      <c r="DOY58" s="363"/>
      <c r="DOZ58" s="363"/>
      <c r="DPA58" s="363"/>
      <c r="DPB58" s="363"/>
      <c r="DPC58" s="363"/>
      <c r="DPD58" s="363"/>
      <c r="DPE58" s="363"/>
      <c r="DPF58" s="363"/>
      <c r="DPG58" s="363"/>
      <c r="DPH58" s="363"/>
      <c r="DPI58" s="363"/>
      <c r="DPJ58" s="363"/>
      <c r="DPK58" s="363"/>
      <c r="DPL58" s="363"/>
      <c r="DPM58" s="363"/>
      <c r="DPN58" s="363"/>
      <c r="DPO58" s="363"/>
      <c r="DPP58" s="363"/>
      <c r="DPQ58" s="363"/>
      <c r="DPR58" s="363"/>
      <c r="DPS58" s="363"/>
      <c r="DPT58" s="363"/>
      <c r="DPU58" s="363"/>
      <c r="DPV58" s="363"/>
      <c r="DPW58" s="363"/>
      <c r="DPX58" s="363"/>
      <c r="DPY58" s="363"/>
      <c r="DPZ58" s="363"/>
      <c r="DQA58" s="363"/>
      <c r="DQB58" s="363"/>
      <c r="DQC58" s="363"/>
      <c r="DQD58" s="363"/>
      <c r="DQE58" s="363"/>
      <c r="DQF58" s="363"/>
      <c r="DQG58" s="363"/>
      <c r="DQH58" s="363"/>
      <c r="DQI58" s="363"/>
      <c r="DQJ58" s="363"/>
      <c r="DQK58" s="363"/>
      <c r="DQL58" s="363"/>
      <c r="DQM58" s="363"/>
      <c r="DQN58" s="363"/>
      <c r="DQO58" s="363"/>
      <c r="DQP58" s="363"/>
      <c r="DQQ58" s="363"/>
      <c r="DQR58" s="363"/>
      <c r="DQS58" s="363"/>
      <c r="DQT58" s="363"/>
      <c r="DQU58" s="363"/>
      <c r="DQV58" s="363"/>
      <c r="DQW58" s="363"/>
      <c r="DQX58" s="363"/>
      <c r="DQY58" s="363"/>
      <c r="DQZ58" s="363"/>
      <c r="DRA58" s="363"/>
      <c r="DRB58" s="363"/>
      <c r="DRC58" s="363"/>
      <c r="DRD58" s="363"/>
      <c r="DRE58" s="363"/>
      <c r="DRF58" s="363"/>
      <c r="DRG58" s="363"/>
      <c r="DRH58" s="363"/>
      <c r="DRI58" s="363"/>
      <c r="DRJ58" s="363"/>
      <c r="DRK58" s="363"/>
      <c r="DRL58" s="363"/>
      <c r="DRM58" s="363"/>
      <c r="DRN58" s="363"/>
      <c r="DRO58" s="363"/>
      <c r="DRP58" s="363"/>
      <c r="DRQ58" s="363"/>
      <c r="DRR58" s="363"/>
      <c r="DRS58" s="363"/>
      <c r="DRT58" s="363"/>
      <c r="DRU58" s="363"/>
      <c r="DRV58" s="363"/>
      <c r="DRW58" s="363"/>
      <c r="DRX58" s="363"/>
      <c r="DRY58" s="363"/>
      <c r="DRZ58" s="363"/>
      <c r="DSA58" s="363"/>
      <c r="DSB58" s="363"/>
      <c r="DSC58" s="363"/>
      <c r="DSD58" s="363"/>
      <c r="DSE58" s="363"/>
      <c r="DSF58" s="363"/>
      <c r="DSG58" s="363"/>
      <c r="DSH58" s="363"/>
      <c r="DSI58" s="363"/>
      <c r="DSJ58" s="363"/>
      <c r="DSK58" s="363"/>
      <c r="DSL58" s="363"/>
      <c r="DSM58" s="363"/>
      <c r="DSN58" s="363"/>
      <c r="DSO58" s="363"/>
      <c r="DSP58" s="363"/>
      <c r="DSQ58" s="363"/>
      <c r="DSR58" s="363"/>
      <c r="DSS58" s="363"/>
      <c r="DST58" s="363"/>
      <c r="DSU58" s="363"/>
      <c r="DSV58" s="363"/>
      <c r="DSW58" s="363"/>
      <c r="DSX58" s="363"/>
      <c r="DSY58" s="363"/>
      <c r="DSZ58" s="363"/>
      <c r="DTA58" s="363"/>
      <c r="DTB58" s="363"/>
      <c r="DTC58" s="363"/>
      <c r="DTD58" s="363"/>
      <c r="DTE58" s="363"/>
      <c r="DTF58" s="363"/>
      <c r="DTG58" s="363"/>
      <c r="DTH58" s="363"/>
      <c r="DTI58" s="363"/>
      <c r="DTJ58" s="363"/>
      <c r="DTK58" s="363"/>
      <c r="DTL58" s="363"/>
      <c r="DTM58" s="363"/>
      <c r="DTN58" s="363"/>
      <c r="DTO58" s="363"/>
      <c r="DTP58" s="363"/>
      <c r="DTQ58" s="363"/>
      <c r="DTR58" s="363"/>
      <c r="DTS58" s="363"/>
      <c r="DTT58" s="363"/>
      <c r="DTU58" s="363"/>
      <c r="DTV58" s="363"/>
      <c r="DTW58" s="363"/>
      <c r="DTX58" s="363"/>
      <c r="DTY58" s="363"/>
      <c r="DTZ58" s="363"/>
      <c r="DUA58" s="363"/>
      <c r="DUB58" s="363"/>
      <c r="DUC58" s="363"/>
      <c r="DUD58" s="363"/>
      <c r="DUE58" s="363"/>
      <c r="DUF58" s="363"/>
      <c r="DUG58" s="363"/>
      <c r="DUH58" s="363"/>
      <c r="DUI58" s="363"/>
      <c r="DUJ58" s="363"/>
      <c r="DUK58" s="363"/>
      <c r="DUL58" s="363"/>
      <c r="DUM58" s="363"/>
      <c r="DUN58" s="363"/>
      <c r="DUO58" s="363"/>
      <c r="DUP58" s="363"/>
      <c r="DUQ58" s="363"/>
      <c r="DUR58" s="363"/>
      <c r="DUS58" s="363"/>
      <c r="DUT58" s="363"/>
      <c r="DUU58" s="363"/>
      <c r="DUV58" s="363"/>
      <c r="DUW58" s="363"/>
      <c r="DUX58" s="363"/>
      <c r="DUY58" s="363"/>
      <c r="DUZ58" s="363"/>
      <c r="DVA58" s="363"/>
      <c r="DVB58" s="363"/>
      <c r="DVC58" s="363"/>
      <c r="DVD58" s="363"/>
      <c r="DVE58" s="363"/>
      <c r="DVF58" s="363"/>
      <c r="DVG58" s="363"/>
      <c r="DVH58" s="363"/>
      <c r="DVI58" s="363"/>
      <c r="DVJ58" s="363"/>
      <c r="DVK58" s="363"/>
      <c r="DVL58" s="363"/>
      <c r="DVM58" s="363"/>
      <c r="DVN58" s="363"/>
      <c r="DVO58" s="363"/>
      <c r="DVP58" s="363"/>
      <c r="DVQ58" s="363"/>
      <c r="DVR58" s="363"/>
      <c r="DVS58" s="363"/>
      <c r="DVT58" s="363"/>
      <c r="DVU58" s="363"/>
      <c r="DVV58" s="363"/>
      <c r="DVW58" s="363"/>
      <c r="DVX58" s="363"/>
      <c r="DVY58" s="363"/>
      <c r="DVZ58" s="363"/>
      <c r="DWA58" s="363"/>
      <c r="DWB58" s="363"/>
      <c r="DWC58" s="363"/>
      <c r="DWD58" s="363"/>
      <c r="DWE58" s="363"/>
      <c r="DWF58" s="363"/>
      <c r="DWG58" s="363"/>
      <c r="DWH58" s="363"/>
      <c r="DWI58" s="363"/>
      <c r="DWJ58" s="363"/>
      <c r="DWK58" s="363"/>
      <c r="DWL58" s="363"/>
      <c r="DWM58" s="363"/>
      <c r="DWN58" s="363"/>
      <c r="DWO58" s="363"/>
      <c r="DWP58" s="363"/>
      <c r="DWQ58" s="363"/>
      <c r="DWR58" s="363"/>
      <c r="DWS58" s="363"/>
      <c r="DWT58" s="363"/>
      <c r="DWU58" s="363"/>
      <c r="DWV58" s="363"/>
      <c r="DWW58" s="363"/>
      <c r="DWX58" s="363"/>
      <c r="DWY58" s="363"/>
      <c r="DWZ58" s="363"/>
      <c r="DXA58" s="363"/>
      <c r="DXB58" s="363"/>
      <c r="DXC58" s="363"/>
      <c r="DXD58" s="363"/>
      <c r="DXE58" s="363"/>
      <c r="DXF58" s="363"/>
      <c r="DXG58" s="363"/>
      <c r="DXH58" s="363"/>
      <c r="DXI58" s="363"/>
      <c r="DXJ58" s="363"/>
      <c r="DXK58" s="363"/>
      <c r="DXL58" s="363"/>
      <c r="DXM58" s="363"/>
      <c r="DXN58" s="363"/>
      <c r="DXO58" s="363"/>
      <c r="DXP58" s="363"/>
      <c r="DXQ58" s="363"/>
      <c r="DXR58" s="363"/>
      <c r="DXS58" s="363"/>
      <c r="DXT58" s="363"/>
      <c r="DXU58" s="363"/>
      <c r="DXV58" s="363"/>
      <c r="DXW58" s="363"/>
      <c r="DXX58" s="363"/>
      <c r="DXY58" s="363"/>
      <c r="DXZ58" s="363"/>
      <c r="DYA58" s="363"/>
      <c r="DYB58" s="363"/>
      <c r="DYC58" s="363"/>
      <c r="DYD58" s="363"/>
      <c r="DYE58" s="363"/>
      <c r="DYF58" s="363"/>
      <c r="DYG58" s="363"/>
      <c r="DYH58" s="363"/>
      <c r="DYI58" s="363"/>
      <c r="DYJ58" s="363"/>
      <c r="DYK58" s="363"/>
      <c r="DYL58" s="363"/>
      <c r="DYM58" s="363"/>
      <c r="DYN58" s="363"/>
      <c r="DYO58" s="363"/>
      <c r="DYP58" s="363"/>
      <c r="DYQ58" s="363"/>
      <c r="DYR58" s="363"/>
      <c r="DYS58" s="363"/>
      <c r="DYT58" s="363"/>
      <c r="DYU58" s="363"/>
      <c r="DYV58" s="363"/>
      <c r="DYW58" s="363"/>
      <c r="DYX58" s="363"/>
      <c r="DYY58" s="363"/>
      <c r="DYZ58" s="363"/>
      <c r="DZA58" s="363"/>
      <c r="DZB58" s="363"/>
      <c r="DZC58" s="363"/>
      <c r="DZD58" s="363"/>
      <c r="DZE58" s="363"/>
      <c r="DZF58" s="363"/>
      <c r="DZG58" s="363"/>
      <c r="DZH58" s="363"/>
      <c r="DZI58" s="363"/>
      <c r="DZJ58" s="363"/>
      <c r="DZK58" s="363"/>
      <c r="DZL58" s="363"/>
      <c r="DZM58" s="363"/>
      <c r="DZN58" s="363"/>
      <c r="DZO58" s="363"/>
      <c r="DZP58" s="363"/>
      <c r="DZQ58" s="363"/>
      <c r="DZR58" s="363"/>
      <c r="DZS58" s="363"/>
      <c r="DZT58" s="363"/>
      <c r="DZU58" s="363"/>
      <c r="DZV58" s="363"/>
      <c r="DZW58" s="363"/>
      <c r="DZX58" s="363"/>
      <c r="DZY58" s="363"/>
      <c r="DZZ58" s="363"/>
      <c r="EAA58" s="363"/>
      <c r="EAB58" s="363"/>
      <c r="EAC58" s="363"/>
      <c r="EAD58" s="363"/>
      <c r="EAE58" s="363"/>
      <c r="EAF58" s="363"/>
      <c r="EAG58" s="363"/>
      <c r="EAH58" s="363"/>
      <c r="EAI58" s="363"/>
      <c r="EAJ58" s="363"/>
      <c r="EAK58" s="363"/>
      <c r="EAL58" s="363"/>
      <c r="EAM58" s="363"/>
      <c r="EAN58" s="363"/>
      <c r="EAO58" s="363"/>
      <c r="EAP58" s="363"/>
      <c r="EAQ58" s="363"/>
      <c r="EAR58" s="363"/>
      <c r="EAS58" s="363"/>
      <c r="EAT58" s="363"/>
      <c r="EAU58" s="363"/>
      <c r="EAV58" s="363"/>
      <c r="EAW58" s="363"/>
      <c r="EAX58" s="363"/>
      <c r="EAY58" s="363"/>
      <c r="EAZ58" s="363"/>
      <c r="EBA58" s="363"/>
      <c r="EBB58" s="363"/>
      <c r="EBC58" s="363"/>
      <c r="EBD58" s="363"/>
      <c r="EBE58" s="363"/>
      <c r="EBF58" s="363"/>
      <c r="EBG58" s="363"/>
      <c r="EBH58" s="363"/>
      <c r="EBI58" s="363"/>
      <c r="EBJ58" s="363"/>
      <c r="EBK58" s="363"/>
      <c r="EBL58" s="363"/>
      <c r="EBM58" s="363"/>
      <c r="EBN58" s="363"/>
      <c r="EBO58" s="363"/>
      <c r="EBP58" s="363"/>
      <c r="EBQ58" s="363"/>
      <c r="EBR58" s="363"/>
      <c r="EBS58" s="363"/>
      <c r="EBT58" s="363"/>
      <c r="EBU58" s="363"/>
      <c r="EBV58" s="363"/>
      <c r="EBW58" s="363"/>
      <c r="EBX58" s="363"/>
      <c r="EBY58" s="363"/>
      <c r="EBZ58" s="363"/>
      <c r="ECA58" s="363"/>
      <c r="ECB58" s="363"/>
      <c r="ECC58" s="363"/>
      <c r="ECD58" s="363"/>
      <c r="ECE58" s="363"/>
      <c r="ECF58" s="363"/>
      <c r="ECG58" s="363"/>
      <c r="ECH58" s="363"/>
      <c r="ECI58" s="363"/>
      <c r="ECJ58" s="363"/>
      <c r="ECK58" s="363"/>
      <c r="ECL58" s="363"/>
      <c r="ECM58" s="363"/>
      <c r="ECN58" s="363"/>
      <c r="ECO58" s="363"/>
      <c r="ECP58" s="363"/>
      <c r="ECQ58" s="363"/>
      <c r="ECR58" s="363"/>
      <c r="ECS58" s="363"/>
      <c r="ECT58" s="363"/>
      <c r="ECU58" s="363"/>
      <c r="ECV58" s="363"/>
      <c r="ECW58" s="363"/>
      <c r="ECX58" s="363"/>
      <c r="ECY58" s="363"/>
      <c r="ECZ58" s="363"/>
      <c r="EDA58" s="363"/>
      <c r="EDB58" s="363"/>
      <c r="EDC58" s="363"/>
      <c r="EDD58" s="363"/>
      <c r="EDE58" s="363"/>
      <c r="EDF58" s="363"/>
      <c r="EDG58" s="363"/>
      <c r="EDH58" s="363"/>
      <c r="EDI58" s="363"/>
      <c r="EDJ58" s="363"/>
      <c r="EDK58" s="363"/>
      <c r="EDL58" s="363"/>
      <c r="EDM58" s="363"/>
      <c r="EDN58" s="363"/>
      <c r="EDO58" s="363"/>
      <c r="EDP58" s="363"/>
      <c r="EDQ58" s="363"/>
      <c r="EDR58" s="363"/>
      <c r="EDS58" s="363"/>
      <c r="EDT58" s="363"/>
      <c r="EDU58" s="363"/>
      <c r="EDV58" s="363"/>
      <c r="EDW58" s="363"/>
      <c r="EDX58" s="363"/>
      <c r="EDY58" s="363"/>
      <c r="EDZ58" s="363"/>
      <c r="EEA58" s="363"/>
      <c r="EEB58" s="363"/>
      <c r="EEC58" s="363"/>
      <c r="EED58" s="363"/>
      <c r="EEE58" s="363"/>
      <c r="EEF58" s="363"/>
      <c r="EEG58" s="363"/>
      <c r="EEH58" s="363"/>
      <c r="EEI58" s="363"/>
      <c r="EEJ58" s="363"/>
      <c r="EEK58" s="363"/>
      <c r="EEL58" s="363"/>
      <c r="EEM58" s="363"/>
      <c r="EEN58" s="363"/>
      <c r="EEO58" s="363"/>
      <c r="EEP58" s="363"/>
      <c r="EEQ58" s="363"/>
      <c r="EER58" s="363"/>
      <c r="EES58" s="363"/>
      <c r="EET58" s="363"/>
      <c r="EEU58" s="363"/>
      <c r="EEV58" s="363"/>
      <c r="EEW58" s="363"/>
      <c r="EEX58" s="363"/>
      <c r="EEY58" s="363"/>
      <c r="EEZ58" s="363"/>
      <c r="EFA58" s="363"/>
      <c r="EFB58" s="363"/>
      <c r="EFC58" s="363"/>
      <c r="EFD58" s="363"/>
      <c r="EFE58" s="363"/>
      <c r="EFF58" s="363"/>
      <c r="EFG58" s="363"/>
      <c r="EFH58" s="363"/>
      <c r="EFI58" s="363"/>
      <c r="EFJ58" s="363"/>
      <c r="EFK58" s="363"/>
      <c r="EFL58" s="363"/>
      <c r="EFM58" s="363"/>
      <c r="EFN58" s="363"/>
      <c r="EFO58" s="363"/>
      <c r="EFP58" s="363"/>
      <c r="EFQ58" s="363"/>
      <c r="EFR58" s="363"/>
      <c r="EFS58" s="363"/>
      <c r="EFT58" s="363"/>
      <c r="EFU58" s="363"/>
      <c r="EFV58" s="363"/>
      <c r="EFW58" s="363"/>
      <c r="EFX58" s="363"/>
      <c r="EFY58" s="363"/>
      <c r="EFZ58" s="363"/>
      <c r="EGA58" s="363"/>
      <c r="EGB58" s="363"/>
      <c r="EGC58" s="363"/>
      <c r="EGD58" s="363"/>
      <c r="EGE58" s="363"/>
      <c r="EGF58" s="363"/>
      <c r="EGG58" s="363"/>
      <c r="EGH58" s="363"/>
      <c r="EGI58" s="363"/>
      <c r="EGJ58" s="363"/>
      <c r="EGK58" s="363"/>
      <c r="EGL58" s="363"/>
      <c r="EGM58" s="363"/>
      <c r="EGN58" s="363"/>
      <c r="EGO58" s="363"/>
      <c r="EGP58" s="363"/>
      <c r="EGQ58" s="363"/>
      <c r="EGR58" s="363"/>
      <c r="EGS58" s="363"/>
      <c r="EGT58" s="363"/>
      <c r="EGU58" s="363"/>
      <c r="EGV58" s="363"/>
      <c r="EGW58" s="363"/>
      <c r="EGX58" s="363"/>
      <c r="EGY58" s="363"/>
      <c r="EGZ58" s="363"/>
      <c r="EHA58" s="363"/>
      <c r="EHB58" s="363"/>
      <c r="EHC58" s="363"/>
      <c r="EHD58" s="363"/>
      <c r="EHE58" s="363"/>
      <c r="EHF58" s="363"/>
      <c r="EHG58" s="363"/>
      <c r="EHH58" s="363"/>
      <c r="EHI58" s="363"/>
      <c r="EHJ58" s="363"/>
      <c r="EHK58" s="363"/>
      <c r="EHL58" s="363"/>
      <c r="EHM58" s="363"/>
      <c r="EHN58" s="363"/>
      <c r="EHO58" s="363"/>
      <c r="EHP58" s="363"/>
      <c r="EHQ58" s="363"/>
      <c r="EHR58" s="363"/>
      <c r="EHS58" s="363"/>
      <c r="EHT58" s="363"/>
      <c r="EHU58" s="363"/>
      <c r="EHV58" s="363"/>
      <c r="EHW58" s="363"/>
      <c r="EHX58" s="363"/>
      <c r="EHY58" s="363"/>
      <c r="EHZ58" s="363"/>
      <c r="EIA58" s="363"/>
      <c r="EIB58" s="363"/>
      <c r="EIC58" s="363"/>
      <c r="EID58" s="363"/>
      <c r="EIE58" s="363"/>
      <c r="EIF58" s="363"/>
      <c r="EIG58" s="363"/>
      <c r="EIH58" s="363"/>
      <c r="EII58" s="363"/>
      <c r="EIJ58" s="363"/>
      <c r="EIK58" s="363"/>
      <c r="EIL58" s="363"/>
      <c r="EIM58" s="363"/>
      <c r="EIN58" s="363"/>
      <c r="EIO58" s="363"/>
      <c r="EIP58" s="363"/>
      <c r="EIQ58" s="363"/>
      <c r="EIR58" s="363"/>
      <c r="EIS58" s="363"/>
      <c r="EIT58" s="363"/>
      <c r="EIU58" s="363"/>
      <c r="EIV58" s="363"/>
      <c r="EIW58" s="363"/>
      <c r="EIX58" s="363"/>
      <c r="EIY58" s="363"/>
      <c r="EIZ58" s="363"/>
      <c r="EJA58" s="363"/>
      <c r="EJB58" s="363"/>
      <c r="EJC58" s="363"/>
      <c r="EJD58" s="363"/>
      <c r="EJE58" s="363"/>
      <c r="EJF58" s="363"/>
      <c r="EJG58" s="363"/>
      <c r="EJH58" s="363"/>
      <c r="EJI58" s="363"/>
      <c r="EJJ58" s="363"/>
      <c r="EJK58" s="363"/>
      <c r="EJL58" s="363"/>
      <c r="EJM58" s="363"/>
      <c r="EJN58" s="363"/>
      <c r="EJO58" s="363"/>
      <c r="EJP58" s="363"/>
      <c r="EJQ58" s="363"/>
      <c r="EJR58" s="363"/>
      <c r="EJS58" s="363"/>
      <c r="EJT58" s="363"/>
      <c r="EJU58" s="363"/>
      <c r="EJV58" s="363"/>
      <c r="EJW58" s="363"/>
      <c r="EJX58" s="363"/>
      <c r="EJY58" s="363"/>
      <c r="EJZ58" s="363"/>
      <c r="EKA58" s="363"/>
      <c r="EKB58" s="363"/>
      <c r="EKC58" s="363"/>
      <c r="EKD58" s="363"/>
      <c r="EKE58" s="363"/>
      <c r="EKF58" s="363"/>
      <c r="EKG58" s="363"/>
      <c r="EKH58" s="363"/>
      <c r="EKI58" s="363"/>
      <c r="EKJ58" s="363"/>
      <c r="EKK58" s="363"/>
      <c r="EKL58" s="363"/>
      <c r="EKM58" s="363"/>
      <c r="EKN58" s="363"/>
      <c r="EKO58" s="363"/>
      <c r="EKP58" s="363"/>
      <c r="EKQ58" s="363"/>
      <c r="EKR58" s="363"/>
      <c r="EKS58" s="363"/>
      <c r="EKT58" s="363"/>
      <c r="EKU58" s="363"/>
      <c r="EKV58" s="363"/>
      <c r="EKW58" s="363"/>
      <c r="EKX58" s="363"/>
      <c r="EKY58" s="363"/>
      <c r="EKZ58" s="363"/>
      <c r="ELA58" s="363"/>
      <c r="ELB58" s="363"/>
      <c r="ELC58" s="363"/>
      <c r="ELD58" s="363"/>
      <c r="ELE58" s="363"/>
      <c r="ELF58" s="363"/>
      <c r="ELG58" s="363"/>
      <c r="ELH58" s="363"/>
      <c r="ELI58" s="363"/>
      <c r="ELJ58" s="363"/>
      <c r="ELK58" s="363"/>
      <c r="ELL58" s="363"/>
      <c r="ELM58" s="363"/>
      <c r="ELN58" s="363"/>
      <c r="ELO58" s="363"/>
      <c r="ELP58" s="363"/>
      <c r="ELQ58" s="363"/>
      <c r="ELR58" s="363"/>
      <c r="ELS58" s="363"/>
      <c r="ELT58" s="363"/>
      <c r="ELU58" s="363"/>
      <c r="ELV58" s="363"/>
      <c r="ELW58" s="363"/>
      <c r="ELX58" s="363"/>
      <c r="ELY58" s="363"/>
      <c r="ELZ58" s="363"/>
      <c r="EMA58" s="363"/>
      <c r="EMB58" s="363"/>
      <c r="EMC58" s="363"/>
      <c r="EMD58" s="363"/>
      <c r="EME58" s="363"/>
      <c r="EMF58" s="363"/>
      <c r="EMG58" s="363"/>
      <c r="EMH58" s="363"/>
      <c r="EMI58" s="363"/>
      <c r="EMJ58" s="363"/>
      <c r="EMK58" s="363"/>
      <c r="EML58" s="363"/>
      <c r="EMM58" s="363"/>
      <c r="EMN58" s="363"/>
      <c r="EMO58" s="363"/>
      <c r="EMP58" s="363"/>
      <c r="EMQ58" s="363"/>
      <c r="EMR58" s="363"/>
      <c r="EMS58" s="363"/>
      <c r="EMT58" s="363"/>
      <c r="EMU58" s="363"/>
      <c r="EMV58" s="363"/>
      <c r="EMW58" s="363"/>
      <c r="EMX58" s="363"/>
      <c r="EMY58" s="363"/>
      <c r="EMZ58" s="363"/>
      <c r="ENA58" s="363"/>
      <c r="ENB58" s="363"/>
      <c r="ENC58" s="363"/>
      <c r="END58" s="363"/>
      <c r="ENE58" s="363"/>
      <c r="ENF58" s="363"/>
      <c r="ENG58" s="363"/>
      <c r="ENH58" s="363"/>
      <c r="ENI58" s="363"/>
      <c r="ENJ58" s="363"/>
      <c r="ENK58" s="363"/>
      <c r="ENL58" s="363"/>
      <c r="ENM58" s="363"/>
      <c r="ENN58" s="363"/>
      <c r="ENO58" s="363"/>
      <c r="ENP58" s="363"/>
      <c r="ENQ58" s="363"/>
      <c r="ENR58" s="363"/>
      <c r="ENS58" s="363"/>
      <c r="ENT58" s="363"/>
      <c r="ENU58" s="363"/>
      <c r="ENV58" s="363"/>
      <c r="ENW58" s="363"/>
      <c r="ENX58" s="363"/>
      <c r="ENY58" s="363"/>
      <c r="ENZ58" s="363"/>
      <c r="EOA58" s="363"/>
      <c r="EOB58" s="363"/>
      <c r="EOC58" s="363"/>
      <c r="EOD58" s="363"/>
      <c r="EOE58" s="363"/>
      <c r="EOF58" s="363"/>
      <c r="EOG58" s="363"/>
      <c r="EOH58" s="363"/>
      <c r="EOI58" s="363"/>
      <c r="EOJ58" s="363"/>
      <c r="EOK58" s="363"/>
      <c r="EOL58" s="363"/>
      <c r="EOM58" s="363"/>
      <c r="EON58" s="363"/>
      <c r="EOO58" s="363"/>
      <c r="EOP58" s="363"/>
      <c r="EOQ58" s="363"/>
      <c r="EOR58" s="363"/>
      <c r="EOS58" s="363"/>
      <c r="EOT58" s="363"/>
      <c r="EOU58" s="363"/>
      <c r="EOV58" s="363"/>
      <c r="EOW58" s="363"/>
      <c r="EOX58" s="363"/>
      <c r="EOY58" s="363"/>
      <c r="EOZ58" s="363"/>
      <c r="EPA58" s="363"/>
      <c r="EPB58" s="363"/>
      <c r="EPC58" s="363"/>
      <c r="EPD58" s="363"/>
      <c r="EPE58" s="363"/>
      <c r="EPF58" s="363"/>
      <c r="EPG58" s="363"/>
      <c r="EPH58" s="363"/>
      <c r="EPI58" s="363"/>
      <c r="EPJ58" s="363"/>
      <c r="EPK58" s="363"/>
      <c r="EPL58" s="363"/>
      <c r="EPM58" s="363"/>
      <c r="EPN58" s="363"/>
      <c r="EPO58" s="363"/>
      <c r="EPP58" s="363"/>
      <c r="EPQ58" s="363"/>
      <c r="EPR58" s="363"/>
      <c r="EPS58" s="363"/>
      <c r="EPT58" s="363"/>
      <c r="EPU58" s="363"/>
      <c r="EPV58" s="363"/>
      <c r="EPW58" s="363"/>
      <c r="EPX58" s="363"/>
      <c r="EPY58" s="363"/>
      <c r="EPZ58" s="363"/>
      <c r="EQA58" s="363"/>
      <c r="EQB58" s="363"/>
      <c r="EQC58" s="363"/>
      <c r="EQD58" s="363"/>
      <c r="EQE58" s="363"/>
      <c r="EQF58" s="363"/>
      <c r="EQG58" s="363"/>
      <c r="EQH58" s="363"/>
      <c r="EQI58" s="363"/>
      <c r="EQJ58" s="363"/>
      <c r="EQK58" s="363"/>
      <c r="EQL58" s="363"/>
      <c r="EQM58" s="363"/>
      <c r="EQN58" s="363"/>
      <c r="EQO58" s="363"/>
      <c r="EQP58" s="363"/>
      <c r="EQQ58" s="363"/>
      <c r="EQR58" s="363"/>
      <c r="EQS58" s="363"/>
      <c r="EQT58" s="363"/>
      <c r="EQU58" s="363"/>
      <c r="EQV58" s="363"/>
      <c r="EQW58" s="363"/>
      <c r="EQX58" s="363"/>
      <c r="EQY58" s="363"/>
      <c r="EQZ58" s="363"/>
      <c r="ERA58" s="363"/>
      <c r="ERB58" s="363"/>
      <c r="ERC58" s="363"/>
      <c r="ERD58" s="363"/>
      <c r="ERE58" s="363"/>
      <c r="ERF58" s="363"/>
      <c r="ERG58" s="363"/>
      <c r="ERH58" s="363"/>
      <c r="ERI58" s="363"/>
      <c r="ERJ58" s="363"/>
      <c r="ERK58" s="363"/>
      <c r="ERL58" s="363"/>
      <c r="ERM58" s="363"/>
      <c r="ERN58" s="363"/>
      <c r="ERO58" s="363"/>
      <c r="ERP58" s="363"/>
      <c r="ERQ58" s="363"/>
      <c r="ERR58" s="363"/>
      <c r="ERS58" s="363"/>
      <c r="ERT58" s="363"/>
      <c r="ERU58" s="363"/>
      <c r="ERV58" s="363"/>
      <c r="ERW58" s="363"/>
      <c r="ERX58" s="363"/>
      <c r="ERY58" s="363"/>
      <c r="ERZ58" s="363"/>
      <c r="ESA58" s="363"/>
      <c r="ESB58" s="363"/>
      <c r="ESC58" s="363"/>
      <c r="ESD58" s="363"/>
      <c r="ESE58" s="363"/>
      <c r="ESF58" s="363"/>
      <c r="ESG58" s="363"/>
      <c r="ESH58" s="363"/>
      <c r="ESI58" s="363"/>
      <c r="ESJ58" s="363"/>
      <c r="ESK58" s="363"/>
      <c r="ESL58" s="363"/>
      <c r="ESM58" s="363"/>
      <c r="ESN58" s="363"/>
      <c r="ESO58" s="363"/>
      <c r="ESP58" s="363"/>
      <c r="ESQ58" s="363"/>
      <c r="ESR58" s="363"/>
      <c r="ESS58" s="363"/>
      <c r="EST58" s="363"/>
      <c r="ESU58" s="363"/>
      <c r="ESV58" s="363"/>
      <c r="ESW58" s="363"/>
      <c r="ESX58" s="363"/>
      <c r="ESY58" s="363"/>
      <c r="ESZ58" s="363"/>
      <c r="ETA58" s="363"/>
      <c r="ETB58" s="363"/>
      <c r="ETC58" s="363"/>
      <c r="ETD58" s="363"/>
      <c r="ETE58" s="363"/>
      <c r="ETF58" s="363"/>
      <c r="ETG58" s="363"/>
      <c r="ETH58" s="363"/>
      <c r="ETI58" s="363"/>
      <c r="ETJ58" s="363"/>
      <c r="ETK58" s="363"/>
      <c r="ETL58" s="363"/>
      <c r="ETM58" s="363"/>
      <c r="ETN58" s="363"/>
      <c r="ETO58" s="363"/>
      <c r="ETP58" s="363"/>
      <c r="ETQ58" s="363"/>
      <c r="ETR58" s="363"/>
      <c r="ETS58" s="363"/>
      <c r="ETT58" s="363"/>
      <c r="ETU58" s="363"/>
      <c r="ETV58" s="363"/>
      <c r="ETW58" s="363"/>
      <c r="ETX58" s="363"/>
      <c r="ETY58" s="363"/>
      <c r="ETZ58" s="363"/>
      <c r="EUA58" s="363"/>
      <c r="EUB58" s="363"/>
      <c r="EUC58" s="363"/>
      <c r="EUD58" s="363"/>
      <c r="EUE58" s="363"/>
      <c r="EUF58" s="363"/>
      <c r="EUG58" s="363"/>
      <c r="EUH58" s="363"/>
      <c r="EUI58" s="363"/>
      <c r="EUJ58" s="363"/>
      <c r="EUK58" s="363"/>
      <c r="EUL58" s="363"/>
      <c r="EUM58" s="363"/>
      <c r="EUN58" s="363"/>
      <c r="EUO58" s="363"/>
      <c r="EUP58" s="363"/>
      <c r="EUQ58" s="363"/>
      <c r="EUR58" s="363"/>
      <c r="EUS58" s="363"/>
      <c r="EUT58" s="363"/>
      <c r="EUU58" s="363"/>
      <c r="EUV58" s="363"/>
      <c r="EUW58" s="363"/>
      <c r="EUX58" s="363"/>
      <c r="EUY58" s="363"/>
      <c r="EUZ58" s="363"/>
      <c r="EVA58" s="363"/>
      <c r="EVB58" s="363"/>
      <c r="EVC58" s="363"/>
      <c r="EVD58" s="363"/>
      <c r="EVE58" s="363"/>
      <c r="EVF58" s="363"/>
      <c r="EVG58" s="363"/>
      <c r="EVH58" s="363"/>
      <c r="EVI58" s="363"/>
      <c r="EVJ58" s="363"/>
      <c r="EVK58" s="363"/>
      <c r="EVL58" s="363"/>
      <c r="EVM58" s="363"/>
      <c r="EVN58" s="363"/>
      <c r="EVO58" s="363"/>
      <c r="EVP58" s="363"/>
      <c r="EVQ58" s="363"/>
      <c r="EVR58" s="363"/>
      <c r="EVS58" s="363"/>
      <c r="EVT58" s="363"/>
      <c r="EVU58" s="363"/>
      <c r="EVV58" s="363"/>
      <c r="EVW58" s="363"/>
      <c r="EVX58" s="363"/>
      <c r="EVY58" s="363"/>
      <c r="EVZ58" s="363"/>
      <c r="EWA58" s="363"/>
      <c r="EWB58" s="363"/>
      <c r="EWC58" s="363"/>
      <c r="EWD58" s="363"/>
      <c r="EWE58" s="363"/>
      <c r="EWF58" s="363"/>
      <c r="EWG58" s="363"/>
      <c r="EWH58" s="363"/>
      <c r="EWI58" s="363"/>
      <c r="EWJ58" s="363"/>
      <c r="EWK58" s="363"/>
      <c r="EWL58" s="363"/>
      <c r="EWM58" s="363"/>
      <c r="EWN58" s="363"/>
      <c r="EWO58" s="363"/>
      <c r="EWP58" s="363"/>
      <c r="EWQ58" s="363"/>
      <c r="EWR58" s="363"/>
      <c r="EWS58" s="363"/>
      <c r="EWT58" s="363"/>
      <c r="EWU58" s="363"/>
      <c r="EWV58" s="363"/>
      <c r="EWW58" s="363"/>
      <c r="EWX58" s="363"/>
      <c r="EWY58" s="363"/>
      <c r="EWZ58" s="363"/>
      <c r="EXA58" s="363"/>
      <c r="EXB58" s="363"/>
      <c r="EXC58" s="363"/>
      <c r="EXD58" s="363"/>
      <c r="EXE58" s="363"/>
      <c r="EXF58" s="363"/>
      <c r="EXG58" s="363"/>
      <c r="EXH58" s="363"/>
      <c r="EXI58" s="363"/>
      <c r="EXJ58" s="363"/>
      <c r="EXK58" s="363"/>
      <c r="EXL58" s="363"/>
      <c r="EXM58" s="363"/>
      <c r="EXN58" s="363"/>
      <c r="EXO58" s="363"/>
      <c r="EXP58" s="363"/>
      <c r="EXQ58" s="363"/>
      <c r="EXR58" s="363"/>
      <c r="EXS58" s="363"/>
      <c r="EXT58" s="363"/>
      <c r="EXU58" s="363"/>
      <c r="EXV58" s="363"/>
      <c r="EXW58" s="363"/>
      <c r="EXX58" s="363"/>
      <c r="EXY58" s="363"/>
      <c r="EXZ58" s="363"/>
      <c r="EYA58" s="363"/>
      <c r="EYB58" s="363"/>
      <c r="EYC58" s="363"/>
      <c r="EYD58" s="363"/>
      <c r="EYE58" s="363"/>
      <c r="EYF58" s="363"/>
      <c r="EYG58" s="363"/>
      <c r="EYH58" s="363"/>
      <c r="EYI58" s="363"/>
      <c r="EYJ58" s="363"/>
      <c r="EYK58" s="363"/>
      <c r="EYL58" s="363"/>
      <c r="EYM58" s="363"/>
      <c r="EYN58" s="363"/>
      <c r="EYO58" s="363"/>
      <c r="EYP58" s="363"/>
      <c r="EYQ58" s="363"/>
      <c r="EYR58" s="363"/>
      <c r="EYS58" s="363"/>
      <c r="EYT58" s="363"/>
      <c r="EYU58" s="363"/>
      <c r="EYV58" s="363"/>
      <c r="EYW58" s="363"/>
      <c r="EYX58" s="363"/>
      <c r="EYY58" s="363"/>
      <c r="EYZ58" s="363"/>
      <c r="EZA58" s="363"/>
      <c r="EZB58" s="363"/>
      <c r="EZC58" s="363"/>
      <c r="EZD58" s="363"/>
      <c r="EZE58" s="363"/>
      <c r="EZF58" s="363"/>
      <c r="EZG58" s="363"/>
      <c r="EZH58" s="363"/>
      <c r="EZI58" s="363"/>
      <c r="EZJ58" s="363"/>
      <c r="EZK58" s="363"/>
      <c r="EZL58" s="363"/>
      <c r="EZM58" s="363"/>
      <c r="EZN58" s="363"/>
      <c r="EZO58" s="363"/>
      <c r="EZP58" s="363"/>
      <c r="EZQ58" s="363"/>
      <c r="EZR58" s="363"/>
      <c r="EZS58" s="363"/>
      <c r="EZT58" s="363"/>
      <c r="EZU58" s="363"/>
      <c r="EZV58" s="363"/>
      <c r="EZW58" s="363"/>
      <c r="EZX58" s="363"/>
      <c r="EZY58" s="363"/>
      <c r="EZZ58" s="363"/>
      <c r="FAA58" s="363"/>
      <c r="FAB58" s="363"/>
      <c r="FAC58" s="363"/>
      <c r="FAD58" s="363"/>
      <c r="FAE58" s="363"/>
      <c r="FAF58" s="363"/>
      <c r="FAG58" s="363"/>
      <c r="FAH58" s="363"/>
      <c r="FAI58" s="363"/>
      <c r="FAJ58" s="363"/>
      <c r="FAK58" s="363"/>
      <c r="FAL58" s="363"/>
      <c r="FAM58" s="363"/>
      <c r="FAN58" s="363"/>
      <c r="FAO58" s="363"/>
      <c r="FAP58" s="363"/>
      <c r="FAQ58" s="363"/>
      <c r="FAR58" s="363"/>
      <c r="FAS58" s="363"/>
      <c r="FAT58" s="363"/>
      <c r="FAU58" s="363"/>
      <c r="FAV58" s="363"/>
      <c r="FAW58" s="363"/>
      <c r="FAX58" s="363"/>
      <c r="FAY58" s="363"/>
      <c r="FAZ58" s="363"/>
      <c r="FBA58" s="363"/>
      <c r="FBB58" s="363"/>
      <c r="FBC58" s="363"/>
      <c r="FBD58" s="363"/>
      <c r="FBE58" s="363"/>
      <c r="FBF58" s="363"/>
      <c r="FBG58" s="363"/>
      <c r="FBH58" s="363"/>
      <c r="FBI58" s="363"/>
      <c r="FBJ58" s="363"/>
      <c r="FBK58" s="363"/>
      <c r="FBL58" s="363"/>
      <c r="FBM58" s="363"/>
      <c r="FBN58" s="363"/>
      <c r="FBO58" s="363"/>
      <c r="FBP58" s="363"/>
      <c r="FBQ58" s="363"/>
      <c r="FBR58" s="363"/>
      <c r="FBS58" s="363"/>
      <c r="FBT58" s="363"/>
      <c r="FBU58" s="363"/>
      <c r="FBV58" s="363"/>
      <c r="FBW58" s="363"/>
      <c r="FBX58" s="363"/>
      <c r="FBY58" s="363"/>
      <c r="FBZ58" s="363"/>
      <c r="FCA58" s="363"/>
      <c r="FCB58" s="363"/>
      <c r="FCC58" s="363"/>
      <c r="FCD58" s="363"/>
      <c r="FCE58" s="363"/>
      <c r="FCF58" s="363"/>
      <c r="FCG58" s="363"/>
      <c r="FCH58" s="363"/>
      <c r="FCI58" s="363"/>
      <c r="FCJ58" s="363"/>
      <c r="FCK58" s="363"/>
      <c r="FCL58" s="363"/>
      <c r="FCM58" s="363"/>
      <c r="FCN58" s="363"/>
      <c r="FCO58" s="363"/>
      <c r="FCP58" s="363"/>
      <c r="FCQ58" s="363"/>
      <c r="FCR58" s="363"/>
      <c r="FCS58" s="363"/>
      <c r="FCT58" s="363"/>
      <c r="FCU58" s="363"/>
      <c r="FCV58" s="363"/>
      <c r="FCW58" s="363"/>
      <c r="FCX58" s="363"/>
      <c r="FCY58" s="363"/>
      <c r="FCZ58" s="363"/>
      <c r="FDA58" s="363"/>
      <c r="FDB58" s="363"/>
      <c r="FDC58" s="363"/>
      <c r="FDD58" s="363"/>
      <c r="FDE58" s="363"/>
      <c r="FDF58" s="363"/>
      <c r="FDG58" s="363"/>
      <c r="FDH58" s="363"/>
      <c r="FDI58" s="363"/>
      <c r="FDJ58" s="363"/>
      <c r="FDK58" s="363"/>
      <c r="FDL58" s="363"/>
      <c r="FDM58" s="363"/>
      <c r="FDN58" s="363"/>
      <c r="FDO58" s="363"/>
      <c r="FDP58" s="363"/>
      <c r="FDQ58" s="363"/>
      <c r="FDR58" s="363"/>
      <c r="FDS58" s="363"/>
      <c r="FDT58" s="363"/>
      <c r="FDU58" s="363"/>
      <c r="FDV58" s="363"/>
      <c r="FDW58" s="363"/>
      <c r="FDX58" s="363"/>
      <c r="FDY58" s="363"/>
      <c r="FDZ58" s="363"/>
      <c r="FEA58" s="363"/>
      <c r="FEB58" s="363"/>
      <c r="FEC58" s="363"/>
      <c r="FED58" s="363"/>
      <c r="FEE58" s="363"/>
      <c r="FEF58" s="363"/>
      <c r="FEG58" s="363"/>
      <c r="FEH58" s="363"/>
      <c r="FEI58" s="363"/>
      <c r="FEJ58" s="363"/>
      <c r="FEK58" s="363"/>
      <c r="FEL58" s="363"/>
      <c r="FEM58" s="363"/>
      <c r="FEN58" s="363"/>
      <c r="FEO58" s="363"/>
      <c r="FEP58" s="363"/>
      <c r="FEQ58" s="363"/>
      <c r="FER58" s="363"/>
      <c r="FES58" s="363"/>
      <c r="FET58" s="363"/>
      <c r="FEU58" s="363"/>
      <c r="FEV58" s="363"/>
      <c r="FEW58" s="363"/>
      <c r="FEX58" s="363"/>
      <c r="FEY58" s="363"/>
      <c r="FEZ58" s="363"/>
      <c r="FFA58" s="363"/>
      <c r="FFB58" s="363"/>
      <c r="FFC58" s="363"/>
      <c r="FFD58" s="363"/>
      <c r="FFE58" s="363"/>
      <c r="FFF58" s="363"/>
      <c r="FFG58" s="363"/>
      <c r="FFH58" s="363"/>
      <c r="FFI58" s="363"/>
      <c r="FFJ58" s="363"/>
      <c r="FFK58" s="363"/>
      <c r="FFL58" s="363"/>
      <c r="FFM58" s="363"/>
      <c r="FFN58" s="363"/>
      <c r="FFO58" s="363"/>
      <c r="FFP58" s="363"/>
      <c r="FFQ58" s="363"/>
      <c r="FFR58" s="363"/>
      <c r="FFS58" s="363"/>
      <c r="FFT58" s="363"/>
      <c r="FFU58" s="363"/>
      <c r="FFV58" s="363"/>
      <c r="FFW58" s="363"/>
      <c r="FFX58" s="363"/>
      <c r="FFY58" s="363"/>
      <c r="FFZ58" s="363"/>
      <c r="FGA58" s="363"/>
      <c r="FGB58" s="363"/>
      <c r="FGC58" s="363"/>
      <c r="FGD58" s="363"/>
      <c r="FGE58" s="363"/>
      <c r="FGF58" s="363"/>
      <c r="FGG58" s="363"/>
      <c r="FGH58" s="363"/>
      <c r="FGI58" s="363"/>
      <c r="FGJ58" s="363"/>
      <c r="FGK58" s="363"/>
      <c r="FGL58" s="363"/>
      <c r="FGM58" s="363"/>
      <c r="FGN58" s="363"/>
      <c r="FGO58" s="363"/>
      <c r="FGP58" s="363"/>
      <c r="FGQ58" s="363"/>
      <c r="FGR58" s="363"/>
      <c r="FGS58" s="363"/>
      <c r="FGT58" s="363"/>
      <c r="FGU58" s="363"/>
      <c r="FGV58" s="363"/>
      <c r="FGW58" s="363"/>
      <c r="FGX58" s="363"/>
      <c r="FGY58" s="363"/>
      <c r="FGZ58" s="363"/>
      <c r="FHA58" s="363"/>
      <c r="FHB58" s="363"/>
      <c r="FHC58" s="363"/>
      <c r="FHD58" s="363"/>
      <c r="FHE58" s="363"/>
      <c r="FHF58" s="363"/>
      <c r="FHG58" s="363"/>
      <c r="FHH58" s="363"/>
      <c r="FHI58" s="363"/>
      <c r="FHJ58" s="363"/>
      <c r="FHK58" s="363"/>
      <c r="FHL58" s="363"/>
      <c r="FHM58" s="363"/>
      <c r="FHN58" s="363"/>
      <c r="FHO58" s="363"/>
      <c r="FHP58" s="363"/>
      <c r="FHQ58" s="363"/>
      <c r="FHR58" s="363"/>
      <c r="FHS58" s="363"/>
      <c r="FHT58" s="363"/>
      <c r="FHU58" s="363"/>
      <c r="FHV58" s="363"/>
      <c r="FHW58" s="363"/>
      <c r="FHX58" s="363"/>
      <c r="FHY58" s="363"/>
      <c r="FHZ58" s="363"/>
      <c r="FIA58" s="363"/>
      <c r="FIB58" s="363"/>
      <c r="FIC58" s="363"/>
      <c r="FID58" s="363"/>
      <c r="FIE58" s="363"/>
      <c r="FIF58" s="363"/>
      <c r="FIG58" s="363"/>
      <c r="FIH58" s="363"/>
      <c r="FII58" s="363"/>
      <c r="FIJ58" s="363"/>
      <c r="FIK58" s="363"/>
      <c r="FIL58" s="363"/>
      <c r="FIM58" s="363"/>
      <c r="FIN58" s="363"/>
      <c r="FIO58" s="363"/>
      <c r="FIP58" s="363"/>
      <c r="FIQ58" s="363"/>
      <c r="FIR58" s="363"/>
      <c r="FIS58" s="363"/>
      <c r="FIT58" s="363"/>
      <c r="FIU58" s="363"/>
      <c r="FIV58" s="363"/>
      <c r="FIW58" s="363"/>
      <c r="FIX58" s="363"/>
      <c r="FIY58" s="363"/>
      <c r="FIZ58" s="363"/>
      <c r="FJA58" s="363"/>
      <c r="FJB58" s="363"/>
      <c r="FJC58" s="363"/>
      <c r="FJD58" s="363"/>
      <c r="FJE58" s="363"/>
      <c r="FJF58" s="363"/>
      <c r="FJG58" s="363"/>
      <c r="FJH58" s="363"/>
      <c r="FJI58" s="363"/>
      <c r="FJJ58" s="363"/>
      <c r="FJK58" s="363"/>
      <c r="FJL58" s="363"/>
      <c r="FJM58" s="363"/>
      <c r="FJN58" s="363"/>
      <c r="FJO58" s="363"/>
      <c r="FJP58" s="363"/>
      <c r="FJQ58" s="363"/>
      <c r="FJR58" s="363"/>
      <c r="FJS58" s="363"/>
      <c r="FJT58" s="363"/>
      <c r="FJU58" s="363"/>
      <c r="FJV58" s="363"/>
      <c r="FJW58" s="363"/>
      <c r="FJX58" s="363"/>
      <c r="FJY58" s="363"/>
      <c r="FJZ58" s="363"/>
      <c r="FKA58" s="363"/>
      <c r="FKB58" s="363"/>
      <c r="FKC58" s="363"/>
      <c r="FKD58" s="363"/>
      <c r="FKE58" s="363"/>
      <c r="FKF58" s="363"/>
      <c r="FKG58" s="363"/>
      <c r="FKH58" s="363"/>
      <c r="FKI58" s="363"/>
      <c r="FKJ58" s="363"/>
      <c r="FKK58" s="363"/>
      <c r="FKL58" s="363"/>
      <c r="FKM58" s="363"/>
      <c r="FKN58" s="363"/>
      <c r="FKO58" s="363"/>
      <c r="FKP58" s="363"/>
      <c r="FKQ58" s="363"/>
      <c r="FKR58" s="363"/>
      <c r="FKS58" s="363"/>
      <c r="FKT58" s="363"/>
      <c r="FKU58" s="363"/>
      <c r="FKV58" s="363"/>
      <c r="FKW58" s="363"/>
      <c r="FKX58" s="363"/>
      <c r="FKY58" s="363"/>
      <c r="FKZ58" s="363"/>
      <c r="FLA58" s="363"/>
      <c r="FLB58" s="363"/>
      <c r="FLC58" s="363"/>
      <c r="FLD58" s="363"/>
      <c r="FLE58" s="363"/>
      <c r="FLF58" s="363"/>
      <c r="FLG58" s="363"/>
      <c r="FLH58" s="363"/>
      <c r="FLI58" s="363"/>
      <c r="FLJ58" s="363"/>
      <c r="FLK58" s="363"/>
      <c r="FLL58" s="363"/>
      <c r="FLM58" s="363"/>
      <c r="FLN58" s="363"/>
      <c r="FLO58" s="363"/>
      <c r="FLP58" s="363"/>
      <c r="FLQ58" s="363"/>
      <c r="FLR58" s="363"/>
      <c r="FLS58" s="363"/>
      <c r="FLT58" s="363"/>
      <c r="FLU58" s="363"/>
      <c r="FLV58" s="363"/>
      <c r="FLW58" s="363"/>
      <c r="FLX58" s="363"/>
      <c r="FLY58" s="363"/>
      <c r="FLZ58" s="363"/>
      <c r="FMA58" s="363"/>
      <c r="FMB58" s="363"/>
      <c r="FMC58" s="363"/>
      <c r="FMD58" s="363"/>
      <c r="FME58" s="363"/>
      <c r="FMF58" s="363"/>
      <c r="FMG58" s="363"/>
      <c r="FMH58" s="363"/>
      <c r="FMI58" s="363"/>
      <c r="FMJ58" s="363"/>
      <c r="FMK58" s="363"/>
      <c r="FML58" s="363"/>
      <c r="FMM58" s="363"/>
      <c r="FMN58" s="363"/>
      <c r="FMO58" s="363"/>
      <c r="FMP58" s="363"/>
      <c r="FMQ58" s="363"/>
      <c r="FMR58" s="363"/>
      <c r="FMS58" s="363"/>
      <c r="FMT58" s="363"/>
      <c r="FMU58" s="363"/>
      <c r="FMV58" s="363"/>
      <c r="FMW58" s="363"/>
      <c r="FMX58" s="363"/>
      <c r="FMY58" s="363"/>
      <c r="FMZ58" s="363"/>
      <c r="FNA58" s="363"/>
      <c r="FNB58" s="363"/>
      <c r="FNC58" s="363"/>
      <c r="FND58" s="363"/>
      <c r="FNE58" s="363"/>
      <c r="FNF58" s="363"/>
      <c r="FNG58" s="363"/>
      <c r="FNH58" s="363"/>
      <c r="FNI58" s="363"/>
      <c r="FNJ58" s="363"/>
      <c r="FNK58" s="363"/>
      <c r="FNL58" s="363"/>
      <c r="FNM58" s="363"/>
      <c r="FNN58" s="363"/>
      <c r="FNO58" s="363"/>
      <c r="FNP58" s="363"/>
      <c r="FNQ58" s="363"/>
      <c r="FNR58" s="363"/>
      <c r="FNS58" s="363"/>
      <c r="FNT58" s="363"/>
      <c r="FNU58" s="363"/>
      <c r="FNV58" s="363"/>
      <c r="FNW58" s="363"/>
      <c r="FNX58" s="363"/>
      <c r="FNY58" s="363"/>
      <c r="FNZ58" s="363"/>
      <c r="FOA58" s="363"/>
      <c r="FOB58" s="363"/>
      <c r="FOC58" s="363"/>
      <c r="FOD58" s="363"/>
      <c r="FOE58" s="363"/>
      <c r="FOF58" s="363"/>
      <c r="FOG58" s="363"/>
      <c r="FOH58" s="363"/>
      <c r="FOI58" s="363"/>
      <c r="FOJ58" s="363"/>
      <c r="FOK58" s="363"/>
      <c r="FOL58" s="363"/>
      <c r="FOM58" s="363"/>
      <c r="FON58" s="363"/>
      <c r="FOO58" s="363"/>
      <c r="FOP58" s="363"/>
      <c r="FOQ58" s="363"/>
      <c r="FOR58" s="363"/>
      <c r="FOS58" s="363"/>
      <c r="FOT58" s="363"/>
      <c r="FOU58" s="363"/>
      <c r="FOV58" s="363"/>
      <c r="FOW58" s="363"/>
      <c r="FOX58" s="363"/>
      <c r="FOY58" s="363"/>
      <c r="FOZ58" s="363"/>
      <c r="FPA58" s="363"/>
      <c r="FPB58" s="363"/>
      <c r="FPC58" s="363"/>
      <c r="FPD58" s="363"/>
      <c r="FPE58" s="363"/>
      <c r="FPF58" s="363"/>
      <c r="FPG58" s="363"/>
      <c r="FPH58" s="363"/>
      <c r="FPI58" s="363"/>
      <c r="FPJ58" s="363"/>
      <c r="FPK58" s="363"/>
      <c r="FPL58" s="363"/>
      <c r="FPM58" s="363"/>
      <c r="FPN58" s="363"/>
      <c r="FPO58" s="363"/>
      <c r="FPP58" s="363"/>
      <c r="FPQ58" s="363"/>
      <c r="FPR58" s="363"/>
      <c r="FPS58" s="363"/>
      <c r="FPT58" s="363"/>
      <c r="FPU58" s="363"/>
      <c r="FPV58" s="363"/>
      <c r="FPW58" s="363"/>
      <c r="FPX58" s="363"/>
      <c r="FPY58" s="363"/>
      <c r="FPZ58" s="363"/>
      <c r="FQA58" s="363"/>
      <c r="FQB58" s="363"/>
      <c r="FQC58" s="363"/>
      <c r="FQD58" s="363"/>
      <c r="FQE58" s="363"/>
      <c r="FQF58" s="363"/>
      <c r="FQG58" s="363"/>
      <c r="FQH58" s="363"/>
      <c r="FQI58" s="363"/>
      <c r="FQJ58" s="363"/>
      <c r="FQK58" s="363"/>
      <c r="FQL58" s="363"/>
      <c r="FQM58" s="363"/>
      <c r="FQN58" s="363"/>
      <c r="FQO58" s="363"/>
      <c r="FQP58" s="363"/>
      <c r="FQQ58" s="363"/>
      <c r="FQR58" s="363"/>
      <c r="FQS58" s="363"/>
      <c r="FQT58" s="363"/>
      <c r="FQU58" s="363"/>
      <c r="FQV58" s="363"/>
      <c r="FQW58" s="363"/>
      <c r="FQX58" s="363"/>
      <c r="FQY58" s="363"/>
      <c r="FQZ58" s="363"/>
      <c r="FRA58" s="363"/>
      <c r="FRB58" s="363"/>
      <c r="FRC58" s="363"/>
      <c r="FRD58" s="363"/>
      <c r="FRE58" s="363"/>
      <c r="FRF58" s="363"/>
      <c r="FRG58" s="363"/>
      <c r="FRH58" s="363"/>
      <c r="FRI58" s="363"/>
      <c r="FRJ58" s="363"/>
      <c r="FRK58" s="363"/>
      <c r="FRL58" s="363"/>
      <c r="FRM58" s="363"/>
      <c r="FRN58" s="363"/>
      <c r="FRO58" s="363"/>
      <c r="FRP58" s="363"/>
      <c r="FRQ58" s="363"/>
      <c r="FRR58" s="363"/>
      <c r="FRS58" s="363"/>
      <c r="FRT58" s="363"/>
      <c r="FRU58" s="363"/>
      <c r="FRV58" s="363"/>
      <c r="FRW58" s="363"/>
      <c r="FRX58" s="363"/>
      <c r="FRY58" s="363"/>
      <c r="FRZ58" s="363"/>
      <c r="FSA58" s="363"/>
      <c r="FSB58" s="363"/>
      <c r="FSC58" s="363"/>
      <c r="FSD58" s="363"/>
      <c r="FSE58" s="363"/>
      <c r="FSF58" s="363"/>
      <c r="FSG58" s="363"/>
      <c r="FSH58" s="363"/>
      <c r="FSI58" s="363"/>
      <c r="FSJ58" s="363"/>
      <c r="FSK58" s="363"/>
      <c r="FSL58" s="363"/>
      <c r="FSM58" s="363"/>
      <c r="FSN58" s="363"/>
      <c r="FSO58" s="363"/>
      <c r="FSP58" s="363"/>
      <c r="FSQ58" s="363"/>
      <c r="FSR58" s="363"/>
      <c r="FSS58" s="363"/>
      <c r="FST58" s="363"/>
      <c r="FSU58" s="363"/>
      <c r="FSV58" s="363"/>
      <c r="FSW58" s="363"/>
      <c r="FSX58" s="363"/>
      <c r="FSY58" s="363"/>
      <c r="FSZ58" s="363"/>
      <c r="FTA58" s="363"/>
      <c r="FTB58" s="363"/>
      <c r="FTC58" s="363"/>
      <c r="FTD58" s="363"/>
      <c r="FTE58" s="363"/>
      <c r="FTF58" s="363"/>
      <c r="FTG58" s="363"/>
      <c r="FTH58" s="363"/>
      <c r="FTI58" s="363"/>
      <c r="FTJ58" s="363"/>
      <c r="FTK58" s="363"/>
      <c r="FTL58" s="363"/>
      <c r="FTM58" s="363"/>
      <c r="FTN58" s="363"/>
      <c r="FTO58" s="363"/>
      <c r="FTP58" s="363"/>
      <c r="FTQ58" s="363"/>
      <c r="FTR58" s="363"/>
      <c r="FTS58" s="363"/>
      <c r="FTT58" s="363"/>
      <c r="FTU58" s="363"/>
      <c r="FTV58" s="363"/>
      <c r="FTW58" s="363"/>
      <c r="FTX58" s="363"/>
      <c r="FTY58" s="363"/>
      <c r="FTZ58" s="363"/>
      <c r="FUA58" s="363"/>
      <c r="FUB58" s="363"/>
      <c r="FUC58" s="363"/>
      <c r="FUD58" s="363"/>
      <c r="FUE58" s="363"/>
      <c r="FUF58" s="363"/>
      <c r="FUG58" s="363"/>
      <c r="FUH58" s="363"/>
      <c r="FUI58" s="363"/>
      <c r="FUJ58" s="363"/>
      <c r="FUK58" s="363"/>
      <c r="FUL58" s="363"/>
      <c r="FUM58" s="363"/>
      <c r="FUN58" s="363"/>
      <c r="FUO58" s="363"/>
      <c r="FUP58" s="363"/>
      <c r="FUQ58" s="363"/>
      <c r="FUR58" s="363"/>
      <c r="FUS58" s="363"/>
      <c r="FUT58" s="363"/>
      <c r="FUU58" s="363"/>
      <c r="FUV58" s="363"/>
      <c r="FUW58" s="363"/>
      <c r="FUX58" s="363"/>
      <c r="FUY58" s="363"/>
      <c r="FUZ58" s="363"/>
      <c r="FVA58" s="363"/>
      <c r="FVB58" s="363"/>
      <c r="FVC58" s="363"/>
      <c r="FVD58" s="363"/>
      <c r="FVE58" s="363"/>
      <c r="FVF58" s="363"/>
      <c r="FVG58" s="363"/>
      <c r="FVH58" s="363"/>
      <c r="FVI58" s="363"/>
      <c r="FVJ58" s="363"/>
      <c r="FVK58" s="363"/>
      <c r="FVL58" s="363"/>
      <c r="FVM58" s="363"/>
      <c r="FVN58" s="363"/>
      <c r="FVO58" s="363"/>
      <c r="FVP58" s="363"/>
      <c r="FVQ58" s="363"/>
      <c r="FVR58" s="363"/>
      <c r="FVS58" s="363"/>
      <c r="FVT58" s="363"/>
      <c r="FVU58" s="363"/>
      <c r="FVV58" s="363"/>
      <c r="FVW58" s="363"/>
      <c r="FVX58" s="363"/>
      <c r="FVY58" s="363"/>
      <c r="FVZ58" s="363"/>
      <c r="FWA58" s="363"/>
      <c r="FWB58" s="363"/>
      <c r="FWC58" s="363"/>
      <c r="FWD58" s="363"/>
      <c r="FWE58" s="363"/>
      <c r="FWF58" s="363"/>
      <c r="FWG58" s="363"/>
      <c r="FWH58" s="363"/>
      <c r="FWI58" s="363"/>
      <c r="FWJ58" s="363"/>
      <c r="FWK58" s="363"/>
      <c r="FWL58" s="363"/>
      <c r="FWM58" s="363"/>
      <c r="FWN58" s="363"/>
      <c r="FWO58" s="363"/>
      <c r="FWP58" s="363"/>
      <c r="FWQ58" s="363"/>
      <c r="FWR58" s="363"/>
      <c r="FWS58" s="363"/>
      <c r="FWT58" s="363"/>
      <c r="FWU58" s="363"/>
      <c r="FWV58" s="363"/>
      <c r="FWW58" s="363"/>
      <c r="FWX58" s="363"/>
      <c r="FWY58" s="363"/>
      <c r="FWZ58" s="363"/>
      <c r="FXA58" s="363"/>
      <c r="FXB58" s="363"/>
      <c r="FXC58" s="363"/>
      <c r="FXD58" s="363"/>
      <c r="FXE58" s="363"/>
      <c r="FXF58" s="363"/>
      <c r="FXG58" s="363"/>
      <c r="FXH58" s="363"/>
      <c r="FXI58" s="363"/>
      <c r="FXJ58" s="363"/>
      <c r="FXK58" s="363"/>
      <c r="FXL58" s="363"/>
      <c r="FXM58" s="363"/>
      <c r="FXN58" s="363"/>
      <c r="FXO58" s="363"/>
      <c r="FXP58" s="363"/>
      <c r="FXQ58" s="363"/>
      <c r="FXR58" s="363"/>
      <c r="FXS58" s="363"/>
      <c r="FXT58" s="363"/>
      <c r="FXU58" s="363"/>
      <c r="FXV58" s="363"/>
      <c r="FXW58" s="363"/>
      <c r="FXX58" s="363"/>
      <c r="FXY58" s="363"/>
      <c r="FXZ58" s="363"/>
      <c r="FYA58" s="363"/>
      <c r="FYB58" s="363"/>
      <c r="FYC58" s="363"/>
      <c r="FYD58" s="363"/>
      <c r="FYE58" s="363"/>
      <c r="FYF58" s="363"/>
      <c r="FYG58" s="363"/>
      <c r="FYH58" s="363"/>
      <c r="FYI58" s="363"/>
      <c r="FYJ58" s="363"/>
      <c r="FYK58" s="363"/>
      <c r="FYL58" s="363"/>
      <c r="FYM58" s="363"/>
      <c r="FYN58" s="363"/>
      <c r="FYO58" s="363"/>
      <c r="FYP58" s="363"/>
      <c r="FYQ58" s="363"/>
      <c r="FYR58" s="363"/>
      <c r="FYS58" s="363"/>
      <c r="FYT58" s="363"/>
      <c r="FYU58" s="363"/>
      <c r="FYV58" s="363"/>
      <c r="FYW58" s="363"/>
      <c r="FYX58" s="363"/>
      <c r="FYY58" s="363"/>
      <c r="FYZ58" s="363"/>
      <c r="FZA58" s="363"/>
      <c r="FZB58" s="363"/>
      <c r="FZC58" s="363"/>
      <c r="FZD58" s="363"/>
      <c r="FZE58" s="363"/>
      <c r="FZF58" s="363"/>
      <c r="FZG58" s="363"/>
      <c r="FZH58" s="363"/>
      <c r="FZI58" s="363"/>
      <c r="FZJ58" s="363"/>
      <c r="FZK58" s="363"/>
      <c r="FZL58" s="363"/>
      <c r="FZM58" s="363"/>
      <c r="FZN58" s="363"/>
      <c r="FZO58" s="363"/>
      <c r="FZP58" s="363"/>
      <c r="FZQ58" s="363"/>
      <c r="FZR58" s="363"/>
      <c r="FZS58" s="363"/>
      <c r="FZT58" s="363"/>
      <c r="FZU58" s="363"/>
      <c r="FZV58" s="363"/>
      <c r="FZW58" s="363"/>
      <c r="FZX58" s="363"/>
      <c r="FZY58" s="363"/>
      <c r="FZZ58" s="363"/>
      <c r="GAA58" s="363"/>
      <c r="GAB58" s="363"/>
      <c r="GAC58" s="363"/>
      <c r="GAD58" s="363"/>
      <c r="GAE58" s="363"/>
      <c r="GAF58" s="363"/>
      <c r="GAG58" s="363"/>
      <c r="GAH58" s="363"/>
      <c r="GAI58" s="363"/>
      <c r="GAJ58" s="363"/>
      <c r="GAK58" s="363"/>
      <c r="GAL58" s="363"/>
      <c r="GAM58" s="363"/>
      <c r="GAN58" s="363"/>
      <c r="GAO58" s="363"/>
      <c r="GAP58" s="363"/>
      <c r="GAQ58" s="363"/>
      <c r="GAR58" s="363"/>
      <c r="GAS58" s="363"/>
      <c r="GAT58" s="363"/>
      <c r="GAU58" s="363"/>
      <c r="GAV58" s="363"/>
      <c r="GAW58" s="363"/>
      <c r="GAX58" s="363"/>
      <c r="GAY58" s="363"/>
      <c r="GAZ58" s="363"/>
      <c r="GBA58" s="363"/>
      <c r="GBB58" s="363"/>
      <c r="GBC58" s="363"/>
      <c r="GBD58" s="363"/>
      <c r="GBE58" s="363"/>
      <c r="GBF58" s="363"/>
      <c r="GBG58" s="363"/>
      <c r="GBH58" s="363"/>
      <c r="GBI58" s="363"/>
      <c r="GBJ58" s="363"/>
      <c r="GBK58" s="363"/>
      <c r="GBL58" s="363"/>
      <c r="GBM58" s="363"/>
      <c r="GBN58" s="363"/>
      <c r="GBO58" s="363"/>
      <c r="GBP58" s="363"/>
      <c r="GBQ58" s="363"/>
      <c r="GBR58" s="363"/>
      <c r="GBS58" s="363"/>
      <c r="GBT58" s="363"/>
      <c r="GBU58" s="363"/>
      <c r="GBV58" s="363"/>
      <c r="GBW58" s="363"/>
      <c r="GBX58" s="363"/>
      <c r="GBY58" s="363"/>
      <c r="GBZ58" s="363"/>
      <c r="GCA58" s="363"/>
      <c r="GCB58" s="363"/>
      <c r="GCC58" s="363"/>
      <c r="GCD58" s="363"/>
      <c r="GCE58" s="363"/>
      <c r="GCF58" s="363"/>
      <c r="GCG58" s="363"/>
      <c r="GCH58" s="363"/>
      <c r="GCI58" s="363"/>
      <c r="GCJ58" s="363"/>
      <c r="GCK58" s="363"/>
      <c r="GCL58" s="363"/>
      <c r="GCM58" s="363"/>
      <c r="GCN58" s="363"/>
      <c r="GCO58" s="363"/>
      <c r="GCP58" s="363"/>
      <c r="GCQ58" s="363"/>
      <c r="GCR58" s="363"/>
      <c r="GCS58" s="363"/>
      <c r="GCT58" s="363"/>
      <c r="GCU58" s="363"/>
      <c r="GCV58" s="363"/>
      <c r="GCW58" s="363"/>
      <c r="GCX58" s="363"/>
      <c r="GCY58" s="363"/>
      <c r="GCZ58" s="363"/>
      <c r="GDA58" s="363"/>
      <c r="GDB58" s="363"/>
      <c r="GDC58" s="363"/>
      <c r="GDD58" s="363"/>
      <c r="GDE58" s="363"/>
      <c r="GDF58" s="363"/>
      <c r="GDG58" s="363"/>
      <c r="GDH58" s="363"/>
      <c r="GDI58" s="363"/>
      <c r="GDJ58" s="363"/>
      <c r="GDK58" s="363"/>
      <c r="GDL58" s="363"/>
      <c r="GDM58" s="363"/>
      <c r="GDN58" s="363"/>
      <c r="GDO58" s="363"/>
      <c r="GDP58" s="363"/>
      <c r="GDQ58" s="363"/>
      <c r="GDR58" s="363"/>
      <c r="GDS58" s="363"/>
      <c r="GDT58" s="363"/>
      <c r="GDU58" s="363"/>
      <c r="GDV58" s="363"/>
      <c r="GDW58" s="363"/>
      <c r="GDX58" s="363"/>
      <c r="GDY58" s="363"/>
      <c r="GDZ58" s="363"/>
      <c r="GEA58" s="363"/>
      <c r="GEB58" s="363"/>
      <c r="GEC58" s="363"/>
      <c r="GED58" s="363"/>
      <c r="GEE58" s="363"/>
      <c r="GEF58" s="363"/>
      <c r="GEG58" s="363"/>
      <c r="GEH58" s="363"/>
      <c r="GEI58" s="363"/>
      <c r="GEJ58" s="363"/>
      <c r="GEK58" s="363"/>
      <c r="GEL58" s="363"/>
      <c r="GEM58" s="363"/>
      <c r="GEN58" s="363"/>
      <c r="GEO58" s="363"/>
      <c r="GEP58" s="363"/>
      <c r="GEQ58" s="363"/>
      <c r="GER58" s="363"/>
      <c r="GES58" s="363"/>
      <c r="GET58" s="363"/>
      <c r="GEU58" s="363"/>
      <c r="GEV58" s="363"/>
      <c r="GEW58" s="363"/>
      <c r="GEX58" s="363"/>
      <c r="GEY58" s="363"/>
      <c r="GEZ58" s="363"/>
      <c r="GFA58" s="363"/>
      <c r="GFB58" s="363"/>
      <c r="GFC58" s="363"/>
      <c r="GFD58" s="363"/>
      <c r="GFE58" s="363"/>
      <c r="GFF58" s="363"/>
      <c r="GFG58" s="363"/>
      <c r="GFH58" s="363"/>
      <c r="GFI58" s="363"/>
      <c r="GFJ58" s="363"/>
      <c r="GFK58" s="363"/>
      <c r="GFL58" s="363"/>
      <c r="GFM58" s="363"/>
      <c r="GFN58" s="363"/>
      <c r="GFO58" s="363"/>
      <c r="GFP58" s="363"/>
      <c r="GFQ58" s="363"/>
      <c r="GFR58" s="363"/>
      <c r="GFS58" s="363"/>
      <c r="GFT58" s="363"/>
      <c r="GFU58" s="363"/>
      <c r="GFV58" s="363"/>
      <c r="GFW58" s="363"/>
      <c r="GFX58" s="363"/>
      <c r="GFY58" s="363"/>
      <c r="GFZ58" s="363"/>
      <c r="GGA58" s="363"/>
      <c r="GGB58" s="363"/>
      <c r="GGC58" s="363"/>
      <c r="GGD58" s="363"/>
      <c r="GGE58" s="363"/>
      <c r="GGF58" s="363"/>
      <c r="GGG58" s="363"/>
      <c r="GGH58" s="363"/>
      <c r="GGI58" s="363"/>
      <c r="GGJ58" s="363"/>
      <c r="GGK58" s="363"/>
      <c r="GGL58" s="363"/>
      <c r="GGM58" s="363"/>
      <c r="GGN58" s="363"/>
      <c r="GGO58" s="363"/>
      <c r="GGP58" s="363"/>
      <c r="GGQ58" s="363"/>
      <c r="GGR58" s="363"/>
      <c r="GGS58" s="363"/>
      <c r="GGT58" s="363"/>
      <c r="GGU58" s="363"/>
      <c r="GGV58" s="363"/>
      <c r="GGW58" s="363"/>
      <c r="GGX58" s="363"/>
      <c r="GGY58" s="363"/>
      <c r="GGZ58" s="363"/>
      <c r="GHA58" s="363"/>
      <c r="GHB58" s="363"/>
      <c r="GHC58" s="363"/>
      <c r="GHD58" s="363"/>
      <c r="GHE58" s="363"/>
      <c r="GHF58" s="363"/>
      <c r="GHG58" s="363"/>
      <c r="GHH58" s="363"/>
      <c r="GHI58" s="363"/>
      <c r="GHJ58" s="363"/>
      <c r="GHK58" s="363"/>
      <c r="GHL58" s="363"/>
      <c r="GHM58" s="363"/>
      <c r="GHN58" s="363"/>
      <c r="GHO58" s="363"/>
      <c r="GHP58" s="363"/>
      <c r="GHQ58" s="363"/>
      <c r="GHR58" s="363"/>
      <c r="GHS58" s="363"/>
      <c r="GHT58" s="363"/>
      <c r="GHU58" s="363"/>
      <c r="GHV58" s="363"/>
      <c r="GHW58" s="363"/>
      <c r="GHX58" s="363"/>
      <c r="GHY58" s="363"/>
      <c r="GHZ58" s="363"/>
      <c r="GIA58" s="363"/>
      <c r="GIB58" s="363"/>
      <c r="GIC58" s="363"/>
      <c r="GID58" s="363"/>
      <c r="GIE58" s="363"/>
      <c r="GIF58" s="363"/>
      <c r="GIG58" s="363"/>
      <c r="GIH58" s="363"/>
      <c r="GII58" s="363"/>
      <c r="GIJ58" s="363"/>
      <c r="GIK58" s="363"/>
      <c r="GIL58" s="363"/>
      <c r="GIM58" s="363"/>
      <c r="GIN58" s="363"/>
      <c r="GIO58" s="363"/>
      <c r="GIP58" s="363"/>
      <c r="GIQ58" s="363"/>
      <c r="GIR58" s="363"/>
      <c r="GIS58" s="363"/>
      <c r="GIT58" s="363"/>
      <c r="GIU58" s="363"/>
      <c r="GIV58" s="363"/>
      <c r="GIW58" s="363"/>
      <c r="GIX58" s="363"/>
      <c r="GIY58" s="363"/>
      <c r="GIZ58" s="363"/>
      <c r="GJA58" s="363"/>
      <c r="GJB58" s="363"/>
      <c r="GJC58" s="363"/>
      <c r="GJD58" s="363"/>
      <c r="GJE58" s="363"/>
      <c r="GJF58" s="363"/>
      <c r="GJG58" s="363"/>
      <c r="GJH58" s="363"/>
      <c r="GJI58" s="363"/>
      <c r="GJJ58" s="363"/>
      <c r="GJK58" s="363"/>
      <c r="GJL58" s="363"/>
      <c r="GJM58" s="363"/>
      <c r="GJN58" s="363"/>
      <c r="GJO58" s="363"/>
      <c r="GJP58" s="363"/>
      <c r="GJQ58" s="363"/>
      <c r="GJR58" s="363"/>
      <c r="GJS58" s="363"/>
      <c r="GJT58" s="363"/>
      <c r="GJU58" s="363"/>
      <c r="GJV58" s="363"/>
      <c r="GJW58" s="363"/>
      <c r="GJX58" s="363"/>
      <c r="GJY58" s="363"/>
      <c r="GJZ58" s="363"/>
      <c r="GKA58" s="363"/>
      <c r="GKB58" s="363"/>
      <c r="GKC58" s="363"/>
      <c r="GKD58" s="363"/>
      <c r="GKE58" s="363"/>
      <c r="GKF58" s="363"/>
      <c r="GKG58" s="363"/>
      <c r="GKH58" s="363"/>
      <c r="GKI58" s="363"/>
      <c r="GKJ58" s="363"/>
      <c r="GKK58" s="363"/>
      <c r="GKL58" s="363"/>
      <c r="GKM58" s="363"/>
      <c r="GKN58" s="363"/>
      <c r="GKO58" s="363"/>
      <c r="GKP58" s="363"/>
      <c r="GKQ58" s="363"/>
      <c r="GKR58" s="363"/>
      <c r="GKS58" s="363"/>
      <c r="GKT58" s="363"/>
      <c r="GKU58" s="363"/>
      <c r="GKV58" s="363"/>
      <c r="GKW58" s="363"/>
      <c r="GKX58" s="363"/>
      <c r="GKY58" s="363"/>
      <c r="GKZ58" s="363"/>
      <c r="GLA58" s="363"/>
      <c r="GLB58" s="363"/>
      <c r="GLC58" s="363"/>
      <c r="GLD58" s="363"/>
      <c r="GLE58" s="363"/>
      <c r="GLF58" s="363"/>
      <c r="GLG58" s="363"/>
      <c r="GLH58" s="363"/>
      <c r="GLI58" s="363"/>
      <c r="GLJ58" s="363"/>
      <c r="GLK58" s="363"/>
      <c r="GLL58" s="363"/>
      <c r="GLM58" s="363"/>
      <c r="GLN58" s="363"/>
      <c r="GLO58" s="363"/>
      <c r="GLP58" s="363"/>
      <c r="GLQ58" s="363"/>
      <c r="GLR58" s="363"/>
      <c r="GLS58" s="363"/>
      <c r="GLT58" s="363"/>
      <c r="GLU58" s="363"/>
      <c r="GLV58" s="363"/>
      <c r="GLW58" s="363"/>
      <c r="GLX58" s="363"/>
      <c r="GLY58" s="363"/>
      <c r="GLZ58" s="363"/>
      <c r="GMA58" s="363"/>
      <c r="GMB58" s="363"/>
      <c r="GMC58" s="363"/>
      <c r="GMD58" s="363"/>
      <c r="GME58" s="363"/>
      <c r="GMF58" s="363"/>
      <c r="GMG58" s="363"/>
      <c r="GMH58" s="363"/>
      <c r="GMI58" s="363"/>
      <c r="GMJ58" s="363"/>
      <c r="GMK58" s="363"/>
      <c r="GML58" s="363"/>
      <c r="GMM58" s="363"/>
      <c r="GMN58" s="363"/>
      <c r="GMO58" s="363"/>
      <c r="GMP58" s="363"/>
      <c r="GMQ58" s="363"/>
      <c r="GMR58" s="363"/>
      <c r="GMS58" s="363"/>
      <c r="GMT58" s="363"/>
      <c r="GMU58" s="363"/>
      <c r="GMV58" s="363"/>
      <c r="GMW58" s="363"/>
      <c r="GMX58" s="363"/>
      <c r="GMY58" s="363"/>
      <c r="GMZ58" s="363"/>
      <c r="GNA58" s="363"/>
      <c r="GNB58" s="363"/>
      <c r="GNC58" s="363"/>
      <c r="GND58" s="363"/>
      <c r="GNE58" s="363"/>
      <c r="GNF58" s="363"/>
      <c r="GNG58" s="363"/>
      <c r="GNH58" s="363"/>
      <c r="GNI58" s="363"/>
      <c r="GNJ58" s="363"/>
      <c r="GNK58" s="363"/>
      <c r="GNL58" s="363"/>
      <c r="GNM58" s="363"/>
      <c r="GNN58" s="363"/>
      <c r="GNO58" s="363"/>
      <c r="GNP58" s="363"/>
      <c r="GNQ58" s="363"/>
      <c r="GNR58" s="363"/>
      <c r="GNS58" s="363"/>
      <c r="GNT58" s="363"/>
      <c r="GNU58" s="363"/>
      <c r="GNV58" s="363"/>
      <c r="GNW58" s="363"/>
      <c r="GNX58" s="363"/>
      <c r="GNY58" s="363"/>
      <c r="GNZ58" s="363"/>
      <c r="GOA58" s="363"/>
      <c r="GOB58" s="363"/>
      <c r="GOC58" s="363"/>
      <c r="GOD58" s="363"/>
      <c r="GOE58" s="363"/>
      <c r="GOF58" s="363"/>
      <c r="GOG58" s="363"/>
      <c r="GOH58" s="363"/>
      <c r="GOI58" s="363"/>
      <c r="GOJ58" s="363"/>
      <c r="GOK58" s="363"/>
      <c r="GOL58" s="363"/>
      <c r="GOM58" s="363"/>
      <c r="GON58" s="363"/>
      <c r="GOO58" s="363"/>
      <c r="GOP58" s="363"/>
      <c r="GOQ58" s="363"/>
      <c r="GOR58" s="363"/>
      <c r="GOS58" s="363"/>
      <c r="GOT58" s="363"/>
      <c r="GOU58" s="363"/>
      <c r="GOV58" s="363"/>
      <c r="GOW58" s="363"/>
      <c r="GOX58" s="363"/>
      <c r="GOY58" s="363"/>
      <c r="GOZ58" s="363"/>
      <c r="GPA58" s="363"/>
      <c r="GPB58" s="363"/>
      <c r="GPC58" s="363"/>
      <c r="GPD58" s="363"/>
      <c r="GPE58" s="363"/>
      <c r="GPF58" s="363"/>
      <c r="GPG58" s="363"/>
      <c r="GPH58" s="363"/>
      <c r="GPI58" s="363"/>
      <c r="GPJ58" s="363"/>
      <c r="GPK58" s="363"/>
      <c r="GPL58" s="363"/>
      <c r="GPM58" s="363"/>
      <c r="GPN58" s="363"/>
      <c r="GPO58" s="363"/>
      <c r="GPP58" s="363"/>
      <c r="GPQ58" s="363"/>
      <c r="GPR58" s="363"/>
      <c r="GPS58" s="363"/>
      <c r="GPT58" s="363"/>
      <c r="GPU58" s="363"/>
      <c r="GPV58" s="363"/>
      <c r="GPW58" s="363"/>
      <c r="GPX58" s="363"/>
      <c r="GPY58" s="363"/>
      <c r="GPZ58" s="363"/>
      <c r="GQA58" s="363"/>
      <c r="GQB58" s="363"/>
      <c r="GQC58" s="363"/>
      <c r="GQD58" s="363"/>
      <c r="GQE58" s="363"/>
      <c r="GQF58" s="363"/>
      <c r="GQG58" s="363"/>
      <c r="GQH58" s="363"/>
      <c r="GQI58" s="363"/>
      <c r="GQJ58" s="363"/>
      <c r="GQK58" s="363"/>
      <c r="GQL58" s="363"/>
      <c r="GQM58" s="363"/>
      <c r="GQN58" s="363"/>
      <c r="GQO58" s="363"/>
      <c r="GQP58" s="363"/>
      <c r="GQQ58" s="363"/>
      <c r="GQR58" s="363"/>
      <c r="GQS58" s="363"/>
      <c r="GQT58" s="363"/>
      <c r="GQU58" s="363"/>
      <c r="GQV58" s="363"/>
      <c r="GQW58" s="363"/>
      <c r="GQX58" s="363"/>
      <c r="GQY58" s="363"/>
      <c r="GQZ58" s="363"/>
      <c r="GRA58" s="363"/>
      <c r="GRB58" s="363"/>
      <c r="GRC58" s="363"/>
      <c r="GRD58" s="363"/>
      <c r="GRE58" s="363"/>
      <c r="GRF58" s="363"/>
      <c r="GRG58" s="363"/>
      <c r="GRH58" s="363"/>
      <c r="GRI58" s="363"/>
      <c r="GRJ58" s="363"/>
      <c r="GRK58" s="363"/>
      <c r="GRL58" s="363"/>
      <c r="GRM58" s="363"/>
      <c r="GRN58" s="363"/>
      <c r="GRO58" s="363"/>
      <c r="GRP58" s="363"/>
      <c r="GRQ58" s="363"/>
      <c r="GRR58" s="363"/>
      <c r="GRS58" s="363"/>
      <c r="GRT58" s="363"/>
      <c r="GRU58" s="363"/>
      <c r="GRV58" s="363"/>
      <c r="GRW58" s="363"/>
      <c r="GRX58" s="363"/>
      <c r="GRY58" s="363"/>
      <c r="GRZ58" s="363"/>
      <c r="GSA58" s="363"/>
      <c r="GSB58" s="363"/>
      <c r="GSC58" s="363"/>
      <c r="GSD58" s="363"/>
      <c r="GSE58" s="363"/>
      <c r="GSF58" s="363"/>
      <c r="GSG58" s="363"/>
      <c r="GSH58" s="363"/>
      <c r="GSI58" s="363"/>
      <c r="GSJ58" s="363"/>
      <c r="GSK58" s="363"/>
      <c r="GSL58" s="363"/>
      <c r="GSM58" s="363"/>
      <c r="GSN58" s="363"/>
      <c r="GSO58" s="363"/>
      <c r="GSP58" s="363"/>
      <c r="GSQ58" s="363"/>
      <c r="GSR58" s="363"/>
      <c r="GSS58" s="363"/>
      <c r="GST58" s="363"/>
      <c r="GSU58" s="363"/>
      <c r="GSV58" s="363"/>
      <c r="GSW58" s="363"/>
      <c r="GSX58" s="363"/>
      <c r="GSY58" s="363"/>
      <c r="GSZ58" s="363"/>
      <c r="GTA58" s="363"/>
      <c r="GTB58" s="363"/>
      <c r="GTC58" s="363"/>
      <c r="GTD58" s="363"/>
      <c r="GTE58" s="363"/>
      <c r="GTF58" s="363"/>
      <c r="GTG58" s="363"/>
      <c r="GTH58" s="363"/>
      <c r="GTI58" s="363"/>
      <c r="GTJ58" s="363"/>
      <c r="GTK58" s="363"/>
      <c r="GTL58" s="363"/>
      <c r="GTM58" s="363"/>
      <c r="GTN58" s="363"/>
      <c r="GTO58" s="363"/>
      <c r="GTP58" s="363"/>
      <c r="GTQ58" s="363"/>
      <c r="GTR58" s="363"/>
      <c r="GTS58" s="363"/>
      <c r="GTT58" s="363"/>
      <c r="GTU58" s="363"/>
      <c r="GTV58" s="363"/>
      <c r="GTW58" s="363"/>
      <c r="GTX58" s="363"/>
      <c r="GTY58" s="363"/>
      <c r="GTZ58" s="363"/>
      <c r="GUA58" s="363"/>
      <c r="GUB58" s="363"/>
      <c r="GUC58" s="363"/>
      <c r="GUD58" s="363"/>
      <c r="GUE58" s="363"/>
      <c r="GUF58" s="363"/>
      <c r="GUG58" s="363"/>
      <c r="GUH58" s="363"/>
      <c r="GUI58" s="363"/>
      <c r="GUJ58" s="363"/>
      <c r="GUK58" s="363"/>
      <c r="GUL58" s="363"/>
      <c r="GUM58" s="363"/>
      <c r="GUN58" s="363"/>
      <c r="GUO58" s="363"/>
      <c r="GUP58" s="363"/>
      <c r="GUQ58" s="363"/>
      <c r="GUR58" s="363"/>
      <c r="GUS58" s="363"/>
      <c r="GUT58" s="363"/>
      <c r="GUU58" s="363"/>
      <c r="GUV58" s="363"/>
      <c r="GUW58" s="363"/>
      <c r="GUX58" s="363"/>
      <c r="GUY58" s="363"/>
      <c r="GUZ58" s="363"/>
      <c r="GVA58" s="363"/>
      <c r="GVB58" s="363"/>
      <c r="GVC58" s="363"/>
      <c r="GVD58" s="363"/>
      <c r="GVE58" s="363"/>
      <c r="GVF58" s="363"/>
      <c r="GVG58" s="363"/>
      <c r="GVH58" s="363"/>
      <c r="GVI58" s="363"/>
      <c r="GVJ58" s="363"/>
      <c r="GVK58" s="363"/>
      <c r="GVL58" s="363"/>
      <c r="GVM58" s="363"/>
      <c r="GVN58" s="363"/>
      <c r="GVO58" s="363"/>
      <c r="GVP58" s="363"/>
      <c r="GVQ58" s="363"/>
      <c r="GVR58" s="363"/>
      <c r="GVS58" s="363"/>
      <c r="GVT58" s="363"/>
      <c r="GVU58" s="363"/>
      <c r="GVV58" s="363"/>
      <c r="GVW58" s="363"/>
      <c r="GVX58" s="363"/>
      <c r="GVY58" s="363"/>
      <c r="GVZ58" s="363"/>
      <c r="GWA58" s="363"/>
      <c r="GWB58" s="363"/>
      <c r="GWC58" s="363"/>
      <c r="GWD58" s="363"/>
      <c r="GWE58" s="363"/>
      <c r="GWF58" s="363"/>
      <c r="GWG58" s="363"/>
      <c r="GWH58" s="363"/>
      <c r="GWI58" s="363"/>
      <c r="GWJ58" s="363"/>
      <c r="GWK58" s="363"/>
      <c r="GWL58" s="363"/>
      <c r="GWM58" s="363"/>
      <c r="GWN58" s="363"/>
      <c r="GWO58" s="363"/>
      <c r="GWP58" s="363"/>
      <c r="GWQ58" s="363"/>
      <c r="GWR58" s="363"/>
      <c r="GWS58" s="363"/>
      <c r="GWT58" s="363"/>
      <c r="GWU58" s="363"/>
      <c r="GWV58" s="363"/>
      <c r="GWW58" s="363"/>
      <c r="GWX58" s="363"/>
      <c r="GWY58" s="363"/>
      <c r="GWZ58" s="363"/>
      <c r="GXA58" s="363"/>
      <c r="GXB58" s="363"/>
      <c r="GXC58" s="363"/>
      <c r="GXD58" s="363"/>
      <c r="GXE58" s="363"/>
      <c r="GXF58" s="363"/>
      <c r="GXG58" s="363"/>
      <c r="GXH58" s="363"/>
      <c r="GXI58" s="363"/>
      <c r="GXJ58" s="363"/>
      <c r="GXK58" s="363"/>
      <c r="GXL58" s="363"/>
      <c r="GXM58" s="363"/>
      <c r="GXN58" s="363"/>
      <c r="GXO58" s="363"/>
      <c r="GXP58" s="363"/>
      <c r="GXQ58" s="363"/>
      <c r="GXR58" s="363"/>
      <c r="GXS58" s="363"/>
      <c r="GXT58" s="363"/>
      <c r="GXU58" s="363"/>
      <c r="GXV58" s="363"/>
      <c r="GXW58" s="363"/>
      <c r="GXX58" s="363"/>
      <c r="GXY58" s="363"/>
      <c r="GXZ58" s="363"/>
      <c r="GYA58" s="363"/>
      <c r="GYB58" s="363"/>
      <c r="GYC58" s="363"/>
      <c r="GYD58" s="363"/>
      <c r="GYE58" s="363"/>
      <c r="GYF58" s="363"/>
      <c r="GYG58" s="363"/>
      <c r="GYH58" s="363"/>
      <c r="GYI58" s="363"/>
      <c r="GYJ58" s="363"/>
      <c r="GYK58" s="363"/>
      <c r="GYL58" s="363"/>
      <c r="GYM58" s="363"/>
      <c r="GYN58" s="363"/>
      <c r="GYO58" s="363"/>
      <c r="GYP58" s="363"/>
      <c r="GYQ58" s="363"/>
      <c r="GYR58" s="363"/>
      <c r="GYS58" s="363"/>
      <c r="GYT58" s="363"/>
      <c r="GYU58" s="363"/>
      <c r="GYV58" s="363"/>
      <c r="GYW58" s="363"/>
      <c r="GYX58" s="363"/>
      <c r="GYY58" s="363"/>
      <c r="GYZ58" s="363"/>
      <c r="GZA58" s="363"/>
      <c r="GZB58" s="363"/>
      <c r="GZC58" s="363"/>
      <c r="GZD58" s="363"/>
      <c r="GZE58" s="363"/>
      <c r="GZF58" s="363"/>
      <c r="GZG58" s="363"/>
      <c r="GZH58" s="363"/>
      <c r="GZI58" s="363"/>
      <c r="GZJ58" s="363"/>
      <c r="GZK58" s="363"/>
      <c r="GZL58" s="363"/>
      <c r="GZM58" s="363"/>
      <c r="GZN58" s="363"/>
      <c r="GZO58" s="363"/>
      <c r="GZP58" s="363"/>
      <c r="GZQ58" s="363"/>
      <c r="GZR58" s="363"/>
      <c r="GZS58" s="363"/>
      <c r="GZT58" s="363"/>
      <c r="GZU58" s="363"/>
      <c r="GZV58" s="363"/>
      <c r="GZW58" s="363"/>
      <c r="GZX58" s="363"/>
      <c r="GZY58" s="363"/>
      <c r="GZZ58" s="363"/>
      <c r="HAA58" s="363"/>
      <c r="HAB58" s="363"/>
      <c r="HAC58" s="363"/>
      <c r="HAD58" s="363"/>
      <c r="HAE58" s="363"/>
      <c r="HAF58" s="363"/>
      <c r="HAG58" s="363"/>
      <c r="HAH58" s="363"/>
      <c r="HAI58" s="363"/>
      <c r="HAJ58" s="363"/>
      <c r="HAK58" s="363"/>
      <c r="HAL58" s="363"/>
      <c r="HAM58" s="363"/>
      <c r="HAN58" s="363"/>
      <c r="HAO58" s="363"/>
      <c r="HAP58" s="363"/>
      <c r="HAQ58" s="363"/>
      <c r="HAR58" s="363"/>
      <c r="HAS58" s="363"/>
      <c r="HAT58" s="363"/>
      <c r="HAU58" s="363"/>
      <c r="HAV58" s="363"/>
      <c r="HAW58" s="363"/>
      <c r="HAX58" s="363"/>
      <c r="HAY58" s="363"/>
      <c r="HAZ58" s="363"/>
      <c r="HBA58" s="363"/>
      <c r="HBB58" s="363"/>
      <c r="HBC58" s="363"/>
      <c r="HBD58" s="363"/>
      <c r="HBE58" s="363"/>
      <c r="HBF58" s="363"/>
      <c r="HBG58" s="363"/>
      <c r="HBH58" s="363"/>
      <c r="HBI58" s="363"/>
      <c r="HBJ58" s="363"/>
      <c r="HBK58" s="363"/>
      <c r="HBL58" s="363"/>
      <c r="HBM58" s="363"/>
      <c r="HBN58" s="363"/>
      <c r="HBO58" s="363"/>
      <c r="HBP58" s="363"/>
      <c r="HBQ58" s="363"/>
      <c r="HBR58" s="363"/>
      <c r="HBS58" s="363"/>
      <c r="HBT58" s="363"/>
      <c r="HBU58" s="363"/>
      <c r="HBV58" s="363"/>
      <c r="HBW58" s="363"/>
      <c r="HBX58" s="363"/>
      <c r="HBY58" s="363"/>
      <c r="HBZ58" s="363"/>
      <c r="HCA58" s="363"/>
      <c r="HCB58" s="363"/>
      <c r="HCC58" s="363"/>
      <c r="HCD58" s="363"/>
      <c r="HCE58" s="363"/>
      <c r="HCF58" s="363"/>
      <c r="HCG58" s="363"/>
      <c r="HCH58" s="363"/>
      <c r="HCI58" s="363"/>
      <c r="HCJ58" s="363"/>
      <c r="HCK58" s="363"/>
      <c r="HCL58" s="363"/>
      <c r="HCM58" s="363"/>
      <c r="HCN58" s="363"/>
      <c r="HCO58" s="363"/>
      <c r="HCP58" s="363"/>
      <c r="HCQ58" s="363"/>
      <c r="HCR58" s="363"/>
      <c r="HCS58" s="363"/>
      <c r="HCT58" s="363"/>
      <c r="HCU58" s="363"/>
      <c r="HCV58" s="363"/>
      <c r="HCW58" s="363"/>
      <c r="HCX58" s="363"/>
      <c r="HCY58" s="363"/>
      <c r="HCZ58" s="363"/>
      <c r="HDA58" s="363"/>
      <c r="HDB58" s="363"/>
      <c r="HDC58" s="363"/>
      <c r="HDD58" s="363"/>
      <c r="HDE58" s="363"/>
      <c r="HDF58" s="363"/>
      <c r="HDG58" s="363"/>
      <c r="HDH58" s="363"/>
      <c r="HDI58" s="363"/>
      <c r="HDJ58" s="363"/>
      <c r="HDK58" s="363"/>
      <c r="HDL58" s="363"/>
      <c r="HDM58" s="363"/>
      <c r="HDN58" s="363"/>
      <c r="HDO58" s="363"/>
      <c r="HDP58" s="363"/>
      <c r="HDQ58" s="363"/>
      <c r="HDR58" s="363"/>
      <c r="HDS58" s="363"/>
      <c r="HDT58" s="363"/>
      <c r="HDU58" s="363"/>
      <c r="HDV58" s="363"/>
      <c r="HDW58" s="363"/>
      <c r="HDX58" s="363"/>
      <c r="HDY58" s="363"/>
      <c r="HDZ58" s="363"/>
      <c r="HEA58" s="363"/>
      <c r="HEB58" s="363"/>
      <c r="HEC58" s="363"/>
      <c r="HED58" s="363"/>
      <c r="HEE58" s="363"/>
      <c r="HEF58" s="363"/>
      <c r="HEG58" s="363"/>
      <c r="HEH58" s="363"/>
      <c r="HEI58" s="363"/>
      <c r="HEJ58" s="363"/>
      <c r="HEK58" s="363"/>
      <c r="HEL58" s="363"/>
      <c r="HEM58" s="363"/>
      <c r="HEN58" s="363"/>
      <c r="HEO58" s="363"/>
      <c r="HEP58" s="363"/>
      <c r="HEQ58" s="363"/>
      <c r="HER58" s="363"/>
      <c r="HES58" s="363"/>
      <c r="HET58" s="363"/>
      <c r="HEU58" s="363"/>
      <c r="HEV58" s="363"/>
      <c r="HEW58" s="363"/>
      <c r="HEX58" s="363"/>
      <c r="HEY58" s="363"/>
      <c r="HEZ58" s="363"/>
      <c r="HFA58" s="363"/>
      <c r="HFB58" s="363"/>
      <c r="HFC58" s="363"/>
      <c r="HFD58" s="363"/>
      <c r="HFE58" s="363"/>
      <c r="HFF58" s="363"/>
      <c r="HFG58" s="363"/>
      <c r="HFH58" s="363"/>
      <c r="HFI58" s="363"/>
      <c r="HFJ58" s="363"/>
      <c r="HFK58" s="363"/>
      <c r="HFL58" s="363"/>
      <c r="HFM58" s="363"/>
      <c r="HFN58" s="363"/>
      <c r="HFO58" s="363"/>
      <c r="HFP58" s="363"/>
      <c r="HFQ58" s="363"/>
      <c r="HFR58" s="363"/>
      <c r="HFS58" s="363"/>
      <c r="HFT58" s="363"/>
      <c r="HFU58" s="363"/>
      <c r="HFV58" s="363"/>
      <c r="HFW58" s="363"/>
      <c r="HFX58" s="363"/>
      <c r="HFY58" s="363"/>
      <c r="HFZ58" s="363"/>
      <c r="HGA58" s="363"/>
      <c r="HGB58" s="363"/>
      <c r="HGC58" s="363"/>
      <c r="HGD58" s="363"/>
      <c r="HGE58" s="363"/>
      <c r="HGF58" s="363"/>
      <c r="HGG58" s="363"/>
      <c r="HGH58" s="363"/>
      <c r="HGI58" s="363"/>
      <c r="HGJ58" s="363"/>
      <c r="HGK58" s="363"/>
      <c r="HGL58" s="363"/>
      <c r="HGM58" s="363"/>
      <c r="HGN58" s="363"/>
      <c r="HGO58" s="363"/>
      <c r="HGP58" s="363"/>
      <c r="HGQ58" s="363"/>
      <c r="HGR58" s="363"/>
      <c r="HGS58" s="363"/>
      <c r="HGT58" s="363"/>
      <c r="HGU58" s="363"/>
      <c r="HGV58" s="363"/>
      <c r="HGW58" s="363"/>
      <c r="HGX58" s="363"/>
      <c r="HGY58" s="363"/>
      <c r="HGZ58" s="363"/>
      <c r="HHA58" s="363"/>
      <c r="HHB58" s="363"/>
      <c r="HHC58" s="363"/>
      <c r="HHD58" s="363"/>
      <c r="HHE58" s="363"/>
      <c r="HHF58" s="363"/>
      <c r="HHG58" s="363"/>
      <c r="HHH58" s="363"/>
      <c r="HHI58" s="363"/>
      <c r="HHJ58" s="363"/>
      <c r="HHK58" s="363"/>
      <c r="HHL58" s="363"/>
      <c r="HHM58" s="363"/>
      <c r="HHN58" s="363"/>
      <c r="HHO58" s="363"/>
      <c r="HHP58" s="363"/>
      <c r="HHQ58" s="363"/>
      <c r="HHR58" s="363"/>
      <c r="HHS58" s="363"/>
      <c r="HHT58" s="363"/>
      <c r="HHU58" s="363"/>
      <c r="HHV58" s="363"/>
      <c r="HHW58" s="363"/>
      <c r="HHX58" s="363"/>
      <c r="HHY58" s="363"/>
      <c r="HHZ58" s="363"/>
      <c r="HIA58" s="363"/>
      <c r="HIB58" s="363"/>
      <c r="HIC58" s="363"/>
      <c r="HID58" s="363"/>
      <c r="HIE58" s="363"/>
      <c r="HIF58" s="363"/>
      <c r="HIG58" s="363"/>
      <c r="HIH58" s="363"/>
      <c r="HII58" s="363"/>
      <c r="HIJ58" s="363"/>
      <c r="HIK58" s="363"/>
      <c r="HIL58" s="363"/>
      <c r="HIM58" s="363"/>
      <c r="HIN58" s="363"/>
      <c r="HIO58" s="363"/>
      <c r="HIP58" s="363"/>
      <c r="HIQ58" s="363"/>
      <c r="HIR58" s="363"/>
      <c r="HIS58" s="363"/>
      <c r="HIT58" s="363"/>
      <c r="HIU58" s="363"/>
      <c r="HIV58" s="363"/>
      <c r="HIW58" s="363"/>
      <c r="HIX58" s="363"/>
      <c r="HIY58" s="363"/>
      <c r="HIZ58" s="363"/>
      <c r="HJA58" s="363"/>
      <c r="HJB58" s="363"/>
      <c r="HJC58" s="363"/>
      <c r="HJD58" s="363"/>
      <c r="HJE58" s="363"/>
      <c r="HJF58" s="363"/>
      <c r="HJG58" s="363"/>
      <c r="HJH58" s="363"/>
      <c r="HJI58" s="363"/>
      <c r="HJJ58" s="363"/>
      <c r="HJK58" s="363"/>
      <c r="HJL58" s="363"/>
      <c r="HJM58" s="363"/>
      <c r="HJN58" s="363"/>
      <c r="HJO58" s="363"/>
      <c r="HJP58" s="363"/>
      <c r="HJQ58" s="363"/>
      <c r="HJR58" s="363"/>
      <c r="HJS58" s="363"/>
      <c r="HJT58" s="363"/>
      <c r="HJU58" s="363"/>
      <c r="HJV58" s="363"/>
      <c r="HJW58" s="363"/>
      <c r="HJX58" s="363"/>
      <c r="HJY58" s="363"/>
      <c r="HJZ58" s="363"/>
      <c r="HKA58" s="363"/>
      <c r="HKB58" s="363"/>
      <c r="HKC58" s="363"/>
      <c r="HKD58" s="363"/>
      <c r="HKE58" s="363"/>
      <c r="HKF58" s="363"/>
      <c r="HKG58" s="363"/>
      <c r="HKH58" s="363"/>
      <c r="HKI58" s="363"/>
      <c r="HKJ58" s="363"/>
      <c r="HKK58" s="363"/>
      <c r="HKL58" s="363"/>
      <c r="HKM58" s="363"/>
      <c r="HKN58" s="363"/>
      <c r="HKO58" s="363"/>
      <c r="HKP58" s="363"/>
      <c r="HKQ58" s="363"/>
      <c r="HKR58" s="363"/>
      <c r="HKS58" s="363"/>
      <c r="HKT58" s="363"/>
      <c r="HKU58" s="363"/>
      <c r="HKV58" s="363"/>
      <c r="HKW58" s="363"/>
      <c r="HKX58" s="363"/>
      <c r="HKY58" s="363"/>
      <c r="HKZ58" s="363"/>
      <c r="HLA58" s="363"/>
      <c r="HLB58" s="363"/>
      <c r="HLC58" s="363"/>
      <c r="HLD58" s="363"/>
      <c r="HLE58" s="363"/>
      <c r="HLF58" s="363"/>
      <c r="HLG58" s="363"/>
      <c r="HLH58" s="363"/>
      <c r="HLI58" s="363"/>
      <c r="HLJ58" s="363"/>
      <c r="HLK58" s="363"/>
      <c r="HLL58" s="363"/>
      <c r="HLM58" s="363"/>
      <c r="HLN58" s="363"/>
      <c r="HLO58" s="363"/>
      <c r="HLP58" s="363"/>
      <c r="HLQ58" s="363"/>
      <c r="HLR58" s="363"/>
      <c r="HLS58" s="363"/>
      <c r="HLT58" s="363"/>
      <c r="HLU58" s="363"/>
      <c r="HLV58" s="363"/>
      <c r="HLW58" s="363"/>
      <c r="HLX58" s="363"/>
      <c r="HLY58" s="363"/>
      <c r="HLZ58" s="363"/>
      <c r="HMA58" s="363"/>
      <c r="HMB58" s="363"/>
      <c r="HMC58" s="363"/>
      <c r="HMD58" s="363"/>
      <c r="HME58" s="363"/>
      <c r="HMF58" s="363"/>
      <c r="HMG58" s="363"/>
      <c r="HMH58" s="363"/>
      <c r="HMI58" s="363"/>
      <c r="HMJ58" s="363"/>
      <c r="HMK58" s="363"/>
      <c r="HML58" s="363"/>
      <c r="HMM58" s="363"/>
      <c r="HMN58" s="363"/>
      <c r="HMO58" s="363"/>
      <c r="HMP58" s="363"/>
      <c r="HMQ58" s="363"/>
      <c r="HMR58" s="363"/>
      <c r="HMS58" s="363"/>
      <c r="HMT58" s="363"/>
      <c r="HMU58" s="363"/>
      <c r="HMV58" s="363"/>
      <c r="HMW58" s="363"/>
      <c r="HMX58" s="363"/>
      <c r="HMY58" s="363"/>
      <c r="HMZ58" s="363"/>
      <c r="HNA58" s="363"/>
      <c r="HNB58" s="363"/>
      <c r="HNC58" s="363"/>
      <c r="HND58" s="363"/>
      <c r="HNE58" s="363"/>
      <c r="HNF58" s="363"/>
      <c r="HNG58" s="363"/>
      <c r="HNH58" s="363"/>
      <c r="HNI58" s="363"/>
      <c r="HNJ58" s="363"/>
      <c r="HNK58" s="363"/>
      <c r="HNL58" s="363"/>
      <c r="HNM58" s="363"/>
      <c r="HNN58" s="363"/>
      <c r="HNO58" s="363"/>
      <c r="HNP58" s="363"/>
      <c r="HNQ58" s="363"/>
      <c r="HNR58" s="363"/>
      <c r="HNS58" s="363"/>
      <c r="HNT58" s="363"/>
      <c r="HNU58" s="363"/>
      <c r="HNV58" s="363"/>
      <c r="HNW58" s="363"/>
      <c r="HNX58" s="363"/>
      <c r="HNY58" s="363"/>
      <c r="HNZ58" s="363"/>
      <c r="HOA58" s="363"/>
      <c r="HOB58" s="363"/>
      <c r="HOC58" s="363"/>
      <c r="HOD58" s="363"/>
      <c r="HOE58" s="363"/>
      <c r="HOF58" s="363"/>
      <c r="HOG58" s="363"/>
      <c r="HOH58" s="363"/>
      <c r="HOI58" s="363"/>
      <c r="HOJ58" s="363"/>
      <c r="HOK58" s="363"/>
      <c r="HOL58" s="363"/>
      <c r="HOM58" s="363"/>
      <c r="HON58" s="363"/>
      <c r="HOO58" s="363"/>
      <c r="HOP58" s="363"/>
      <c r="HOQ58" s="363"/>
      <c r="HOR58" s="363"/>
      <c r="HOS58" s="363"/>
      <c r="HOT58" s="363"/>
      <c r="HOU58" s="363"/>
      <c r="HOV58" s="363"/>
      <c r="HOW58" s="363"/>
      <c r="HOX58" s="363"/>
      <c r="HOY58" s="363"/>
      <c r="HOZ58" s="363"/>
      <c r="HPA58" s="363"/>
      <c r="HPB58" s="363"/>
      <c r="HPC58" s="363"/>
      <c r="HPD58" s="363"/>
      <c r="HPE58" s="363"/>
      <c r="HPF58" s="363"/>
      <c r="HPG58" s="363"/>
      <c r="HPH58" s="363"/>
      <c r="HPI58" s="363"/>
      <c r="HPJ58" s="363"/>
      <c r="HPK58" s="363"/>
      <c r="HPL58" s="363"/>
      <c r="HPM58" s="363"/>
      <c r="HPN58" s="363"/>
      <c r="HPO58" s="363"/>
      <c r="HPP58" s="363"/>
      <c r="HPQ58" s="363"/>
      <c r="HPR58" s="363"/>
      <c r="HPS58" s="363"/>
      <c r="HPT58" s="363"/>
      <c r="HPU58" s="363"/>
      <c r="HPV58" s="363"/>
      <c r="HPW58" s="363"/>
      <c r="HPX58" s="363"/>
      <c r="HPY58" s="363"/>
      <c r="HPZ58" s="363"/>
      <c r="HQA58" s="363"/>
      <c r="HQB58" s="363"/>
      <c r="HQC58" s="363"/>
      <c r="HQD58" s="363"/>
      <c r="HQE58" s="363"/>
      <c r="HQF58" s="363"/>
      <c r="HQG58" s="363"/>
      <c r="HQH58" s="363"/>
      <c r="HQI58" s="363"/>
      <c r="HQJ58" s="363"/>
      <c r="HQK58" s="363"/>
      <c r="HQL58" s="363"/>
      <c r="HQM58" s="363"/>
      <c r="HQN58" s="363"/>
      <c r="HQO58" s="363"/>
      <c r="HQP58" s="363"/>
      <c r="HQQ58" s="363"/>
      <c r="HQR58" s="363"/>
      <c r="HQS58" s="363"/>
      <c r="HQT58" s="363"/>
      <c r="HQU58" s="363"/>
      <c r="HQV58" s="363"/>
      <c r="HQW58" s="363"/>
      <c r="HQX58" s="363"/>
      <c r="HQY58" s="363"/>
      <c r="HQZ58" s="363"/>
      <c r="HRA58" s="363"/>
      <c r="HRB58" s="363"/>
      <c r="HRC58" s="363"/>
      <c r="HRD58" s="363"/>
      <c r="HRE58" s="363"/>
      <c r="HRF58" s="363"/>
      <c r="HRG58" s="363"/>
      <c r="HRH58" s="363"/>
      <c r="HRI58" s="363"/>
      <c r="HRJ58" s="363"/>
      <c r="HRK58" s="363"/>
      <c r="HRL58" s="363"/>
      <c r="HRM58" s="363"/>
      <c r="HRN58" s="363"/>
      <c r="HRO58" s="363"/>
      <c r="HRP58" s="363"/>
      <c r="HRQ58" s="363"/>
      <c r="HRR58" s="363"/>
      <c r="HRS58" s="363"/>
      <c r="HRT58" s="363"/>
      <c r="HRU58" s="363"/>
      <c r="HRV58" s="363"/>
      <c r="HRW58" s="363"/>
      <c r="HRX58" s="363"/>
      <c r="HRY58" s="363"/>
      <c r="HRZ58" s="363"/>
      <c r="HSA58" s="363"/>
      <c r="HSB58" s="363"/>
      <c r="HSC58" s="363"/>
      <c r="HSD58" s="363"/>
      <c r="HSE58" s="363"/>
      <c r="HSF58" s="363"/>
      <c r="HSG58" s="363"/>
      <c r="HSH58" s="363"/>
      <c r="HSI58" s="363"/>
      <c r="HSJ58" s="363"/>
      <c r="HSK58" s="363"/>
      <c r="HSL58" s="363"/>
      <c r="HSM58" s="363"/>
      <c r="HSN58" s="363"/>
      <c r="HSO58" s="363"/>
      <c r="HSP58" s="363"/>
      <c r="HSQ58" s="363"/>
      <c r="HSR58" s="363"/>
      <c r="HSS58" s="363"/>
      <c r="HST58" s="363"/>
      <c r="HSU58" s="363"/>
      <c r="HSV58" s="363"/>
      <c r="HSW58" s="363"/>
      <c r="HSX58" s="363"/>
      <c r="HSY58" s="363"/>
      <c r="HSZ58" s="363"/>
      <c r="HTA58" s="363"/>
      <c r="HTB58" s="363"/>
      <c r="HTC58" s="363"/>
      <c r="HTD58" s="363"/>
      <c r="HTE58" s="363"/>
      <c r="HTF58" s="363"/>
      <c r="HTG58" s="363"/>
      <c r="HTH58" s="363"/>
      <c r="HTI58" s="363"/>
      <c r="HTJ58" s="363"/>
      <c r="HTK58" s="363"/>
      <c r="HTL58" s="363"/>
      <c r="HTM58" s="363"/>
      <c r="HTN58" s="363"/>
      <c r="HTO58" s="363"/>
      <c r="HTP58" s="363"/>
      <c r="HTQ58" s="363"/>
      <c r="HTR58" s="363"/>
      <c r="HTS58" s="363"/>
      <c r="HTT58" s="363"/>
      <c r="HTU58" s="363"/>
      <c r="HTV58" s="363"/>
      <c r="HTW58" s="363"/>
      <c r="HTX58" s="363"/>
      <c r="HTY58" s="363"/>
      <c r="HTZ58" s="363"/>
      <c r="HUA58" s="363"/>
      <c r="HUB58" s="363"/>
      <c r="HUC58" s="363"/>
      <c r="HUD58" s="363"/>
      <c r="HUE58" s="363"/>
      <c r="HUF58" s="363"/>
      <c r="HUG58" s="363"/>
      <c r="HUH58" s="363"/>
      <c r="HUI58" s="363"/>
      <c r="HUJ58" s="363"/>
      <c r="HUK58" s="363"/>
      <c r="HUL58" s="363"/>
      <c r="HUM58" s="363"/>
      <c r="HUN58" s="363"/>
      <c r="HUO58" s="363"/>
      <c r="HUP58" s="363"/>
      <c r="HUQ58" s="363"/>
      <c r="HUR58" s="363"/>
      <c r="HUS58" s="363"/>
      <c r="HUT58" s="363"/>
      <c r="HUU58" s="363"/>
      <c r="HUV58" s="363"/>
      <c r="HUW58" s="363"/>
      <c r="HUX58" s="363"/>
      <c r="HUY58" s="363"/>
      <c r="HUZ58" s="363"/>
      <c r="HVA58" s="363"/>
      <c r="HVB58" s="363"/>
      <c r="HVC58" s="363"/>
      <c r="HVD58" s="363"/>
      <c r="HVE58" s="363"/>
      <c r="HVF58" s="363"/>
      <c r="HVG58" s="363"/>
      <c r="HVH58" s="363"/>
      <c r="HVI58" s="363"/>
      <c r="HVJ58" s="363"/>
      <c r="HVK58" s="363"/>
      <c r="HVL58" s="363"/>
      <c r="HVM58" s="363"/>
      <c r="HVN58" s="363"/>
      <c r="HVO58" s="363"/>
      <c r="HVP58" s="363"/>
      <c r="HVQ58" s="363"/>
      <c r="HVR58" s="363"/>
      <c r="HVS58" s="363"/>
      <c r="HVT58" s="363"/>
      <c r="HVU58" s="363"/>
      <c r="HVV58" s="363"/>
      <c r="HVW58" s="363"/>
      <c r="HVX58" s="363"/>
      <c r="HVY58" s="363"/>
      <c r="HVZ58" s="363"/>
      <c r="HWA58" s="363"/>
      <c r="HWB58" s="363"/>
      <c r="HWC58" s="363"/>
      <c r="HWD58" s="363"/>
      <c r="HWE58" s="363"/>
      <c r="HWF58" s="363"/>
      <c r="HWG58" s="363"/>
      <c r="HWH58" s="363"/>
      <c r="HWI58" s="363"/>
      <c r="HWJ58" s="363"/>
      <c r="HWK58" s="363"/>
      <c r="HWL58" s="363"/>
      <c r="HWM58" s="363"/>
      <c r="HWN58" s="363"/>
      <c r="HWO58" s="363"/>
      <c r="HWP58" s="363"/>
      <c r="HWQ58" s="363"/>
      <c r="HWR58" s="363"/>
      <c r="HWS58" s="363"/>
      <c r="HWT58" s="363"/>
      <c r="HWU58" s="363"/>
      <c r="HWV58" s="363"/>
      <c r="HWW58" s="363"/>
      <c r="HWX58" s="363"/>
      <c r="HWY58" s="363"/>
      <c r="HWZ58" s="363"/>
      <c r="HXA58" s="363"/>
      <c r="HXB58" s="363"/>
      <c r="HXC58" s="363"/>
      <c r="HXD58" s="363"/>
      <c r="HXE58" s="363"/>
      <c r="HXF58" s="363"/>
      <c r="HXG58" s="363"/>
      <c r="HXH58" s="363"/>
      <c r="HXI58" s="363"/>
      <c r="HXJ58" s="363"/>
      <c r="HXK58" s="363"/>
      <c r="HXL58" s="363"/>
      <c r="HXM58" s="363"/>
      <c r="HXN58" s="363"/>
      <c r="HXO58" s="363"/>
      <c r="HXP58" s="363"/>
      <c r="HXQ58" s="363"/>
      <c r="HXR58" s="363"/>
      <c r="HXS58" s="363"/>
      <c r="HXT58" s="363"/>
      <c r="HXU58" s="363"/>
      <c r="HXV58" s="363"/>
      <c r="HXW58" s="363"/>
      <c r="HXX58" s="363"/>
      <c r="HXY58" s="363"/>
      <c r="HXZ58" s="363"/>
      <c r="HYA58" s="363"/>
      <c r="HYB58" s="363"/>
      <c r="HYC58" s="363"/>
      <c r="HYD58" s="363"/>
      <c r="HYE58" s="363"/>
      <c r="HYF58" s="363"/>
      <c r="HYG58" s="363"/>
      <c r="HYH58" s="363"/>
      <c r="HYI58" s="363"/>
      <c r="HYJ58" s="363"/>
      <c r="HYK58" s="363"/>
      <c r="HYL58" s="363"/>
      <c r="HYM58" s="363"/>
      <c r="HYN58" s="363"/>
      <c r="HYO58" s="363"/>
      <c r="HYP58" s="363"/>
      <c r="HYQ58" s="363"/>
      <c r="HYR58" s="363"/>
      <c r="HYS58" s="363"/>
      <c r="HYT58" s="363"/>
      <c r="HYU58" s="363"/>
      <c r="HYV58" s="363"/>
      <c r="HYW58" s="363"/>
      <c r="HYX58" s="363"/>
      <c r="HYY58" s="363"/>
      <c r="HYZ58" s="363"/>
      <c r="HZA58" s="363"/>
      <c r="HZB58" s="363"/>
      <c r="HZC58" s="363"/>
      <c r="HZD58" s="363"/>
      <c r="HZE58" s="363"/>
      <c r="HZF58" s="363"/>
      <c r="HZG58" s="363"/>
      <c r="HZH58" s="363"/>
      <c r="HZI58" s="363"/>
      <c r="HZJ58" s="363"/>
      <c r="HZK58" s="363"/>
      <c r="HZL58" s="363"/>
      <c r="HZM58" s="363"/>
      <c r="HZN58" s="363"/>
      <c r="HZO58" s="363"/>
      <c r="HZP58" s="363"/>
      <c r="HZQ58" s="363"/>
      <c r="HZR58" s="363"/>
      <c r="HZS58" s="363"/>
      <c r="HZT58" s="363"/>
      <c r="HZU58" s="363"/>
      <c r="HZV58" s="363"/>
      <c r="HZW58" s="363"/>
      <c r="HZX58" s="363"/>
      <c r="HZY58" s="363"/>
      <c r="HZZ58" s="363"/>
      <c r="IAA58" s="363"/>
      <c r="IAB58" s="363"/>
      <c r="IAC58" s="363"/>
      <c r="IAD58" s="363"/>
      <c r="IAE58" s="363"/>
      <c r="IAF58" s="363"/>
      <c r="IAG58" s="363"/>
      <c r="IAH58" s="363"/>
      <c r="IAI58" s="363"/>
      <c r="IAJ58" s="363"/>
      <c r="IAK58" s="363"/>
      <c r="IAL58" s="363"/>
      <c r="IAM58" s="363"/>
      <c r="IAN58" s="363"/>
      <c r="IAO58" s="363"/>
      <c r="IAP58" s="363"/>
      <c r="IAQ58" s="363"/>
      <c r="IAR58" s="363"/>
      <c r="IAS58" s="363"/>
      <c r="IAT58" s="363"/>
      <c r="IAU58" s="363"/>
      <c r="IAV58" s="363"/>
      <c r="IAW58" s="363"/>
      <c r="IAX58" s="363"/>
      <c r="IAY58" s="363"/>
      <c r="IAZ58" s="363"/>
      <c r="IBA58" s="363"/>
      <c r="IBB58" s="363"/>
      <c r="IBC58" s="363"/>
      <c r="IBD58" s="363"/>
      <c r="IBE58" s="363"/>
      <c r="IBF58" s="363"/>
      <c r="IBG58" s="363"/>
      <c r="IBH58" s="363"/>
      <c r="IBI58" s="363"/>
      <c r="IBJ58" s="363"/>
      <c r="IBK58" s="363"/>
      <c r="IBL58" s="363"/>
      <c r="IBM58" s="363"/>
      <c r="IBN58" s="363"/>
      <c r="IBO58" s="363"/>
      <c r="IBP58" s="363"/>
      <c r="IBQ58" s="363"/>
      <c r="IBR58" s="363"/>
      <c r="IBS58" s="363"/>
      <c r="IBT58" s="363"/>
      <c r="IBU58" s="363"/>
      <c r="IBV58" s="363"/>
      <c r="IBW58" s="363"/>
      <c r="IBX58" s="363"/>
      <c r="IBY58" s="363"/>
      <c r="IBZ58" s="363"/>
      <c r="ICA58" s="363"/>
      <c r="ICB58" s="363"/>
      <c r="ICC58" s="363"/>
      <c r="ICD58" s="363"/>
      <c r="ICE58" s="363"/>
      <c r="ICF58" s="363"/>
      <c r="ICG58" s="363"/>
      <c r="ICH58" s="363"/>
      <c r="ICI58" s="363"/>
      <c r="ICJ58" s="363"/>
      <c r="ICK58" s="363"/>
      <c r="ICL58" s="363"/>
      <c r="ICM58" s="363"/>
      <c r="ICN58" s="363"/>
      <c r="ICO58" s="363"/>
      <c r="ICP58" s="363"/>
      <c r="ICQ58" s="363"/>
      <c r="ICR58" s="363"/>
      <c r="ICS58" s="363"/>
      <c r="ICT58" s="363"/>
      <c r="ICU58" s="363"/>
      <c r="ICV58" s="363"/>
      <c r="ICW58" s="363"/>
      <c r="ICX58" s="363"/>
      <c r="ICY58" s="363"/>
      <c r="ICZ58" s="363"/>
      <c r="IDA58" s="363"/>
      <c r="IDB58" s="363"/>
      <c r="IDC58" s="363"/>
      <c r="IDD58" s="363"/>
      <c r="IDE58" s="363"/>
      <c r="IDF58" s="363"/>
      <c r="IDG58" s="363"/>
      <c r="IDH58" s="363"/>
      <c r="IDI58" s="363"/>
      <c r="IDJ58" s="363"/>
      <c r="IDK58" s="363"/>
      <c r="IDL58" s="363"/>
      <c r="IDM58" s="363"/>
      <c r="IDN58" s="363"/>
      <c r="IDO58" s="363"/>
      <c r="IDP58" s="363"/>
      <c r="IDQ58" s="363"/>
      <c r="IDR58" s="363"/>
      <c r="IDS58" s="363"/>
      <c r="IDT58" s="363"/>
      <c r="IDU58" s="363"/>
      <c r="IDV58" s="363"/>
      <c r="IDW58" s="363"/>
      <c r="IDX58" s="363"/>
      <c r="IDY58" s="363"/>
      <c r="IDZ58" s="363"/>
      <c r="IEA58" s="363"/>
      <c r="IEB58" s="363"/>
      <c r="IEC58" s="363"/>
      <c r="IED58" s="363"/>
      <c r="IEE58" s="363"/>
      <c r="IEF58" s="363"/>
      <c r="IEG58" s="363"/>
      <c r="IEH58" s="363"/>
      <c r="IEI58" s="363"/>
      <c r="IEJ58" s="363"/>
      <c r="IEK58" s="363"/>
      <c r="IEL58" s="363"/>
      <c r="IEM58" s="363"/>
      <c r="IEN58" s="363"/>
      <c r="IEO58" s="363"/>
      <c r="IEP58" s="363"/>
      <c r="IEQ58" s="363"/>
      <c r="IER58" s="363"/>
      <c r="IES58" s="363"/>
      <c r="IET58" s="363"/>
      <c r="IEU58" s="363"/>
      <c r="IEV58" s="363"/>
      <c r="IEW58" s="363"/>
      <c r="IEX58" s="363"/>
      <c r="IEY58" s="363"/>
      <c r="IEZ58" s="363"/>
      <c r="IFA58" s="363"/>
      <c r="IFB58" s="363"/>
      <c r="IFC58" s="363"/>
      <c r="IFD58" s="363"/>
      <c r="IFE58" s="363"/>
      <c r="IFF58" s="363"/>
      <c r="IFG58" s="363"/>
      <c r="IFH58" s="363"/>
      <c r="IFI58" s="363"/>
      <c r="IFJ58" s="363"/>
      <c r="IFK58" s="363"/>
      <c r="IFL58" s="363"/>
      <c r="IFM58" s="363"/>
      <c r="IFN58" s="363"/>
      <c r="IFO58" s="363"/>
      <c r="IFP58" s="363"/>
      <c r="IFQ58" s="363"/>
      <c r="IFR58" s="363"/>
      <c r="IFS58" s="363"/>
      <c r="IFT58" s="363"/>
      <c r="IFU58" s="363"/>
      <c r="IFV58" s="363"/>
      <c r="IFW58" s="363"/>
      <c r="IFX58" s="363"/>
      <c r="IFY58" s="363"/>
      <c r="IFZ58" s="363"/>
      <c r="IGA58" s="363"/>
      <c r="IGB58" s="363"/>
      <c r="IGC58" s="363"/>
      <c r="IGD58" s="363"/>
      <c r="IGE58" s="363"/>
      <c r="IGF58" s="363"/>
      <c r="IGG58" s="363"/>
      <c r="IGH58" s="363"/>
      <c r="IGI58" s="363"/>
      <c r="IGJ58" s="363"/>
      <c r="IGK58" s="363"/>
      <c r="IGL58" s="363"/>
      <c r="IGM58" s="363"/>
      <c r="IGN58" s="363"/>
      <c r="IGO58" s="363"/>
      <c r="IGP58" s="363"/>
      <c r="IGQ58" s="363"/>
      <c r="IGR58" s="363"/>
      <c r="IGS58" s="363"/>
      <c r="IGT58" s="363"/>
      <c r="IGU58" s="363"/>
      <c r="IGV58" s="363"/>
      <c r="IGW58" s="363"/>
      <c r="IGX58" s="363"/>
      <c r="IGY58" s="363"/>
      <c r="IGZ58" s="363"/>
      <c r="IHA58" s="363"/>
      <c r="IHB58" s="363"/>
      <c r="IHC58" s="363"/>
      <c r="IHD58" s="363"/>
      <c r="IHE58" s="363"/>
      <c r="IHF58" s="363"/>
      <c r="IHG58" s="363"/>
      <c r="IHH58" s="363"/>
      <c r="IHI58" s="363"/>
      <c r="IHJ58" s="363"/>
      <c r="IHK58" s="363"/>
      <c r="IHL58" s="363"/>
      <c r="IHM58" s="363"/>
      <c r="IHN58" s="363"/>
      <c r="IHO58" s="363"/>
      <c r="IHP58" s="363"/>
      <c r="IHQ58" s="363"/>
      <c r="IHR58" s="363"/>
      <c r="IHS58" s="363"/>
      <c r="IHT58" s="363"/>
      <c r="IHU58" s="363"/>
      <c r="IHV58" s="363"/>
      <c r="IHW58" s="363"/>
      <c r="IHX58" s="363"/>
      <c r="IHY58" s="363"/>
      <c r="IHZ58" s="363"/>
      <c r="IIA58" s="363"/>
      <c r="IIB58" s="363"/>
      <c r="IIC58" s="363"/>
      <c r="IID58" s="363"/>
      <c r="IIE58" s="363"/>
      <c r="IIF58" s="363"/>
      <c r="IIG58" s="363"/>
      <c r="IIH58" s="363"/>
      <c r="III58" s="363"/>
      <c r="IIJ58" s="363"/>
      <c r="IIK58" s="363"/>
      <c r="IIL58" s="363"/>
      <c r="IIM58" s="363"/>
      <c r="IIN58" s="363"/>
      <c r="IIO58" s="363"/>
      <c r="IIP58" s="363"/>
      <c r="IIQ58" s="363"/>
      <c r="IIR58" s="363"/>
      <c r="IIS58" s="363"/>
      <c r="IIT58" s="363"/>
      <c r="IIU58" s="363"/>
      <c r="IIV58" s="363"/>
      <c r="IIW58" s="363"/>
      <c r="IIX58" s="363"/>
      <c r="IIY58" s="363"/>
      <c r="IIZ58" s="363"/>
      <c r="IJA58" s="363"/>
      <c r="IJB58" s="363"/>
      <c r="IJC58" s="363"/>
      <c r="IJD58" s="363"/>
      <c r="IJE58" s="363"/>
      <c r="IJF58" s="363"/>
      <c r="IJG58" s="363"/>
      <c r="IJH58" s="363"/>
      <c r="IJI58" s="363"/>
      <c r="IJJ58" s="363"/>
      <c r="IJK58" s="363"/>
      <c r="IJL58" s="363"/>
      <c r="IJM58" s="363"/>
      <c r="IJN58" s="363"/>
      <c r="IJO58" s="363"/>
      <c r="IJP58" s="363"/>
      <c r="IJQ58" s="363"/>
      <c r="IJR58" s="363"/>
      <c r="IJS58" s="363"/>
      <c r="IJT58" s="363"/>
      <c r="IJU58" s="363"/>
      <c r="IJV58" s="363"/>
      <c r="IJW58" s="363"/>
      <c r="IJX58" s="363"/>
      <c r="IJY58" s="363"/>
      <c r="IJZ58" s="363"/>
      <c r="IKA58" s="363"/>
      <c r="IKB58" s="363"/>
      <c r="IKC58" s="363"/>
      <c r="IKD58" s="363"/>
      <c r="IKE58" s="363"/>
      <c r="IKF58" s="363"/>
      <c r="IKG58" s="363"/>
      <c r="IKH58" s="363"/>
      <c r="IKI58" s="363"/>
      <c r="IKJ58" s="363"/>
      <c r="IKK58" s="363"/>
      <c r="IKL58" s="363"/>
      <c r="IKM58" s="363"/>
      <c r="IKN58" s="363"/>
      <c r="IKO58" s="363"/>
      <c r="IKP58" s="363"/>
      <c r="IKQ58" s="363"/>
      <c r="IKR58" s="363"/>
      <c r="IKS58" s="363"/>
      <c r="IKT58" s="363"/>
      <c r="IKU58" s="363"/>
      <c r="IKV58" s="363"/>
      <c r="IKW58" s="363"/>
      <c r="IKX58" s="363"/>
      <c r="IKY58" s="363"/>
      <c r="IKZ58" s="363"/>
      <c r="ILA58" s="363"/>
      <c r="ILB58" s="363"/>
      <c r="ILC58" s="363"/>
      <c r="ILD58" s="363"/>
      <c r="ILE58" s="363"/>
      <c r="ILF58" s="363"/>
      <c r="ILG58" s="363"/>
      <c r="ILH58" s="363"/>
      <c r="ILI58" s="363"/>
      <c r="ILJ58" s="363"/>
      <c r="ILK58" s="363"/>
      <c r="ILL58" s="363"/>
      <c r="ILM58" s="363"/>
      <c r="ILN58" s="363"/>
      <c r="ILO58" s="363"/>
      <c r="ILP58" s="363"/>
      <c r="ILQ58" s="363"/>
      <c r="ILR58" s="363"/>
      <c r="ILS58" s="363"/>
      <c r="ILT58" s="363"/>
      <c r="ILU58" s="363"/>
      <c r="ILV58" s="363"/>
      <c r="ILW58" s="363"/>
      <c r="ILX58" s="363"/>
      <c r="ILY58" s="363"/>
      <c r="ILZ58" s="363"/>
      <c r="IMA58" s="363"/>
      <c r="IMB58" s="363"/>
      <c r="IMC58" s="363"/>
      <c r="IMD58" s="363"/>
      <c r="IME58" s="363"/>
      <c r="IMF58" s="363"/>
      <c r="IMG58" s="363"/>
      <c r="IMH58" s="363"/>
      <c r="IMI58" s="363"/>
      <c r="IMJ58" s="363"/>
      <c r="IMK58" s="363"/>
      <c r="IML58" s="363"/>
      <c r="IMM58" s="363"/>
      <c r="IMN58" s="363"/>
      <c r="IMO58" s="363"/>
      <c r="IMP58" s="363"/>
      <c r="IMQ58" s="363"/>
      <c r="IMR58" s="363"/>
      <c r="IMS58" s="363"/>
      <c r="IMT58" s="363"/>
      <c r="IMU58" s="363"/>
      <c r="IMV58" s="363"/>
      <c r="IMW58" s="363"/>
      <c r="IMX58" s="363"/>
      <c r="IMY58" s="363"/>
      <c r="IMZ58" s="363"/>
      <c r="INA58" s="363"/>
      <c r="INB58" s="363"/>
      <c r="INC58" s="363"/>
      <c r="IND58" s="363"/>
      <c r="INE58" s="363"/>
      <c r="INF58" s="363"/>
      <c r="ING58" s="363"/>
      <c r="INH58" s="363"/>
      <c r="INI58" s="363"/>
      <c r="INJ58" s="363"/>
      <c r="INK58" s="363"/>
      <c r="INL58" s="363"/>
      <c r="INM58" s="363"/>
      <c r="INN58" s="363"/>
      <c r="INO58" s="363"/>
      <c r="INP58" s="363"/>
      <c r="INQ58" s="363"/>
      <c r="INR58" s="363"/>
      <c r="INS58" s="363"/>
      <c r="INT58" s="363"/>
      <c r="INU58" s="363"/>
      <c r="INV58" s="363"/>
      <c r="INW58" s="363"/>
      <c r="INX58" s="363"/>
      <c r="INY58" s="363"/>
      <c r="INZ58" s="363"/>
      <c r="IOA58" s="363"/>
      <c r="IOB58" s="363"/>
      <c r="IOC58" s="363"/>
      <c r="IOD58" s="363"/>
      <c r="IOE58" s="363"/>
      <c r="IOF58" s="363"/>
      <c r="IOG58" s="363"/>
      <c r="IOH58" s="363"/>
      <c r="IOI58" s="363"/>
      <c r="IOJ58" s="363"/>
      <c r="IOK58" s="363"/>
      <c r="IOL58" s="363"/>
      <c r="IOM58" s="363"/>
      <c r="ION58" s="363"/>
      <c r="IOO58" s="363"/>
      <c r="IOP58" s="363"/>
      <c r="IOQ58" s="363"/>
      <c r="IOR58" s="363"/>
      <c r="IOS58" s="363"/>
      <c r="IOT58" s="363"/>
      <c r="IOU58" s="363"/>
      <c r="IOV58" s="363"/>
      <c r="IOW58" s="363"/>
      <c r="IOX58" s="363"/>
      <c r="IOY58" s="363"/>
      <c r="IOZ58" s="363"/>
      <c r="IPA58" s="363"/>
      <c r="IPB58" s="363"/>
      <c r="IPC58" s="363"/>
      <c r="IPD58" s="363"/>
      <c r="IPE58" s="363"/>
      <c r="IPF58" s="363"/>
      <c r="IPG58" s="363"/>
      <c r="IPH58" s="363"/>
      <c r="IPI58" s="363"/>
      <c r="IPJ58" s="363"/>
      <c r="IPK58" s="363"/>
      <c r="IPL58" s="363"/>
      <c r="IPM58" s="363"/>
      <c r="IPN58" s="363"/>
      <c r="IPO58" s="363"/>
      <c r="IPP58" s="363"/>
      <c r="IPQ58" s="363"/>
      <c r="IPR58" s="363"/>
      <c r="IPS58" s="363"/>
      <c r="IPT58" s="363"/>
      <c r="IPU58" s="363"/>
      <c r="IPV58" s="363"/>
      <c r="IPW58" s="363"/>
      <c r="IPX58" s="363"/>
      <c r="IPY58" s="363"/>
      <c r="IPZ58" s="363"/>
      <c r="IQA58" s="363"/>
      <c r="IQB58" s="363"/>
      <c r="IQC58" s="363"/>
      <c r="IQD58" s="363"/>
      <c r="IQE58" s="363"/>
      <c r="IQF58" s="363"/>
      <c r="IQG58" s="363"/>
      <c r="IQH58" s="363"/>
      <c r="IQI58" s="363"/>
      <c r="IQJ58" s="363"/>
      <c r="IQK58" s="363"/>
      <c r="IQL58" s="363"/>
      <c r="IQM58" s="363"/>
      <c r="IQN58" s="363"/>
      <c r="IQO58" s="363"/>
      <c r="IQP58" s="363"/>
      <c r="IQQ58" s="363"/>
      <c r="IQR58" s="363"/>
      <c r="IQS58" s="363"/>
      <c r="IQT58" s="363"/>
      <c r="IQU58" s="363"/>
      <c r="IQV58" s="363"/>
      <c r="IQW58" s="363"/>
      <c r="IQX58" s="363"/>
      <c r="IQY58" s="363"/>
      <c r="IQZ58" s="363"/>
      <c r="IRA58" s="363"/>
      <c r="IRB58" s="363"/>
      <c r="IRC58" s="363"/>
      <c r="IRD58" s="363"/>
      <c r="IRE58" s="363"/>
      <c r="IRF58" s="363"/>
      <c r="IRG58" s="363"/>
      <c r="IRH58" s="363"/>
      <c r="IRI58" s="363"/>
      <c r="IRJ58" s="363"/>
      <c r="IRK58" s="363"/>
      <c r="IRL58" s="363"/>
      <c r="IRM58" s="363"/>
      <c r="IRN58" s="363"/>
      <c r="IRO58" s="363"/>
      <c r="IRP58" s="363"/>
      <c r="IRQ58" s="363"/>
      <c r="IRR58" s="363"/>
      <c r="IRS58" s="363"/>
      <c r="IRT58" s="363"/>
      <c r="IRU58" s="363"/>
      <c r="IRV58" s="363"/>
      <c r="IRW58" s="363"/>
      <c r="IRX58" s="363"/>
      <c r="IRY58" s="363"/>
      <c r="IRZ58" s="363"/>
      <c r="ISA58" s="363"/>
      <c r="ISB58" s="363"/>
      <c r="ISC58" s="363"/>
      <c r="ISD58" s="363"/>
      <c r="ISE58" s="363"/>
      <c r="ISF58" s="363"/>
      <c r="ISG58" s="363"/>
      <c r="ISH58" s="363"/>
      <c r="ISI58" s="363"/>
      <c r="ISJ58" s="363"/>
      <c r="ISK58" s="363"/>
      <c r="ISL58" s="363"/>
      <c r="ISM58" s="363"/>
      <c r="ISN58" s="363"/>
      <c r="ISO58" s="363"/>
      <c r="ISP58" s="363"/>
      <c r="ISQ58" s="363"/>
      <c r="ISR58" s="363"/>
      <c r="ISS58" s="363"/>
      <c r="IST58" s="363"/>
      <c r="ISU58" s="363"/>
      <c r="ISV58" s="363"/>
      <c r="ISW58" s="363"/>
      <c r="ISX58" s="363"/>
      <c r="ISY58" s="363"/>
      <c r="ISZ58" s="363"/>
      <c r="ITA58" s="363"/>
      <c r="ITB58" s="363"/>
      <c r="ITC58" s="363"/>
      <c r="ITD58" s="363"/>
      <c r="ITE58" s="363"/>
      <c r="ITF58" s="363"/>
      <c r="ITG58" s="363"/>
      <c r="ITH58" s="363"/>
      <c r="ITI58" s="363"/>
      <c r="ITJ58" s="363"/>
      <c r="ITK58" s="363"/>
      <c r="ITL58" s="363"/>
      <c r="ITM58" s="363"/>
      <c r="ITN58" s="363"/>
      <c r="ITO58" s="363"/>
      <c r="ITP58" s="363"/>
      <c r="ITQ58" s="363"/>
      <c r="ITR58" s="363"/>
      <c r="ITS58" s="363"/>
      <c r="ITT58" s="363"/>
      <c r="ITU58" s="363"/>
      <c r="ITV58" s="363"/>
      <c r="ITW58" s="363"/>
      <c r="ITX58" s="363"/>
      <c r="ITY58" s="363"/>
      <c r="ITZ58" s="363"/>
      <c r="IUA58" s="363"/>
      <c r="IUB58" s="363"/>
      <c r="IUC58" s="363"/>
      <c r="IUD58" s="363"/>
      <c r="IUE58" s="363"/>
      <c r="IUF58" s="363"/>
      <c r="IUG58" s="363"/>
      <c r="IUH58" s="363"/>
      <c r="IUI58" s="363"/>
      <c r="IUJ58" s="363"/>
      <c r="IUK58" s="363"/>
      <c r="IUL58" s="363"/>
      <c r="IUM58" s="363"/>
      <c r="IUN58" s="363"/>
      <c r="IUO58" s="363"/>
      <c r="IUP58" s="363"/>
      <c r="IUQ58" s="363"/>
      <c r="IUR58" s="363"/>
      <c r="IUS58" s="363"/>
      <c r="IUT58" s="363"/>
      <c r="IUU58" s="363"/>
      <c r="IUV58" s="363"/>
      <c r="IUW58" s="363"/>
      <c r="IUX58" s="363"/>
      <c r="IUY58" s="363"/>
      <c r="IUZ58" s="363"/>
      <c r="IVA58" s="363"/>
      <c r="IVB58" s="363"/>
      <c r="IVC58" s="363"/>
      <c r="IVD58" s="363"/>
      <c r="IVE58" s="363"/>
      <c r="IVF58" s="363"/>
      <c r="IVG58" s="363"/>
      <c r="IVH58" s="363"/>
      <c r="IVI58" s="363"/>
      <c r="IVJ58" s="363"/>
      <c r="IVK58" s="363"/>
      <c r="IVL58" s="363"/>
      <c r="IVM58" s="363"/>
      <c r="IVN58" s="363"/>
      <c r="IVO58" s="363"/>
      <c r="IVP58" s="363"/>
      <c r="IVQ58" s="363"/>
      <c r="IVR58" s="363"/>
      <c r="IVS58" s="363"/>
      <c r="IVT58" s="363"/>
      <c r="IVU58" s="363"/>
      <c r="IVV58" s="363"/>
      <c r="IVW58" s="363"/>
      <c r="IVX58" s="363"/>
      <c r="IVY58" s="363"/>
      <c r="IVZ58" s="363"/>
      <c r="IWA58" s="363"/>
      <c r="IWB58" s="363"/>
      <c r="IWC58" s="363"/>
      <c r="IWD58" s="363"/>
      <c r="IWE58" s="363"/>
      <c r="IWF58" s="363"/>
      <c r="IWG58" s="363"/>
      <c r="IWH58" s="363"/>
      <c r="IWI58" s="363"/>
      <c r="IWJ58" s="363"/>
      <c r="IWK58" s="363"/>
      <c r="IWL58" s="363"/>
      <c r="IWM58" s="363"/>
      <c r="IWN58" s="363"/>
      <c r="IWO58" s="363"/>
      <c r="IWP58" s="363"/>
      <c r="IWQ58" s="363"/>
      <c r="IWR58" s="363"/>
      <c r="IWS58" s="363"/>
      <c r="IWT58" s="363"/>
      <c r="IWU58" s="363"/>
      <c r="IWV58" s="363"/>
      <c r="IWW58" s="363"/>
      <c r="IWX58" s="363"/>
      <c r="IWY58" s="363"/>
      <c r="IWZ58" s="363"/>
      <c r="IXA58" s="363"/>
      <c r="IXB58" s="363"/>
      <c r="IXC58" s="363"/>
      <c r="IXD58" s="363"/>
      <c r="IXE58" s="363"/>
      <c r="IXF58" s="363"/>
      <c r="IXG58" s="363"/>
      <c r="IXH58" s="363"/>
      <c r="IXI58" s="363"/>
      <c r="IXJ58" s="363"/>
      <c r="IXK58" s="363"/>
      <c r="IXL58" s="363"/>
      <c r="IXM58" s="363"/>
      <c r="IXN58" s="363"/>
      <c r="IXO58" s="363"/>
      <c r="IXP58" s="363"/>
      <c r="IXQ58" s="363"/>
      <c r="IXR58" s="363"/>
      <c r="IXS58" s="363"/>
      <c r="IXT58" s="363"/>
      <c r="IXU58" s="363"/>
      <c r="IXV58" s="363"/>
      <c r="IXW58" s="363"/>
      <c r="IXX58" s="363"/>
      <c r="IXY58" s="363"/>
      <c r="IXZ58" s="363"/>
      <c r="IYA58" s="363"/>
      <c r="IYB58" s="363"/>
      <c r="IYC58" s="363"/>
      <c r="IYD58" s="363"/>
      <c r="IYE58" s="363"/>
      <c r="IYF58" s="363"/>
      <c r="IYG58" s="363"/>
      <c r="IYH58" s="363"/>
      <c r="IYI58" s="363"/>
      <c r="IYJ58" s="363"/>
      <c r="IYK58" s="363"/>
      <c r="IYL58" s="363"/>
      <c r="IYM58" s="363"/>
      <c r="IYN58" s="363"/>
      <c r="IYO58" s="363"/>
      <c r="IYP58" s="363"/>
      <c r="IYQ58" s="363"/>
      <c r="IYR58" s="363"/>
      <c r="IYS58" s="363"/>
      <c r="IYT58" s="363"/>
      <c r="IYU58" s="363"/>
      <c r="IYV58" s="363"/>
      <c r="IYW58" s="363"/>
      <c r="IYX58" s="363"/>
      <c r="IYY58" s="363"/>
      <c r="IYZ58" s="363"/>
      <c r="IZA58" s="363"/>
      <c r="IZB58" s="363"/>
      <c r="IZC58" s="363"/>
      <c r="IZD58" s="363"/>
      <c r="IZE58" s="363"/>
      <c r="IZF58" s="363"/>
      <c r="IZG58" s="363"/>
      <c r="IZH58" s="363"/>
      <c r="IZI58" s="363"/>
      <c r="IZJ58" s="363"/>
      <c r="IZK58" s="363"/>
      <c r="IZL58" s="363"/>
      <c r="IZM58" s="363"/>
      <c r="IZN58" s="363"/>
      <c r="IZO58" s="363"/>
      <c r="IZP58" s="363"/>
      <c r="IZQ58" s="363"/>
      <c r="IZR58" s="363"/>
      <c r="IZS58" s="363"/>
      <c r="IZT58" s="363"/>
      <c r="IZU58" s="363"/>
      <c r="IZV58" s="363"/>
      <c r="IZW58" s="363"/>
      <c r="IZX58" s="363"/>
      <c r="IZY58" s="363"/>
      <c r="IZZ58" s="363"/>
      <c r="JAA58" s="363"/>
      <c r="JAB58" s="363"/>
      <c r="JAC58" s="363"/>
      <c r="JAD58" s="363"/>
      <c r="JAE58" s="363"/>
      <c r="JAF58" s="363"/>
      <c r="JAG58" s="363"/>
      <c r="JAH58" s="363"/>
      <c r="JAI58" s="363"/>
      <c r="JAJ58" s="363"/>
      <c r="JAK58" s="363"/>
      <c r="JAL58" s="363"/>
      <c r="JAM58" s="363"/>
      <c r="JAN58" s="363"/>
      <c r="JAO58" s="363"/>
      <c r="JAP58" s="363"/>
      <c r="JAQ58" s="363"/>
      <c r="JAR58" s="363"/>
      <c r="JAS58" s="363"/>
      <c r="JAT58" s="363"/>
      <c r="JAU58" s="363"/>
      <c r="JAV58" s="363"/>
      <c r="JAW58" s="363"/>
      <c r="JAX58" s="363"/>
      <c r="JAY58" s="363"/>
      <c r="JAZ58" s="363"/>
      <c r="JBA58" s="363"/>
      <c r="JBB58" s="363"/>
      <c r="JBC58" s="363"/>
      <c r="JBD58" s="363"/>
      <c r="JBE58" s="363"/>
      <c r="JBF58" s="363"/>
      <c r="JBG58" s="363"/>
      <c r="JBH58" s="363"/>
      <c r="JBI58" s="363"/>
      <c r="JBJ58" s="363"/>
      <c r="JBK58" s="363"/>
      <c r="JBL58" s="363"/>
      <c r="JBM58" s="363"/>
      <c r="JBN58" s="363"/>
      <c r="JBO58" s="363"/>
      <c r="JBP58" s="363"/>
      <c r="JBQ58" s="363"/>
      <c r="JBR58" s="363"/>
      <c r="JBS58" s="363"/>
      <c r="JBT58" s="363"/>
      <c r="JBU58" s="363"/>
      <c r="JBV58" s="363"/>
      <c r="JBW58" s="363"/>
      <c r="JBX58" s="363"/>
      <c r="JBY58" s="363"/>
      <c r="JBZ58" s="363"/>
      <c r="JCA58" s="363"/>
      <c r="JCB58" s="363"/>
      <c r="JCC58" s="363"/>
      <c r="JCD58" s="363"/>
      <c r="JCE58" s="363"/>
      <c r="JCF58" s="363"/>
      <c r="JCG58" s="363"/>
      <c r="JCH58" s="363"/>
      <c r="JCI58" s="363"/>
      <c r="JCJ58" s="363"/>
      <c r="JCK58" s="363"/>
      <c r="JCL58" s="363"/>
      <c r="JCM58" s="363"/>
      <c r="JCN58" s="363"/>
      <c r="JCO58" s="363"/>
      <c r="JCP58" s="363"/>
      <c r="JCQ58" s="363"/>
      <c r="JCR58" s="363"/>
      <c r="JCS58" s="363"/>
      <c r="JCT58" s="363"/>
      <c r="JCU58" s="363"/>
      <c r="JCV58" s="363"/>
      <c r="JCW58" s="363"/>
      <c r="JCX58" s="363"/>
      <c r="JCY58" s="363"/>
      <c r="JCZ58" s="363"/>
      <c r="JDA58" s="363"/>
      <c r="JDB58" s="363"/>
      <c r="JDC58" s="363"/>
      <c r="JDD58" s="363"/>
      <c r="JDE58" s="363"/>
      <c r="JDF58" s="363"/>
      <c r="JDG58" s="363"/>
      <c r="JDH58" s="363"/>
      <c r="JDI58" s="363"/>
      <c r="JDJ58" s="363"/>
      <c r="JDK58" s="363"/>
      <c r="JDL58" s="363"/>
      <c r="JDM58" s="363"/>
      <c r="JDN58" s="363"/>
      <c r="JDO58" s="363"/>
      <c r="JDP58" s="363"/>
      <c r="JDQ58" s="363"/>
      <c r="JDR58" s="363"/>
      <c r="JDS58" s="363"/>
      <c r="JDT58" s="363"/>
      <c r="JDU58" s="363"/>
      <c r="JDV58" s="363"/>
      <c r="JDW58" s="363"/>
      <c r="JDX58" s="363"/>
      <c r="JDY58" s="363"/>
      <c r="JDZ58" s="363"/>
      <c r="JEA58" s="363"/>
      <c r="JEB58" s="363"/>
      <c r="JEC58" s="363"/>
      <c r="JED58" s="363"/>
      <c r="JEE58" s="363"/>
      <c r="JEF58" s="363"/>
      <c r="JEG58" s="363"/>
      <c r="JEH58" s="363"/>
      <c r="JEI58" s="363"/>
      <c r="JEJ58" s="363"/>
      <c r="JEK58" s="363"/>
      <c r="JEL58" s="363"/>
      <c r="JEM58" s="363"/>
      <c r="JEN58" s="363"/>
      <c r="JEO58" s="363"/>
      <c r="JEP58" s="363"/>
      <c r="JEQ58" s="363"/>
      <c r="JER58" s="363"/>
      <c r="JES58" s="363"/>
      <c r="JET58" s="363"/>
      <c r="JEU58" s="363"/>
      <c r="JEV58" s="363"/>
      <c r="JEW58" s="363"/>
      <c r="JEX58" s="363"/>
      <c r="JEY58" s="363"/>
      <c r="JEZ58" s="363"/>
      <c r="JFA58" s="363"/>
      <c r="JFB58" s="363"/>
      <c r="JFC58" s="363"/>
      <c r="JFD58" s="363"/>
      <c r="JFE58" s="363"/>
      <c r="JFF58" s="363"/>
      <c r="JFG58" s="363"/>
      <c r="JFH58" s="363"/>
      <c r="JFI58" s="363"/>
      <c r="JFJ58" s="363"/>
      <c r="JFK58" s="363"/>
      <c r="JFL58" s="363"/>
      <c r="JFM58" s="363"/>
      <c r="JFN58" s="363"/>
      <c r="JFO58" s="363"/>
      <c r="JFP58" s="363"/>
      <c r="JFQ58" s="363"/>
      <c r="JFR58" s="363"/>
      <c r="JFS58" s="363"/>
      <c r="JFT58" s="363"/>
      <c r="JFU58" s="363"/>
      <c r="JFV58" s="363"/>
      <c r="JFW58" s="363"/>
      <c r="JFX58" s="363"/>
      <c r="JFY58" s="363"/>
      <c r="JFZ58" s="363"/>
      <c r="JGA58" s="363"/>
      <c r="JGB58" s="363"/>
      <c r="JGC58" s="363"/>
      <c r="JGD58" s="363"/>
      <c r="JGE58" s="363"/>
      <c r="JGF58" s="363"/>
      <c r="JGG58" s="363"/>
      <c r="JGH58" s="363"/>
      <c r="JGI58" s="363"/>
      <c r="JGJ58" s="363"/>
      <c r="JGK58" s="363"/>
      <c r="JGL58" s="363"/>
      <c r="JGM58" s="363"/>
      <c r="JGN58" s="363"/>
      <c r="JGO58" s="363"/>
      <c r="JGP58" s="363"/>
      <c r="JGQ58" s="363"/>
      <c r="JGR58" s="363"/>
      <c r="JGS58" s="363"/>
      <c r="JGT58" s="363"/>
      <c r="JGU58" s="363"/>
      <c r="JGV58" s="363"/>
      <c r="JGW58" s="363"/>
      <c r="JGX58" s="363"/>
      <c r="JGY58" s="363"/>
      <c r="JGZ58" s="363"/>
      <c r="JHA58" s="363"/>
      <c r="JHB58" s="363"/>
      <c r="JHC58" s="363"/>
      <c r="JHD58" s="363"/>
      <c r="JHE58" s="363"/>
      <c r="JHF58" s="363"/>
      <c r="JHG58" s="363"/>
      <c r="JHH58" s="363"/>
      <c r="JHI58" s="363"/>
      <c r="JHJ58" s="363"/>
      <c r="JHK58" s="363"/>
      <c r="JHL58" s="363"/>
      <c r="JHM58" s="363"/>
      <c r="JHN58" s="363"/>
      <c r="JHO58" s="363"/>
      <c r="JHP58" s="363"/>
      <c r="JHQ58" s="363"/>
      <c r="JHR58" s="363"/>
      <c r="JHS58" s="363"/>
      <c r="JHT58" s="363"/>
      <c r="JHU58" s="363"/>
      <c r="JHV58" s="363"/>
      <c r="JHW58" s="363"/>
      <c r="JHX58" s="363"/>
      <c r="JHY58" s="363"/>
      <c r="JHZ58" s="363"/>
      <c r="JIA58" s="363"/>
      <c r="JIB58" s="363"/>
      <c r="JIC58" s="363"/>
      <c r="JID58" s="363"/>
      <c r="JIE58" s="363"/>
      <c r="JIF58" s="363"/>
      <c r="JIG58" s="363"/>
      <c r="JIH58" s="363"/>
      <c r="JII58" s="363"/>
      <c r="JIJ58" s="363"/>
      <c r="JIK58" s="363"/>
      <c r="JIL58" s="363"/>
      <c r="JIM58" s="363"/>
      <c r="JIN58" s="363"/>
      <c r="JIO58" s="363"/>
      <c r="JIP58" s="363"/>
      <c r="JIQ58" s="363"/>
      <c r="JIR58" s="363"/>
      <c r="JIS58" s="363"/>
      <c r="JIT58" s="363"/>
      <c r="JIU58" s="363"/>
      <c r="JIV58" s="363"/>
      <c r="JIW58" s="363"/>
      <c r="JIX58" s="363"/>
      <c r="JIY58" s="363"/>
      <c r="JIZ58" s="363"/>
      <c r="JJA58" s="363"/>
      <c r="JJB58" s="363"/>
      <c r="JJC58" s="363"/>
      <c r="JJD58" s="363"/>
      <c r="JJE58" s="363"/>
      <c r="JJF58" s="363"/>
      <c r="JJG58" s="363"/>
      <c r="JJH58" s="363"/>
      <c r="JJI58" s="363"/>
      <c r="JJJ58" s="363"/>
      <c r="JJK58" s="363"/>
      <c r="JJL58" s="363"/>
      <c r="JJM58" s="363"/>
      <c r="JJN58" s="363"/>
      <c r="JJO58" s="363"/>
      <c r="JJP58" s="363"/>
      <c r="JJQ58" s="363"/>
      <c r="JJR58" s="363"/>
      <c r="JJS58" s="363"/>
      <c r="JJT58" s="363"/>
      <c r="JJU58" s="363"/>
      <c r="JJV58" s="363"/>
      <c r="JJW58" s="363"/>
      <c r="JJX58" s="363"/>
      <c r="JJY58" s="363"/>
      <c r="JJZ58" s="363"/>
      <c r="JKA58" s="363"/>
      <c r="JKB58" s="363"/>
      <c r="JKC58" s="363"/>
      <c r="JKD58" s="363"/>
      <c r="JKE58" s="363"/>
      <c r="JKF58" s="363"/>
      <c r="JKG58" s="363"/>
      <c r="JKH58" s="363"/>
      <c r="JKI58" s="363"/>
      <c r="JKJ58" s="363"/>
      <c r="JKK58" s="363"/>
      <c r="JKL58" s="363"/>
      <c r="JKM58" s="363"/>
      <c r="JKN58" s="363"/>
      <c r="JKO58" s="363"/>
      <c r="JKP58" s="363"/>
      <c r="JKQ58" s="363"/>
      <c r="JKR58" s="363"/>
      <c r="JKS58" s="363"/>
      <c r="JKT58" s="363"/>
      <c r="JKU58" s="363"/>
      <c r="JKV58" s="363"/>
      <c r="JKW58" s="363"/>
      <c r="JKX58" s="363"/>
      <c r="JKY58" s="363"/>
      <c r="JKZ58" s="363"/>
      <c r="JLA58" s="363"/>
      <c r="JLB58" s="363"/>
      <c r="JLC58" s="363"/>
      <c r="JLD58" s="363"/>
      <c r="JLE58" s="363"/>
      <c r="JLF58" s="363"/>
      <c r="JLG58" s="363"/>
      <c r="JLH58" s="363"/>
      <c r="JLI58" s="363"/>
      <c r="JLJ58" s="363"/>
      <c r="JLK58" s="363"/>
      <c r="JLL58" s="363"/>
      <c r="JLM58" s="363"/>
      <c r="JLN58" s="363"/>
      <c r="JLO58" s="363"/>
      <c r="JLP58" s="363"/>
      <c r="JLQ58" s="363"/>
      <c r="JLR58" s="363"/>
      <c r="JLS58" s="363"/>
      <c r="JLT58" s="363"/>
      <c r="JLU58" s="363"/>
      <c r="JLV58" s="363"/>
      <c r="JLW58" s="363"/>
      <c r="JLX58" s="363"/>
      <c r="JLY58" s="363"/>
      <c r="JLZ58" s="363"/>
      <c r="JMA58" s="363"/>
      <c r="JMB58" s="363"/>
      <c r="JMC58" s="363"/>
      <c r="JMD58" s="363"/>
      <c r="JME58" s="363"/>
      <c r="JMF58" s="363"/>
      <c r="JMG58" s="363"/>
      <c r="JMH58" s="363"/>
      <c r="JMI58" s="363"/>
      <c r="JMJ58" s="363"/>
      <c r="JMK58" s="363"/>
      <c r="JML58" s="363"/>
      <c r="JMM58" s="363"/>
      <c r="JMN58" s="363"/>
      <c r="JMO58" s="363"/>
      <c r="JMP58" s="363"/>
      <c r="JMQ58" s="363"/>
      <c r="JMR58" s="363"/>
      <c r="JMS58" s="363"/>
      <c r="JMT58" s="363"/>
      <c r="JMU58" s="363"/>
      <c r="JMV58" s="363"/>
      <c r="JMW58" s="363"/>
      <c r="JMX58" s="363"/>
      <c r="JMY58" s="363"/>
      <c r="JMZ58" s="363"/>
      <c r="JNA58" s="363"/>
      <c r="JNB58" s="363"/>
      <c r="JNC58" s="363"/>
      <c r="JND58" s="363"/>
      <c r="JNE58" s="363"/>
      <c r="JNF58" s="363"/>
      <c r="JNG58" s="363"/>
      <c r="JNH58" s="363"/>
      <c r="JNI58" s="363"/>
      <c r="JNJ58" s="363"/>
      <c r="JNK58" s="363"/>
      <c r="JNL58" s="363"/>
      <c r="JNM58" s="363"/>
      <c r="JNN58" s="363"/>
      <c r="JNO58" s="363"/>
      <c r="JNP58" s="363"/>
      <c r="JNQ58" s="363"/>
      <c r="JNR58" s="363"/>
      <c r="JNS58" s="363"/>
      <c r="JNT58" s="363"/>
      <c r="JNU58" s="363"/>
      <c r="JNV58" s="363"/>
      <c r="JNW58" s="363"/>
      <c r="JNX58" s="363"/>
      <c r="JNY58" s="363"/>
      <c r="JNZ58" s="363"/>
      <c r="JOA58" s="363"/>
      <c r="JOB58" s="363"/>
      <c r="JOC58" s="363"/>
      <c r="JOD58" s="363"/>
      <c r="JOE58" s="363"/>
      <c r="JOF58" s="363"/>
      <c r="JOG58" s="363"/>
      <c r="JOH58" s="363"/>
      <c r="JOI58" s="363"/>
      <c r="JOJ58" s="363"/>
      <c r="JOK58" s="363"/>
      <c r="JOL58" s="363"/>
      <c r="JOM58" s="363"/>
      <c r="JON58" s="363"/>
      <c r="JOO58" s="363"/>
      <c r="JOP58" s="363"/>
      <c r="JOQ58" s="363"/>
      <c r="JOR58" s="363"/>
      <c r="JOS58" s="363"/>
      <c r="JOT58" s="363"/>
      <c r="JOU58" s="363"/>
      <c r="JOV58" s="363"/>
      <c r="JOW58" s="363"/>
      <c r="JOX58" s="363"/>
      <c r="JOY58" s="363"/>
      <c r="JOZ58" s="363"/>
      <c r="JPA58" s="363"/>
      <c r="JPB58" s="363"/>
      <c r="JPC58" s="363"/>
      <c r="JPD58" s="363"/>
      <c r="JPE58" s="363"/>
      <c r="JPF58" s="363"/>
      <c r="JPG58" s="363"/>
      <c r="JPH58" s="363"/>
      <c r="JPI58" s="363"/>
      <c r="JPJ58" s="363"/>
      <c r="JPK58" s="363"/>
      <c r="JPL58" s="363"/>
      <c r="JPM58" s="363"/>
      <c r="JPN58" s="363"/>
      <c r="JPO58" s="363"/>
      <c r="JPP58" s="363"/>
      <c r="JPQ58" s="363"/>
      <c r="JPR58" s="363"/>
      <c r="JPS58" s="363"/>
      <c r="JPT58" s="363"/>
      <c r="JPU58" s="363"/>
      <c r="JPV58" s="363"/>
      <c r="JPW58" s="363"/>
      <c r="JPX58" s="363"/>
      <c r="JPY58" s="363"/>
      <c r="JPZ58" s="363"/>
      <c r="JQA58" s="363"/>
      <c r="JQB58" s="363"/>
      <c r="JQC58" s="363"/>
      <c r="JQD58" s="363"/>
      <c r="JQE58" s="363"/>
      <c r="JQF58" s="363"/>
      <c r="JQG58" s="363"/>
      <c r="JQH58" s="363"/>
      <c r="JQI58" s="363"/>
      <c r="JQJ58" s="363"/>
      <c r="JQK58" s="363"/>
      <c r="JQL58" s="363"/>
      <c r="JQM58" s="363"/>
      <c r="JQN58" s="363"/>
      <c r="JQO58" s="363"/>
      <c r="JQP58" s="363"/>
      <c r="JQQ58" s="363"/>
      <c r="JQR58" s="363"/>
      <c r="JQS58" s="363"/>
      <c r="JQT58" s="363"/>
      <c r="JQU58" s="363"/>
      <c r="JQV58" s="363"/>
      <c r="JQW58" s="363"/>
      <c r="JQX58" s="363"/>
      <c r="JQY58" s="363"/>
      <c r="JQZ58" s="363"/>
      <c r="JRA58" s="363"/>
      <c r="JRB58" s="363"/>
      <c r="JRC58" s="363"/>
      <c r="JRD58" s="363"/>
      <c r="JRE58" s="363"/>
      <c r="JRF58" s="363"/>
      <c r="JRG58" s="363"/>
      <c r="JRH58" s="363"/>
      <c r="JRI58" s="363"/>
      <c r="JRJ58" s="363"/>
      <c r="JRK58" s="363"/>
      <c r="JRL58" s="363"/>
      <c r="JRM58" s="363"/>
      <c r="JRN58" s="363"/>
      <c r="JRO58" s="363"/>
      <c r="JRP58" s="363"/>
      <c r="JRQ58" s="363"/>
      <c r="JRR58" s="363"/>
      <c r="JRS58" s="363"/>
      <c r="JRT58" s="363"/>
      <c r="JRU58" s="363"/>
      <c r="JRV58" s="363"/>
      <c r="JRW58" s="363"/>
      <c r="JRX58" s="363"/>
      <c r="JRY58" s="363"/>
      <c r="JRZ58" s="363"/>
      <c r="JSA58" s="363"/>
      <c r="JSB58" s="363"/>
      <c r="JSC58" s="363"/>
      <c r="JSD58" s="363"/>
      <c r="JSE58" s="363"/>
      <c r="JSF58" s="363"/>
      <c r="JSG58" s="363"/>
      <c r="JSH58" s="363"/>
      <c r="JSI58" s="363"/>
      <c r="JSJ58" s="363"/>
      <c r="JSK58" s="363"/>
      <c r="JSL58" s="363"/>
      <c r="JSM58" s="363"/>
      <c r="JSN58" s="363"/>
      <c r="JSO58" s="363"/>
      <c r="JSP58" s="363"/>
      <c r="JSQ58" s="363"/>
      <c r="JSR58" s="363"/>
      <c r="JSS58" s="363"/>
      <c r="JST58" s="363"/>
      <c r="JSU58" s="363"/>
      <c r="JSV58" s="363"/>
      <c r="JSW58" s="363"/>
      <c r="JSX58" s="363"/>
      <c r="JSY58" s="363"/>
      <c r="JSZ58" s="363"/>
      <c r="JTA58" s="363"/>
      <c r="JTB58" s="363"/>
      <c r="JTC58" s="363"/>
      <c r="JTD58" s="363"/>
      <c r="JTE58" s="363"/>
      <c r="JTF58" s="363"/>
      <c r="JTG58" s="363"/>
      <c r="JTH58" s="363"/>
      <c r="JTI58" s="363"/>
      <c r="JTJ58" s="363"/>
      <c r="JTK58" s="363"/>
      <c r="JTL58" s="363"/>
      <c r="JTM58" s="363"/>
      <c r="JTN58" s="363"/>
      <c r="JTO58" s="363"/>
      <c r="JTP58" s="363"/>
      <c r="JTQ58" s="363"/>
      <c r="JTR58" s="363"/>
      <c r="JTS58" s="363"/>
      <c r="JTT58" s="363"/>
      <c r="JTU58" s="363"/>
      <c r="JTV58" s="363"/>
      <c r="JTW58" s="363"/>
      <c r="JTX58" s="363"/>
      <c r="JTY58" s="363"/>
      <c r="JTZ58" s="363"/>
      <c r="JUA58" s="363"/>
      <c r="JUB58" s="363"/>
      <c r="JUC58" s="363"/>
      <c r="JUD58" s="363"/>
      <c r="JUE58" s="363"/>
      <c r="JUF58" s="363"/>
      <c r="JUG58" s="363"/>
      <c r="JUH58" s="363"/>
      <c r="JUI58" s="363"/>
      <c r="JUJ58" s="363"/>
      <c r="JUK58" s="363"/>
      <c r="JUL58" s="363"/>
      <c r="JUM58" s="363"/>
      <c r="JUN58" s="363"/>
      <c r="JUO58" s="363"/>
      <c r="JUP58" s="363"/>
      <c r="JUQ58" s="363"/>
      <c r="JUR58" s="363"/>
      <c r="JUS58" s="363"/>
      <c r="JUT58" s="363"/>
      <c r="JUU58" s="363"/>
      <c r="JUV58" s="363"/>
      <c r="JUW58" s="363"/>
      <c r="JUX58" s="363"/>
      <c r="JUY58" s="363"/>
      <c r="JUZ58" s="363"/>
      <c r="JVA58" s="363"/>
      <c r="JVB58" s="363"/>
      <c r="JVC58" s="363"/>
      <c r="JVD58" s="363"/>
      <c r="JVE58" s="363"/>
      <c r="JVF58" s="363"/>
      <c r="JVG58" s="363"/>
      <c r="JVH58" s="363"/>
      <c r="JVI58" s="363"/>
      <c r="JVJ58" s="363"/>
      <c r="JVK58" s="363"/>
      <c r="JVL58" s="363"/>
      <c r="JVM58" s="363"/>
      <c r="JVN58" s="363"/>
      <c r="JVO58" s="363"/>
      <c r="JVP58" s="363"/>
      <c r="JVQ58" s="363"/>
      <c r="JVR58" s="363"/>
      <c r="JVS58" s="363"/>
      <c r="JVT58" s="363"/>
      <c r="JVU58" s="363"/>
      <c r="JVV58" s="363"/>
      <c r="JVW58" s="363"/>
      <c r="JVX58" s="363"/>
      <c r="JVY58" s="363"/>
      <c r="JVZ58" s="363"/>
      <c r="JWA58" s="363"/>
      <c r="JWB58" s="363"/>
      <c r="JWC58" s="363"/>
      <c r="JWD58" s="363"/>
      <c r="JWE58" s="363"/>
      <c r="JWF58" s="363"/>
      <c r="JWG58" s="363"/>
      <c r="JWH58" s="363"/>
      <c r="JWI58" s="363"/>
      <c r="JWJ58" s="363"/>
      <c r="JWK58" s="363"/>
      <c r="JWL58" s="363"/>
      <c r="JWM58" s="363"/>
      <c r="JWN58" s="363"/>
      <c r="JWO58" s="363"/>
      <c r="JWP58" s="363"/>
      <c r="JWQ58" s="363"/>
      <c r="JWR58" s="363"/>
      <c r="JWS58" s="363"/>
      <c r="JWT58" s="363"/>
      <c r="JWU58" s="363"/>
      <c r="JWV58" s="363"/>
      <c r="JWW58" s="363"/>
      <c r="JWX58" s="363"/>
      <c r="JWY58" s="363"/>
      <c r="JWZ58" s="363"/>
      <c r="JXA58" s="363"/>
      <c r="JXB58" s="363"/>
      <c r="JXC58" s="363"/>
      <c r="JXD58" s="363"/>
      <c r="JXE58" s="363"/>
      <c r="JXF58" s="363"/>
      <c r="JXG58" s="363"/>
      <c r="JXH58" s="363"/>
      <c r="JXI58" s="363"/>
      <c r="JXJ58" s="363"/>
      <c r="JXK58" s="363"/>
      <c r="JXL58" s="363"/>
      <c r="JXM58" s="363"/>
      <c r="JXN58" s="363"/>
      <c r="JXO58" s="363"/>
      <c r="JXP58" s="363"/>
      <c r="JXQ58" s="363"/>
      <c r="JXR58" s="363"/>
      <c r="JXS58" s="363"/>
      <c r="JXT58" s="363"/>
      <c r="JXU58" s="363"/>
      <c r="JXV58" s="363"/>
      <c r="JXW58" s="363"/>
      <c r="JXX58" s="363"/>
      <c r="JXY58" s="363"/>
      <c r="JXZ58" s="363"/>
      <c r="JYA58" s="363"/>
      <c r="JYB58" s="363"/>
      <c r="JYC58" s="363"/>
      <c r="JYD58" s="363"/>
      <c r="JYE58" s="363"/>
      <c r="JYF58" s="363"/>
      <c r="JYG58" s="363"/>
      <c r="JYH58" s="363"/>
      <c r="JYI58" s="363"/>
      <c r="JYJ58" s="363"/>
      <c r="JYK58" s="363"/>
      <c r="JYL58" s="363"/>
      <c r="JYM58" s="363"/>
      <c r="JYN58" s="363"/>
      <c r="JYO58" s="363"/>
      <c r="JYP58" s="363"/>
      <c r="JYQ58" s="363"/>
      <c r="JYR58" s="363"/>
      <c r="JYS58" s="363"/>
      <c r="JYT58" s="363"/>
      <c r="JYU58" s="363"/>
      <c r="JYV58" s="363"/>
      <c r="JYW58" s="363"/>
      <c r="JYX58" s="363"/>
      <c r="JYY58" s="363"/>
      <c r="JYZ58" s="363"/>
      <c r="JZA58" s="363"/>
      <c r="JZB58" s="363"/>
      <c r="JZC58" s="363"/>
      <c r="JZD58" s="363"/>
      <c r="JZE58" s="363"/>
      <c r="JZF58" s="363"/>
      <c r="JZG58" s="363"/>
      <c r="JZH58" s="363"/>
      <c r="JZI58" s="363"/>
      <c r="JZJ58" s="363"/>
      <c r="JZK58" s="363"/>
      <c r="JZL58" s="363"/>
      <c r="JZM58" s="363"/>
      <c r="JZN58" s="363"/>
      <c r="JZO58" s="363"/>
      <c r="JZP58" s="363"/>
      <c r="JZQ58" s="363"/>
      <c r="JZR58" s="363"/>
      <c r="JZS58" s="363"/>
      <c r="JZT58" s="363"/>
      <c r="JZU58" s="363"/>
      <c r="JZV58" s="363"/>
      <c r="JZW58" s="363"/>
      <c r="JZX58" s="363"/>
      <c r="JZY58" s="363"/>
      <c r="JZZ58" s="363"/>
      <c r="KAA58" s="363"/>
      <c r="KAB58" s="363"/>
      <c r="KAC58" s="363"/>
      <c r="KAD58" s="363"/>
      <c r="KAE58" s="363"/>
      <c r="KAF58" s="363"/>
      <c r="KAG58" s="363"/>
      <c r="KAH58" s="363"/>
      <c r="KAI58" s="363"/>
      <c r="KAJ58" s="363"/>
      <c r="KAK58" s="363"/>
      <c r="KAL58" s="363"/>
      <c r="KAM58" s="363"/>
      <c r="KAN58" s="363"/>
      <c r="KAO58" s="363"/>
      <c r="KAP58" s="363"/>
      <c r="KAQ58" s="363"/>
      <c r="KAR58" s="363"/>
      <c r="KAS58" s="363"/>
      <c r="KAT58" s="363"/>
      <c r="KAU58" s="363"/>
      <c r="KAV58" s="363"/>
      <c r="KAW58" s="363"/>
      <c r="KAX58" s="363"/>
      <c r="KAY58" s="363"/>
      <c r="KAZ58" s="363"/>
      <c r="KBA58" s="363"/>
      <c r="KBB58" s="363"/>
      <c r="KBC58" s="363"/>
      <c r="KBD58" s="363"/>
      <c r="KBE58" s="363"/>
      <c r="KBF58" s="363"/>
      <c r="KBG58" s="363"/>
      <c r="KBH58" s="363"/>
      <c r="KBI58" s="363"/>
      <c r="KBJ58" s="363"/>
      <c r="KBK58" s="363"/>
      <c r="KBL58" s="363"/>
      <c r="KBM58" s="363"/>
      <c r="KBN58" s="363"/>
      <c r="KBO58" s="363"/>
      <c r="KBP58" s="363"/>
      <c r="KBQ58" s="363"/>
      <c r="KBR58" s="363"/>
      <c r="KBS58" s="363"/>
      <c r="KBT58" s="363"/>
      <c r="KBU58" s="363"/>
      <c r="KBV58" s="363"/>
      <c r="KBW58" s="363"/>
      <c r="KBX58" s="363"/>
      <c r="KBY58" s="363"/>
      <c r="KBZ58" s="363"/>
      <c r="KCA58" s="363"/>
      <c r="KCB58" s="363"/>
      <c r="KCC58" s="363"/>
      <c r="KCD58" s="363"/>
      <c r="KCE58" s="363"/>
      <c r="KCF58" s="363"/>
      <c r="KCG58" s="363"/>
      <c r="KCH58" s="363"/>
      <c r="KCI58" s="363"/>
      <c r="KCJ58" s="363"/>
      <c r="KCK58" s="363"/>
      <c r="KCL58" s="363"/>
      <c r="KCM58" s="363"/>
      <c r="KCN58" s="363"/>
      <c r="KCO58" s="363"/>
      <c r="KCP58" s="363"/>
      <c r="KCQ58" s="363"/>
      <c r="KCR58" s="363"/>
      <c r="KCS58" s="363"/>
      <c r="KCT58" s="363"/>
      <c r="KCU58" s="363"/>
      <c r="KCV58" s="363"/>
      <c r="KCW58" s="363"/>
      <c r="KCX58" s="363"/>
      <c r="KCY58" s="363"/>
      <c r="KCZ58" s="363"/>
      <c r="KDA58" s="363"/>
      <c r="KDB58" s="363"/>
      <c r="KDC58" s="363"/>
      <c r="KDD58" s="363"/>
      <c r="KDE58" s="363"/>
      <c r="KDF58" s="363"/>
      <c r="KDG58" s="363"/>
      <c r="KDH58" s="363"/>
      <c r="KDI58" s="363"/>
      <c r="KDJ58" s="363"/>
      <c r="KDK58" s="363"/>
      <c r="KDL58" s="363"/>
      <c r="KDM58" s="363"/>
      <c r="KDN58" s="363"/>
      <c r="KDO58" s="363"/>
      <c r="KDP58" s="363"/>
      <c r="KDQ58" s="363"/>
      <c r="KDR58" s="363"/>
      <c r="KDS58" s="363"/>
      <c r="KDT58" s="363"/>
      <c r="KDU58" s="363"/>
      <c r="KDV58" s="363"/>
      <c r="KDW58" s="363"/>
      <c r="KDX58" s="363"/>
      <c r="KDY58" s="363"/>
      <c r="KDZ58" s="363"/>
      <c r="KEA58" s="363"/>
      <c r="KEB58" s="363"/>
      <c r="KEC58" s="363"/>
      <c r="KED58" s="363"/>
      <c r="KEE58" s="363"/>
      <c r="KEF58" s="363"/>
      <c r="KEG58" s="363"/>
      <c r="KEH58" s="363"/>
      <c r="KEI58" s="363"/>
      <c r="KEJ58" s="363"/>
      <c r="KEK58" s="363"/>
      <c r="KEL58" s="363"/>
      <c r="KEM58" s="363"/>
      <c r="KEN58" s="363"/>
      <c r="KEO58" s="363"/>
      <c r="KEP58" s="363"/>
      <c r="KEQ58" s="363"/>
      <c r="KER58" s="363"/>
      <c r="KES58" s="363"/>
      <c r="KET58" s="363"/>
      <c r="KEU58" s="363"/>
      <c r="KEV58" s="363"/>
      <c r="KEW58" s="363"/>
      <c r="KEX58" s="363"/>
      <c r="KEY58" s="363"/>
      <c r="KEZ58" s="363"/>
      <c r="KFA58" s="363"/>
      <c r="KFB58" s="363"/>
      <c r="KFC58" s="363"/>
      <c r="KFD58" s="363"/>
      <c r="KFE58" s="363"/>
      <c r="KFF58" s="363"/>
      <c r="KFG58" s="363"/>
      <c r="KFH58" s="363"/>
      <c r="KFI58" s="363"/>
      <c r="KFJ58" s="363"/>
      <c r="KFK58" s="363"/>
      <c r="KFL58" s="363"/>
      <c r="KFM58" s="363"/>
      <c r="KFN58" s="363"/>
      <c r="KFO58" s="363"/>
      <c r="KFP58" s="363"/>
      <c r="KFQ58" s="363"/>
      <c r="KFR58" s="363"/>
      <c r="KFS58" s="363"/>
      <c r="KFT58" s="363"/>
      <c r="KFU58" s="363"/>
      <c r="KFV58" s="363"/>
      <c r="KFW58" s="363"/>
      <c r="KFX58" s="363"/>
      <c r="KFY58" s="363"/>
      <c r="KFZ58" s="363"/>
      <c r="KGA58" s="363"/>
      <c r="KGB58" s="363"/>
      <c r="KGC58" s="363"/>
      <c r="KGD58" s="363"/>
      <c r="KGE58" s="363"/>
      <c r="KGF58" s="363"/>
      <c r="KGG58" s="363"/>
      <c r="KGH58" s="363"/>
      <c r="KGI58" s="363"/>
      <c r="KGJ58" s="363"/>
      <c r="KGK58" s="363"/>
      <c r="KGL58" s="363"/>
      <c r="KGM58" s="363"/>
      <c r="KGN58" s="363"/>
      <c r="KGO58" s="363"/>
      <c r="KGP58" s="363"/>
      <c r="KGQ58" s="363"/>
      <c r="KGR58" s="363"/>
      <c r="KGS58" s="363"/>
      <c r="KGT58" s="363"/>
      <c r="KGU58" s="363"/>
      <c r="KGV58" s="363"/>
      <c r="KGW58" s="363"/>
      <c r="KGX58" s="363"/>
      <c r="KGY58" s="363"/>
      <c r="KGZ58" s="363"/>
      <c r="KHA58" s="363"/>
      <c r="KHB58" s="363"/>
      <c r="KHC58" s="363"/>
      <c r="KHD58" s="363"/>
      <c r="KHE58" s="363"/>
      <c r="KHF58" s="363"/>
      <c r="KHG58" s="363"/>
      <c r="KHH58" s="363"/>
      <c r="KHI58" s="363"/>
      <c r="KHJ58" s="363"/>
      <c r="KHK58" s="363"/>
      <c r="KHL58" s="363"/>
      <c r="KHM58" s="363"/>
      <c r="KHN58" s="363"/>
      <c r="KHO58" s="363"/>
      <c r="KHP58" s="363"/>
      <c r="KHQ58" s="363"/>
      <c r="KHR58" s="363"/>
      <c r="KHS58" s="363"/>
      <c r="KHT58" s="363"/>
      <c r="KHU58" s="363"/>
      <c r="KHV58" s="363"/>
      <c r="KHW58" s="363"/>
      <c r="KHX58" s="363"/>
      <c r="KHY58" s="363"/>
      <c r="KHZ58" s="363"/>
      <c r="KIA58" s="363"/>
      <c r="KIB58" s="363"/>
      <c r="KIC58" s="363"/>
      <c r="KID58" s="363"/>
      <c r="KIE58" s="363"/>
      <c r="KIF58" s="363"/>
      <c r="KIG58" s="363"/>
      <c r="KIH58" s="363"/>
      <c r="KII58" s="363"/>
      <c r="KIJ58" s="363"/>
      <c r="KIK58" s="363"/>
      <c r="KIL58" s="363"/>
      <c r="KIM58" s="363"/>
      <c r="KIN58" s="363"/>
      <c r="KIO58" s="363"/>
      <c r="KIP58" s="363"/>
      <c r="KIQ58" s="363"/>
      <c r="KIR58" s="363"/>
      <c r="KIS58" s="363"/>
      <c r="KIT58" s="363"/>
      <c r="KIU58" s="363"/>
      <c r="KIV58" s="363"/>
      <c r="KIW58" s="363"/>
      <c r="KIX58" s="363"/>
      <c r="KIY58" s="363"/>
      <c r="KIZ58" s="363"/>
      <c r="KJA58" s="363"/>
      <c r="KJB58" s="363"/>
      <c r="KJC58" s="363"/>
      <c r="KJD58" s="363"/>
      <c r="KJE58" s="363"/>
      <c r="KJF58" s="363"/>
      <c r="KJG58" s="363"/>
      <c r="KJH58" s="363"/>
      <c r="KJI58" s="363"/>
      <c r="KJJ58" s="363"/>
      <c r="KJK58" s="363"/>
      <c r="KJL58" s="363"/>
      <c r="KJM58" s="363"/>
      <c r="KJN58" s="363"/>
      <c r="KJO58" s="363"/>
      <c r="KJP58" s="363"/>
      <c r="KJQ58" s="363"/>
      <c r="KJR58" s="363"/>
      <c r="KJS58" s="363"/>
      <c r="KJT58" s="363"/>
      <c r="KJU58" s="363"/>
      <c r="KJV58" s="363"/>
      <c r="KJW58" s="363"/>
      <c r="KJX58" s="363"/>
      <c r="KJY58" s="363"/>
      <c r="KJZ58" s="363"/>
      <c r="KKA58" s="363"/>
      <c r="KKB58" s="363"/>
      <c r="KKC58" s="363"/>
      <c r="KKD58" s="363"/>
      <c r="KKE58" s="363"/>
      <c r="KKF58" s="363"/>
      <c r="KKG58" s="363"/>
      <c r="KKH58" s="363"/>
      <c r="KKI58" s="363"/>
      <c r="KKJ58" s="363"/>
      <c r="KKK58" s="363"/>
      <c r="KKL58" s="363"/>
      <c r="KKM58" s="363"/>
      <c r="KKN58" s="363"/>
      <c r="KKO58" s="363"/>
      <c r="KKP58" s="363"/>
      <c r="KKQ58" s="363"/>
      <c r="KKR58" s="363"/>
      <c r="KKS58" s="363"/>
      <c r="KKT58" s="363"/>
      <c r="KKU58" s="363"/>
      <c r="KKV58" s="363"/>
      <c r="KKW58" s="363"/>
      <c r="KKX58" s="363"/>
      <c r="KKY58" s="363"/>
      <c r="KKZ58" s="363"/>
      <c r="KLA58" s="363"/>
      <c r="KLB58" s="363"/>
      <c r="KLC58" s="363"/>
      <c r="KLD58" s="363"/>
      <c r="KLE58" s="363"/>
      <c r="KLF58" s="363"/>
      <c r="KLG58" s="363"/>
      <c r="KLH58" s="363"/>
      <c r="KLI58" s="363"/>
      <c r="KLJ58" s="363"/>
      <c r="KLK58" s="363"/>
      <c r="KLL58" s="363"/>
      <c r="KLM58" s="363"/>
      <c r="KLN58" s="363"/>
      <c r="KLO58" s="363"/>
      <c r="KLP58" s="363"/>
      <c r="KLQ58" s="363"/>
      <c r="KLR58" s="363"/>
      <c r="KLS58" s="363"/>
      <c r="KLT58" s="363"/>
      <c r="KLU58" s="363"/>
      <c r="KLV58" s="363"/>
      <c r="KLW58" s="363"/>
      <c r="KLX58" s="363"/>
      <c r="KLY58" s="363"/>
      <c r="KLZ58" s="363"/>
      <c r="KMA58" s="363"/>
      <c r="KMB58" s="363"/>
      <c r="KMC58" s="363"/>
      <c r="KMD58" s="363"/>
      <c r="KME58" s="363"/>
      <c r="KMF58" s="363"/>
      <c r="KMG58" s="363"/>
      <c r="KMH58" s="363"/>
      <c r="KMI58" s="363"/>
      <c r="KMJ58" s="363"/>
      <c r="KMK58" s="363"/>
      <c r="KML58" s="363"/>
      <c r="KMM58" s="363"/>
      <c r="KMN58" s="363"/>
      <c r="KMO58" s="363"/>
      <c r="KMP58" s="363"/>
      <c r="KMQ58" s="363"/>
      <c r="KMR58" s="363"/>
      <c r="KMS58" s="363"/>
      <c r="KMT58" s="363"/>
      <c r="KMU58" s="363"/>
      <c r="KMV58" s="363"/>
      <c r="KMW58" s="363"/>
      <c r="KMX58" s="363"/>
      <c r="KMY58" s="363"/>
      <c r="KMZ58" s="363"/>
      <c r="KNA58" s="363"/>
      <c r="KNB58" s="363"/>
      <c r="KNC58" s="363"/>
      <c r="KND58" s="363"/>
      <c r="KNE58" s="363"/>
      <c r="KNF58" s="363"/>
      <c r="KNG58" s="363"/>
      <c r="KNH58" s="363"/>
      <c r="KNI58" s="363"/>
      <c r="KNJ58" s="363"/>
      <c r="KNK58" s="363"/>
      <c r="KNL58" s="363"/>
      <c r="KNM58" s="363"/>
      <c r="KNN58" s="363"/>
      <c r="KNO58" s="363"/>
      <c r="KNP58" s="363"/>
      <c r="KNQ58" s="363"/>
      <c r="KNR58" s="363"/>
      <c r="KNS58" s="363"/>
      <c r="KNT58" s="363"/>
      <c r="KNU58" s="363"/>
      <c r="KNV58" s="363"/>
      <c r="KNW58" s="363"/>
      <c r="KNX58" s="363"/>
      <c r="KNY58" s="363"/>
      <c r="KNZ58" s="363"/>
      <c r="KOA58" s="363"/>
      <c r="KOB58" s="363"/>
      <c r="KOC58" s="363"/>
      <c r="KOD58" s="363"/>
      <c r="KOE58" s="363"/>
      <c r="KOF58" s="363"/>
      <c r="KOG58" s="363"/>
      <c r="KOH58" s="363"/>
      <c r="KOI58" s="363"/>
      <c r="KOJ58" s="363"/>
      <c r="KOK58" s="363"/>
      <c r="KOL58" s="363"/>
      <c r="KOM58" s="363"/>
      <c r="KON58" s="363"/>
      <c r="KOO58" s="363"/>
      <c r="KOP58" s="363"/>
      <c r="KOQ58" s="363"/>
      <c r="KOR58" s="363"/>
      <c r="KOS58" s="363"/>
      <c r="KOT58" s="363"/>
      <c r="KOU58" s="363"/>
      <c r="KOV58" s="363"/>
      <c r="KOW58" s="363"/>
      <c r="KOX58" s="363"/>
      <c r="KOY58" s="363"/>
      <c r="KOZ58" s="363"/>
      <c r="KPA58" s="363"/>
      <c r="KPB58" s="363"/>
      <c r="KPC58" s="363"/>
      <c r="KPD58" s="363"/>
      <c r="KPE58" s="363"/>
      <c r="KPF58" s="363"/>
      <c r="KPG58" s="363"/>
      <c r="KPH58" s="363"/>
      <c r="KPI58" s="363"/>
      <c r="KPJ58" s="363"/>
      <c r="KPK58" s="363"/>
      <c r="KPL58" s="363"/>
      <c r="KPM58" s="363"/>
      <c r="KPN58" s="363"/>
      <c r="KPO58" s="363"/>
      <c r="KPP58" s="363"/>
      <c r="KPQ58" s="363"/>
      <c r="KPR58" s="363"/>
      <c r="KPS58" s="363"/>
      <c r="KPT58" s="363"/>
      <c r="KPU58" s="363"/>
      <c r="KPV58" s="363"/>
      <c r="KPW58" s="363"/>
      <c r="KPX58" s="363"/>
      <c r="KPY58" s="363"/>
      <c r="KPZ58" s="363"/>
      <c r="KQA58" s="363"/>
      <c r="KQB58" s="363"/>
      <c r="KQC58" s="363"/>
      <c r="KQD58" s="363"/>
      <c r="KQE58" s="363"/>
      <c r="KQF58" s="363"/>
      <c r="KQG58" s="363"/>
      <c r="KQH58" s="363"/>
      <c r="KQI58" s="363"/>
      <c r="KQJ58" s="363"/>
      <c r="KQK58" s="363"/>
      <c r="KQL58" s="363"/>
      <c r="KQM58" s="363"/>
      <c r="KQN58" s="363"/>
      <c r="KQO58" s="363"/>
      <c r="KQP58" s="363"/>
      <c r="KQQ58" s="363"/>
      <c r="KQR58" s="363"/>
      <c r="KQS58" s="363"/>
      <c r="KQT58" s="363"/>
      <c r="KQU58" s="363"/>
      <c r="KQV58" s="363"/>
      <c r="KQW58" s="363"/>
      <c r="KQX58" s="363"/>
      <c r="KQY58" s="363"/>
      <c r="KQZ58" s="363"/>
      <c r="KRA58" s="363"/>
      <c r="KRB58" s="363"/>
      <c r="KRC58" s="363"/>
      <c r="KRD58" s="363"/>
      <c r="KRE58" s="363"/>
      <c r="KRF58" s="363"/>
      <c r="KRG58" s="363"/>
      <c r="KRH58" s="363"/>
      <c r="KRI58" s="363"/>
      <c r="KRJ58" s="363"/>
      <c r="KRK58" s="363"/>
      <c r="KRL58" s="363"/>
      <c r="KRM58" s="363"/>
      <c r="KRN58" s="363"/>
      <c r="KRO58" s="363"/>
      <c r="KRP58" s="363"/>
      <c r="KRQ58" s="363"/>
      <c r="KRR58" s="363"/>
      <c r="KRS58" s="363"/>
      <c r="KRT58" s="363"/>
      <c r="KRU58" s="363"/>
      <c r="KRV58" s="363"/>
      <c r="KRW58" s="363"/>
      <c r="KRX58" s="363"/>
      <c r="KRY58" s="363"/>
      <c r="KRZ58" s="363"/>
      <c r="KSA58" s="363"/>
      <c r="KSB58" s="363"/>
      <c r="KSC58" s="363"/>
      <c r="KSD58" s="363"/>
      <c r="KSE58" s="363"/>
      <c r="KSF58" s="363"/>
      <c r="KSG58" s="363"/>
      <c r="KSH58" s="363"/>
      <c r="KSI58" s="363"/>
      <c r="KSJ58" s="363"/>
      <c r="KSK58" s="363"/>
      <c r="KSL58" s="363"/>
      <c r="KSM58" s="363"/>
      <c r="KSN58" s="363"/>
      <c r="KSO58" s="363"/>
      <c r="KSP58" s="363"/>
      <c r="KSQ58" s="363"/>
      <c r="KSR58" s="363"/>
      <c r="KSS58" s="363"/>
      <c r="KST58" s="363"/>
      <c r="KSU58" s="363"/>
      <c r="KSV58" s="363"/>
      <c r="KSW58" s="363"/>
      <c r="KSX58" s="363"/>
      <c r="KSY58" s="363"/>
      <c r="KSZ58" s="363"/>
      <c r="KTA58" s="363"/>
      <c r="KTB58" s="363"/>
      <c r="KTC58" s="363"/>
      <c r="KTD58" s="363"/>
      <c r="KTE58" s="363"/>
      <c r="KTF58" s="363"/>
      <c r="KTG58" s="363"/>
      <c r="KTH58" s="363"/>
      <c r="KTI58" s="363"/>
      <c r="KTJ58" s="363"/>
      <c r="KTK58" s="363"/>
      <c r="KTL58" s="363"/>
      <c r="KTM58" s="363"/>
      <c r="KTN58" s="363"/>
      <c r="KTO58" s="363"/>
      <c r="KTP58" s="363"/>
      <c r="KTQ58" s="363"/>
      <c r="KTR58" s="363"/>
      <c r="KTS58" s="363"/>
      <c r="KTT58" s="363"/>
      <c r="KTU58" s="363"/>
      <c r="KTV58" s="363"/>
      <c r="KTW58" s="363"/>
      <c r="KTX58" s="363"/>
      <c r="KTY58" s="363"/>
      <c r="KTZ58" s="363"/>
      <c r="KUA58" s="363"/>
      <c r="KUB58" s="363"/>
      <c r="KUC58" s="363"/>
      <c r="KUD58" s="363"/>
      <c r="KUE58" s="363"/>
      <c r="KUF58" s="363"/>
      <c r="KUG58" s="363"/>
      <c r="KUH58" s="363"/>
      <c r="KUI58" s="363"/>
      <c r="KUJ58" s="363"/>
      <c r="KUK58" s="363"/>
      <c r="KUL58" s="363"/>
      <c r="KUM58" s="363"/>
      <c r="KUN58" s="363"/>
      <c r="KUO58" s="363"/>
      <c r="KUP58" s="363"/>
      <c r="KUQ58" s="363"/>
      <c r="KUR58" s="363"/>
      <c r="KUS58" s="363"/>
      <c r="KUT58" s="363"/>
      <c r="KUU58" s="363"/>
      <c r="KUV58" s="363"/>
      <c r="KUW58" s="363"/>
      <c r="KUX58" s="363"/>
      <c r="KUY58" s="363"/>
      <c r="KUZ58" s="363"/>
      <c r="KVA58" s="363"/>
      <c r="KVB58" s="363"/>
      <c r="KVC58" s="363"/>
      <c r="KVD58" s="363"/>
      <c r="KVE58" s="363"/>
      <c r="KVF58" s="363"/>
      <c r="KVG58" s="363"/>
      <c r="KVH58" s="363"/>
      <c r="KVI58" s="363"/>
      <c r="KVJ58" s="363"/>
      <c r="KVK58" s="363"/>
      <c r="KVL58" s="363"/>
      <c r="KVM58" s="363"/>
      <c r="KVN58" s="363"/>
      <c r="KVO58" s="363"/>
      <c r="KVP58" s="363"/>
      <c r="KVQ58" s="363"/>
      <c r="KVR58" s="363"/>
      <c r="KVS58" s="363"/>
      <c r="KVT58" s="363"/>
      <c r="KVU58" s="363"/>
      <c r="KVV58" s="363"/>
      <c r="KVW58" s="363"/>
      <c r="KVX58" s="363"/>
      <c r="KVY58" s="363"/>
      <c r="KVZ58" s="363"/>
      <c r="KWA58" s="363"/>
      <c r="KWB58" s="363"/>
      <c r="KWC58" s="363"/>
      <c r="KWD58" s="363"/>
      <c r="KWE58" s="363"/>
      <c r="KWF58" s="363"/>
      <c r="KWG58" s="363"/>
      <c r="KWH58" s="363"/>
      <c r="KWI58" s="363"/>
      <c r="KWJ58" s="363"/>
      <c r="KWK58" s="363"/>
      <c r="KWL58" s="363"/>
      <c r="KWM58" s="363"/>
      <c r="KWN58" s="363"/>
      <c r="KWO58" s="363"/>
      <c r="KWP58" s="363"/>
      <c r="KWQ58" s="363"/>
      <c r="KWR58" s="363"/>
      <c r="KWS58" s="363"/>
      <c r="KWT58" s="363"/>
      <c r="KWU58" s="363"/>
      <c r="KWV58" s="363"/>
      <c r="KWW58" s="363"/>
      <c r="KWX58" s="363"/>
      <c r="KWY58" s="363"/>
      <c r="KWZ58" s="363"/>
      <c r="KXA58" s="363"/>
      <c r="KXB58" s="363"/>
      <c r="KXC58" s="363"/>
      <c r="KXD58" s="363"/>
      <c r="KXE58" s="363"/>
      <c r="KXF58" s="363"/>
      <c r="KXG58" s="363"/>
      <c r="KXH58" s="363"/>
      <c r="KXI58" s="363"/>
      <c r="KXJ58" s="363"/>
      <c r="KXK58" s="363"/>
      <c r="KXL58" s="363"/>
      <c r="KXM58" s="363"/>
      <c r="KXN58" s="363"/>
      <c r="KXO58" s="363"/>
      <c r="KXP58" s="363"/>
      <c r="KXQ58" s="363"/>
      <c r="KXR58" s="363"/>
      <c r="KXS58" s="363"/>
      <c r="KXT58" s="363"/>
      <c r="KXU58" s="363"/>
      <c r="KXV58" s="363"/>
      <c r="KXW58" s="363"/>
      <c r="KXX58" s="363"/>
      <c r="KXY58" s="363"/>
      <c r="KXZ58" s="363"/>
      <c r="KYA58" s="363"/>
      <c r="KYB58" s="363"/>
      <c r="KYC58" s="363"/>
      <c r="KYD58" s="363"/>
      <c r="KYE58" s="363"/>
      <c r="KYF58" s="363"/>
      <c r="KYG58" s="363"/>
      <c r="KYH58" s="363"/>
      <c r="KYI58" s="363"/>
      <c r="KYJ58" s="363"/>
      <c r="KYK58" s="363"/>
      <c r="KYL58" s="363"/>
      <c r="KYM58" s="363"/>
      <c r="KYN58" s="363"/>
      <c r="KYO58" s="363"/>
      <c r="KYP58" s="363"/>
      <c r="KYQ58" s="363"/>
      <c r="KYR58" s="363"/>
      <c r="KYS58" s="363"/>
      <c r="KYT58" s="363"/>
      <c r="KYU58" s="363"/>
      <c r="KYV58" s="363"/>
      <c r="KYW58" s="363"/>
      <c r="KYX58" s="363"/>
      <c r="KYY58" s="363"/>
      <c r="KYZ58" s="363"/>
      <c r="KZA58" s="363"/>
      <c r="KZB58" s="363"/>
      <c r="KZC58" s="363"/>
      <c r="KZD58" s="363"/>
      <c r="KZE58" s="363"/>
      <c r="KZF58" s="363"/>
      <c r="KZG58" s="363"/>
      <c r="KZH58" s="363"/>
      <c r="KZI58" s="363"/>
      <c r="KZJ58" s="363"/>
      <c r="KZK58" s="363"/>
      <c r="KZL58" s="363"/>
      <c r="KZM58" s="363"/>
      <c r="KZN58" s="363"/>
      <c r="KZO58" s="363"/>
      <c r="KZP58" s="363"/>
      <c r="KZQ58" s="363"/>
      <c r="KZR58" s="363"/>
      <c r="KZS58" s="363"/>
      <c r="KZT58" s="363"/>
      <c r="KZU58" s="363"/>
      <c r="KZV58" s="363"/>
      <c r="KZW58" s="363"/>
      <c r="KZX58" s="363"/>
      <c r="KZY58" s="363"/>
      <c r="KZZ58" s="363"/>
      <c r="LAA58" s="363"/>
      <c r="LAB58" s="363"/>
      <c r="LAC58" s="363"/>
      <c r="LAD58" s="363"/>
      <c r="LAE58" s="363"/>
      <c r="LAF58" s="363"/>
      <c r="LAG58" s="363"/>
      <c r="LAH58" s="363"/>
      <c r="LAI58" s="363"/>
      <c r="LAJ58" s="363"/>
      <c r="LAK58" s="363"/>
      <c r="LAL58" s="363"/>
      <c r="LAM58" s="363"/>
      <c r="LAN58" s="363"/>
      <c r="LAO58" s="363"/>
      <c r="LAP58" s="363"/>
      <c r="LAQ58" s="363"/>
      <c r="LAR58" s="363"/>
      <c r="LAS58" s="363"/>
      <c r="LAT58" s="363"/>
      <c r="LAU58" s="363"/>
      <c r="LAV58" s="363"/>
      <c r="LAW58" s="363"/>
      <c r="LAX58" s="363"/>
      <c r="LAY58" s="363"/>
      <c r="LAZ58" s="363"/>
      <c r="LBA58" s="363"/>
      <c r="LBB58" s="363"/>
      <c r="LBC58" s="363"/>
      <c r="LBD58" s="363"/>
      <c r="LBE58" s="363"/>
      <c r="LBF58" s="363"/>
      <c r="LBG58" s="363"/>
      <c r="LBH58" s="363"/>
      <c r="LBI58" s="363"/>
      <c r="LBJ58" s="363"/>
      <c r="LBK58" s="363"/>
      <c r="LBL58" s="363"/>
      <c r="LBM58" s="363"/>
      <c r="LBN58" s="363"/>
      <c r="LBO58" s="363"/>
      <c r="LBP58" s="363"/>
      <c r="LBQ58" s="363"/>
      <c r="LBR58" s="363"/>
      <c r="LBS58" s="363"/>
      <c r="LBT58" s="363"/>
      <c r="LBU58" s="363"/>
      <c r="LBV58" s="363"/>
      <c r="LBW58" s="363"/>
      <c r="LBX58" s="363"/>
      <c r="LBY58" s="363"/>
      <c r="LBZ58" s="363"/>
      <c r="LCA58" s="363"/>
      <c r="LCB58" s="363"/>
      <c r="LCC58" s="363"/>
      <c r="LCD58" s="363"/>
      <c r="LCE58" s="363"/>
      <c r="LCF58" s="363"/>
      <c r="LCG58" s="363"/>
      <c r="LCH58" s="363"/>
      <c r="LCI58" s="363"/>
      <c r="LCJ58" s="363"/>
      <c r="LCK58" s="363"/>
      <c r="LCL58" s="363"/>
      <c r="LCM58" s="363"/>
      <c r="LCN58" s="363"/>
      <c r="LCO58" s="363"/>
      <c r="LCP58" s="363"/>
      <c r="LCQ58" s="363"/>
      <c r="LCR58" s="363"/>
      <c r="LCS58" s="363"/>
      <c r="LCT58" s="363"/>
      <c r="LCU58" s="363"/>
      <c r="LCV58" s="363"/>
      <c r="LCW58" s="363"/>
      <c r="LCX58" s="363"/>
      <c r="LCY58" s="363"/>
      <c r="LCZ58" s="363"/>
      <c r="LDA58" s="363"/>
      <c r="LDB58" s="363"/>
      <c r="LDC58" s="363"/>
      <c r="LDD58" s="363"/>
      <c r="LDE58" s="363"/>
      <c r="LDF58" s="363"/>
      <c r="LDG58" s="363"/>
      <c r="LDH58" s="363"/>
      <c r="LDI58" s="363"/>
      <c r="LDJ58" s="363"/>
      <c r="LDK58" s="363"/>
      <c r="LDL58" s="363"/>
      <c r="LDM58" s="363"/>
      <c r="LDN58" s="363"/>
      <c r="LDO58" s="363"/>
      <c r="LDP58" s="363"/>
      <c r="LDQ58" s="363"/>
      <c r="LDR58" s="363"/>
      <c r="LDS58" s="363"/>
      <c r="LDT58" s="363"/>
      <c r="LDU58" s="363"/>
      <c r="LDV58" s="363"/>
      <c r="LDW58" s="363"/>
      <c r="LDX58" s="363"/>
      <c r="LDY58" s="363"/>
      <c r="LDZ58" s="363"/>
      <c r="LEA58" s="363"/>
      <c r="LEB58" s="363"/>
      <c r="LEC58" s="363"/>
      <c r="LED58" s="363"/>
      <c r="LEE58" s="363"/>
      <c r="LEF58" s="363"/>
      <c r="LEG58" s="363"/>
      <c r="LEH58" s="363"/>
      <c r="LEI58" s="363"/>
      <c r="LEJ58" s="363"/>
      <c r="LEK58" s="363"/>
      <c r="LEL58" s="363"/>
      <c r="LEM58" s="363"/>
      <c r="LEN58" s="363"/>
      <c r="LEO58" s="363"/>
      <c r="LEP58" s="363"/>
      <c r="LEQ58" s="363"/>
      <c r="LER58" s="363"/>
      <c r="LES58" s="363"/>
      <c r="LET58" s="363"/>
      <c r="LEU58" s="363"/>
      <c r="LEV58" s="363"/>
      <c r="LEW58" s="363"/>
      <c r="LEX58" s="363"/>
      <c r="LEY58" s="363"/>
      <c r="LEZ58" s="363"/>
      <c r="LFA58" s="363"/>
      <c r="LFB58" s="363"/>
      <c r="LFC58" s="363"/>
      <c r="LFD58" s="363"/>
      <c r="LFE58" s="363"/>
      <c r="LFF58" s="363"/>
      <c r="LFG58" s="363"/>
      <c r="LFH58" s="363"/>
      <c r="LFI58" s="363"/>
      <c r="LFJ58" s="363"/>
      <c r="LFK58" s="363"/>
      <c r="LFL58" s="363"/>
      <c r="LFM58" s="363"/>
      <c r="LFN58" s="363"/>
      <c r="LFO58" s="363"/>
      <c r="LFP58" s="363"/>
      <c r="LFQ58" s="363"/>
      <c r="LFR58" s="363"/>
      <c r="LFS58" s="363"/>
      <c r="LFT58" s="363"/>
      <c r="LFU58" s="363"/>
      <c r="LFV58" s="363"/>
      <c r="LFW58" s="363"/>
      <c r="LFX58" s="363"/>
      <c r="LFY58" s="363"/>
      <c r="LFZ58" s="363"/>
      <c r="LGA58" s="363"/>
      <c r="LGB58" s="363"/>
      <c r="LGC58" s="363"/>
      <c r="LGD58" s="363"/>
      <c r="LGE58" s="363"/>
      <c r="LGF58" s="363"/>
      <c r="LGG58" s="363"/>
      <c r="LGH58" s="363"/>
      <c r="LGI58" s="363"/>
      <c r="LGJ58" s="363"/>
      <c r="LGK58" s="363"/>
      <c r="LGL58" s="363"/>
      <c r="LGM58" s="363"/>
      <c r="LGN58" s="363"/>
      <c r="LGO58" s="363"/>
      <c r="LGP58" s="363"/>
      <c r="LGQ58" s="363"/>
      <c r="LGR58" s="363"/>
      <c r="LGS58" s="363"/>
      <c r="LGT58" s="363"/>
      <c r="LGU58" s="363"/>
      <c r="LGV58" s="363"/>
      <c r="LGW58" s="363"/>
      <c r="LGX58" s="363"/>
      <c r="LGY58" s="363"/>
      <c r="LGZ58" s="363"/>
      <c r="LHA58" s="363"/>
      <c r="LHB58" s="363"/>
      <c r="LHC58" s="363"/>
      <c r="LHD58" s="363"/>
      <c r="LHE58" s="363"/>
      <c r="LHF58" s="363"/>
      <c r="LHG58" s="363"/>
      <c r="LHH58" s="363"/>
      <c r="LHI58" s="363"/>
      <c r="LHJ58" s="363"/>
      <c r="LHK58" s="363"/>
      <c r="LHL58" s="363"/>
      <c r="LHM58" s="363"/>
      <c r="LHN58" s="363"/>
      <c r="LHO58" s="363"/>
      <c r="LHP58" s="363"/>
      <c r="LHQ58" s="363"/>
      <c r="LHR58" s="363"/>
      <c r="LHS58" s="363"/>
      <c r="LHT58" s="363"/>
      <c r="LHU58" s="363"/>
      <c r="LHV58" s="363"/>
      <c r="LHW58" s="363"/>
      <c r="LHX58" s="363"/>
      <c r="LHY58" s="363"/>
      <c r="LHZ58" s="363"/>
      <c r="LIA58" s="363"/>
      <c r="LIB58" s="363"/>
      <c r="LIC58" s="363"/>
      <c r="LID58" s="363"/>
      <c r="LIE58" s="363"/>
      <c r="LIF58" s="363"/>
      <c r="LIG58" s="363"/>
      <c r="LIH58" s="363"/>
      <c r="LII58" s="363"/>
      <c r="LIJ58" s="363"/>
      <c r="LIK58" s="363"/>
      <c r="LIL58" s="363"/>
      <c r="LIM58" s="363"/>
      <c r="LIN58" s="363"/>
      <c r="LIO58" s="363"/>
      <c r="LIP58" s="363"/>
      <c r="LIQ58" s="363"/>
      <c r="LIR58" s="363"/>
      <c r="LIS58" s="363"/>
      <c r="LIT58" s="363"/>
      <c r="LIU58" s="363"/>
      <c r="LIV58" s="363"/>
      <c r="LIW58" s="363"/>
      <c r="LIX58" s="363"/>
      <c r="LIY58" s="363"/>
      <c r="LIZ58" s="363"/>
      <c r="LJA58" s="363"/>
      <c r="LJB58" s="363"/>
      <c r="LJC58" s="363"/>
      <c r="LJD58" s="363"/>
      <c r="LJE58" s="363"/>
      <c r="LJF58" s="363"/>
      <c r="LJG58" s="363"/>
      <c r="LJH58" s="363"/>
      <c r="LJI58" s="363"/>
      <c r="LJJ58" s="363"/>
      <c r="LJK58" s="363"/>
      <c r="LJL58" s="363"/>
      <c r="LJM58" s="363"/>
      <c r="LJN58" s="363"/>
      <c r="LJO58" s="363"/>
      <c r="LJP58" s="363"/>
      <c r="LJQ58" s="363"/>
      <c r="LJR58" s="363"/>
      <c r="LJS58" s="363"/>
      <c r="LJT58" s="363"/>
      <c r="LJU58" s="363"/>
      <c r="LJV58" s="363"/>
      <c r="LJW58" s="363"/>
      <c r="LJX58" s="363"/>
      <c r="LJY58" s="363"/>
      <c r="LJZ58" s="363"/>
      <c r="LKA58" s="363"/>
      <c r="LKB58" s="363"/>
      <c r="LKC58" s="363"/>
      <c r="LKD58" s="363"/>
      <c r="LKE58" s="363"/>
      <c r="LKF58" s="363"/>
      <c r="LKG58" s="363"/>
      <c r="LKH58" s="363"/>
      <c r="LKI58" s="363"/>
      <c r="LKJ58" s="363"/>
      <c r="LKK58" s="363"/>
      <c r="LKL58" s="363"/>
      <c r="LKM58" s="363"/>
      <c r="LKN58" s="363"/>
      <c r="LKO58" s="363"/>
      <c r="LKP58" s="363"/>
      <c r="LKQ58" s="363"/>
      <c r="LKR58" s="363"/>
      <c r="LKS58" s="363"/>
      <c r="LKT58" s="363"/>
      <c r="LKU58" s="363"/>
      <c r="LKV58" s="363"/>
      <c r="LKW58" s="363"/>
      <c r="LKX58" s="363"/>
      <c r="LKY58" s="363"/>
      <c r="LKZ58" s="363"/>
      <c r="LLA58" s="363"/>
      <c r="LLB58" s="363"/>
      <c r="LLC58" s="363"/>
      <c r="LLD58" s="363"/>
      <c r="LLE58" s="363"/>
      <c r="LLF58" s="363"/>
      <c r="LLG58" s="363"/>
      <c r="LLH58" s="363"/>
      <c r="LLI58" s="363"/>
      <c r="LLJ58" s="363"/>
      <c r="LLK58" s="363"/>
      <c r="LLL58" s="363"/>
      <c r="LLM58" s="363"/>
      <c r="LLN58" s="363"/>
      <c r="LLO58" s="363"/>
      <c r="LLP58" s="363"/>
      <c r="LLQ58" s="363"/>
      <c r="LLR58" s="363"/>
      <c r="LLS58" s="363"/>
      <c r="LLT58" s="363"/>
      <c r="LLU58" s="363"/>
      <c r="LLV58" s="363"/>
      <c r="LLW58" s="363"/>
      <c r="LLX58" s="363"/>
      <c r="LLY58" s="363"/>
      <c r="LLZ58" s="363"/>
      <c r="LMA58" s="363"/>
      <c r="LMB58" s="363"/>
      <c r="LMC58" s="363"/>
      <c r="LMD58" s="363"/>
      <c r="LME58" s="363"/>
      <c r="LMF58" s="363"/>
      <c r="LMG58" s="363"/>
      <c r="LMH58" s="363"/>
      <c r="LMI58" s="363"/>
      <c r="LMJ58" s="363"/>
      <c r="LMK58" s="363"/>
      <c r="LML58" s="363"/>
      <c r="LMM58" s="363"/>
      <c r="LMN58" s="363"/>
      <c r="LMO58" s="363"/>
      <c r="LMP58" s="363"/>
      <c r="LMQ58" s="363"/>
      <c r="LMR58" s="363"/>
      <c r="LMS58" s="363"/>
      <c r="LMT58" s="363"/>
      <c r="LMU58" s="363"/>
      <c r="LMV58" s="363"/>
      <c r="LMW58" s="363"/>
      <c r="LMX58" s="363"/>
      <c r="LMY58" s="363"/>
      <c r="LMZ58" s="363"/>
      <c r="LNA58" s="363"/>
      <c r="LNB58" s="363"/>
      <c r="LNC58" s="363"/>
      <c r="LND58" s="363"/>
      <c r="LNE58" s="363"/>
      <c r="LNF58" s="363"/>
      <c r="LNG58" s="363"/>
      <c r="LNH58" s="363"/>
      <c r="LNI58" s="363"/>
      <c r="LNJ58" s="363"/>
      <c r="LNK58" s="363"/>
      <c r="LNL58" s="363"/>
      <c r="LNM58" s="363"/>
      <c r="LNN58" s="363"/>
      <c r="LNO58" s="363"/>
      <c r="LNP58" s="363"/>
      <c r="LNQ58" s="363"/>
      <c r="LNR58" s="363"/>
      <c r="LNS58" s="363"/>
      <c r="LNT58" s="363"/>
      <c r="LNU58" s="363"/>
      <c r="LNV58" s="363"/>
      <c r="LNW58" s="363"/>
      <c r="LNX58" s="363"/>
      <c r="LNY58" s="363"/>
      <c r="LNZ58" s="363"/>
      <c r="LOA58" s="363"/>
      <c r="LOB58" s="363"/>
      <c r="LOC58" s="363"/>
      <c r="LOD58" s="363"/>
      <c r="LOE58" s="363"/>
      <c r="LOF58" s="363"/>
      <c r="LOG58" s="363"/>
      <c r="LOH58" s="363"/>
      <c r="LOI58" s="363"/>
      <c r="LOJ58" s="363"/>
      <c r="LOK58" s="363"/>
      <c r="LOL58" s="363"/>
      <c r="LOM58" s="363"/>
      <c r="LON58" s="363"/>
      <c r="LOO58" s="363"/>
      <c r="LOP58" s="363"/>
      <c r="LOQ58" s="363"/>
      <c r="LOR58" s="363"/>
      <c r="LOS58" s="363"/>
      <c r="LOT58" s="363"/>
      <c r="LOU58" s="363"/>
      <c r="LOV58" s="363"/>
      <c r="LOW58" s="363"/>
      <c r="LOX58" s="363"/>
      <c r="LOY58" s="363"/>
      <c r="LOZ58" s="363"/>
      <c r="LPA58" s="363"/>
      <c r="LPB58" s="363"/>
      <c r="LPC58" s="363"/>
      <c r="LPD58" s="363"/>
      <c r="LPE58" s="363"/>
      <c r="LPF58" s="363"/>
      <c r="LPG58" s="363"/>
      <c r="LPH58" s="363"/>
      <c r="LPI58" s="363"/>
      <c r="LPJ58" s="363"/>
      <c r="LPK58" s="363"/>
      <c r="LPL58" s="363"/>
      <c r="LPM58" s="363"/>
      <c r="LPN58" s="363"/>
      <c r="LPO58" s="363"/>
      <c r="LPP58" s="363"/>
      <c r="LPQ58" s="363"/>
      <c r="LPR58" s="363"/>
      <c r="LPS58" s="363"/>
      <c r="LPT58" s="363"/>
      <c r="LPU58" s="363"/>
      <c r="LPV58" s="363"/>
      <c r="LPW58" s="363"/>
      <c r="LPX58" s="363"/>
      <c r="LPY58" s="363"/>
      <c r="LPZ58" s="363"/>
      <c r="LQA58" s="363"/>
      <c r="LQB58" s="363"/>
      <c r="LQC58" s="363"/>
      <c r="LQD58" s="363"/>
      <c r="LQE58" s="363"/>
      <c r="LQF58" s="363"/>
      <c r="LQG58" s="363"/>
      <c r="LQH58" s="363"/>
      <c r="LQI58" s="363"/>
      <c r="LQJ58" s="363"/>
      <c r="LQK58" s="363"/>
      <c r="LQL58" s="363"/>
      <c r="LQM58" s="363"/>
      <c r="LQN58" s="363"/>
      <c r="LQO58" s="363"/>
      <c r="LQP58" s="363"/>
      <c r="LQQ58" s="363"/>
      <c r="LQR58" s="363"/>
      <c r="LQS58" s="363"/>
      <c r="LQT58" s="363"/>
      <c r="LQU58" s="363"/>
      <c r="LQV58" s="363"/>
      <c r="LQW58" s="363"/>
      <c r="LQX58" s="363"/>
      <c r="LQY58" s="363"/>
      <c r="LQZ58" s="363"/>
      <c r="LRA58" s="363"/>
      <c r="LRB58" s="363"/>
      <c r="LRC58" s="363"/>
      <c r="LRD58" s="363"/>
      <c r="LRE58" s="363"/>
      <c r="LRF58" s="363"/>
      <c r="LRG58" s="363"/>
      <c r="LRH58" s="363"/>
      <c r="LRI58" s="363"/>
      <c r="LRJ58" s="363"/>
      <c r="LRK58" s="363"/>
      <c r="LRL58" s="363"/>
      <c r="LRM58" s="363"/>
      <c r="LRN58" s="363"/>
      <c r="LRO58" s="363"/>
      <c r="LRP58" s="363"/>
      <c r="LRQ58" s="363"/>
      <c r="LRR58" s="363"/>
      <c r="LRS58" s="363"/>
      <c r="LRT58" s="363"/>
      <c r="LRU58" s="363"/>
      <c r="LRV58" s="363"/>
      <c r="LRW58" s="363"/>
      <c r="LRX58" s="363"/>
      <c r="LRY58" s="363"/>
      <c r="LRZ58" s="363"/>
      <c r="LSA58" s="363"/>
      <c r="LSB58" s="363"/>
      <c r="LSC58" s="363"/>
      <c r="LSD58" s="363"/>
      <c r="LSE58" s="363"/>
      <c r="LSF58" s="363"/>
      <c r="LSG58" s="363"/>
      <c r="LSH58" s="363"/>
      <c r="LSI58" s="363"/>
      <c r="LSJ58" s="363"/>
      <c r="LSK58" s="363"/>
      <c r="LSL58" s="363"/>
      <c r="LSM58" s="363"/>
      <c r="LSN58" s="363"/>
      <c r="LSO58" s="363"/>
      <c r="LSP58" s="363"/>
      <c r="LSQ58" s="363"/>
      <c r="LSR58" s="363"/>
      <c r="LSS58" s="363"/>
      <c r="LST58" s="363"/>
      <c r="LSU58" s="363"/>
      <c r="LSV58" s="363"/>
      <c r="LSW58" s="363"/>
      <c r="LSX58" s="363"/>
      <c r="LSY58" s="363"/>
      <c r="LSZ58" s="363"/>
      <c r="LTA58" s="363"/>
      <c r="LTB58" s="363"/>
      <c r="LTC58" s="363"/>
      <c r="LTD58" s="363"/>
      <c r="LTE58" s="363"/>
      <c r="LTF58" s="363"/>
      <c r="LTG58" s="363"/>
      <c r="LTH58" s="363"/>
      <c r="LTI58" s="363"/>
      <c r="LTJ58" s="363"/>
      <c r="LTK58" s="363"/>
      <c r="LTL58" s="363"/>
      <c r="LTM58" s="363"/>
      <c r="LTN58" s="363"/>
      <c r="LTO58" s="363"/>
      <c r="LTP58" s="363"/>
      <c r="LTQ58" s="363"/>
      <c r="LTR58" s="363"/>
      <c r="LTS58" s="363"/>
      <c r="LTT58" s="363"/>
      <c r="LTU58" s="363"/>
      <c r="LTV58" s="363"/>
      <c r="LTW58" s="363"/>
      <c r="LTX58" s="363"/>
      <c r="LTY58" s="363"/>
      <c r="LTZ58" s="363"/>
      <c r="LUA58" s="363"/>
      <c r="LUB58" s="363"/>
      <c r="LUC58" s="363"/>
      <c r="LUD58" s="363"/>
      <c r="LUE58" s="363"/>
      <c r="LUF58" s="363"/>
      <c r="LUG58" s="363"/>
      <c r="LUH58" s="363"/>
      <c r="LUI58" s="363"/>
      <c r="LUJ58" s="363"/>
      <c r="LUK58" s="363"/>
      <c r="LUL58" s="363"/>
      <c r="LUM58" s="363"/>
      <c r="LUN58" s="363"/>
      <c r="LUO58" s="363"/>
      <c r="LUP58" s="363"/>
      <c r="LUQ58" s="363"/>
      <c r="LUR58" s="363"/>
      <c r="LUS58" s="363"/>
      <c r="LUT58" s="363"/>
      <c r="LUU58" s="363"/>
      <c r="LUV58" s="363"/>
      <c r="LUW58" s="363"/>
      <c r="LUX58" s="363"/>
      <c r="LUY58" s="363"/>
      <c r="LUZ58" s="363"/>
      <c r="LVA58" s="363"/>
      <c r="LVB58" s="363"/>
      <c r="LVC58" s="363"/>
      <c r="LVD58" s="363"/>
      <c r="LVE58" s="363"/>
      <c r="LVF58" s="363"/>
      <c r="LVG58" s="363"/>
      <c r="LVH58" s="363"/>
      <c r="LVI58" s="363"/>
      <c r="LVJ58" s="363"/>
      <c r="LVK58" s="363"/>
      <c r="LVL58" s="363"/>
      <c r="LVM58" s="363"/>
      <c r="LVN58" s="363"/>
      <c r="LVO58" s="363"/>
      <c r="LVP58" s="363"/>
      <c r="LVQ58" s="363"/>
      <c r="LVR58" s="363"/>
      <c r="LVS58" s="363"/>
      <c r="LVT58" s="363"/>
      <c r="LVU58" s="363"/>
      <c r="LVV58" s="363"/>
      <c r="LVW58" s="363"/>
      <c r="LVX58" s="363"/>
      <c r="LVY58" s="363"/>
      <c r="LVZ58" s="363"/>
      <c r="LWA58" s="363"/>
      <c r="LWB58" s="363"/>
      <c r="LWC58" s="363"/>
      <c r="LWD58" s="363"/>
      <c r="LWE58" s="363"/>
      <c r="LWF58" s="363"/>
      <c r="LWG58" s="363"/>
      <c r="LWH58" s="363"/>
      <c r="LWI58" s="363"/>
      <c r="LWJ58" s="363"/>
      <c r="LWK58" s="363"/>
      <c r="LWL58" s="363"/>
      <c r="LWM58" s="363"/>
      <c r="LWN58" s="363"/>
      <c r="LWO58" s="363"/>
      <c r="LWP58" s="363"/>
      <c r="LWQ58" s="363"/>
      <c r="LWR58" s="363"/>
      <c r="LWS58" s="363"/>
      <c r="LWT58" s="363"/>
      <c r="LWU58" s="363"/>
      <c r="LWV58" s="363"/>
      <c r="LWW58" s="363"/>
      <c r="LWX58" s="363"/>
      <c r="LWY58" s="363"/>
      <c r="LWZ58" s="363"/>
      <c r="LXA58" s="363"/>
      <c r="LXB58" s="363"/>
      <c r="LXC58" s="363"/>
      <c r="LXD58" s="363"/>
      <c r="LXE58" s="363"/>
      <c r="LXF58" s="363"/>
      <c r="LXG58" s="363"/>
      <c r="LXH58" s="363"/>
      <c r="LXI58" s="363"/>
      <c r="LXJ58" s="363"/>
      <c r="LXK58" s="363"/>
      <c r="LXL58" s="363"/>
      <c r="LXM58" s="363"/>
      <c r="LXN58" s="363"/>
      <c r="LXO58" s="363"/>
      <c r="LXP58" s="363"/>
      <c r="LXQ58" s="363"/>
      <c r="LXR58" s="363"/>
      <c r="LXS58" s="363"/>
      <c r="LXT58" s="363"/>
      <c r="LXU58" s="363"/>
      <c r="LXV58" s="363"/>
      <c r="LXW58" s="363"/>
      <c r="LXX58" s="363"/>
      <c r="LXY58" s="363"/>
      <c r="LXZ58" s="363"/>
      <c r="LYA58" s="363"/>
      <c r="LYB58" s="363"/>
      <c r="LYC58" s="363"/>
      <c r="LYD58" s="363"/>
      <c r="LYE58" s="363"/>
      <c r="LYF58" s="363"/>
      <c r="LYG58" s="363"/>
      <c r="LYH58" s="363"/>
      <c r="LYI58" s="363"/>
      <c r="LYJ58" s="363"/>
      <c r="LYK58" s="363"/>
      <c r="LYL58" s="363"/>
      <c r="LYM58" s="363"/>
      <c r="LYN58" s="363"/>
      <c r="LYO58" s="363"/>
      <c r="LYP58" s="363"/>
      <c r="LYQ58" s="363"/>
      <c r="LYR58" s="363"/>
      <c r="LYS58" s="363"/>
      <c r="LYT58" s="363"/>
      <c r="LYU58" s="363"/>
      <c r="LYV58" s="363"/>
      <c r="LYW58" s="363"/>
      <c r="LYX58" s="363"/>
      <c r="LYY58" s="363"/>
      <c r="LYZ58" s="363"/>
      <c r="LZA58" s="363"/>
      <c r="LZB58" s="363"/>
      <c r="LZC58" s="363"/>
      <c r="LZD58" s="363"/>
      <c r="LZE58" s="363"/>
      <c r="LZF58" s="363"/>
      <c r="LZG58" s="363"/>
      <c r="LZH58" s="363"/>
      <c r="LZI58" s="363"/>
      <c r="LZJ58" s="363"/>
      <c r="LZK58" s="363"/>
      <c r="LZL58" s="363"/>
      <c r="LZM58" s="363"/>
      <c r="LZN58" s="363"/>
      <c r="LZO58" s="363"/>
      <c r="LZP58" s="363"/>
      <c r="LZQ58" s="363"/>
      <c r="LZR58" s="363"/>
      <c r="LZS58" s="363"/>
      <c r="LZT58" s="363"/>
      <c r="LZU58" s="363"/>
      <c r="LZV58" s="363"/>
      <c r="LZW58" s="363"/>
      <c r="LZX58" s="363"/>
      <c r="LZY58" s="363"/>
      <c r="LZZ58" s="363"/>
      <c r="MAA58" s="363"/>
      <c r="MAB58" s="363"/>
      <c r="MAC58" s="363"/>
      <c r="MAD58" s="363"/>
      <c r="MAE58" s="363"/>
      <c r="MAF58" s="363"/>
      <c r="MAG58" s="363"/>
      <c r="MAH58" s="363"/>
      <c r="MAI58" s="363"/>
      <c r="MAJ58" s="363"/>
      <c r="MAK58" s="363"/>
      <c r="MAL58" s="363"/>
      <c r="MAM58" s="363"/>
      <c r="MAN58" s="363"/>
      <c r="MAO58" s="363"/>
      <c r="MAP58" s="363"/>
      <c r="MAQ58" s="363"/>
      <c r="MAR58" s="363"/>
      <c r="MAS58" s="363"/>
      <c r="MAT58" s="363"/>
      <c r="MAU58" s="363"/>
      <c r="MAV58" s="363"/>
      <c r="MAW58" s="363"/>
      <c r="MAX58" s="363"/>
      <c r="MAY58" s="363"/>
      <c r="MAZ58" s="363"/>
      <c r="MBA58" s="363"/>
      <c r="MBB58" s="363"/>
      <c r="MBC58" s="363"/>
      <c r="MBD58" s="363"/>
      <c r="MBE58" s="363"/>
      <c r="MBF58" s="363"/>
      <c r="MBG58" s="363"/>
      <c r="MBH58" s="363"/>
      <c r="MBI58" s="363"/>
      <c r="MBJ58" s="363"/>
      <c r="MBK58" s="363"/>
      <c r="MBL58" s="363"/>
      <c r="MBM58" s="363"/>
      <c r="MBN58" s="363"/>
      <c r="MBO58" s="363"/>
      <c r="MBP58" s="363"/>
      <c r="MBQ58" s="363"/>
      <c r="MBR58" s="363"/>
      <c r="MBS58" s="363"/>
      <c r="MBT58" s="363"/>
      <c r="MBU58" s="363"/>
      <c r="MBV58" s="363"/>
      <c r="MBW58" s="363"/>
      <c r="MBX58" s="363"/>
      <c r="MBY58" s="363"/>
      <c r="MBZ58" s="363"/>
      <c r="MCA58" s="363"/>
      <c r="MCB58" s="363"/>
      <c r="MCC58" s="363"/>
      <c r="MCD58" s="363"/>
      <c r="MCE58" s="363"/>
      <c r="MCF58" s="363"/>
      <c r="MCG58" s="363"/>
      <c r="MCH58" s="363"/>
      <c r="MCI58" s="363"/>
      <c r="MCJ58" s="363"/>
      <c r="MCK58" s="363"/>
      <c r="MCL58" s="363"/>
      <c r="MCM58" s="363"/>
      <c r="MCN58" s="363"/>
      <c r="MCO58" s="363"/>
      <c r="MCP58" s="363"/>
      <c r="MCQ58" s="363"/>
      <c r="MCR58" s="363"/>
      <c r="MCS58" s="363"/>
      <c r="MCT58" s="363"/>
      <c r="MCU58" s="363"/>
      <c r="MCV58" s="363"/>
      <c r="MCW58" s="363"/>
      <c r="MCX58" s="363"/>
      <c r="MCY58" s="363"/>
      <c r="MCZ58" s="363"/>
      <c r="MDA58" s="363"/>
      <c r="MDB58" s="363"/>
      <c r="MDC58" s="363"/>
      <c r="MDD58" s="363"/>
      <c r="MDE58" s="363"/>
      <c r="MDF58" s="363"/>
      <c r="MDG58" s="363"/>
      <c r="MDH58" s="363"/>
      <c r="MDI58" s="363"/>
      <c r="MDJ58" s="363"/>
      <c r="MDK58" s="363"/>
      <c r="MDL58" s="363"/>
      <c r="MDM58" s="363"/>
      <c r="MDN58" s="363"/>
      <c r="MDO58" s="363"/>
      <c r="MDP58" s="363"/>
      <c r="MDQ58" s="363"/>
      <c r="MDR58" s="363"/>
      <c r="MDS58" s="363"/>
      <c r="MDT58" s="363"/>
      <c r="MDU58" s="363"/>
      <c r="MDV58" s="363"/>
      <c r="MDW58" s="363"/>
      <c r="MDX58" s="363"/>
      <c r="MDY58" s="363"/>
      <c r="MDZ58" s="363"/>
      <c r="MEA58" s="363"/>
      <c r="MEB58" s="363"/>
      <c r="MEC58" s="363"/>
      <c r="MED58" s="363"/>
      <c r="MEE58" s="363"/>
      <c r="MEF58" s="363"/>
      <c r="MEG58" s="363"/>
      <c r="MEH58" s="363"/>
      <c r="MEI58" s="363"/>
      <c r="MEJ58" s="363"/>
      <c r="MEK58" s="363"/>
      <c r="MEL58" s="363"/>
      <c r="MEM58" s="363"/>
      <c r="MEN58" s="363"/>
      <c r="MEO58" s="363"/>
      <c r="MEP58" s="363"/>
      <c r="MEQ58" s="363"/>
      <c r="MER58" s="363"/>
      <c r="MES58" s="363"/>
      <c r="MET58" s="363"/>
      <c r="MEU58" s="363"/>
      <c r="MEV58" s="363"/>
      <c r="MEW58" s="363"/>
      <c r="MEX58" s="363"/>
      <c r="MEY58" s="363"/>
      <c r="MEZ58" s="363"/>
      <c r="MFA58" s="363"/>
      <c r="MFB58" s="363"/>
      <c r="MFC58" s="363"/>
      <c r="MFD58" s="363"/>
      <c r="MFE58" s="363"/>
      <c r="MFF58" s="363"/>
      <c r="MFG58" s="363"/>
      <c r="MFH58" s="363"/>
      <c r="MFI58" s="363"/>
      <c r="MFJ58" s="363"/>
      <c r="MFK58" s="363"/>
      <c r="MFL58" s="363"/>
      <c r="MFM58" s="363"/>
      <c r="MFN58" s="363"/>
      <c r="MFO58" s="363"/>
      <c r="MFP58" s="363"/>
      <c r="MFQ58" s="363"/>
      <c r="MFR58" s="363"/>
      <c r="MFS58" s="363"/>
      <c r="MFT58" s="363"/>
      <c r="MFU58" s="363"/>
      <c r="MFV58" s="363"/>
      <c r="MFW58" s="363"/>
      <c r="MFX58" s="363"/>
      <c r="MFY58" s="363"/>
      <c r="MFZ58" s="363"/>
      <c r="MGA58" s="363"/>
      <c r="MGB58" s="363"/>
      <c r="MGC58" s="363"/>
      <c r="MGD58" s="363"/>
      <c r="MGE58" s="363"/>
      <c r="MGF58" s="363"/>
      <c r="MGG58" s="363"/>
      <c r="MGH58" s="363"/>
      <c r="MGI58" s="363"/>
      <c r="MGJ58" s="363"/>
      <c r="MGK58" s="363"/>
      <c r="MGL58" s="363"/>
      <c r="MGM58" s="363"/>
      <c r="MGN58" s="363"/>
      <c r="MGO58" s="363"/>
      <c r="MGP58" s="363"/>
      <c r="MGQ58" s="363"/>
      <c r="MGR58" s="363"/>
      <c r="MGS58" s="363"/>
      <c r="MGT58" s="363"/>
      <c r="MGU58" s="363"/>
      <c r="MGV58" s="363"/>
      <c r="MGW58" s="363"/>
      <c r="MGX58" s="363"/>
      <c r="MGY58" s="363"/>
      <c r="MGZ58" s="363"/>
      <c r="MHA58" s="363"/>
      <c r="MHB58" s="363"/>
      <c r="MHC58" s="363"/>
      <c r="MHD58" s="363"/>
      <c r="MHE58" s="363"/>
      <c r="MHF58" s="363"/>
      <c r="MHG58" s="363"/>
      <c r="MHH58" s="363"/>
      <c r="MHI58" s="363"/>
      <c r="MHJ58" s="363"/>
      <c r="MHK58" s="363"/>
      <c r="MHL58" s="363"/>
      <c r="MHM58" s="363"/>
      <c r="MHN58" s="363"/>
      <c r="MHO58" s="363"/>
      <c r="MHP58" s="363"/>
      <c r="MHQ58" s="363"/>
      <c r="MHR58" s="363"/>
      <c r="MHS58" s="363"/>
      <c r="MHT58" s="363"/>
      <c r="MHU58" s="363"/>
      <c r="MHV58" s="363"/>
      <c r="MHW58" s="363"/>
      <c r="MHX58" s="363"/>
      <c r="MHY58" s="363"/>
      <c r="MHZ58" s="363"/>
      <c r="MIA58" s="363"/>
      <c r="MIB58" s="363"/>
      <c r="MIC58" s="363"/>
      <c r="MID58" s="363"/>
      <c r="MIE58" s="363"/>
      <c r="MIF58" s="363"/>
      <c r="MIG58" s="363"/>
      <c r="MIH58" s="363"/>
      <c r="MII58" s="363"/>
      <c r="MIJ58" s="363"/>
      <c r="MIK58" s="363"/>
      <c r="MIL58" s="363"/>
      <c r="MIM58" s="363"/>
      <c r="MIN58" s="363"/>
      <c r="MIO58" s="363"/>
      <c r="MIP58" s="363"/>
      <c r="MIQ58" s="363"/>
      <c r="MIR58" s="363"/>
      <c r="MIS58" s="363"/>
      <c r="MIT58" s="363"/>
      <c r="MIU58" s="363"/>
      <c r="MIV58" s="363"/>
      <c r="MIW58" s="363"/>
      <c r="MIX58" s="363"/>
      <c r="MIY58" s="363"/>
      <c r="MIZ58" s="363"/>
      <c r="MJA58" s="363"/>
      <c r="MJB58" s="363"/>
      <c r="MJC58" s="363"/>
      <c r="MJD58" s="363"/>
      <c r="MJE58" s="363"/>
      <c r="MJF58" s="363"/>
      <c r="MJG58" s="363"/>
      <c r="MJH58" s="363"/>
      <c r="MJI58" s="363"/>
      <c r="MJJ58" s="363"/>
      <c r="MJK58" s="363"/>
      <c r="MJL58" s="363"/>
      <c r="MJM58" s="363"/>
      <c r="MJN58" s="363"/>
      <c r="MJO58" s="363"/>
      <c r="MJP58" s="363"/>
      <c r="MJQ58" s="363"/>
      <c r="MJR58" s="363"/>
      <c r="MJS58" s="363"/>
      <c r="MJT58" s="363"/>
      <c r="MJU58" s="363"/>
      <c r="MJV58" s="363"/>
      <c r="MJW58" s="363"/>
      <c r="MJX58" s="363"/>
      <c r="MJY58" s="363"/>
      <c r="MJZ58" s="363"/>
      <c r="MKA58" s="363"/>
      <c r="MKB58" s="363"/>
      <c r="MKC58" s="363"/>
      <c r="MKD58" s="363"/>
      <c r="MKE58" s="363"/>
      <c r="MKF58" s="363"/>
      <c r="MKG58" s="363"/>
      <c r="MKH58" s="363"/>
      <c r="MKI58" s="363"/>
      <c r="MKJ58" s="363"/>
      <c r="MKK58" s="363"/>
      <c r="MKL58" s="363"/>
      <c r="MKM58" s="363"/>
      <c r="MKN58" s="363"/>
      <c r="MKO58" s="363"/>
      <c r="MKP58" s="363"/>
      <c r="MKQ58" s="363"/>
      <c r="MKR58" s="363"/>
      <c r="MKS58" s="363"/>
      <c r="MKT58" s="363"/>
      <c r="MKU58" s="363"/>
      <c r="MKV58" s="363"/>
      <c r="MKW58" s="363"/>
      <c r="MKX58" s="363"/>
      <c r="MKY58" s="363"/>
      <c r="MKZ58" s="363"/>
      <c r="MLA58" s="363"/>
      <c r="MLB58" s="363"/>
      <c r="MLC58" s="363"/>
      <c r="MLD58" s="363"/>
      <c r="MLE58" s="363"/>
      <c r="MLF58" s="363"/>
      <c r="MLG58" s="363"/>
      <c r="MLH58" s="363"/>
      <c r="MLI58" s="363"/>
      <c r="MLJ58" s="363"/>
      <c r="MLK58" s="363"/>
      <c r="MLL58" s="363"/>
      <c r="MLM58" s="363"/>
      <c r="MLN58" s="363"/>
      <c r="MLO58" s="363"/>
      <c r="MLP58" s="363"/>
      <c r="MLQ58" s="363"/>
      <c r="MLR58" s="363"/>
      <c r="MLS58" s="363"/>
      <c r="MLT58" s="363"/>
      <c r="MLU58" s="363"/>
      <c r="MLV58" s="363"/>
      <c r="MLW58" s="363"/>
      <c r="MLX58" s="363"/>
      <c r="MLY58" s="363"/>
      <c r="MLZ58" s="363"/>
      <c r="MMA58" s="363"/>
      <c r="MMB58" s="363"/>
      <c r="MMC58" s="363"/>
      <c r="MMD58" s="363"/>
      <c r="MME58" s="363"/>
      <c r="MMF58" s="363"/>
      <c r="MMG58" s="363"/>
      <c r="MMH58" s="363"/>
      <c r="MMI58" s="363"/>
      <c r="MMJ58" s="363"/>
      <c r="MMK58" s="363"/>
      <c r="MML58" s="363"/>
      <c r="MMM58" s="363"/>
      <c r="MMN58" s="363"/>
      <c r="MMO58" s="363"/>
      <c r="MMP58" s="363"/>
      <c r="MMQ58" s="363"/>
      <c r="MMR58" s="363"/>
      <c r="MMS58" s="363"/>
      <c r="MMT58" s="363"/>
      <c r="MMU58" s="363"/>
      <c r="MMV58" s="363"/>
      <c r="MMW58" s="363"/>
      <c r="MMX58" s="363"/>
      <c r="MMY58" s="363"/>
      <c r="MMZ58" s="363"/>
      <c r="MNA58" s="363"/>
      <c r="MNB58" s="363"/>
      <c r="MNC58" s="363"/>
      <c r="MND58" s="363"/>
      <c r="MNE58" s="363"/>
      <c r="MNF58" s="363"/>
      <c r="MNG58" s="363"/>
      <c r="MNH58" s="363"/>
      <c r="MNI58" s="363"/>
      <c r="MNJ58" s="363"/>
      <c r="MNK58" s="363"/>
      <c r="MNL58" s="363"/>
      <c r="MNM58" s="363"/>
      <c r="MNN58" s="363"/>
      <c r="MNO58" s="363"/>
      <c r="MNP58" s="363"/>
      <c r="MNQ58" s="363"/>
      <c r="MNR58" s="363"/>
      <c r="MNS58" s="363"/>
      <c r="MNT58" s="363"/>
      <c r="MNU58" s="363"/>
      <c r="MNV58" s="363"/>
      <c r="MNW58" s="363"/>
      <c r="MNX58" s="363"/>
      <c r="MNY58" s="363"/>
      <c r="MNZ58" s="363"/>
      <c r="MOA58" s="363"/>
      <c r="MOB58" s="363"/>
      <c r="MOC58" s="363"/>
      <c r="MOD58" s="363"/>
      <c r="MOE58" s="363"/>
      <c r="MOF58" s="363"/>
      <c r="MOG58" s="363"/>
      <c r="MOH58" s="363"/>
      <c r="MOI58" s="363"/>
      <c r="MOJ58" s="363"/>
      <c r="MOK58" s="363"/>
      <c r="MOL58" s="363"/>
      <c r="MOM58" s="363"/>
      <c r="MON58" s="363"/>
      <c r="MOO58" s="363"/>
      <c r="MOP58" s="363"/>
      <c r="MOQ58" s="363"/>
      <c r="MOR58" s="363"/>
      <c r="MOS58" s="363"/>
      <c r="MOT58" s="363"/>
      <c r="MOU58" s="363"/>
      <c r="MOV58" s="363"/>
      <c r="MOW58" s="363"/>
      <c r="MOX58" s="363"/>
      <c r="MOY58" s="363"/>
      <c r="MOZ58" s="363"/>
      <c r="MPA58" s="363"/>
      <c r="MPB58" s="363"/>
      <c r="MPC58" s="363"/>
      <c r="MPD58" s="363"/>
      <c r="MPE58" s="363"/>
      <c r="MPF58" s="363"/>
      <c r="MPG58" s="363"/>
      <c r="MPH58" s="363"/>
      <c r="MPI58" s="363"/>
      <c r="MPJ58" s="363"/>
      <c r="MPK58" s="363"/>
      <c r="MPL58" s="363"/>
      <c r="MPM58" s="363"/>
      <c r="MPN58" s="363"/>
      <c r="MPO58" s="363"/>
      <c r="MPP58" s="363"/>
      <c r="MPQ58" s="363"/>
      <c r="MPR58" s="363"/>
      <c r="MPS58" s="363"/>
      <c r="MPT58" s="363"/>
      <c r="MPU58" s="363"/>
      <c r="MPV58" s="363"/>
      <c r="MPW58" s="363"/>
      <c r="MPX58" s="363"/>
      <c r="MPY58" s="363"/>
      <c r="MPZ58" s="363"/>
      <c r="MQA58" s="363"/>
      <c r="MQB58" s="363"/>
      <c r="MQC58" s="363"/>
      <c r="MQD58" s="363"/>
      <c r="MQE58" s="363"/>
      <c r="MQF58" s="363"/>
      <c r="MQG58" s="363"/>
      <c r="MQH58" s="363"/>
      <c r="MQI58" s="363"/>
      <c r="MQJ58" s="363"/>
      <c r="MQK58" s="363"/>
      <c r="MQL58" s="363"/>
      <c r="MQM58" s="363"/>
      <c r="MQN58" s="363"/>
      <c r="MQO58" s="363"/>
      <c r="MQP58" s="363"/>
      <c r="MQQ58" s="363"/>
      <c r="MQR58" s="363"/>
      <c r="MQS58" s="363"/>
      <c r="MQT58" s="363"/>
      <c r="MQU58" s="363"/>
      <c r="MQV58" s="363"/>
      <c r="MQW58" s="363"/>
      <c r="MQX58" s="363"/>
      <c r="MQY58" s="363"/>
      <c r="MQZ58" s="363"/>
      <c r="MRA58" s="363"/>
      <c r="MRB58" s="363"/>
      <c r="MRC58" s="363"/>
      <c r="MRD58" s="363"/>
      <c r="MRE58" s="363"/>
      <c r="MRF58" s="363"/>
      <c r="MRG58" s="363"/>
      <c r="MRH58" s="363"/>
      <c r="MRI58" s="363"/>
      <c r="MRJ58" s="363"/>
      <c r="MRK58" s="363"/>
      <c r="MRL58" s="363"/>
      <c r="MRM58" s="363"/>
      <c r="MRN58" s="363"/>
      <c r="MRO58" s="363"/>
      <c r="MRP58" s="363"/>
      <c r="MRQ58" s="363"/>
      <c r="MRR58" s="363"/>
      <c r="MRS58" s="363"/>
      <c r="MRT58" s="363"/>
      <c r="MRU58" s="363"/>
      <c r="MRV58" s="363"/>
      <c r="MRW58" s="363"/>
      <c r="MRX58" s="363"/>
      <c r="MRY58" s="363"/>
      <c r="MRZ58" s="363"/>
      <c r="MSA58" s="363"/>
      <c r="MSB58" s="363"/>
      <c r="MSC58" s="363"/>
      <c r="MSD58" s="363"/>
      <c r="MSE58" s="363"/>
      <c r="MSF58" s="363"/>
      <c r="MSG58" s="363"/>
      <c r="MSH58" s="363"/>
      <c r="MSI58" s="363"/>
      <c r="MSJ58" s="363"/>
      <c r="MSK58" s="363"/>
      <c r="MSL58" s="363"/>
      <c r="MSM58" s="363"/>
      <c r="MSN58" s="363"/>
      <c r="MSO58" s="363"/>
      <c r="MSP58" s="363"/>
      <c r="MSQ58" s="363"/>
      <c r="MSR58" s="363"/>
      <c r="MSS58" s="363"/>
      <c r="MST58" s="363"/>
      <c r="MSU58" s="363"/>
      <c r="MSV58" s="363"/>
      <c r="MSW58" s="363"/>
      <c r="MSX58" s="363"/>
      <c r="MSY58" s="363"/>
      <c r="MSZ58" s="363"/>
      <c r="MTA58" s="363"/>
      <c r="MTB58" s="363"/>
      <c r="MTC58" s="363"/>
      <c r="MTD58" s="363"/>
      <c r="MTE58" s="363"/>
      <c r="MTF58" s="363"/>
      <c r="MTG58" s="363"/>
      <c r="MTH58" s="363"/>
      <c r="MTI58" s="363"/>
      <c r="MTJ58" s="363"/>
      <c r="MTK58" s="363"/>
      <c r="MTL58" s="363"/>
      <c r="MTM58" s="363"/>
      <c r="MTN58" s="363"/>
      <c r="MTO58" s="363"/>
      <c r="MTP58" s="363"/>
      <c r="MTQ58" s="363"/>
      <c r="MTR58" s="363"/>
      <c r="MTS58" s="363"/>
      <c r="MTT58" s="363"/>
      <c r="MTU58" s="363"/>
      <c r="MTV58" s="363"/>
      <c r="MTW58" s="363"/>
      <c r="MTX58" s="363"/>
      <c r="MTY58" s="363"/>
      <c r="MTZ58" s="363"/>
      <c r="MUA58" s="363"/>
      <c r="MUB58" s="363"/>
      <c r="MUC58" s="363"/>
      <c r="MUD58" s="363"/>
      <c r="MUE58" s="363"/>
      <c r="MUF58" s="363"/>
      <c r="MUG58" s="363"/>
      <c r="MUH58" s="363"/>
      <c r="MUI58" s="363"/>
      <c r="MUJ58" s="363"/>
      <c r="MUK58" s="363"/>
      <c r="MUL58" s="363"/>
      <c r="MUM58" s="363"/>
      <c r="MUN58" s="363"/>
      <c r="MUO58" s="363"/>
      <c r="MUP58" s="363"/>
      <c r="MUQ58" s="363"/>
      <c r="MUR58" s="363"/>
      <c r="MUS58" s="363"/>
      <c r="MUT58" s="363"/>
      <c r="MUU58" s="363"/>
      <c r="MUV58" s="363"/>
      <c r="MUW58" s="363"/>
      <c r="MUX58" s="363"/>
      <c r="MUY58" s="363"/>
      <c r="MUZ58" s="363"/>
      <c r="MVA58" s="363"/>
      <c r="MVB58" s="363"/>
      <c r="MVC58" s="363"/>
      <c r="MVD58" s="363"/>
      <c r="MVE58" s="363"/>
      <c r="MVF58" s="363"/>
      <c r="MVG58" s="363"/>
      <c r="MVH58" s="363"/>
      <c r="MVI58" s="363"/>
      <c r="MVJ58" s="363"/>
      <c r="MVK58" s="363"/>
      <c r="MVL58" s="363"/>
      <c r="MVM58" s="363"/>
      <c r="MVN58" s="363"/>
      <c r="MVO58" s="363"/>
      <c r="MVP58" s="363"/>
      <c r="MVQ58" s="363"/>
      <c r="MVR58" s="363"/>
      <c r="MVS58" s="363"/>
      <c r="MVT58" s="363"/>
      <c r="MVU58" s="363"/>
      <c r="MVV58" s="363"/>
      <c r="MVW58" s="363"/>
      <c r="MVX58" s="363"/>
      <c r="MVY58" s="363"/>
      <c r="MVZ58" s="363"/>
      <c r="MWA58" s="363"/>
      <c r="MWB58" s="363"/>
      <c r="MWC58" s="363"/>
      <c r="MWD58" s="363"/>
      <c r="MWE58" s="363"/>
      <c r="MWF58" s="363"/>
      <c r="MWG58" s="363"/>
      <c r="MWH58" s="363"/>
      <c r="MWI58" s="363"/>
      <c r="MWJ58" s="363"/>
      <c r="MWK58" s="363"/>
      <c r="MWL58" s="363"/>
      <c r="MWM58" s="363"/>
      <c r="MWN58" s="363"/>
      <c r="MWO58" s="363"/>
      <c r="MWP58" s="363"/>
      <c r="MWQ58" s="363"/>
      <c r="MWR58" s="363"/>
      <c r="MWS58" s="363"/>
      <c r="MWT58" s="363"/>
      <c r="MWU58" s="363"/>
      <c r="MWV58" s="363"/>
      <c r="MWW58" s="363"/>
      <c r="MWX58" s="363"/>
      <c r="MWY58" s="363"/>
      <c r="MWZ58" s="363"/>
      <c r="MXA58" s="363"/>
      <c r="MXB58" s="363"/>
      <c r="MXC58" s="363"/>
      <c r="MXD58" s="363"/>
      <c r="MXE58" s="363"/>
      <c r="MXF58" s="363"/>
      <c r="MXG58" s="363"/>
      <c r="MXH58" s="363"/>
      <c r="MXI58" s="363"/>
      <c r="MXJ58" s="363"/>
      <c r="MXK58" s="363"/>
      <c r="MXL58" s="363"/>
      <c r="MXM58" s="363"/>
      <c r="MXN58" s="363"/>
      <c r="MXO58" s="363"/>
      <c r="MXP58" s="363"/>
      <c r="MXQ58" s="363"/>
      <c r="MXR58" s="363"/>
      <c r="MXS58" s="363"/>
      <c r="MXT58" s="363"/>
      <c r="MXU58" s="363"/>
      <c r="MXV58" s="363"/>
      <c r="MXW58" s="363"/>
      <c r="MXX58" s="363"/>
      <c r="MXY58" s="363"/>
      <c r="MXZ58" s="363"/>
      <c r="MYA58" s="363"/>
      <c r="MYB58" s="363"/>
      <c r="MYC58" s="363"/>
      <c r="MYD58" s="363"/>
      <c r="MYE58" s="363"/>
      <c r="MYF58" s="363"/>
      <c r="MYG58" s="363"/>
      <c r="MYH58" s="363"/>
      <c r="MYI58" s="363"/>
      <c r="MYJ58" s="363"/>
      <c r="MYK58" s="363"/>
      <c r="MYL58" s="363"/>
      <c r="MYM58" s="363"/>
      <c r="MYN58" s="363"/>
      <c r="MYO58" s="363"/>
      <c r="MYP58" s="363"/>
      <c r="MYQ58" s="363"/>
      <c r="MYR58" s="363"/>
      <c r="MYS58" s="363"/>
      <c r="MYT58" s="363"/>
      <c r="MYU58" s="363"/>
      <c r="MYV58" s="363"/>
      <c r="MYW58" s="363"/>
      <c r="MYX58" s="363"/>
      <c r="MYY58" s="363"/>
      <c r="MYZ58" s="363"/>
      <c r="MZA58" s="363"/>
      <c r="MZB58" s="363"/>
      <c r="MZC58" s="363"/>
      <c r="MZD58" s="363"/>
      <c r="MZE58" s="363"/>
      <c r="MZF58" s="363"/>
      <c r="MZG58" s="363"/>
      <c r="MZH58" s="363"/>
      <c r="MZI58" s="363"/>
      <c r="MZJ58" s="363"/>
      <c r="MZK58" s="363"/>
      <c r="MZL58" s="363"/>
      <c r="MZM58" s="363"/>
      <c r="MZN58" s="363"/>
      <c r="MZO58" s="363"/>
      <c r="MZP58" s="363"/>
      <c r="MZQ58" s="363"/>
      <c r="MZR58" s="363"/>
      <c r="MZS58" s="363"/>
      <c r="MZT58" s="363"/>
      <c r="MZU58" s="363"/>
      <c r="MZV58" s="363"/>
      <c r="MZW58" s="363"/>
      <c r="MZX58" s="363"/>
      <c r="MZY58" s="363"/>
      <c r="MZZ58" s="363"/>
      <c r="NAA58" s="363"/>
      <c r="NAB58" s="363"/>
      <c r="NAC58" s="363"/>
      <c r="NAD58" s="363"/>
      <c r="NAE58" s="363"/>
      <c r="NAF58" s="363"/>
      <c r="NAG58" s="363"/>
      <c r="NAH58" s="363"/>
      <c r="NAI58" s="363"/>
      <c r="NAJ58" s="363"/>
      <c r="NAK58" s="363"/>
      <c r="NAL58" s="363"/>
      <c r="NAM58" s="363"/>
      <c r="NAN58" s="363"/>
      <c r="NAO58" s="363"/>
      <c r="NAP58" s="363"/>
      <c r="NAQ58" s="363"/>
      <c r="NAR58" s="363"/>
      <c r="NAS58" s="363"/>
      <c r="NAT58" s="363"/>
      <c r="NAU58" s="363"/>
      <c r="NAV58" s="363"/>
      <c r="NAW58" s="363"/>
      <c r="NAX58" s="363"/>
      <c r="NAY58" s="363"/>
      <c r="NAZ58" s="363"/>
      <c r="NBA58" s="363"/>
      <c r="NBB58" s="363"/>
      <c r="NBC58" s="363"/>
      <c r="NBD58" s="363"/>
      <c r="NBE58" s="363"/>
      <c r="NBF58" s="363"/>
      <c r="NBG58" s="363"/>
      <c r="NBH58" s="363"/>
      <c r="NBI58" s="363"/>
      <c r="NBJ58" s="363"/>
      <c r="NBK58" s="363"/>
      <c r="NBL58" s="363"/>
      <c r="NBM58" s="363"/>
      <c r="NBN58" s="363"/>
      <c r="NBO58" s="363"/>
      <c r="NBP58" s="363"/>
      <c r="NBQ58" s="363"/>
      <c r="NBR58" s="363"/>
      <c r="NBS58" s="363"/>
      <c r="NBT58" s="363"/>
      <c r="NBU58" s="363"/>
      <c r="NBV58" s="363"/>
      <c r="NBW58" s="363"/>
      <c r="NBX58" s="363"/>
      <c r="NBY58" s="363"/>
      <c r="NBZ58" s="363"/>
      <c r="NCA58" s="363"/>
      <c r="NCB58" s="363"/>
      <c r="NCC58" s="363"/>
      <c r="NCD58" s="363"/>
      <c r="NCE58" s="363"/>
      <c r="NCF58" s="363"/>
      <c r="NCG58" s="363"/>
      <c r="NCH58" s="363"/>
      <c r="NCI58" s="363"/>
      <c r="NCJ58" s="363"/>
      <c r="NCK58" s="363"/>
      <c r="NCL58" s="363"/>
      <c r="NCM58" s="363"/>
      <c r="NCN58" s="363"/>
      <c r="NCO58" s="363"/>
      <c r="NCP58" s="363"/>
      <c r="NCQ58" s="363"/>
      <c r="NCR58" s="363"/>
      <c r="NCS58" s="363"/>
      <c r="NCT58" s="363"/>
      <c r="NCU58" s="363"/>
      <c r="NCV58" s="363"/>
      <c r="NCW58" s="363"/>
      <c r="NCX58" s="363"/>
      <c r="NCY58" s="363"/>
      <c r="NCZ58" s="363"/>
      <c r="NDA58" s="363"/>
      <c r="NDB58" s="363"/>
      <c r="NDC58" s="363"/>
      <c r="NDD58" s="363"/>
      <c r="NDE58" s="363"/>
      <c r="NDF58" s="363"/>
      <c r="NDG58" s="363"/>
      <c r="NDH58" s="363"/>
      <c r="NDI58" s="363"/>
      <c r="NDJ58" s="363"/>
      <c r="NDK58" s="363"/>
      <c r="NDL58" s="363"/>
      <c r="NDM58" s="363"/>
      <c r="NDN58" s="363"/>
      <c r="NDO58" s="363"/>
      <c r="NDP58" s="363"/>
      <c r="NDQ58" s="363"/>
      <c r="NDR58" s="363"/>
      <c r="NDS58" s="363"/>
      <c r="NDT58" s="363"/>
      <c r="NDU58" s="363"/>
      <c r="NDV58" s="363"/>
      <c r="NDW58" s="363"/>
      <c r="NDX58" s="363"/>
      <c r="NDY58" s="363"/>
      <c r="NDZ58" s="363"/>
      <c r="NEA58" s="363"/>
      <c r="NEB58" s="363"/>
      <c r="NEC58" s="363"/>
      <c r="NED58" s="363"/>
      <c r="NEE58" s="363"/>
      <c r="NEF58" s="363"/>
      <c r="NEG58" s="363"/>
      <c r="NEH58" s="363"/>
      <c r="NEI58" s="363"/>
      <c r="NEJ58" s="363"/>
      <c r="NEK58" s="363"/>
      <c r="NEL58" s="363"/>
      <c r="NEM58" s="363"/>
      <c r="NEN58" s="363"/>
      <c r="NEO58" s="363"/>
      <c r="NEP58" s="363"/>
      <c r="NEQ58" s="363"/>
      <c r="NER58" s="363"/>
      <c r="NES58" s="363"/>
      <c r="NET58" s="363"/>
      <c r="NEU58" s="363"/>
      <c r="NEV58" s="363"/>
      <c r="NEW58" s="363"/>
      <c r="NEX58" s="363"/>
      <c r="NEY58" s="363"/>
      <c r="NEZ58" s="363"/>
      <c r="NFA58" s="363"/>
      <c r="NFB58" s="363"/>
      <c r="NFC58" s="363"/>
      <c r="NFD58" s="363"/>
      <c r="NFE58" s="363"/>
      <c r="NFF58" s="363"/>
      <c r="NFG58" s="363"/>
      <c r="NFH58" s="363"/>
      <c r="NFI58" s="363"/>
      <c r="NFJ58" s="363"/>
      <c r="NFK58" s="363"/>
      <c r="NFL58" s="363"/>
      <c r="NFM58" s="363"/>
      <c r="NFN58" s="363"/>
      <c r="NFO58" s="363"/>
      <c r="NFP58" s="363"/>
      <c r="NFQ58" s="363"/>
      <c r="NFR58" s="363"/>
      <c r="NFS58" s="363"/>
      <c r="NFT58" s="363"/>
      <c r="NFU58" s="363"/>
      <c r="NFV58" s="363"/>
      <c r="NFW58" s="363"/>
      <c r="NFX58" s="363"/>
      <c r="NFY58" s="363"/>
      <c r="NFZ58" s="363"/>
      <c r="NGA58" s="363"/>
      <c r="NGB58" s="363"/>
      <c r="NGC58" s="363"/>
      <c r="NGD58" s="363"/>
      <c r="NGE58" s="363"/>
      <c r="NGF58" s="363"/>
      <c r="NGG58" s="363"/>
      <c r="NGH58" s="363"/>
      <c r="NGI58" s="363"/>
      <c r="NGJ58" s="363"/>
      <c r="NGK58" s="363"/>
      <c r="NGL58" s="363"/>
      <c r="NGM58" s="363"/>
      <c r="NGN58" s="363"/>
      <c r="NGO58" s="363"/>
      <c r="NGP58" s="363"/>
      <c r="NGQ58" s="363"/>
      <c r="NGR58" s="363"/>
      <c r="NGS58" s="363"/>
      <c r="NGT58" s="363"/>
      <c r="NGU58" s="363"/>
      <c r="NGV58" s="363"/>
      <c r="NGW58" s="363"/>
      <c r="NGX58" s="363"/>
      <c r="NGY58" s="363"/>
      <c r="NGZ58" s="363"/>
      <c r="NHA58" s="363"/>
      <c r="NHB58" s="363"/>
      <c r="NHC58" s="363"/>
      <c r="NHD58" s="363"/>
      <c r="NHE58" s="363"/>
      <c r="NHF58" s="363"/>
      <c r="NHG58" s="363"/>
      <c r="NHH58" s="363"/>
      <c r="NHI58" s="363"/>
      <c r="NHJ58" s="363"/>
      <c r="NHK58" s="363"/>
      <c r="NHL58" s="363"/>
      <c r="NHM58" s="363"/>
      <c r="NHN58" s="363"/>
      <c r="NHO58" s="363"/>
      <c r="NHP58" s="363"/>
      <c r="NHQ58" s="363"/>
      <c r="NHR58" s="363"/>
      <c r="NHS58" s="363"/>
      <c r="NHT58" s="363"/>
      <c r="NHU58" s="363"/>
      <c r="NHV58" s="363"/>
      <c r="NHW58" s="363"/>
      <c r="NHX58" s="363"/>
      <c r="NHY58" s="363"/>
      <c r="NHZ58" s="363"/>
      <c r="NIA58" s="363"/>
      <c r="NIB58" s="363"/>
      <c r="NIC58" s="363"/>
      <c r="NID58" s="363"/>
      <c r="NIE58" s="363"/>
      <c r="NIF58" s="363"/>
      <c r="NIG58" s="363"/>
      <c r="NIH58" s="363"/>
      <c r="NII58" s="363"/>
      <c r="NIJ58" s="363"/>
      <c r="NIK58" s="363"/>
      <c r="NIL58" s="363"/>
      <c r="NIM58" s="363"/>
      <c r="NIN58" s="363"/>
      <c r="NIO58" s="363"/>
      <c r="NIP58" s="363"/>
      <c r="NIQ58" s="363"/>
      <c r="NIR58" s="363"/>
      <c r="NIS58" s="363"/>
      <c r="NIT58" s="363"/>
      <c r="NIU58" s="363"/>
      <c r="NIV58" s="363"/>
      <c r="NIW58" s="363"/>
      <c r="NIX58" s="363"/>
      <c r="NIY58" s="363"/>
      <c r="NIZ58" s="363"/>
      <c r="NJA58" s="363"/>
      <c r="NJB58" s="363"/>
      <c r="NJC58" s="363"/>
      <c r="NJD58" s="363"/>
      <c r="NJE58" s="363"/>
      <c r="NJF58" s="363"/>
      <c r="NJG58" s="363"/>
      <c r="NJH58" s="363"/>
      <c r="NJI58" s="363"/>
      <c r="NJJ58" s="363"/>
      <c r="NJK58" s="363"/>
      <c r="NJL58" s="363"/>
      <c r="NJM58" s="363"/>
      <c r="NJN58" s="363"/>
      <c r="NJO58" s="363"/>
      <c r="NJP58" s="363"/>
      <c r="NJQ58" s="363"/>
      <c r="NJR58" s="363"/>
      <c r="NJS58" s="363"/>
      <c r="NJT58" s="363"/>
      <c r="NJU58" s="363"/>
      <c r="NJV58" s="363"/>
      <c r="NJW58" s="363"/>
      <c r="NJX58" s="363"/>
      <c r="NJY58" s="363"/>
      <c r="NJZ58" s="363"/>
      <c r="NKA58" s="363"/>
      <c r="NKB58" s="363"/>
      <c r="NKC58" s="363"/>
      <c r="NKD58" s="363"/>
      <c r="NKE58" s="363"/>
      <c r="NKF58" s="363"/>
      <c r="NKG58" s="363"/>
      <c r="NKH58" s="363"/>
      <c r="NKI58" s="363"/>
      <c r="NKJ58" s="363"/>
      <c r="NKK58" s="363"/>
      <c r="NKL58" s="363"/>
      <c r="NKM58" s="363"/>
      <c r="NKN58" s="363"/>
      <c r="NKO58" s="363"/>
      <c r="NKP58" s="363"/>
      <c r="NKQ58" s="363"/>
      <c r="NKR58" s="363"/>
      <c r="NKS58" s="363"/>
      <c r="NKT58" s="363"/>
      <c r="NKU58" s="363"/>
      <c r="NKV58" s="363"/>
      <c r="NKW58" s="363"/>
      <c r="NKX58" s="363"/>
      <c r="NKY58" s="363"/>
      <c r="NKZ58" s="363"/>
      <c r="NLA58" s="363"/>
      <c r="NLB58" s="363"/>
      <c r="NLC58" s="363"/>
      <c r="NLD58" s="363"/>
      <c r="NLE58" s="363"/>
      <c r="NLF58" s="363"/>
      <c r="NLG58" s="363"/>
      <c r="NLH58" s="363"/>
      <c r="NLI58" s="363"/>
      <c r="NLJ58" s="363"/>
      <c r="NLK58" s="363"/>
      <c r="NLL58" s="363"/>
      <c r="NLM58" s="363"/>
      <c r="NLN58" s="363"/>
      <c r="NLO58" s="363"/>
      <c r="NLP58" s="363"/>
      <c r="NLQ58" s="363"/>
      <c r="NLR58" s="363"/>
      <c r="NLS58" s="363"/>
      <c r="NLT58" s="363"/>
      <c r="NLU58" s="363"/>
      <c r="NLV58" s="363"/>
      <c r="NLW58" s="363"/>
      <c r="NLX58" s="363"/>
      <c r="NLY58" s="363"/>
      <c r="NLZ58" s="363"/>
      <c r="NMA58" s="363"/>
      <c r="NMB58" s="363"/>
      <c r="NMC58" s="363"/>
      <c r="NMD58" s="363"/>
      <c r="NME58" s="363"/>
      <c r="NMF58" s="363"/>
      <c r="NMG58" s="363"/>
      <c r="NMH58" s="363"/>
      <c r="NMI58" s="363"/>
      <c r="NMJ58" s="363"/>
      <c r="NMK58" s="363"/>
      <c r="NML58" s="363"/>
      <c r="NMM58" s="363"/>
      <c r="NMN58" s="363"/>
      <c r="NMO58" s="363"/>
      <c r="NMP58" s="363"/>
      <c r="NMQ58" s="363"/>
      <c r="NMR58" s="363"/>
      <c r="NMS58" s="363"/>
      <c r="NMT58" s="363"/>
      <c r="NMU58" s="363"/>
      <c r="NMV58" s="363"/>
      <c r="NMW58" s="363"/>
      <c r="NMX58" s="363"/>
      <c r="NMY58" s="363"/>
      <c r="NMZ58" s="363"/>
      <c r="NNA58" s="363"/>
      <c r="NNB58" s="363"/>
      <c r="NNC58" s="363"/>
      <c r="NND58" s="363"/>
      <c r="NNE58" s="363"/>
      <c r="NNF58" s="363"/>
      <c r="NNG58" s="363"/>
      <c r="NNH58" s="363"/>
      <c r="NNI58" s="363"/>
      <c r="NNJ58" s="363"/>
      <c r="NNK58" s="363"/>
      <c r="NNL58" s="363"/>
      <c r="NNM58" s="363"/>
      <c r="NNN58" s="363"/>
      <c r="NNO58" s="363"/>
      <c r="NNP58" s="363"/>
      <c r="NNQ58" s="363"/>
      <c r="NNR58" s="363"/>
      <c r="NNS58" s="363"/>
      <c r="NNT58" s="363"/>
      <c r="NNU58" s="363"/>
      <c r="NNV58" s="363"/>
      <c r="NNW58" s="363"/>
      <c r="NNX58" s="363"/>
      <c r="NNY58" s="363"/>
      <c r="NNZ58" s="363"/>
      <c r="NOA58" s="363"/>
      <c r="NOB58" s="363"/>
      <c r="NOC58" s="363"/>
      <c r="NOD58" s="363"/>
      <c r="NOE58" s="363"/>
      <c r="NOF58" s="363"/>
      <c r="NOG58" s="363"/>
      <c r="NOH58" s="363"/>
      <c r="NOI58" s="363"/>
      <c r="NOJ58" s="363"/>
      <c r="NOK58" s="363"/>
      <c r="NOL58" s="363"/>
      <c r="NOM58" s="363"/>
      <c r="NON58" s="363"/>
      <c r="NOO58" s="363"/>
      <c r="NOP58" s="363"/>
      <c r="NOQ58" s="363"/>
      <c r="NOR58" s="363"/>
      <c r="NOS58" s="363"/>
      <c r="NOT58" s="363"/>
      <c r="NOU58" s="363"/>
      <c r="NOV58" s="363"/>
      <c r="NOW58" s="363"/>
      <c r="NOX58" s="363"/>
      <c r="NOY58" s="363"/>
      <c r="NOZ58" s="363"/>
      <c r="NPA58" s="363"/>
      <c r="NPB58" s="363"/>
      <c r="NPC58" s="363"/>
      <c r="NPD58" s="363"/>
      <c r="NPE58" s="363"/>
      <c r="NPF58" s="363"/>
      <c r="NPG58" s="363"/>
      <c r="NPH58" s="363"/>
      <c r="NPI58" s="363"/>
      <c r="NPJ58" s="363"/>
      <c r="NPK58" s="363"/>
      <c r="NPL58" s="363"/>
      <c r="NPM58" s="363"/>
      <c r="NPN58" s="363"/>
      <c r="NPO58" s="363"/>
      <c r="NPP58" s="363"/>
      <c r="NPQ58" s="363"/>
      <c r="NPR58" s="363"/>
      <c r="NPS58" s="363"/>
      <c r="NPT58" s="363"/>
      <c r="NPU58" s="363"/>
      <c r="NPV58" s="363"/>
      <c r="NPW58" s="363"/>
      <c r="NPX58" s="363"/>
      <c r="NPY58" s="363"/>
      <c r="NPZ58" s="363"/>
      <c r="NQA58" s="363"/>
      <c r="NQB58" s="363"/>
      <c r="NQC58" s="363"/>
      <c r="NQD58" s="363"/>
      <c r="NQE58" s="363"/>
      <c r="NQF58" s="363"/>
      <c r="NQG58" s="363"/>
      <c r="NQH58" s="363"/>
      <c r="NQI58" s="363"/>
      <c r="NQJ58" s="363"/>
      <c r="NQK58" s="363"/>
      <c r="NQL58" s="363"/>
      <c r="NQM58" s="363"/>
      <c r="NQN58" s="363"/>
      <c r="NQO58" s="363"/>
      <c r="NQP58" s="363"/>
      <c r="NQQ58" s="363"/>
      <c r="NQR58" s="363"/>
      <c r="NQS58" s="363"/>
      <c r="NQT58" s="363"/>
      <c r="NQU58" s="363"/>
      <c r="NQV58" s="363"/>
      <c r="NQW58" s="363"/>
      <c r="NQX58" s="363"/>
      <c r="NQY58" s="363"/>
      <c r="NQZ58" s="363"/>
      <c r="NRA58" s="363"/>
      <c r="NRB58" s="363"/>
      <c r="NRC58" s="363"/>
      <c r="NRD58" s="363"/>
      <c r="NRE58" s="363"/>
      <c r="NRF58" s="363"/>
      <c r="NRG58" s="363"/>
      <c r="NRH58" s="363"/>
      <c r="NRI58" s="363"/>
      <c r="NRJ58" s="363"/>
      <c r="NRK58" s="363"/>
      <c r="NRL58" s="363"/>
      <c r="NRM58" s="363"/>
      <c r="NRN58" s="363"/>
      <c r="NRO58" s="363"/>
      <c r="NRP58" s="363"/>
      <c r="NRQ58" s="363"/>
      <c r="NRR58" s="363"/>
      <c r="NRS58" s="363"/>
      <c r="NRT58" s="363"/>
      <c r="NRU58" s="363"/>
      <c r="NRV58" s="363"/>
      <c r="NRW58" s="363"/>
      <c r="NRX58" s="363"/>
      <c r="NRY58" s="363"/>
      <c r="NRZ58" s="363"/>
      <c r="NSA58" s="363"/>
      <c r="NSB58" s="363"/>
      <c r="NSC58" s="363"/>
      <c r="NSD58" s="363"/>
      <c r="NSE58" s="363"/>
      <c r="NSF58" s="363"/>
      <c r="NSG58" s="363"/>
      <c r="NSH58" s="363"/>
      <c r="NSI58" s="363"/>
      <c r="NSJ58" s="363"/>
      <c r="NSK58" s="363"/>
      <c r="NSL58" s="363"/>
      <c r="NSM58" s="363"/>
      <c r="NSN58" s="363"/>
      <c r="NSO58" s="363"/>
      <c r="NSP58" s="363"/>
      <c r="NSQ58" s="363"/>
      <c r="NSR58" s="363"/>
      <c r="NSS58" s="363"/>
      <c r="NST58" s="363"/>
      <c r="NSU58" s="363"/>
      <c r="NSV58" s="363"/>
      <c r="NSW58" s="363"/>
      <c r="NSX58" s="363"/>
      <c r="NSY58" s="363"/>
      <c r="NSZ58" s="363"/>
      <c r="NTA58" s="363"/>
      <c r="NTB58" s="363"/>
      <c r="NTC58" s="363"/>
      <c r="NTD58" s="363"/>
      <c r="NTE58" s="363"/>
      <c r="NTF58" s="363"/>
      <c r="NTG58" s="363"/>
      <c r="NTH58" s="363"/>
      <c r="NTI58" s="363"/>
      <c r="NTJ58" s="363"/>
      <c r="NTK58" s="363"/>
      <c r="NTL58" s="363"/>
      <c r="NTM58" s="363"/>
      <c r="NTN58" s="363"/>
      <c r="NTO58" s="363"/>
      <c r="NTP58" s="363"/>
      <c r="NTQ58" s="363"/>
      <c r="NTR58" s="363"/>
      <c r="NTS58" s="363"/>
      <c r="NTT58" s="363"/>
      <c r="NTU58" s="363"/>
      <c r="NTV58" s="363"/>
      <c r="NTW58" s="363"/>
      <c r="NTX58" s="363"/>
      <c r="NTY58" s="363"/>
      <c r="NTZ58" s="363"/>
      <c r="NUA58" s="363"/>
      <c r="NUB58" s="363"/>
      <c r="NUC58" s="363"/>
      <c r="NUD58" s="363"/>
      <c r="NUE58" s="363"/>
      <c r="NUF58" s="363"/>
      <c r="NUG58" s="363"/>
      <c r="NUH58" s="363"/>
      <c r="NUI58" s="363"/>
      <c r="NUJ58" s="363"/>
      <c r="NUK58" s="363"/>
      <c r="NUL58" s="363"/>
      <c r="NUM58" s="363"/>
      <c r="NUN58" s="363"/>
      <c r="NUO58" s="363"/>
      <c r="NUP58" s="363"/>
      <c r="NUQ58" s="363"/>
      <c r="NUR58" s="363"/>
      <c r="NUS58" s="363"/>
      <c r="NUT58" s="363"/>
      <c r="NUU58" s="363"/>
      <c r="NUV58" s="363"/>
      <c r="NUW58" s="363"/>
      <c r="NUX58" s="363"/>
      <c r="NUY58" s="363"/>
      <c r="NUZ58" s="363"/>
      <c r="NVA58" s="363"/>
      <c r="NVB58" s="363"/>
      <c r="NVC58" s="363"/>
      <c r="NVD58" s="363"/>
      <c r="NVE58" s="363"/>
      <c r="NVF58" s="363"/>
      <c r="NVG58" s="363"/>
      <c r="NVH58" s="363"/>
      <c r="NVI58" s="363"/>
      <c r="NVJ58" s="363"/>
      <c r="NVK58" s="363"/>
      <c r="NVL58" s="363"/>
      <c r="NVM58" s="363"/>
      <c r="NVN58" s="363"/>
      <c r="NVO58" s="363"/>
      <c r="NVP58" s="363"/>
      <c r="NVQ58" s="363"/>
      <c r="NVR58" s="363"/>
      <c r="NVS58" s="363"/>
      <c r="NVT58" s="363"/>
      <c r="NVU58" s="363"/>
      <c r="NVV58" s="363"/>
      <c r="NVW58" s="363"/>
      <c r="NVX58" s="363"/>
      <c r="NVY58" s="363"/>
      <c r="NVZ58" s="363"/>
      <c r="NWA58" s="363"/>
      <c r="NWB58" s="363"/>
      <c r="NWC58" s="363"/>
      <c r="NWD58" s="363"/>
      <c r="NWE58" s="363"/>
      <c r="NWF58" s="363"/>
      <c r="NWG58" s="363"/>
      <c r="NWH58" s="363"/>
      <c r="NWI58" s="363"/>
      <c r="NWJ58" s="363"/>
      <c r="NWK58" s="363"/>
      <c r="NWL58" s="363"/>
      <c r="NWM58" s="363"/>
      <c r="NWN58" s="363"/>
      <c r="NWO58" s="363"/>
      <c r="NWP58" s="363"/>
      <c r="NWQ58" s="363"/>
      <c r="NWR58" s="363"/>
      <c r="NWS58" s="363"/>
      <c r="NWT58" s="363"/>
      <c r="NWU58" s="363"/>
      <c r="NWV58" s="363"/>
      <c r="NWW58" s="363"/>
      <c r="NWX58" s="363"/>
      <c r="NWY58" s="363"/>
      <c r="NWZ58" s="363"/>
      <c r="NXA58" s="363"/>
      <c r="NXB58" s="363"/>
      <c r="NXC58" s="363"/>
      <c r="NXD58" s="363"/>
      <c r="NXE58" s="363"/>
      <c r="NXF58" s="363"/>
      <c r="NXG58" s="363"/>
      <c r="NXH58" s="363"/>
      <c r="NXI58" s="363"/>
      <c r="NXJ58" s="363"/>
      <c r="NXK58" s="363"/>
      <c r="NXL58" s="363"/>
      <c r="NXM58" s="363"/>
      <c r="NXN58" s="363"/>
      <c r="NXO58" s="363"/>
      <c r="NXP58" s="363"/>
      <c r="NXQ58" s="363"/>
      <c r="NXR58" s="363"/>
      <c r="NXS58" s="363"/>
      <c r="NXT58" s="363"/>
      <c r="NXU58" s="363"/>
      <c r="NXV58" s="363"/>
      <c r="NXW58" s="363"/>
      <c r="NXX58" s="363"/>
      <c r="NXY58" s="363"/>
      <c r="NXZ58" s="363"/>
      <c r="NYA58" s="363"/>
      <c r="NYB58" s="363"/>
      <c r="NYC58" s="363"/>
      <c r="NYD58" s="363"/>
      <c r="NYE58" s="363"/>
      <c r="NYF58" s="363"/>
      <c r="NYG58" s="363"/>
      <c r="NYH58" s="363"/>
      <c r="NYI58" s="363"/>
      <c r="NYJ58" s="363"/>
      <c r="NYK58" s="363"/>
      <c r="NYL58" s="363"/>
      <c r="NYM58" s="363"/>
      <c r="NYN58" s="363"/>
      <c r="NYO58" s="363"/>
      <c r="NYP58" s="363"/>
      <c r="NYQ58" s="363"/>
      <c r="NYR58" s="363"/>
      <c r="NYS58" s="363"/>
      <c r="NYT58" s="363"/>
      <c r="NYU58" s="363"/>
      <c r="NYV58" s="363"/>
      <c r="NYW58" s="363"/>
      <c r="NYX58" s="363"/>
      <c r="NYY58" s="363"/>
      <c r="NYZ58" s="363"/>
      <c r="NZA58" s="363"/>
      <c r="NZB58" s="363"/>
      <c r="NZC58" s="363"/>
      <c r="NZD58" s="363"/>
      <c r="NZE58" s="363"/>
      <c r="NZF58" s="363"/>
      <c r="NZG58" s="363"/>
      <c r="NZH58" s="363"/>
      <c r="NZI58" s="363"/>
      <c r="NZJ58" s="363"/>
      <c r="NZK58" s="363"/>
      <c r="NZL58" s="363"/>
      <c r="NZM58" s="363"/>
      <c r="NZN58" s="363"/>
      <c r="NZO58" s="363"/>
      <c r="NZP58" s="363"/>
      <c r="NZQ58" s="363"/>
      <c r="NZR58" s="363"/>
      <c r="NZS58" s="363"/>
      <c r="NZT58" s="363"/>
      <c r="NZU58" s="363"/>
      <c r="NZV58" s="363"/>
      <c r="NZW58" s="363"/>
      <c r="NZX58" s="363"/>
      <c r="NZY58" s="363"/>
      <c r="NZZ58" s="363"/>
      <c r="OAA58" s="363"/>
      <c r="OAB58" s="363"/>
      <c r="OAC58" s="363"/>
      <c r="OAD58" s="363"/>
      <c r="OAE58" s="363"/>
      <c r="OAF58" s="363"/>
      <c r="OAG58" s="363"/>
      <c r="OAH58" s="363"/>
      <c r="OAI58" s="363"/>
      <c r="OAJ58" s="363"/>
      <c r="OAK58" s="363"/>
      <c r="OAL58" s="363"/>
      <c r="OAM58" s="363"/>
      <c r="OAN58" s="363"/>
      <c r="OAO58" s="363"/>
      <c r="OAP58" s="363"/>
      <c r="OAQ58" s="363"/>
      <c r="OAR58" s="363"/>
      <c r="OAS58" s="363"/>
      <c r="OAT58" s="363"/>
      <c r="OAU58" s="363"/>
      <c r="OAV58" s="363"/>
      <c r="OAW58" s="363"/>
      <c r="OAX58" s="363"/>
      <c r="OAY58" s="363"/>
      <c r="OAZ58" s="363"/>
      <c r="OBA58" s="363"/>
      <c r="OBB58" s="363"/>
      <c r="OBC58" s="363"/>
      <c r="OBD58" s="363"/>
      <c r="OBE58" s="363"/>
      <c r="OBF58" s="363"/>
      <c r="OBG58" s="363"/>
      <c r="OBH58" s="363"/>
      <c r="OBI58" s="363"/>
      <c r="OBJ58" s="363"/>
      <c r="OBK58" s="363"/>
      <c r="OBL58" s="363"/>
      <c r="OBM58" s="363"/>
      <c r="OBN58" s="363"/>
      <c r="OBO58" s="363"/>
      <c r="OBP58" s="363"/>
      <c r="OBQ58" s="363"/>
      <c r="OBR58" s="363"/>
      <c r="OBS58" s="363"/>
      <c r="OBT58" s="363"/>
      <c r="OBU58" s="363"/>
      <c r="OBV58" s="363"/>
      <c r="OBW58" s="363"/>
      <c r="OBX58" s="363"/>
      <c r="OBY58" s="363"/>
      <c r="OBZ58" s="363"/>
      <c r="OCA58" s="363"/>
      <c r="OCB58" s="363"/>
      <c r="OCC58" s="363"/>
      <c r="OCD58" s="363"/>
      <c r="OCE58" s="363"/>
      <c r="OCF58" s="363"/>
      <c r="OCG58" s="363"/>
      <c r="OCH58" s="363"/>
      <c r="OCI58" s="363"/>
      <c r="OCJ58" s="363"/>
      <c r="OCK58" s="363"/>
      <c r="OCL58" s="363"/>
      <c r="OCM58" s="363"/>
      <c r="OCN58" s="363"/>
      <c r="OCO58" s="363"/>
      <c r="OCP58" s="363"/>
      <c r="OCQ58" s="363"/>
      <c r="OCR58" s="363"/>
      <c r="OCS58" s="363"/>
      <c r="OCT58" s="363"/>
      <c r="OCU58" s="363"/>
      <c r="OCV58" s="363"/>
      <c r="OCW58" s="363"/>
      <c r="OCX58" s="363"/>
      <c r="OCY58" s="363"/>
      <c r="OCZ58" s="363"/>
      <c r="ODA58" s="363"/>
      <c r="ODB58" s="363"/>
      <c r="ODC58" s="363"/>
      <c r="ODD58" s="363"/>
      <c r="ODE58" s="363"/>
      <c r="ODF58" s="363"/>
      <c r="ODG58" s="363"/>
      <c r="ODH58" s="363"/>
      <c r="ODI58" s="363"/>
      <c r="ODJ58" s="363"/>
      <c r="ODK58" s="363"/>
      <c r="ODL58" s="363"/>
      <c r="ODM58" s="363"/>
      <c r="ODN58" s="363"/>
      <c r="ODO58" s="363"/>
      <c r="ODP58" s="363"/>
      <c r="ODQ58" s="363"/>
      <c r="ODR58" s="363"/>
      <c r="ODS58" s="363"/>
      <c r="ODT58" s="363"/>
      <c r="ODU58" s="363"/>
      <c r="ODV58" s="363"/>
      <c r="ODW58" s="363"/>
      <c r="ODX58" s="363"/>
      <c r="ODY58" s="363"/>
      <c r="ODZ58" s="363"/>
      <c r="OEA58" s="363"/>
      <c r="OEB58" s="363"/>
      <c r="OEC58" s="363"/>
      <c r="OED58" s="363"/>
      <c r="OEE58" s="363"/>
      <c r="OEF58" s="363"/>
      <c r="OEG58" s="363"/>
      <c r="OEH58" s="363"/>
      <c r="OEI58" s="363"/>
      <c r="OEJ58" s="363"/>
      <c r="OEK58" s="363"/>
      <c r="OEL58" s="363"/>
      <c r="OEM58" s="363"/>
      <c r="OEN58" s="363"/>
      <c r="OEO58" s="363"/>
      <c r="OEP58" s="363"/>
      <c r="OEQ58" s="363"/>
      <c r="OER58" s="363"/>
      <c r="OES58" s="363"/>
      <c r="OET58" s="363"/>
      <c r="OEU58" s="363"/>
      <c r="OEV58" s="363"/>
      <c r="OEW58" s="363"/>
      <c r="OEX58" s="363"/>
      <c r="OEY58" s="363"/>
      <c r="OEZ58" s="363"/>
      <c r="OFA58" s="363"/>
      <c r="OFB58" s="363"/>
      <c r="OFC58" s="363"/>
      <c r="OFD58" s="363"/>
      <c r="OFE58" s="363"/>
      <c r="OFF58" s="363"/>
      <c r="OFG58" s="363"/>
      <c r="OFH58" s="363"/>
      <c r="OFI58" s="363"/>
      <c r="OFJ58" s="363"/>
      <c r="OFK58" s="363"/>
      <c r="OFL58" s="363"/>
      <c r="OFM58" s="363"/>
      <c r="OFN58" s="363"/>
      <c r="OFO58" s="363"/>
      <c r="OFP58" s="363"/>
      <c r="OFQ58" s="363"/>
      <c r="OFR58" s="363"/>
      <c r="OFS58" s="363"/>
      <c r="OFT58" s="363"/>
      <c r="OFU58" s="363"/>
      <c r="OFV58" s="363"/>
      <c r="OFW58" s="363"/>
      <c r="OFX58" s="363"/>
      <c r="OFY58" s="363"/>
      <c r="OFZ58" s="363"/>
      <c r="OGA58" s="363"/>
      <c r="OGB58" s="363"/>
      <c r="OGC58" s="363"/>
      <c r="OGD58" s="363"/>
      <c r="OGE58" s="363"/>
      <c r="OGF58" s="363"/>
      <c r="OGG58" s="363"/>
      <c r="OGH58" s="363"/>
      <c r="OGI58" s="363"/>
      <c r="OGJ58" s="363"/>
      <c r="OGK58" s="363"/>
      <c r="OGL58" s="363"/>
      <c r="OGM58" s="363"/>
      <c r="OGN58" s="363"/>
      <c r="OGO58" s="363"/>
      <c r="OGP58" s="363"/>
      <c r="OGQ58" s="363"/>
      <c r="OGR58" s="363"/>
      <c r="OGS58" s="363"/>
      <c r="OGT58" s="363"/>
      <c r="OGU58" s="363"/>
      <c r="OGV58" s="363"/>
      <c r="OGW58" s="363"/>
      <c r="OGX58" s="363"/>
      <c r="OGY58" s="363"/>
      <c r="OGZ58" s="363"/>
      <c r="OHA58" s="363"/>
      <c r="OHB58" s="363"/>
      <c r="OHC58" s="363"/>
      <c r="OHD58" s="363"/>
      <c r="OHE58" s="363"/>
      <c r="OHF58" s="363"/>
      <c r="OHG58" s="363"/>
      <c r="OHH58" s="363"/>
      <c r="OHI58" s="363"/>
      <c r="OHJ58" s="363"/>
      <c r="OHK58" s="363"/>
      <c r="OHL58" s="363"/>
      <c r="OHM58" s="363"/>
      <c r="OHN58" s="363"/>
      <c r="OHO58" s="363"/>
      <c r="OHP58" s="363"/>
      <c r="OHQ58" s="363"/>
      <c r="OHR58" s="363"/>
      <c r="OHS58" s="363"/>
      <c r="OHT58" s="363"/>
      <c r="OHU58" s="363"/>
      <c r="OHV58" s="363"/>
      <c r="OHW58" s="363"/>
      <c r="OHX58" s="363"/>
      <c r="OHY58" s="363"/>
      <c r="OHZ58" s="363"/>
      <c r="OIA58" s="363"/>
      <c r="OIB58" s="363"/>
      <c r="OIC58" s="363"/>
      <c r="OID58" s="363"/>
      <c r="OIE58" s="363"/>
      <c r="OIF58" s="363"/>
      <c r="OIG58" s="363"/>
      <c r="OIH58" s="363"/>
      <c r="OII58" s="363"/>
      <c r="OIJ58" s="363"/>
      <c r="OIK58" s="363"/>
      <c r="OIL58" s="363"/>
      <c r="OIM58" s="363"/>
      <c r="OIN58" s="363"/>
      <c r="OIO58" s="363"/>
      <c r="OIP58" s="363"/>
      <c r="OIQ58" s="363"/>
      <c r="OIR58" s="363"/>
      <c r="OIS58" s="363"/>
      <c r="OIT58" s="363"/>
      <c r="OIU58" s="363"/>
      <c r="OIV58" s="363"/>
      <c r="OIW58" s="363"/>
      <c r="OIX58" s="363"/>
      <c r="OIY58" s="363"/>
      <c r="OIZ58" s="363"/>
      <c r="OJA58" s="363"/>
      <c r="OJB58" s="363"/>
      <c r="OJC58" s="363"/>
      <c r="OJD58" s="363"/>
      <c r="OJE58" s="363"/>
      <c r="OJF58" s="363"/>
      <c r="OJG58" s="363"/>
      <c r="OJH58" s="363"/>
      <c r="OJI58" s="363"/>
      <c r="OJJ58" s="363"/>
      <c r="OJK58" s="363"/>
      <c r="OJL58" s="363"/>
      <c r="OJM58" s="363"/>
      <c r="OJN58" s="363"/>
      <c r="OJO58" s="363"/>
      <c r="OJP58" s="363"/>
      <c r="OJQ58" s="363"/>
      <c r="OJR58" s="363"/>
      <c r="OJS58" s="363"/>
      <c r="OJT58" s="363"/>
      <c r="OJU58" s="363"/>
      <c r="OJV58" s="363"/>
      <c r="OJW58" s="363"/>
      <c r="OJX58" s="363"/>
      <c r="OJY58" s="363"/>
      <c r="OJZ58" s="363"/>
      <c r="OKA58" s="363"/>
      <c r="OKB58" s="363"/>
      <c r="OKC58" s="363"/>
      <c r="OKD58" s="363"/>
      <c r="OKE58" s="363"/>
      <c r="OKF58" s="363"/>
      <c r="OKG58" s="363"/>
      <c r="OKH58" s="363"/>
      <c r="OKI58" s="363"/>
      <c r="OKJ58" s="363"/>
      <c r="OKK58" s="363"/>
      <c r="OKL58" s="363"/>
      <c r="OKM58" s="363"/>
      <c r="OKN58" s="363"/>
      <c r="OKO58" s="363"/>
      <c r="OKP58" s="363"/>
      <c r="OKQ58" s="363"/>
      <c r="OKR58" s="363"/>
      <c r="OKS58" s="363"/>
      <c r="OKT58" s="363"/>
      <c r="OKU58" s="363"/>
      <c r="OKV58" s="363"/>
      <c r="OKW58" s="363"/>
      <c r="OKX58" s="363"/>
      <c r="OKY58" s="363"/>
      <c r="OKZ58" s="363"/>
      <c r="OLA58" s="363"/>
      <c r="OLB58" s="363"/>
      <c r="OLC58" s="363"/>
      <c r="OLD58" s="363"/>
      <c r="OLE58" s="363"/>
      <c r="OLF58" s="363"/>
      <c r="OLG58" s="363"/>
      <c r="OLH58" s="363"/>
      <c r="OLI58" s="363"/>
      <c r="OLJ58" s="363"/>
      <c r="OLK58" s="363"/>
      <c r="OLL58" s="363"/>
      <c r="OLM58" s="363"/>
      <c r="OLN58" s="363"/>
      <c r="OLO58" s="363"/>
      <c r="OLP58" s="363"/>
      <c r="OLQ58" s="363"/>
      <c r="OLR58" s="363"/>
      <c r="OLS58" s="363"/>
      <c r="OLT58" s="363"/>
      <c r="OLU58" s="363"/>
      <c r="OLV58" s="363"/>
      <c r="OLW58" s="363"/>
      <c r="OLX58" s="363"/>
      <c r="OLY58" s="363"/>
      <c r="OLZ58" s="363"/>
      <c r="OMA58" s="363"/>
      <c r="OMB58" s="363"/>
      <c r="OMC58" s="363"/>
      <c r="OMD58" s="363"/>
      <c r="OME58" s="363"/>
      <c r="OMF58" s="363"/>
      <c r="OMG58" s="363"/>
      <c r="OMH58" s="363"/>
      <c r="OMI58" s="363"/>
      <c r="OMJ58" s="363"/>
      <c r="OMK58" s="363"/>
      <c r="OML58" s="363"/>
      <c r="OMM58" s="363"/>
      <c r="OMN58" s="363"/>
      <c r="OMO58" s="363"/>
      <c r="OMP58" s="363"/>
      <c r="OMQ58" s="363"/>
      <c r="OMR58" s="363"/>
      <c r="OMS58" s="363"/>
      <c r="OMT58" s="363"/>
      <c r="OMU58" s="363"/>
      <c r="OMV58" s="363"/>
      <c r="OMW58" s="363"/>
      <c r="OMX58" s="363"/>
      <c r="OMY58" s="363"/>
      <c r="OMZ58" s="363"/>
      <c r="ONA58" s="363"/>
      <c r="ONB58" s="363"/>
      <c r="ONC58" s="363"/>
      <c r="OND58" s="363"/>
      <c r="ONE58" s="363"/>
      <c r="ONF58" s="363"/>
      <c r="ONG58" s="363"/>
      <c r="ONH58" s="363"/>
      <c r="ONI58" s="363"/>
      <c r="ONJ58" s="363"/>
      <c r="ONK58" s="363"/>
      <c r="ONL58" s="363"/>
      <c r="ONM58" s="363"/>
      <c r="ONN58" s="363"/>
      <c r="ONO58" s="363"/>
      <c r="ONP58" s="363"/>
      <c r="ONQ58" s="363"/>
      <c r="ONR58" s="363"/>
      <c r="ONS58" s="363"/>
      <c r="ONT58" s="363"/>
      <c r="ONU58" s="363"/>
      <c r="ONV58" s="363"/>
      <c r="ONW58" s="363"/>
      <c r="ONX58" s="363"/>
      <c r="ONY58" s="363"/>
      <c r="ONZ58" s="363"/>
      <c r="OOA58" s="363"/>
      <c r="OOB58" s="363"/>
      <c r="OOC58" s="363"/>
      <c r="OOD58" s="363"/>
      <c r="OOE58" s="363"/>
      <c r="OOF58" s="363"/>
      <c r="OOG58" s="363"/>
      <c r="OOH58" s="363"/>
      <c r="OOI58" s="363"/>
      <c r="OOJ58" s="363"/>
      <c r="OOK58" s="363"/>
      <c r="OOL58" s="363"/>
      <c r="OOM58" s="363"/>
      <c r="OON58" s="363"/>
      <c r="OOO58" s="363"/>
      <c r="OOP58" s="363"/>
      <c r="OOQ58" s="363"/>
      <c r="OOR58" s="363"/>
      <c r="OOS58" s="363"/>
      <c r="OOT58" s="363"/>
      <c r="OOU58" s="363"/>
      <c r="OOV58" s="363"/>
      <c r="OOW58" s="363"/>
      <c r="OOX58" s="363"/>
      <c r="OOY58" s="363"/>
      <c r="OOZ58" s="363"/>
      <c r="OPA58" s="363"/>
      <c r="OPB58" s="363"/>
      <c r="OPC58" s="363"/>
      <c r="OPD58" s="363"/>
      <c r="OPE58" s="363"/>
      <c r="OPF58" s="363"/>
      <c r="OPG58" s="363"/>
      <c r="OPH58" s="363"/>
      <c r="OPI58" s="363"/>
      <c r="OPJ58" s="363"/>
      <c r="OPK58" s="363"/>
      <c r="OPL58" s="363"/>
      <c r="OPM58" s="363"/>
      <c r="OPN58" s="363"/>
      <c r="OPO58" s="363"/>
      <c r="OPP58" s="363"/>
      <c r="OPQ58" s="363"/>
      <c r="OPR58" s="363"/>
      <c r="OPS58" s="363"/>
      <c r="OPT58" s="363"/>
      <c r="OPU58" s="363"/>
      <c r="OPV58" s="363"/>
      <c r="OPW58" s="363"/>
      <c r="OPX58" s="363"/>
      <c r="OPY58" s="363"/>
      <c r="OPZ58" s="363"/>
      <c r="OQA58" s="363"/>
      <c r="OQB58" s="363"/>
      <c r="OQC58" s="363"/>
      <c r="OQD58" s="363"/>
      <c r="OQE58" s="363"/>
      <c r="OQF58" s="363"/>
      <c r="OQG58" s="363"/>
      <c r="OQH58" s="363"/>
      <c r="OQI58" s="363"/>
      <c r="OQJ58" s="363"/>
      <c r="OQK58" s="363"/>
      <c r="OQL58" s="363"/>
      <c r="OQM58" s="363"/>
      <c r="OQN58" s="363"/>
      <c r="OQO58" s="363"/>
      <c r="OQP58" s="363"/>
      <c r="OQQ58" s="363"/>
      <c r="OQR58" s="363"/>
      <c r="OQS58" s="363"/>
      <c r="OQT58" s="363"/>
      <c r="OQU58" s="363"/>
      <c r="OQV58" s="363"/>
      <c r="OQW58" s="363"/>
      <c r="OQX58" s="363"/>
      <c r="OQY58" s="363"/>
      <c r="OQZ58" s="363"/>
      <c r="ORA58" s="363"/>
      <c r="ORB58" s="363"/>
      <c r="ORC58" s="363"/>
      <c r="ORD58" s="363"/>
      <c r="ORE58" s="363"/>
      <c r="ORF58" s="363"/>
      <c r="ORG58" s="363"/>
      <c r="ORH58" s="363"/>
      <c r="ORI58" s="363"/>
      <c r="ORJ58" s="363"/>
      <c r="ORK58" s="363"/>
      <c r="ORL58" s="363"/>
      <c r="ORM58" s="363"/>
      <c r="ORN58" s="363"/>
      <c r="ORO58" s="363"/>
      <c r="ORP58" s="363"/>
      <c r="ORQ58" s="363"/>
      <c r="ORR58" s="363"/>
      <c r="ORS58" s="363"/>
      <c r="ORT58" s="363"/>
      <c r="ORU58" s="363"/>
      <c r="ORV58" s="363"/>
      <c r="ORW58" s="363"/>
      <c r="ORX58" s="363"/>
      <c r="ORY58" s="363"/>
      <c r="ORZ58" s="363"/>
      <c r="OSA58" s="363"/>
      <c r="OSB58" s="363"/>
      <c r="OSC58" s="363"/>
      <c r="OSD58" s="363"/>
      <c r="OSE58" s="363"/>
      <c r="OSF58" s="363"/>
      <c r="OSG58" s="363"/>
      <c r="OSH58" s="363"/>
      <c r="OSI58" s="363"/>
      <c r="OSJ58" s="363"/>
      <c r="OSK58" s="363"/>
      <c r="OSL58" s="363"/>
      <c r="OSM58" s="363"/>
      <c r="OSN58" s="363"/>
      <c r="OSO58" s="363"/>
      <c r="OSP58" s="363"/>
      <c r="OSQ58" s="363"/>
      <c r="OSR58" s="363"/>
      <c r="OSS58" s="363"/>
      <c r="OST58" s="363"/>
      <c r="OSU58" s="363"/>
      <c r="OSV58" s="363"/>
      <c r="OSW58" s="363"/>
      <c r="OSX58" s="363"/>
      <c r="OSY58" s="363"/>
      <c r="OSZ58" s="363"/>
      <c r="OTA58" s="363"/>
      <c r="OTB58" s="363"/>
      <c r="OTC58" s="363"/>
      <c r="OTD58" s="363"/>
      <c r="OTE58" s="363"/>
      <c r="OTF58" s="363"/>
      <c r="OTG58" s="363"/>
      <c r="OTH58" s="363"/>
      <c r="OTI58" s="363"/>
      <c r="OTJ58" s="363"/>
      <c r="OTK58" s="363"/>
      <c r="OTL58" s="363"/>
      <c r="OTM58" s="363"/>
      <c r="OTN58" s="363"/>
      <c r="OTO58" s="363"/>
      <c r="OTP58" s="363"/>
      <c r="OTQ58" s="363"/>
      <c r="OTR58" s="363"/>
      <c r="OTS58" s="363"/>
      <c r="OTT58" s="363"/>
      <c r="OTU58" s="363"/>
      <c r="OTV58" s="363"/>
      <c r="OTW58" s="363"/>
      <c r="OTX58" s="363"/>
      <c r="OTY58" s="363"/>
      <c r="OTZ58" s="363"/>
      <c r="OUA58" s="363"/>
      <c r="OUB58" s="363"/>
      <c r="OUC58" s="363"/>
      <c r="OUD58" s="363"/>
      <c r="OUE58" s="363"/>
      <c r="OUF58" s="363"/>
      <c r="OUG58" s="363"/>
      <c r="OUH58" s="363"/>
      <c r="OUI58" s="363"/>
      <c r="OUJ58" s="363"/>
      <c r="OUK58" s="363"/>
      <c r="OUL58" s="363"/>
      <c r="OUM58" s="363"/>
      <c r="OUN58" s="363"/>
      <c r="OUO58" s="363"/>
      <c r="OUP58" s="363"/>
      <c r="OUQ58" s="363"/>
      <c r="OUR58" s="363"/>
      <c r="OUS58" s="363"/>
      <c r="OUT58" s="363"/>
      <c r="OUU58" s="363"/>
      <c r="OUV58" s="363"/>
      <c r="OUW58" s="363"/>
      <c r="OUX58" s="363"/>
      <c r="OUY58" s="363"/>
      <c r="OUZ58" s="363"/>
      <c r="OVA58" s="363"/>
      <c r="OVB58" s="363"/>
      <c r="OVC58" s="363"/>
      <c r="OVD58" s="363"/>
      <c r="OVE58" s="363"/>
      <c r="OVF58" s="363"/>
      <c r="OVG58" s="363"/>
      <c r="OVH58" s="363"/>
      <c r="OVI58" s="363"/>
      <c r="OVJ58" s="363"/>
      <c r="OVK58" s="363"/>
      <c r="OVL58" s="363"/>
      <c r="OVM58" s="363"/>
      <c r="OVN58" s="363"/>
      <c r="OVO58" s="363"/>
      <c r="OVP58" s="363"/>
      <c r="OVQ58" s="363"/>
      <c r="OVR58" s="363"/>
      <c r="OVS58" s="363"/>
      <c r="OVT58" s="363"/>
      <c r="OVU58" s="363"/>
      <c r="OVV58" s="363"/>
      <c r="OVW58" s="363"/>
      <c r="OVX58" s="363"/>
      <c r="OVY58" s="363"/>
      <c r="OVZ58" s="363"/>
      <c r="OWA58" s="363"/>
      <c r="OWB58" s="363"/>
      <c r="OWC58" s="363"/>
      <c r="OWD58" s="363"/>
      <c r="OWE58" s="363"/>
      <c r="OWF58" s="363"/>
      <c r="OWG58" s="363"/>
      <c r="OWH58" s="363"/>
      <c r="OWI58" s="363"/>
      <c r="OWJ58" s="363"/>
      <c r="OWK58" s="363"/>
      <c r="OWL58" s="363"/>
      <c r="OWM58" s="363"/>
      <c r="OWN58" s="363"/>
      <c r="OWO58" s="363"/>
      <c r="OWP58" s="363"/>
      <c r="OWQ58" s="363"/>
      <c r="OWR58" s="363"/>
      <c r="OWS58" s="363"/>
      <c r="OWT58" s="363"/>
      <c r="OWU58" s="363"/>
      <c r="OWV58" s="363"/>
      <c r="OWW58" s="363"/>
      <c r="OWX58" s="363"/>
      <c r="OWY58" s="363"/>
      <c r="OWZ58" s="363"/>
      <c r="OXA58" s="363"/>
      <c r="OXB58" s="363"/>
      <c r="OXC58" s="363"/>
      <c r="OXD58" s="363"/>
      <c r="OXE58" s="363"/>
      <c r="OXF58" s="363"/>
      <c r="OXG58" s="363"/>
      <c r="OXH58" s="363"/>
      <c r="OXI58" s="363"/>
      <c r="OXJ58" s="363"/>
      <c r="OXK58" s="363"/>
      <c r="OXL58" s="363"/>
      <c r="OXM58" s="363"/>
      <c r="OXN58" s="363"/>
      <c r="OXO58" s="363"/>
      <c r="OXP58" s="363"/>
      <c r="OXQ58" s="363"/>
      <c r="OXR58" s="363"/>
      <c r="OXS58" s="363"/>
      <c r="OXT58" s="363"/>
      <c r="OXU58" s="363"/>
      <c r="OXV58" s="363"/>
      <c r="OXW58" s="363"/>
      <c r="OXX58" s="363"/>
      <c r="OXY58" s="363"/>
      <c r="OXZ58" s="363"/>
      <c r="OYA58" s="363"/>
      <c r="OYB58" s="363"/>
      <c r="OYC58" s="363"/>
      <c r="OYD58" s="363"/>
      <c r="OYE58" s="363"/>
      <c r="OYF58" s="363"/>
      <c r="OYG58" s="363"/>
      <c r="OYH58" s="363"/>
      <c r="OYI58" s="363"/>
      <c r="OYJ58" s="363"/>
      <c r="OYK58" s="363"/>
      <c r="OYL58" s="363"/>
      <c r="OYM58" s="363"/>
      <c r="OYN58" s="363"/>
      <c r="OYO58" s="363"/>
      <c r="OYP58" s="363"/>
      <c r="OYQ58" s="363"/>
      <c r="OYR58" s="363"/>
      <c r="OYS58" s="363"/>
      <c r="OYT58" s="363"/>
      <c r="OYU58" s="363"/>
      <c r="OYV58" s="363"/>
      <c r="OYW58" s="363"/>
      <c r="OYX58" s="363"/>
      <c r="OYY58" s="363"/>
      <c r="OYZ58" s="363"/>
      <c r="OZA58" s="363"/>
      <c r="OZB58" s="363"/>
      <c r="OZC58" s="363"/>
      <c r="OZD58" s="363"/>
      <c r="OZE58" s="363"/>
      <c r="OZF58" s="363"/>
      <c r="OZG58" s="363"/>
      <c r="OZH58" s="363"/>
      <c r="OZI58" s="363"/>
      <c r="OZJ58" s="363"/>
      <c r="OZK58" s="363"/>
      <c r="OZL58" s="363"/>
      <c r="OZM58" s="363"/>
      <c r="OZN58" s="363"/>
      <c r="OZO58" s="363"/>
      <c r="OZP58" s="363"/>
      <c r="OZQ58" s="363"/>
      <c r="OZR58" s="363"/>
      <c r="OZS58" s="363"/>
      <c r="OZT58" s="363"/>
      <c r="OZU58" s="363"/>
      <c r="OZV58" s="363"/>
      <c r="OZW58" s="363"/>
      <c r="OZX58" s="363"/>
      <c r="OZY58" s="363"/>
      <c r="OZZ58" s="363"/>
      <c r="PAA58" s="363"/>
      <c r="PAB58" s="363"/>
      <c r="PAC58" s="363"/>
      <c r="PAD58" s="363"/>
      <c r="PAE58" s="363"/>
      <c r="PAF58" s="363"/>
      <c r="PAG58" s="363"/>
      <c r="PAH58" s="363"/>
      <c r="PAI58" s="363"/>
      <c r="PAJ58" s="363"/>
      <c r="PAK58" s="363"/>
      <c r="PAL58" s="363"/>
      <c r="PAM58" s="363"/>
      <c r="PAN58" s="363"/>
      <c r="PAO58" s="363"/>
      <c r="PAP58" s="363"/>
      <c r="PAQ58" s="363"/>
      <c r="PAR58" s="363"/>
      <c r="PAS58" s="363"/>
      <c r="PAT58" s="363"/>
      <c r="PAU58" s="363"/>
      <c r="PAV58" s="363"/>
      <c r="PAW58" s="363"/>
      <c r="PAX58" s="363"/>
      <c r="PAY58" s="363"/>
      <c r="PAZ58" s="363"/>
      <c r="PBA58" s="363"/>
      <c r="PBB58" s="363"/>
      <c r="PBC58" s="363"/>
      <c r="PBD58" s="363"/>
      <c r="PBE58" s="363"/>
      <c r="PBF58" s="363"/>
      <c r="PBG58" s="363"/>
      <c r="PBH58" s="363"/>
      <c r="PBI58" s="363"/>
      <c r="PBJ58" s="363"/>
      <c r="PBK58" s="363"/>
      <c r="PBL58" s="363"/>
      <c r="PBM58" s="363"/>
      <c r="PBN58" s="363"/>
      <c r="PBO58" s="363"/>
      <c r="PBP58" s="363"/>
      <c r="PBQ58" s="363"/>
      <c r="PBR58" s="363"/>
      <c r="PBS58" s="363"/>
      <c r="PBT58" s="363"/>
      <c r="PBU58" s="363"/>
      <c r="PBV58" s="363"/>
      <c r="PBW58" s="363"/>
      <c r="PBX58" s="363"/>
      <c r="PBY58" s="363"/>
      <c r="PBZ58" s="363"/>
      <c r="PCA58" s="363"/>
      <c r="PCB58" s="363"/>
      <c r="PCC58" s="363"/>
      <c r="PCD58" s="363"/>
      <c r="PCE58" s="363"/>
      <c r="PCF58" s="363"/>
      <c r="PCG58" s="363"/>
      <c r="PCH58" s="363"/>
      <c r="PCI58" s="363"/>
      <c r="PCJ58" s="363"/>
      <c r="PCK58" s="363"/>
      <c r="PCL58" s="363"/>
      <c r="PCM58" s="363"/>
      <c r="PCN58" s="363"/>
      <c r="PCO58" s="363"/>
      <c r="PCP58" s="363"/>
      <c r="PCQ58" s="363"/>
      <c r="PCR58" s="363"/>
      <c r="PCS58" s="363"/>
      <c r="PCT58" s="363"/>
      <c r="PCU58" s="363"/>
      <c r="PCV58" s="363"/>
      <c r="PCW58" s="363"/>
      <c r="PCX58" s="363"/>
      <c r="PCY58" s="363"/>
      <c r="PCZ58" s="363"/>
      <c r="PDA58" s="363"/>
      <c r="PDB58" s="363"/>
      <c r="PDC58" s="363"/>
      <c r="PDD58" s="363"/>
      <c r="PDE58" s="363"/>
      <c r="PDF58" s="363"/>
      <c r="PDG58" s="363"/>
      <c r="PDH58" s="363"/>
      <c r="PDI58" s="363"/>
      <c r="PDJ58" s="363"/>
      <c r="PDK58" s="363"/>
      <c r="PDL58" s="363"/>
      <c r="PDM58" s="363"/>
      <c r="PDN58" s="363"/>
      <c r="PDO58" s="363"/>
      <c r="PDP58" s="363"/>
      <c r="PDQ58" s="363"/>
      <c r="PDR58" s="363"/>
      <c r="PDS58" s="363"/>
      <c r="PDT58" s="363"/>
      <c r="PDU58" s="363"/>
      <c r="PDV58" s="363"/>
      <c r="PDW58" s="363"/>
      <c r="PDX58" s="363"/>
      <c r="PDY58" s="363"/>
      <c r="PDZ58" s="363"/>
      <c r="PEA58" s="363"/>
      <c r="PEB58" s="363"/>
      <c r="PEC58" s="363"/>
      <c r="PED58" s="363"/>
      <c r="PEE58" s="363"/>
      <c r="PEF58" s="363"/>
      <c r="PEG58" s="363"/>
      <c r="PEH58" s="363"/>
      <c r="PEI58" s="363"/>
      <c r="PEJ58" s="363"/>
      <c r="PEK58" s="363"/>
      <c r="PEL58" s="363"/>
      <c r="PEM58" s="363"/>
      <c r="PEN58" s="363"/>
      <c r="PEO58" s="363"/>
      <c r="PEP58" s="363"/>
      <c r="PEQ58" s="363"/>
      <c r="PER58" s="363"/>
      <c r="PES58" s="363"/>
      <c r="PET58" s="363"/>
      <c r="PEU58" s="363"/>
      <c r="PEV58" s="363"/>
      <c r="PEW58" s="363"/>
      <c r="PEX58" s="363"/>
      <c r="PEY58" s="363"/>
      <c r="PEZ58" s="363"/>
      <c r="PFA58" s="363"/>
      <c r="PFB58" s="363"/>
      <c r="PFC58" s="363"/>
      <c r="PFD58" s="363"/>
      <c r="PFE58" s="363"/>
      <c r="PFF58" s="363"/>
      <c r="PFG58" s="363"/>
      <c r="PFH58" s="363"/>
      <c r="PFI58" s="363"/>
      <c r="PFJ58" s="363"/>
      <c r="PFK58" s="363"/>
      <c r="PFL58" s="363"/>
      <c r="PFM58" s="363"/>
      <c r="PFN58" s="363"/>
      <c r="PFO58" s="363"/>
      <c r="PFP58" s="363"/>
      <c r="PFQ58" s="363"/>
      <c r="PFR58" s="363"/>
      <c r="PFS58" s="363"/>
      <c r="PFT58" s="363"/>
      <c r="PFU58" s="363"/>
      <c r="PFV58" s="363"/>
      <c r="PFW58" s="363"/>
      <c r="PFX58" s="363"/>
      <c r="PFY58" s="363"/>
      <c r="PFZ58" s="363"/>
      <c r="PGA58" s="363"/>
      <c r="PGB58" s="363"/>
      <c r="PGC58" s="363"/>
      <c r="PGD58" s="363"/>
      <c r="PGE58" s="363"/>
      <c r="PGF58" s="363"/>
      <c r="PGG58" s="363"/>
      <c r="PGH58" s="363"/>
      <c r="PGI58" s="363"/>
      <c r="PGJ58" s="363"/>
      <c r="PGK58" s="363"/>
      <c r="PGL58" s="363"/>
      <c r="PGM58" s="363"/>
      <c r="PGN58" s="363"/>
      <c r="PGO58" s="363"/>
      <c r="PGP58" s="363"/>
      <c r="PGQ58" s="363"/>
      <c r="PGR58" s="363"/>
      <c r="PGS58" s="363"/>
      <c r="PGT58" s="363"/>
      <c r="PGU58" s="363"/>
      <c r="PGV58" s="363"/>
      <c r="PGW58" s="363"/>
      <c r="PGX58" s="363"/>
      <c r="PGY58" s="363"/>
      <c r="PGZ58" s="363"/>
      <c r="PHA58" s="363"/>
      <c r="PHB58" s="363"/>
      <c r="PHC58" s="363"/>
      <c r="PHD58" s="363"/>
      <c r="PHE58" s="363"/>
      <c r="PHF58" s="363"/>
      <c r="PHG58" s="363"/>
      <c r="PHH58" s="363"/>
      <c r="PHI58" s="363"/>
      <c r="PHJ58" s="363"/>
      <c r="PHK58" s="363"/>
      <c r="PHL58" s="363"/>
      <c r="PHM58" s="363"/>
      <c r="PHN58" s="363"/>
      <c r="PHO58" s="363"/>
      <c r="PHP58" s="363"/>
      <c r="PHQ58" s="363"/>
      <c r="PHR58" s="363"/>
      <c r="PHS58" s="363"/>
      <c r="PHT58" s="363"/>
      <c r="PHU58" s="363"/>
      <c r="PHV58" s="363"/>
      <c r="PHW58" s="363"/>
      <c r="PHX58" s="363"/>
      <c r="PHY58" s="363"/>
      <c r="PHZ58" s="363"/>
      <c r="PIA58" s="363"/>
      <c r="PIB58" s="363"/>
      <c r="PIC58" s="363"/>
      <c r="PID58" s="363"/>
      <c r="PIE58" s="363"/>
      <c r="PIF58" s="363"/>
      <c r="PIG58" s="363"/>
      <c r="PIH58" s="363"/>
      <c r="PII58" s="363"/>
      <c r="PIJ58" s="363"/>
      <c r="PIK58" s="363"/>
      <c r="PIL58" s="363"/>
      <c r="PIM58" s="363"/>
      <c r="PIN58" s="363"/>
      <c r="PIO58" s="363"/>
      <c r="PIP58" s="363"/>
      <c r="PIQ58" s="363"/>
      <c r="PIR58" s="363"/>
      <c r="PIS58" s="363"/>
      <c r="PIT58" s="363"/>
      <c r="PIU58" s="363"/>
      <c r="PIV58" s="363"/>
      <c r="PIW58" s="363"/>
      <c r="PIX58" s="363"/>
      <c r="PIY58" s="363"/>
      <c r="PIZ58" s="363"/>
      <c r="PJA58" s="363"/>
      <c r="PJB58" s="363"/>
      <c r="PJC58" s="363"/>
      <c r="PJD58" s="363"/>
      <c r="PJE58" s="363"/>
      <c r="PJF58" s="363"/>
      <c r="PJG58" s="363"/>
      <c r="PJH58" s="363"/>
      <c r="PJI58" s="363"/>
      <c r="PJJ58" s="363"/>
      <c r="PJK58" s="363"/>
      <c r="PJL58" s="363"/>
      <c r="PJM58" s="363"/>
      <c r="PJN58" s="363"/>
      <c r="PJO58" s="363"/>
      <c r="PJP58" s="363"/>
      <c r="PJQ58" s="363"/>
      <c r="PJR58" s="363"/>
      <c r="PJS58" s="363"/>
      <c r="PJT58" s="363"/>
      <c r="PJU58" s="363"/>
      <c r="PJV58" s="363"/>
      <c r="PJW58" s="363"/>
      <c r="PJX58" s="363"/>
      <c r="PJY58" s="363"/>
      <c r="PJZ58" s="363"/>
      <c r="PKA58" s="363"/>
      <c r="PKB58" s="363"/>
      <c r="PKC58" s="363"/>
      <c r="PKD58" s="363"/>
      <c r="PKE58" s="363"/>
      <c r="PKF58" s="363"/>
      <c r="PKG58" s="363"/>
      <c r="PKH58" s="363"/>
      <c r="PKI58" s="363"/>
      <c r="PKJ58" s="363"/>
      <c r="PKK58" s="363"/>
      <c r="PKL58" s="363"/>
      <c r="PKM58" s="363"/>
      <c r="PKN58" s="363"/>
      <c r="PKO58" s="363"/>
      <c r="PKP58" s="363"/>
      <c r="PKQ58" s="363"/>
      <c r="PKR58" s="363"/>
      <c r="PKS58" s="363"/>
      <c r="PKT58" s="363"/>
      <c r="PKU58" s="363"/>
      <c r="PKV58" s="363"/>
      <c r="PKW58" s="363"/>
      <c r="PKX58" s="363"/>
      <c r="PKY58" s="363"/>
      <c r="PKZ58" s="363"/>
      <c r="PLA58" s="363"/>
      <c r="PLB58" s="363"/>
      <c r="PLC58" s="363"/>
      <c r="PLD58" s="363"/>
      <c r="PLE58" s="363"/>
      <c r="PLF58" s="363"/>
      <c r="PLG58" s="363"/>
      <c r="PLH58" s="363"/>
      <c r="PLI58" s="363"/>
      <c r="PLJ58" s="363"/>
      <c r="PLK58" s="363"/>
      <c r="PLL58" s="363"/>
      <c r="PLM58" s="363"/>
      <c r="PLN58" s="363"/>
      <c r="PLO58" s="363"/>
      <c r="PLP58" s="363"/>
      <c r="PLQ58" s="363"/>
      <c r="PLR58" s="363"/>
      <c r="PLS58" s="363"/>
      <c r="PLT58" s="363"/>
      <c r="PLU58" s="363"/>
      <c r="PLV58" s="363"/>
      <c r="PLW58" s="363"/>
      <c r="PLX58" s="363"/>
      <c r="PLY58" s="363"/>
      <c r="PLZ58" s="363"/>
      <c r="PMA58" s="363"/>
      <c r="PMB58" s="363"/>
      <c r="PMC58" s="363"/>
      <c r="PMD58" s="363"/>
      <c r="PME58" s="363"/>
      <c r="PMF58" s="363"/>
      <c r="PMG58" s="363"/>
      <c r="PMH58" s="363"/>
      <c r="PMI58" s="363"/>
      <c r="PMJ58" s="363"/>
      <c r="PMK58" s="363"/>
      <c r="PML58" s="363"/>
      <c r="PMM58" s="363"/>
      <c r="PMN58" s="363"/>
      <c r="PMO58" s="363"/>
      <c r="PMP58" s="363"/>
      <c r="PMQ58" s="363"/>
      <c r="PMR58" s="363"/>
      <c r="PMS58" s="363"/>
      <c r="PMT58" s="363"/>
      <c r="PMU58" s="363"/>
      <c r="PMV58" s="363"/>
      <c r="PMW58" s="363"/>
      <c r="PMX58" s="363"/>
      <c r="PMY58" s="363"/>
      <c r="PMZ58" s="363"/>
      <c r="PNA58" s="363"/>
      <c r="PNB58" s="363"/>
      <c r="PNC58" s="363"/>
      <c r="PND58" s="363"/>
      <c r="PNE58" s="363"/>
      <c r="PNF58" s="363"/>
      <c r="PNG58" s="363"/>
      <c r="PNH58" s="363"/>
      <c r="PNI58" s="363"/>
      <c r="PNJ58" s="363"/>
      <c r="PNK58" s="363"/>
      <c r="PNL58" s="363"/>
      <c r="PNM58" s="363"/>
      <c r="PNN58" s="363"/>
      <c r="PNO58" s="363"/>
      <c r="PNP58" s="363"/>
      <c r="PNQ58" s="363"/>
      <c r="PNR58" s="363"/>
      <c r="PNS58" s="363"/>
      <c r="PNT58" s="363"/>
      <c r="PNU58" s="363"/>
      <c r="PNV58" s="363"/>
      <c r="PNW58" s="363"/>
      <c r="PNX58" s="363"/>
      <c r="PNY58" s="363"/>
      <c r="PNZ58" s="363"/>
      <c r="POA58" s="363"/>
      <c r="POB58" s="363"/>
      <c r="POC58" s="363"/>
      <c r="POD58" s="363"/>
      <c r="POE58" s="363"/>
      <c r="POF58" s="363"/>
      <c r="POG58" s="363"/>
      <c r="POH58" s="363"/>
      <c r="POI58" s="363"/>
      <c r="POJ58" s="363"/>
      <c r="POK58" s="363"/>
      <c r="POL58" s="363"/>
      <c r="POM58" s="363"/>
      <c r="PON58" s="363"/>
      <c r="POO58" s="363"/>
      <c r="POP58" s="363"/>
      <c r="POQ58" s="363"/>
      <c r="POR58" s="363"/>
      <c r="POS58" s="363"/>
      <c r="POT58" s="363"/>
      <c r="POU58" s="363"/>
      <c r="POV58" s="363"/>
      <c r="POW58" s="363"/>
      <c r="POX58" s="363"/>
      <c r="POY58" s="363"/>
      <c r="POZ58" s="363"/>
      <c r="PPA58" s="363"/>
      <c r="PPB58" s="363"/>
      <c r="PPC58" s="363"/>
      <c r="PPD58" s="363"/>
      <c r="PPE58" s="363"/>
      <c r="PPF58" s="363"/>
      <c r="PPG58" s="363"/>
      <c r="PPH58" s="363"/>
      <c r="PPI58" s="363"/>
      <c r="PPJ58" s="363"/>
      <c r="PPK58" s="363"/>
      <c r="PPL58" s="363"/>
      <c r="PPM58" s="363"/>
      <c r="PPN58" s="363"/>
      <c r="PPO58" s="363"/>
      <c r="PPP58" s="363"/>
      <c r="PPQ58" s="363"/>
      <c r="PPR58" s="363"/>
      <c r="PPS58" s="363"/>
      <c r="PPT58" s="363"/>
      <c r="PPU58" s="363"/>
      <c r="PPV58" s="363"/>
      <c r="PPW58" s="363"/>
      <c r="PPX58" s="363"/>
      <c r="PPY58" s="363"/>
      <c r="PPZ58" s="363"/>
      <c r="PQA58" s="363"/>
      <c r="PQB58" s="363"/>
      <c r="PQC58" s="363"/>
      <c r="PQD58" s="363"/>
      <c r="PQE58" s="363"/>
      <c r="PQF58" s="363"/>
      <c r="PQG58" s="363"/>
      <c r="PQH58" s="363"/>
      <c r="PQI58" s="363"/>
      <c r="PQJ58" s="363"/>
      <c r="PQK58" s="363"/>
      <c r="PQL58" s="363"/>
      <c r="PQM58" s="363"/>
      <c r="PQN58" s="363"/>
      <c r="PQO58" s="363"/>
      <c r="PQP58" s="363"/>
      <c r="PQQ58" s="363"/>
      <c r="PQR58" s="363"/>
      <c r="PQS58" s="363"/>
      <c r="PQT58" s="363"/>
      <c r="PQU58" s="363"/>
      <c r="PQV58" s="363"/>
      <c r="PQW58" s="363"/>
      <c r="PQX58" s="363"/>
      <c r="PQY58" s="363"/>
      <c r="PQZ58" s="363"/>
      <c r="PRA58" s="363"/>
      <c r="PRB58" s="363"/>
      <c r="PRC58" s="363"/>
      <c r="PRD58" s="363"/>
      <c r="PRE58" s="363"/>
      <c r="PRF58" s="363"/>
      <c r="PRG58" s="363"/>
      <c r="PRH58" s="363"/>
      <c r="PRI58" s="363"/>
      <c r="PRJ58" s="363"/>
      <c r="PRK58" s="363"/>
      <c r="PRL58" s="363"/>
      <c r="PRM58" s="363"/>
      <c r="PRN58" s="363"/>
      <c r="PRO58" s="363"/>
      <c r="PRP58" s="363"/>
      <c r="PRQ58" s="363"/>
      <c r="PRR58" s="363"/>
      <c r="PRS58" s="363"/>
      <c r="PRT58" s="363"/>
      <c r="PRU58" s="363"/>
      <c r="PRV58" s="363"/>
      <c r="PRW58" s="363"/>
      <c r="PRX58" s="363"/>
      <c r="PRY58" s="363"/>
      <c r="PRZ58" s="363"/>
      <c r="PSA58" s="363"/>
      <c r="PSB58" s="363"/>
      <c r="PSC58" s="363"/>
      <c r="PSD58" s="363"/>
      <c r="PSE58" s="363"/>
      <c r="PSF58" s="363"/>
      <c r="PSG58" s="363"/>
      <c r="PSH58" s="363"/>
      <c r="PSI58" s="363"/>
      <c r="PSJ58" s="363"/>
      <c r="PSK58" s="363"/>
      <c r="PSL58" s="363"/>
      <c r="PSM58" s="363"/>
      <c r="PSN58" s="363"/>
      <c r="PSO58" s="363"/>
      <c r="PSP58" s="363"/>
      <c r="PSQ58" s="363"/>
      <c r="PSR58" s="363"/>
      <c r="PSS58" s="363"/>
      <c r="PST58" s="363"/>
      <c r="PSU58" s="363"/>
      <c r="PSV58" s="363"/>
      <c r="PSW58" s="363"/>
      <c r="PSX58" s="363"/>
      <c r="PSY58" s="363"/>
      <c r="PSZ58" s="363"/>
      <c r="PTA58" s="363"/>
      <c r="PTB58" s="363"/>
      <c r="PTC58" s="363"/>
      <c r="PTD58" s="363"/>
      <c r="PTE58" s="363"/>
      <c r="PTF58" s="363"/>
      <c r="PTG58" s="363"/>
      <c r="PTH58" s="363"/>
      <c r="PTI58" s="363"/>
      <c r="PTJ58" s="363"/>
      <c r="PTK58" s="363"/>
      <c r="PTL58" s="363"/>
      <c r="PTM58" s="363"/>
      <c r="PTN58" s="363"/>
      <c r="PTO58" s="363"/>
      <c r="PTP58" s="363"/>
      <c r="PTQ58" s="363"/>
      <c r="PTR58" s="363"/>
      <c r="PTS58" s="363"/>
      <c r="PTT58" s="363"/>
      <c r="PTU58" s="363"/>
      <c r="PTV58" s="363"/>
      <c r="PTW58" s="363"/>
      <c r="PTX58" s="363"/>
      <c r="PTY58" s="363"/>
      <c r="PTZ58" s="363"/>
      <c r="PUA58" s="363"/>
      <c r="PUB58" s="363"/>
      <c r="PUC58" s="363"/>
      <c r="PUD58" s="363"/>
      <c r="PUE58" s="363"/>
      <c r="PUF58" s="363"/>
      <c r="PUG58" s="363"/>
      <c r="PUH58" s="363"/>
      <c r="PUI58" s="363"/>
      <c r="PUJ58" s="363"/>
      <c r="PUK58" s="363"/>
      <c r="PUL58" s="363"/>
      <c r="PUM58" s="363"/>
      <c r="PUN58" s="363"/>
      <c r="PUO58" s="363"/>
      <c r="PUP58" s="363"/>
      <c r="PUQ58" s="363"/>
      <c r="PUR58" s="363"/>
      <c r="PUS58" s="363"/>
      <c r="PUT58" s="363"/>
      <c r="PUU58" s="363"/>
      <c r="PUV58" s="363"/>
      <c r="PUW58" s="363"/>
      <c r="PUX58" s="363"/>
      <c r="PUY58" s="363"/>
      <c r="PUZ58" s="363"/>
      <c r="PVA58" s="363"/>
      <c r="PVB58" s="363"/>
      <c r="PVC58" s="363"/>
      <c r="PVD58" s="363"/>
      <c r="PVE58" s="363"/>
      <c r="PVF58" s="363"/>
      <c r="PVG58" s="363"/>
      <c r="PVH58" s="363"/>
      <c r="PVI58" s="363"/>
      <c r="PVJ58" s="363"/>
      <c r="PVK58" s="363"/>
      <c r="PVL58" s="363"/>
      <c r="PVM58" s="363"/>
      <c r="PVN58" s="363"/>
      <c r="PVO58" s="363"/>
      <c r="PVP58" s="363"/>
      <c r="PVQ58" s="363"/>
      <c r="PVR58" s="363"/>
      <c r="PVS58" s="363"/>
      <c r="PVT58" s="363"/>
      <c r="PVU58" s="363"/>
      <c r="PVV58" s="363"/>
      <c r="PVW58" s="363"/>
      <c r="PVX58" s="363"/>
      <c r="PVY58" s="363"/>
      <c r="PVZ58" s="363"/>
      <c r="PWA58" s="363"/>
      <c r="PWB58" s="363"/>
      <c r="PWC58" s="363"/>
      <c r="PWD58" s="363"/>
      <c r="PWE58" s="363"/>
      <c r="PWF58" s="363"/>
      <c r="PWG58" s="363"/>
      <c r="PWH58" s="363"/>
      <c r="PWI58" s="363"/>
      <c r="PWJ58" s="363"/>
      <c r="PWK58" s="363"/>
      <c r="PWL58" s="363"/>
      <c r="PWM58" s="363"/>
      <c r="PWN58" s="363"/>
      <c r="PWO58" s="363"/>
      <c r="PWP58" s="363"/>
      <c r="PWQ58" s="363"/>
      <c r="PWR58" s="363"/>
      <c r="PWS58" s="363"/>
      <c r="PWT58" s="363"/>
      <c r="PWU58" s="363"/>
      <c r="PWV58" s="363"/>
      <c r="PWW58" s="363"/>
      <c r="PWX58" s="363"/>
      <c r="PWY58" s="363"/>
      <c r="PWZ58" s="363"/>
      <c r="PXA58" s="363"/>
      <c r="PXB58" s="363"/>
      <c r="PXC58" s="363"/>
      <c r="PXD58" s="363"/>
      <c r="PXE58" s="363"/>
      <c r="PXF58" s="363"/>
      <c r="PXG58" s="363"/>
      <c r="PXH58" s="363"/>
      <c r="PXI58" s="363"/>
      <c r="PXJ58" s="363"/>
      <c r="PXK58" s="363"/>
      <c r="PXL58" s="363"/>
      <c r="PXM58" s="363"/>
      <c r="PXN58" s="363"/>
      <c r="PXO58" s="363"/>
      <c r="PXP58" s="363"/>
      <c r="PXQ58" s="363"/>
      <c r="PXR58" s="363"/>
      <c r="PXS58" s="363"/>
      <c r="PXT58" s="363"/>
      <c r="PXU58" s="363"/>
      <c r="PXV58" s="363"/>
      <c r="PXW58" s="363"/>
      <c r="PXX58" s="363"/>
      <c r="PXY58" s="363"/>
      <c r="PXZ58" s="363"/>
      <c r="PYA58" s="363"/>
      <c r="PYB58" s="363"/>
      <c r="PYC58" s="363"/>
      <c r="PYD58" s="363"/>
      <c r="PYE58" s="363"/>
      <c r="PYF58" s="363"/>
      <c r="PYG58" s="363"/>
      <c r="PYH58" s="363"/>
      <c r="PYI58" s="363"/>
      <c r="PYJ58" s="363"/>
      <c r="PYK58" s="363"/>
      <c r="PYL58" s="363"/>
      <c r="PYM58" s="363"/>
      <c r="PYN58" s="363"/>
      <c r="PYO58" s="363"/>
      <c r="PYP58" s="363"/>
      <c r="PYQ58" s="363"/>
      <c r="PYR58" s="363"/>
      <c r="PYS58" s="363"/>
      <c r="PYT58" s="363"/>
      <c r="PYU58" s="363"/>
      <c r="PYV58" s="363"/>
      <c r="PYW58" s="363"/>
      <c r="PYX58" s="363"/>
      <c r="PYY58" s="363"/>
      <c r="PYZ58" s="363"/>
      <c r="PZA58" s="363"/>
      <c r="PZB58" s="363"/>
      <c r="PZC58" s="363"/>
      <c r="PZD58" s="363"/>
      <c r="PZE58" s="363"/>
      <c r="PZF58" s="363"/>
      <c r="PZG58" s="363"/>
      <c r="PZH58" s="363"/>
      <c r="PZI58" s="363"/>
      <c r="PZJ58" s="363"/>
      <c r="PZK58" s="363"/>
      <c r="PZL58" s="363"/>
      <c r="PZM58" s="363"/>
      <c r="PZN58" s="363"/>
      <c r="PZO58" s="363"/>
      <c r="PZP58" s="363"/>
      <c r="PZQ58" s="363"/>
      <c r="PZR58" s="363"/>
      <c r="PZS58" s="363"/>
      <c r="PZT58" s="363"/>
      <c r="PZU58" s="363"/>
      <c r="PZV58" s="363"/>
      <c r="PZW58" s="363"/>
      <c r="PZX58" s="363"/>
      <c r="PZY58" s="363"/>
      <c r="PZZ58" s="363"/>
      <c r="QAA58" s="363"/>
      <c r="QAB58" s="363"/>
      <c r="QAC58" s="363"/>
      <c r="QAD58" s="363"/>
      <c r="QAE58" s="363"/>
      <c r="QAF58" s="363"/>
      <c r="QAG58" s="363"/>
      <c r="QAH58" s="363"/>
      <c r="QAI58" s="363"/>
      <c r="QAJ58" s="363"/>
      <c r="QAK58" s="363"/>
      <c r="QAL58" s="363"/>
      <c r="QAM58" s="363"/>
      <c r="QAN58" s="363"/>
      <c r="QAO58" s="363"/>
      <c r="QAP58" s="363"/>
      <c r="QAQ58" s="363"/>
      <c r="QAR58" s="363"/>
      <c r="QAS58" s="363"/>
      <c r="QAT58" s="363"/>
      <c r="QAU58" s="363"/>
      <c r="QAV58" s="363"/>
      <c r="QAW58" s="363"/>
      <c r="QAX58" s="363"/>
      <c r="QAY58" s="363"/>
      <c r="QAZ58" s="363"/>
      <c r="QBA58" s="363"/>
      <c r="QBB58" s="363"/>
      <c r="QBC58" s="363"/>
      <c r="QBD58" s="363"/>
      <c r="QBE58" s="363"/>
      <c r="QBF58" s="363"/>
      <c r="QBG58" s="363"/>
      <c r="QBH58" s="363"/>
      <c r="QBI58" s="363"/>
      <c r="QBJ58" s="363"/>
      <c r="QBK58" s="363"/>
      <c r="QBL58" s="363"/>
      <c r="QBM58" s="363"/>
      <c r="QBN58" s="363"/>
      <c r="QBO58" s="363"/>
      <c r="QBP58" s="363"/>
      <c r="QBQ58" s="363"/>
      <c r="QBR58" s="363"/>
      <c r="QBS58" s="363"/>
      <c r="QBT58" s="363"/>
      <c r="QBU58" s="363"/>
      <c r="QBV58" s="363"/>
      <c r="QBW58" s="363"/>
      <c r="QBX58" s="363"/>
      <c r="QBY58" s="363"/>
      <c r="QBZ58" s="363"/>
      <c r="QCA58" s="363"/>
      <c r="QCB58" s="363"/>
      <c r="QCC58" s="363"/>
      <c r="QCD58" s="363"/>
      <c r="QCE58" s="363"/>
      <c r="QCF58" s="363"/>
      <c r="QCG58" s="363"/>
      <c r="QCH58" s="363"/>
      <c r="QCI58" s="363"/>
      <c r="QCJ58" s="363"/>
      <c r="QCK58" s="363"/>
      <c r="QCL58" s="363"/>
      <c r="QCM58" s="363"/>
      <c r="QCN58" s="363"/>
      <c r="QCO58" s="363"/>
      <c r="QCP58" s="363"/>
      <c r="QCQ58" s="363"/>
      <c r="QCR58" s="363"/>
      <c r="QCS58" s="363"/>
      <c r="QCT58" s="363"/>
      <c r="QCU58" s="363"/>
      <c r="QCV58" s="363"/>
      <c r="QCW58" s="363"/>
      <c r="QCX58" s="363"/>
      <c r="QCY58" s="363"/>
      <c r="QCZ58" s="363"/>
      <c r="QDA58" s="363"/>
      <c r="QDB58" s="363"/>
      <c r="QDC58" s="363"/>
      <c r="QDD58" s="363"/>
      <c r="QDE58" s="363"/>
      <c r="QDF58" s="363"/>
      <c r="QDG58" s="363"/>
      <c r="QDH58" s="363"/>
      <c r="QDI58" s="363"/>
      <c r="QDJ58" s="363"/>
      <c r="QDK58" s="363"/>
      <c r="QDL58" s="363"/>
      <c r="QDM58" s="363"/>
      <c r="QDN58" s="363"/>
      <c r="QDO58" s="363"/>
      <c r="QDP58" s="363"/>
      <c r="QDQ58" s="363"/>
      <c r="QDR58" s="363"/>
      <c r="QDS58" s="363"/>
      <c r="QDT58" s="363"/>
      <c r="QDU58" s="363"/>
      <c r="QDV58" s="363"/>
      <c r="QDW58" s="363"/>
      <c r="QDX58" s="363"/>
      <c r="QDY58" s="363"/>
      <c r="QDZ58" s="363"/>
      <c r="QEA58" s="363"/>
      <c r="QEB58" s="363"/>
      <c r="QEC58" s="363"/>
      <c r="QED58" s="363"/>
      <c r="QEE58" s="363"/>
      <c r="QEF58" s="363"/>
      <c r="QEG58" s="363"/>
      <c r="QEH58" s="363"/>
      <c r="QEI58" s="363"/>
      <c r="QEJ58" s="363"/>
      <c r="QEK58" s="363"/>
      <c r="QEL58" s="363"/>
      <c r="QEM58" s="363"/>
      <c r="QEN58" s="363"/>
      <c r="QEO58" s="363"/>
      <c r="QEP58" s="363"/>
      <c r="QEQ58" s="363"/>
      <c r="QER58" s="363"/>
      <c r="QES58" s="363"/>
      <c r="QET58" s="363"/>
      <c r="QEU58" s="363"/>
      <c r="QEV58" s="363"/>
      <c r="QEW58" s="363"/>
      <c r="QEX58" s="363"/>
      <c r="QEY58" s="363"/>
      <c r="QEZ58" s="363"/>
      <c r="QFA58" s="363"/>
      <c r="QFB58" s="363"/>
      <c r="QFC58" s="363"/>
      <c r="QFD58" s="363"/>
      <c r="QFE58" s="363"/>
      <c r="QFF58" s="363"/>
      <c r="QFG58" s="363"/>
      <c r="QFH58" s="363"/>
      <c r="QFI58" s="363"/>
      <c r="QFJ58" s="363"/>
      <c r="QFK58" s="363"/>
      <c r="QFL58" s="363"/>
      <c r="QFM58" s="363"/>
      <c r="QFN58" s="363"/>
      <c r="QFO58" s="363"/>
      <c r="QFP58" s="363"/>
      <c r="QFQ58" s="363"/>
      <c r="QFR58" s="363"/>
      <c r="QFS58" s="363"/>
      <c r="QFT58" s="363"/>
      <c r="QFU58" s="363"/>
      <c r="QFV58" s="363"/>
      <c r="QFW58" s="363"/>
      <c r="QFX58" s="363"/>
      <c r="QFY58" s="363"/>
      <c r="QFZ58" s="363"/>
      <c r="QGA58" s="363"/>
      <c r="QGB58" s="363"/>
      <c r="QGC58" s="363"/>
      <c r="QGD58" s="363"/>
      <c r="QGE58" s="363"/>
      <c r="QGF58" s="363"/>
      <c r="QGG58" s="363"/>
      <c r="QGH58" s="363"/>
      <c r="QGI58" s="363"/>
      <c r="QGJ58" s="363"/>
      <c r="QGK58" s="363"/>
      <c r="QGL58" s="363"/>
      <c r="QGM58" s="363"/>
      <c r="QGN58" s="363"/>
      <c r="QGO58" s="363"/>
      <c r="QGP58" s="363"/>
      <c r="QGQ58" s="363"/>
      <c r="QGR58" s="363"/>
      <c r="QGS58" s="363"/>
      <c r="QGT58" s="363"/>
      <c r="QGU58" s="363"/>
      <c r="QGV58" s="363"/>
      <c r="QGW58" s="363"/>
      <c r="QGX58" s="363"/>
      <c r="QGY58" s="363"/>
      <c r="QGZ58" s="363"/>
      <c r="QHA58" s="363"/>
      <c r="QHB58" s="363"/>
      <c r="QHC58" s="363"/>
      <c r="QHD58" s="363"/>
      <c r="QHE58" s="363"/>
      <c r="QHF58" s="363"/>
      <c r="QHG58" s="363"/>
      <c r="QHH58" s="363"/>
      <c r="QHI58" s="363"/>
      <c r="QHJ58" s="363"/>
      <c r="QHK58" s="363"/>
      <c r="QHL58" s="363"/>
      <c r="QHM58" s="363"/>
      <c r="QHN58" s="363"/>
      <c r="QHO58" s="363"/>
      <c r="QHP58" s="363"/>
      <c r="QHQ58" s="363"/>
      <c r="QHR58" s="363"/>
      <c r="QHS58" s="363"/>
      <c r="QHT58" s="363"/>
      <c r="QHU58" s="363"/>
      <c r="QHV58" s="363"/>
      <c r="QHW58" s="363"/>
      <c r="QHX58" s="363"/>
      <c r="QHY58" s="363"/>
      <c r="QHZ58" s="363"/>
      <c r="QIA58" s="363"/>
      <c r="QIB58" s="363"/>
      <c r="QIC58" s="363"/>
      <c r="QID58" s="363"/>
      <c r="QIE58" s="363"/>
      <c r="QIF58" s="363"/>
      <c r="QIG58" s="363"/>
      <c r="QIH58" s="363"/>
      <c r="QII58" s="363"/>
      <c r="QIJ58" s="363"/>
      <c r="QIK58" s="363"/>
      <c r="QIL58" s="363"/>
      <c r="QIM58" s="363"/>
      <c r="QIN58" s="363"/>
      <c r="QIO58" s="363"/>
      <c r="QIP58" s="363"/>
      <c r="QIQ58" s="363"/>
      <c r="QIR58" s="363"/>
      <c r="QIS58" s="363"/>
      <c r="QIT58" s="363"/>
      <c r="QIU58" s="363"/>
      <c r="QIV58" s="363"/>
      <c r="QIW58" s="363"/>
      <c r="QIX58" s="363"/>
      <c r="QIY58" s="363"/>
      <c r="QIZ58" s="363"/>
      <c r="QJA58" s="363"/>
      <c r="QJB58" s="363"/>
      <c r="QJC58" s="363"/>
      <c r="QJD58" s="363"/>
      <c r="QJE58" s="363"/>
      <c r="QJF58" s="363"/>
      <c r="QJG58" s="363"/>
      <c r="QJH58" s="363"/>
      <c r="QJI58" s="363"/>
      <c r="QJJ58" s="363"/>
      <c r="QJK58" s="363"/>
      <c r="QJL58" s="363"/>
      <c r="QJM58" s="363"/>
      <c r="QJN58" s="363"/>
      <c r="QJO58" s="363"/>
      <c r="QJP58" s="363"/>
      <c r="QJQ58" s="363"/>
      <c r="QJR58" s="363"/>
      <c r="QJS58" s="363"/>
      <c r="QJT58" s="363"/>
      <c r="QJU58" s="363"/>
      <c r="QJV58" s="363"/>
      <c r="QJW58" s="363"/>
      <c r="QJX58" s="363"/>
      <c r="QJY58" s="363"/>
      <c r="QJZ58" s="363"/>
      <c r="QKA58" s="363"/>
      <c r="QKB58" s="363"/>
      <c r="QKC58" s="363"/>
      <c r="QKD58" s="363"/>
      <c r="QKE58" s="363"/>
      <c r="QKF58" s="363"/>
      <c r="QKG58" s="363"/>
      <c r="QKH58" s="363"/>
      <c r="QKI58" s="363"/>
      <c r="QKJ58" s="363"/>
      <c r="QKK58" s="363"/>
      <c r="QKL58" s="363"/>
      <c r="QKM58" s="363"/>
      <c r="QKN58" s="363"/>
      <c r="QKO58" s="363"/>
      <c r="QKP58" s="363"/>
      <c r="QKQ58" s="363"/>
      <c r="QKR58" s="363"/>
      <c r="QKS58" s="363"/>
      <c r="QKT58" s="363"/>
      <c r="QKU58" s="363"/>
      <c r="QKV58" s="363"/>
      <c r="QKW58" s="363"/>
      <c r="QKX58" s="363"/>
      <c r="QKY58" s="363"/>
      <c r="QKZ58" s="363"/>
      <c r="QLA58" s="363"/>
      <c r="QLB58" s="363"/>
      <c r="QLC58" s="363"/>
      <c r="QLD58" s="363"/>
      <c r="QLE58" s="363"/>
      <c r="QLF58" s="363"/>
      <c r="QLG58" s="363"/>
      <c r="QLH58" s="363"/>
      <c r="QLI58" s="363"/>
      <c r="QLJ58" s="363"/>
      <c r="QLK58" s="363"/>
      <c r="QLL58" s="363"/>
      <c r="QLM58" s="363"/>
      <c r="QLN58" s="363"/>
      <c r="QLO58" s="363"/>
      <c r="QLP58" s="363"/>
      <c r="QLQ58" s="363"/>
      <c r="QLR58" s="363"/>
      <c r="QLS58" s="363"/>
      <c r="QLT58" s="363"/>
      <c r="QLU58" s="363"/>
      <c r="QLV58" s="363"/>
      <c r="QLW58" s="363"/>
      <c r="QLX58" s="363"/>
      <c r="QLY58" s="363"/>
      <c r="QLZ58" s="363"/>
      <c r="QMA58" s="363"/>
      <c r="QMB58" s="363"/>
      <c r="QMC58" s="363"/>
      <c r="QMD58" s="363"/>
      <c r="QME58" s="363"/>
      <c r="QMF58" s="363"/>
      <c r="QMG58" s="363"/>
      <c r="QMH58" s="363"/>
      <c r="QMI58" s="363"/>
      <c r="QMJ58" s="363"/>
      <c r="QMK58" s="363"/>
      <c r="QML58" s="363"/>
      <c r="QMM58" s="363"/>
      <c r="QMN58" s="363"/>
      <c r="QMO58" s="363"/>
      <c r="QMP58" s="363"/>
      <c r="QMQ58" s="363"/>
      <c r="QMR58" s="363"/>
      <c r="QMS58" s="363"/>
      <c r="QMT58" s="363"/>
      <c r="QMU58" s="363"/>
      <c r="QMV58" s="363"/>
      <c r="QMW58" s="363"/>
      <c r="QMX58" s="363"/>
      <c r="QMY58" s="363"/>
      <c r="QMZ58" s="363"/>
      <c r="QNA58" s="363"/>
      <c r="QNB58" s="363"/>
      <c r="QNC58" s="363"/>
      <c r="QND58" s="363"/>
      <c r="QNE58" s="363"/>
      <c r="QNF58" s="363"/>
      <c r="QNG58" s="363"/>
      <c r="QNH58" s="363"/>
      <c r="QNI58" s="363"/>
      <c r="QNJ58" s="363"/>
      <c r="QNK58" s="363"/>
      <c r="QNL58" s="363"/>
      <c r="QNM58" s="363"/>
      <c r="QNN58" s="363"/>
      <c r="QNO58" s="363"/>
      <c r="QNP58" s="363"/>
      <c r="QNQ58" s="363"/>
      <c r="QNR58" s="363"/>
      <c r="QNS58" s="363"/>
      <c r="QNT58" s="363"/>
      <c r="QNU58" s="363"/>
      <c r="QNV58" s="363"/>
      <c r="QNW58" s="363"/>
      <c r="QNX58" s="363"/>
      <c r="QNY58" s="363"/>
      <c r="QNZ58" s="363"/>
      <c r="QOA58" s="363"/>
      <c r="QOB58" s="363"/>
      <c r="QOC58" s="363"/>
      <c r="QOD58" s="363"/>
      <c r="QOE58" s="363"/>
      <c r="QOF58" s="363"/>
      <c r="QOG58" s="363"/>
      <c r="QOH58" s="363"/>
      <c r="QOI58" s="363"/>
      <c r="QOJ58" s="363"/>
      <c r="QOK58" s="363"/>
      <c r="QOL58" s="363"/>
      <c r="QOM58" s="363"/>
      <c r="QON58" s="363"/>
      <c r="QOO58" s="363"/>
      <c r="QOP58" s="363"/>
      <c r="QOQ58" s="363"/>
      <c r="QOR58" s="363"/>
      <c r="QOS58" s="363"/>
      <c r="QOT58" s="363"/>
      <c r="QOU58" s="363"/>
      <c r="QOV58" s="363"/>
      <c r="QOW58" s="363"/>
      <c r="QOX58" s="363"/>
      <c r="QOY58" s="363"/>
      <c r="QOZ58" s="363"/>
      <c r="QPA58" s="363"/>
      <c r="QPB58" s="363"/>
      <c r="QPC58" s="363"/>
      <c r="QPD58" s="363"/>
      <c r="QPE58" s="363"/>
      <c r="QPF58" s="363"/>
      <c r="QPG58" s="363"/>
      <c r="QPH58" s="363"/>
      <c r="QPI58" s="363"/>
      <c r="QPJ58" s="363"/>
      <c r="QPK58" s="363"/>
      <c r="QPL58" s="363"/>
      <c r="QPM58" s="363"/>
      <c r="QPN58" s="363"/>
      <c r="QPO58" s="363"/>
      <c r="QPP58" s="363"/>
      <c r="QPQ58" s="363"/>
      <c r="QPR58" s="363"/>
      <c r="QPS58" s="363"/>
      <c r="QPT58" s="363"/>
      <c r="QPU58" s="363"/>
      <c r="QPV58" s="363"/>
      <c r="QPW58" s="363"/>
      <c r="QPX58" s="363"/>
      <c r="QPY58" s="363"/>
      <c r="QPZ58" s="363"/>
      <c r="QQA58" s="363"/>
      <c r="QQB58" s="363"/>
      <c r="QQC58" s="363"/>
      <c r="QQD58" s="363"/>
      <c r="QQE58" s="363"/>
      <c r="QQF58" s="363"/>
      <c r="QQG58" s="363"/>
      <c r="QQH58" s="363"/>
      <c r="QQI58" s="363"/>
      <c r="QQJ58" s="363"/>
      <c r="QQK58" s="363"/>
      <c r="QQL58" s="363"/>
      <c r="QQM58" s="363"/>
      <c r="QQN58" s="363"/>
      <c r="QQO58" s="363"/>
      <c r="QQP58" s="363"/>
      <c r="QQQ58" s="363"/>
      <c r="QQR58" s="363"/>
      <c r="QQS58" s="363"/>
      <c r="QQT58" s="363"/>
      <c r="QQU58" s="363"/>
      <c r="QQV58" s="363"/>
      <c r="QQW58" s="363"/>
      <c r="QQX58" s="363"/>
      <c r="QQY58" s="363"/>
      <c r="QQZ58" s="363"/>
      <c r="QRA58" s="363"/>
      <c r="QRB58" s="363"/>
      <c r="QRC58" s="363"/>
      <c r="QRD58" s="363"/>
      <c r="QRE58" s="363"/>
      <c r="QRF58" s="363"/>
      <c r="QRG58" s="363"/>
      <c r="QRH58" s="363"/>
      <c r="QRI58" s="363"/>
      <c r="QRJ58" s="363"/>
      <c r="QRK58" s="363"/>
      <c r="QRL58" s="363"/>
      <c r="QRM58" s="363"/>
      <c r="QRN58" s="363"/>
      <c r="QRO58" s="363"/>
      <c r="QRP58" s="363"/>
      <c r="QRQ58" s="363"/>
      <c r="QRR58" s="363"/>
      <c r="QRS58" s="363"/>
      <c r="QRT58" s="363"/>
      <c r="QRU58" s="363"/>
      <c r="QRV58" s="363"/>
      <c r="QRW58" s="363"/>
      <c r="QRX58" s="363"/>
      <c r="QRY58" s="363"/>
      <c r="QRZ58" s="363"/>
      <c r="QSA58" s="363"/>
      <c r="QSB58" s="363"/>
      <c r="QSC58" s="363"/>
      <c r="QSD58" s="363"/>
      <c r="QSE58" s="363"/>
      <c r="QSF58" s="363"/>
      <c r="QSG58" s="363"/>
      <c r="QSH58" s="363"/>
      <c r="QSI58" s="363"/>
      <c r="QSJ58" s="363"/>
      <c r="QSK58" s="363"/>
      <c r="QSL58" s="363"/>
      <c r="QSM58" s="363"/>
      <c r="QSN58" s="363"/>
      <c r="QSO58" s="363"/>
      <c r="QSP58" s="363"/>
      <c r="QSQ58" s="363"/>
      <c r="QSR58" s="363"/>
      <c r="QSS58" s="363"/>
      <c r="QST58" s="363"/>
      <c r="QSU58" s="363"/>
      <c r="QSV58" s="363"/>
      <c r="QSW58" s="363"/>
      <c r="QSX58" s="363"/>
      <c r="QSY58" s="363"/>
      <c r="QSZ58" s="363"/>
      <c r="QTA58" s="363"/>
      <c r="QTB58" s="363"/>
      <c r="QTC58" s="363"/>
      <c r="QTD58" s="363"/>
      <c r="QTE58" s="363"/>
      <c r="QTF58" s="363"/>
      <c r="QTG58" s="363"/>
      <c r="QTH58" s="363"/>
      <c r="QTI58" s="363"/>
      <c r="QTJ58" s="363"/>
      <c r="QTK58" s="363"/>
      <c r="QTL58" s="363"/>
      <c r="QTM58" s="363"/>
      <c r="QTN58" s="363"/>
      <c r="QTO58" s="363"/>
      <c r="QTP58" s="363"/>
      <c r="QTQ58" s="363"/>
      <c r="QTR58" s="363"/>
      <c r="QTS58" s="363"/>
      <c r="QTT58" s="363"/>
      <c r="QTU58" s="363"/>
      <c r="QTV58" s="363"/>
      <c r="QTW58" s="363"/>
      <c r="QTX58" s="363"/>
      <c r="QTY58" s="363"/>
      <c r="QTZ58" s="363"/>
      <c r="QUA58" s="363"/>
      <c r="QUB58" s="363"/>
      <c r="QUC58" s="363"/>
      <c r="QUD58" s="363"/>
      <c r="QUE58" s="363"/>
      <c r="QUF58" s="363"/>
      <c r="QUG58" s="363"/>
      <c r="QUH58" s="363"/>
      <c r="QUI58" s="363"/>
      <c r="QUJ58" s="363"/>
      <c r="QUK58" s="363"/>
      <c r="QUL58" s="363"/>
      <c r="QUM58" s="363"/>
      <c r="QUN58" s="363"/>
      <c r="QUO58" s="363"/>
      <c r="QUP58" s="363"/>
      <c r="QUQ58" s="363"/>
      <c r="QUR58" s="363"/>
      <c r="QUS58" s="363"/>
      <c r="QUT58" s="363"/>
      <c r="QUU58" s="363"/>
      <c r="QUV58" s="363"/>
      <c r="QUW58" s="363"/>
      <c r="QUX58" s="363"/>
      <c r="QUY58" s="363"/>
      <c r="QUZ58" s="363"/>
      <c r="QVA58" s="363"/>
      <c r="QVB58" s="363"/>
      <c r="QVC58" s="363"/>
      <c r="QVD58" s="363"/>
      <c r="QVE58" s="363"/>
      <c r="QVF58" s="363"/>
      <c r="QVG58" s="363"/>
      <c r="QVH58" s="363"/>
      <c r="QVI58" s="363"/>
      <c r="QVJ58" s="363"/>
      <c r="QVK58" s="363"/>
      <c r="QVL58" s="363"/>
      <c r="QVM58" s="363"/>
      <c r="QVN58" s="363"/>
      <c r="QVO58" s="363"/>
      <c r="QVP58" s="363"/>
      <c r="QVQ58" s="363"/>
      <c r="QVR58" s="363"/>
      <c r="QVS58" s="363"/>
      <c r="QVT58" s="363"/>
      <c r="QVU58" s="363"/>
      <c r="QVV58" s="363"/>
      <c r="QVW58" s="363"/>
      <c r="QVX58" s="363"/>
      <c r="QVY58" s="363"/>
      <c r="QVZ58" s="363"/>
      <c r="QWA58" s="363"/>
      <c r="QWB58" s="363"/>
      <c r="QWC58" s="363"/>
      <c r="QWD58" s="363"/>
      <c r="QWE58" s="363"/>
      <c r="QWF58" s="363"/>
      <c r="QWG58" s="363"/>
      <c r="QWH58" s="363"/>
      <c r="QWI58" s="363"/>
      <c r="QWJ58" s="363"/>
      <c r="QWK58" s="363"/>
      <c r="QWL58" s="363"/>
      <c r="QWM58" s="363"/>
      <c r="QWN58" s="363"/>
      <c r="QWO58" s="363"/>
      <c r="QWP58" s="363"/>
      <c r="QWQ58" s="363"/>
      <c r="QWR58" s="363"/>
      <c r="QWS58" s="363"/>
      <c r="QWT58" s="363"/>
      <c r="QWU58" s="363"/>
      <c r="QWV58" s="363"/>
      <c r="QWW58" s="363"/>
      <c r="QWX58" s="363"/>
      <c r="QWY58" s="363"/>
      <c r="QWZ58" s="363"/>
      <c r="QXA58" s="363"/>
      <c r="QXB58" s="363"/>
      <c r="QXC58" s="363"/>
      <c r="QXD58" s="363"/>
      <c r="QXE58" s="363"/>
      <c r="QXF58" s="363"/>
      <c r="QXG58" s="363"/>
      <c r="QXH58" s="363"/>
      <c r="QXI58" s="363"/>
      <c r="QXJ58" s="363"/>
      <c r="QXK58" s="363"/>
      <c r="QXL58" s="363"/>
      <c r="QXM58" s="363"/>
      <c r="QXN58" s="363"/>
      <c r="QXO58" s="363"/>
      <c r="QXP58" s="363"/>
      <c r="QXQ58" s="363"/>
      <c r="QXR58" s="363"/>
      <c r="QXS58" s="363"/>
      <c r="QXT58" s="363"/>
      <c r="QXU58" s="363"/>
      <c r="QXV58" s="363"/>
      <c r="QXW58" s="363"/>
      <c r="QXX58" s="363"/>
      <c r="QXY58" s="363"/>
      <c r="QXZ58" s="363"/>
      <c r="QYA58" s="363"/>
      <c r="QYB58" s="363"/>
      <c r="QYC58" s="363"/>
      <c r="QYD58" s="363"/>
      <c r="QYE58" s="363"/>
      <c r="QYF58" s="363"/>
      <c r="QYG58" s="363"/>
      <c r="QYH58" s="363"/>
      <c r="QYI58" s="363"/>
      <c r="QYJ58" s="363"/>
      <c r="QYK58" s="363"/>
      <c r="QYL58" s="363"/>
      <c r="QYM58" s="363"/>
      <c r="QYN58" s="363"/>
      <c r="QYO58" s="363"/>
      <c r="QYP58" s="363"/>
      <c r="QYQ58" s="363"/>
      <c r="QYR58" s="363"/>
      <c r="QYS58" s="363"/>
      <c r="QYT58" s="363"/>
      <c r="QYU58" s="363"/>
      <c r="QYV58" s="363"/>
      <c r="QYW58" s="363"/>
      <c r="QYX58" s="363"/>
      <c r="QYY58" s="363"/>
      <c r="QYZ58" s="363"/>
      <c r="QZA58" s="363"/>
      <c r="QZB58" s="363"/>
      <c r="QZC58" s="363"/>
      <c r="QZD58" s="363"/>
      <c r="QZE58" s="363"/>
      <c r="QZF58" s="363"/>
      <c r="QZG58" s="363"/>
      <c r="QZH58" s="363"/>
      <c r="QZI58" s="363"/>
      <c r="QZJ58" s="363"/>
      <c r="QZK58" s="363"/>
      <c r="QZL58" s="363"/>
      <c r="QZM58" s="363"/>
      <c r="QZN58" s="363"/>
      <c r="QZO58" s="363"/>
      <c r="QZP58" s="363"/>
      <c r="QZQ58" s="363"/>
      <c r="QZR58" s="363"/>
      <c r="QZS58" s="363"/>
      <c r="QZT58" s="363"/>
      <c r="QZU58" s="363"/>
      <c r="QZV58" s="363"/>
      <c r="QZW58" s="363"/>
      <c r="QZX58" s="363"/>
      <c r="QZY58" s="363"/>
      <c r="QZZ58" s="363"/>
      <c r="RAA58" s="363"/>
      <c r="RAB58" s="363"/>
      <c r="RAC58" s="363"/>
      <c r="RAD58" s="363"/>
      <c r="RAE58" s="363"/>
      <c r="RAF58" s="363"/>
      <c r="RAG58" s="363"/>
      <c r="RAH58" s="363"/>
      <c r="RAI58" s="363"/>
      <c r="RAJ58" s="363"/>
      <c r="RAK58" s="363"/>
      <c r="RAL58" s="363"/>
      <c r="RAM58" s="363"/>
      <c r="RAN58" s="363"/>
      <c r="RAO58" s="363"/>
      <c r="RAP58" s="363"/>
      <c r="RAQ58" s="363"/>
      <c r="RAR58" s="363"/>
      <c r="RAS58" s="363"/>
      <c r="RAT58" s="363"/>
      <c r="RAU58" s="363"/>
      <c r="RAV58" s="363"/>
      <c r="RAW58" s="363"/>
      <c r="RAX58" s="363"/>
      <c r="RAY58" s="363"/>
      <c r="RAZ58" s="363"/>
      <c r="RBA58" s="363"/>
      <c r="RBB58" s="363"/>
      <c r="RBC58" s="363"/>
      <c r="RBD58" s="363"/>
      <c r="RBE58" s="363"/>
      <c r="RBF58" s="363"/>
      <c r="RBG58" s="363"/>
      <c r="RBH58" s="363"/>
      <c r="RBI58" s="363"/>
      <c r="RBJ58" s="363"/>
      <c r="RBK58" s="363"/>
      <c r="RBL58" s="363"/>
      <c r="RBM58" s="363"/>
      <c r="RBN58" s="363"/>
      <c r="RBO58" s="363"/>
      <c r="RBP58" s="363"/>
      <c r="RBQ58" s="363"/>
      <c r="RBR58" s="363"/>
      <c r="RBS58" s="363"/>
      <c r="RBT58" s="363"/>
      <c r="RBU58" s="363"/>
      <c r="RBV58" s="363"/>
      <c r="RBW58" s="363"/>
      <c r="RBX58" s="363"/>
      <c r="RBY58" s="363"/>
      <c r="RBZ58" s="363"/>
      <c r="RCA58" s="363"/>
      <c r="RCB58" s="363"/>
      <c r="RCC58" s="363"/>
      <c r="RCD58" s="363"/>
      <c r="RCE58" s="363"/>
      <c r="RCF58" s="363"/>
      <c r="RCG58" s="363"/>
      <c r="RCH58" s="363"/>
      <c r="RCI58" s="363"/>
      <c r="RCJ58" s="363"/>
      <c r="RCK58" s="363"/>
      <c r="RCL58" s="363"/>
      <c r="RCM58" s="363"/>
      <c r="RCN58" s="363"/>
      <c r="RCO58" s="363"/>
      <c r="RCP58" s="363"/>
      <c r="RCQ58" s="363"/>
      <c r="RCR58" s="363"/>
      <c r="RCS58" s="363"/>
      <c r="RCT58" s="363"/>
      <c r="RCU58" s="363"/>
      <c r="RCV58" s="363"/>
      <c r="RCW58" s="363"/>
      <c r="RCX58" s="363"/>
      <c r="RCY58" s="363"/>
      <c r="RCZ58" s="363"/>
      <c r="RDA58" s="363"/>
      <c r="RDB58" s="363"/>
      <c r="RDC58" s="363"/>
      <c r="RDD58" s="363"/>
      <c r="RDE58" s="363"/>
      <c r="RDF58" s="363"/>
      <c r="RDG58" s="363"/>
      <c r="RDH58" s="363"/>
      <c r="RDI58" s="363"/>
      <c r="RDJ58" s="363"/>
      <c r="RDK58" s="363"/>
      <c r="RDL58" s="363"/>
      <c r="RDM58" s="363"/>
      <c r="RDN58" s="363"/>
      <c r="RDO58" s="363"/>
      <c r="RDP58" s="363"/>
      <c r="RDQ58" s="363"/>
      <c r="RDR58" s="363"/>
      <c r="RDS58" s="363"/>
      <c r="RDT58" s="363"/>
      <c r="RDU58" s="363"/>
      <c r="RDV58" s="363"/>
      <c r="RDW58" s="363"/>
      <c r="RDX58" s="363"/>
      <c r="RDY58" s="363"/>
      <c r="RDZ58" s="363"/>
      <c r="REA58" s="363"/>
      <c r="REB58" s="363"/>
      <c r="REC58" s="363"/>
      <c r="RED58" s="363"/>
      <c r="REE58" s="363"/>
      <c r="REF58" s="363"/>
      <c r="REG58" s="363"/>
      <c r="REH58" s="363"/>
      <c r="REI58" s="363"/>
      <c r="REJ58" s="363"/>
      <c r="REK58" s="363"/>
      <c r="REL58" s="363"/>
      <c r="REM58" s="363"/>
      <c r="REN58" s="363"/>
      <c r="REO58" s="363"/>
      <c r="REP58" s="363"/>
      <c r="REQ58" s="363"/>
      <c r="RER58" s="363"/>
      <c r="RES58" s="363"/>
      <c r="RET58" s="363"/>
      <c r="REU58" s="363"/>
      <c r="REV58" s="363"/>
      <c r="REW58" s="363"/>
      <c r="REX58" s="363"/>
      <c r="REY58" s="363"/>
      <c r="REZ58" s="363"/>
      <c r="RFA58" s="363"/>
      <c r="RFB58" s="363"/>
      <c r="RFC58" s="363"/>
      <c r="RFD58" s="363"/>
      <c r="RFE58" s="363"/>
      <c r="RFF58" s="363"/>
      <c r="RFG58" s="363"/>
      <c r="RFH58" s="363"/>
      <c r="RFI58" s="363"/>
      <c r="RFJ58" s="363"/>
      <c r="RFK58" s="363"/>
      <c r="RFL58" s="363"/>
      <c r="RFM58" s="363"/>
      <c r="RFN58" s="363"/>
      <c r="RFO58" s="363"/>
      <c r="RFP58" s="363"/>
      <c r="RFQ58" s="363"/>
      <c r="RFR58" s="363"/>
      <c r="RFS58" s="363"/>
      <c r="RFT58" s="363"/>
      <c r="RFU58" s="363"/>
      <c r="RFV58" s="363"/>
      <c r="RFW58" s="363"/>
      <c r="RFX58" s="363"/>
      <c r="RFY58" s="363"/>
      <c r="RFZ58" s="363"/>
      <c r="RGA58" s="363"/>
      <c r="RGB58" s="363"/>
      <c r="RGC58" s="363"/>
      <c r="RGD58" s="363"/>
      <c r="RGE58" s="363"/>
      <c r="RGF58" s="363"/>
      <c r="RGG58" s="363"/>
      <c r="RGH58" s="363"/>
      <c r="RGI58" s="363"/>
      <c r="RGJ58" s="363"/>
      <c r="RGK58" s="363"/>
      <c r="RGL58" s="363"/>
      <c r="RGM58" s="363"/>
      <c r="RGN58" s="363"/>
      <c r="RGO58" s="363"/>
      <c r="RGP58" s="363"/>
      <c r="RGQ58" s="363"/>
      <c r="RGR58" s="363"/>
      <c r="RGS58" s="363"/>
      <c r="RGT58" s="363"/>
      <c r="RGU58" s="363"/>
      <c r="RGV58" s="363"/>
      <c r="RGW58" s="363"/>
      <c r="RGX58" s="363"/>
      <c r="RGY58" s="363"/>
      <c r="RGZ58" s="363"/>
      <c r="RHA58" s="363"/>
      <c r="RHB58" s="363"/>
      <c r="RHC58" s="363"/>
      <c r="RHD58" s="363"/>
      <c r="RHE58" s="363"/>
      <c r="RHF58" s="363"/>
      <c r="RHG58" s="363"/>
      <c r="RHH58" s="363"/>
      <c r="RHI58" s="363"/>
      <c r="RHJ58" s="363"/>
      <c r="RHK58" s="363"/>
      <c r="RHL58" s="363"/>
      <c r="RHM58" s="363"/>
      <c r="RHN58" s="363"/>
      <c r="RHO58" s="363"/>
      <c r="RHP58" s="363"/>
      <c r="RHQ58" s="363"/>
      <c r="RHR58" s="363"/>
      <c r="RHS58" s="363"/>
      <c r="RHT58" s="363"/>
      <c r="RHU58" s="363"/>
      <c r="RHV58" s="363"/>
      <c r="RHW58" s="363"/>
      <c r="RHX58" s="363"/>
      <c r="RHY58" s="363"/>
      <c r="RHZ58" s="363"/>
      <c r="RIA58" s="363"/>
      <c r="RIB58" s="363"/>
      <c r="RIC58" s="363"/>
      <c r="RID58" s="363"/>
      <c r="RIE58" s="363"/>
      <c r="RIF58" s="363"/>
      <c r="RIG58" s="363"/>
      <c r="RIH58" s="363"/>
      <c r="RII58" s="363"/>
      <c r="RIJ58" s="363"/>
      <c r="RIK58" s="363"/>
      <c r="RIL58" s="363"/>
      <c r="RIM58" s="363"/>
      <c r="RIN58" s="363"/>
      <c r="RIO58" s="363"/>
      <c r="RIP58" s="363"/>
      <c r="RIQ58" s="363"/>
      <c r="RIR58" s="363"/>
      <c r="RIS58" s="363"/>
      <c r="RIT58" s="363"/>
      <c r="RIU58" s="363"/>
      <c r="RIV58" s="363"/>
      <c r="RIW58" s="363"/>
      <c r="RIX58" s="363"/>
      <c r="RIY58" s="363"/>
      <c r="RIZ58" s="363"/>
      <c r="RJA58" s="363"/>
      <c r="RJB58" s="363"/>
      <c r="RJC58" s="363"/>
      <c r="RJD58" s="363"/>
      <c r="RJE58" s="363"/>
      <c r="RJF58" s="363"/>
      <c r="RJG58" s="363"/>
      <c r="RJH58" s="363"/>
      <c r="RJI58" s="363"/>
      <c r="RJJ58" s="363"/>
      <c r="RJK58" s="363"/>
      <c r="RJL58" s="363"/>
      <c r="RJM58" s="363"/>
      <c r="RJN58" s="363"/>
      <c r="RJO58" s="363"/>
      <c r="RJP58" s="363"/>
      <c r="RJQ58" s="363"/>
      <c r="RJR58" s="363"/>
      <c r="RJS58" s="363"/>
      <c r="RJT58" s="363"/>
      <c r="RJU58" s="363"/>
      <c r="RJV58" s="363"/>
      <c r="RJW58" s="363"/>
      <c r="RJX58" s="363"/>
      <c r="RJY58" s="363"/>
      <c r="RJZ58" s="363"/>
      <c r="RKA58" s="363"/>
      <c r="RKB58" s="363"/>
      <c r="RKC58" s="363"/>
      <c r="RKD58" s="363"/>
      <c r="RKE58" s="363"/>
      <c r="RKF58" s="363"/>
      <c r="RKG58" s="363"/>
      <c r="RKH58" s="363"/>
      <c r="RKI58" s="363"/>
      <c r="RKJ58" s="363"/>
      <c r="RKK58" s="363"/>
      <c r="RKL58" s="363"/>
      <c r="RKM58" s="363"/>
      <c r="RKN58" s="363"/>
      <c r="RKO58" s="363"/>
      <c r="RKP58" s="363"/>
      <c r="RKQ58" s="363"/>
      <c r="RKR58" s="363"/>
      <c r="RKS58" s="363"/>
      <c r="RKT58" s="363"/>
      <c r="RKU58" s="363"/>
      <c r="RKV58" s="363"/>
      <c r="RKW58" s="363"/>
      <c r="RKX58" s="363"/>
      <c r="RKY58" s="363"/>
      <c r="RKZ58" s="363"/>
      <c r="RLA58" s="363"/>
      <c r="RLB58" s="363"/>
      <c r="RLC58" s="363"/>
      <c r="RLD58" s="363"/>
      <c r="RLE58" s="363"/>
      <c r="RLF58" s="363"/>
      <c r="RLG58" s="363"/>
      <c r="RLH58" s="363"/>
      <c r="RLI58" s="363"/>
      <c r="RLJ58" s="363"/>
      <c r="RLK58" s="363"/>
      <c r="RLL58" s="363"/>
      <c r="RLM58" s="363"/>
      <c r="RLN58" s="363"/>
      <c r="RLO58" s="363"/>
      <c r="RLP58" s="363"/>
      <c r="RLQ58" s="363"/>
      <c r="RLR58" s="363"/>
      <c r="RLS58" s="363"/>
      <c r="RLT58" s="363"/>
      <c r="RLU58" s="363"/>
      <c r="RLV58" s="363"/>
      <c r="RLW58" s="363"/>
      <c r="RLX58" s="363"/>
      <c r="RLY58" s="363"/>
      <c r="RLZ58" s="363"/>
      <c r="RMA58" s="363"/>
      <c r="RMB58" s="363"/>
      <c r="RMC58" s="363"/>
      <c r="RMD58" s="363"/>
      <c r="RME58" s="363"/>
      <c r="RMF58" s="363"/>
      <c r="RMG58" s="363"/>
      <c r="RMH58" s="363"/>
      <c r="RMI58" s="363"/>
      <c r="RMJ58" s="363"/>
      <c r="RMK58" s="363"/>
      <c r="RML58" s="363"/>
      <c r="RMM58" s="363"/>
      <c r="RMN58" s="363"/>
      <c r="RMO58" s="363"/>
      <c r="RMP58" s="363"/>
      <c r="RMQ58" s="363"/>
      <c r="RMR58" s="363"/>
      <c r="RMS58" s="363"/>
      <c r="RMT58" s="363"/>
      <c r="RMU58" s="363"/>
      <c r="RMV58" s="363"/>
      <c r="RMW58" s="363"/>
      <c r="RMX58" s="363"/>
      <c r="RMY58" s="363"/>
      <c r="RMZ58" s="363"/>
      <c r="RNA58" s="363"/>
      <c r="RNB58" s="363"/>
      <c r="RNC58" s="363"/>
      <c r="RND58" s="363"/>
      <c r="RNE58" s="363"/>
      <c r="RNF58" s="363"/>
      <c r="RNG58" s="363"/>
      <c r="RNH58" s="363"/>
      <c r="RNI58" s="363"/>
      <c r="RNJ58" s="363"/>
      <c r="RNK58" s="363"/>
      <c r="RNL58" s="363"/>
      <c r="RNM58" s="363"/>
      <c r="RNN58" s="363"/>
      <c r="RNO58" s="363"/>
      <c r="RNP58" s="363"/>
      <c r="RNQ58" s="363"/>
      <c r="RNR58" s="363"/>
      <c r="RNS58" s="363"/>
      <c r="RNT58" s="363"/>
      <c r="RNU58" s="363"/>
      <c r="RNV58" s="363"/>
      <c r="RNW58" s="363"/>
      <c r="RNX58" s="363"/>
      <c r="RNY58" s="363"/>
      <c r="RNZ58" s="363"/>
      <c r="ROA58" s="363"/>
      <c r="ROB58" s="363"/>
      <c r="ROC58" s="363"/>
      <c r="ROD58" s="363"/>
      <c r="ROE58" s="363"/>
      <c r="ROF58" s="363"/>
      <c r="ROG58" s="363"/>
      <c r="ROH58" s="363"/>
      <c r="ROI58" s="363"/>
      <c r="ROJ58" s="363"/>
      <c r="ROK58" s="363"/>
      <c r="ROL58" s="363"/>
      <c r="ROM58" s="363"/>
      <c r="RON58" s="363"/>
      <c r="ROO58" s="363"/>
      <c r="ROP58" s="363"/>
      <c r="ROQ58" s="363"/>
      <c r="ROR58" s="363"/>
      <c r="ROS58" s="363"/>
      <c r="ROT58" s="363"/>
      <c r="ROU58" s="363"/>
      <c r="ROV58" s="363"/>
      <c r="ROW58" s="363"/>
      <c r="ROX58" s="363"/>
      <c r="ROY58" s="363"/>
      <c r="ROZ58" s="363"/>
      <c r="RPA58" s="363"/>
      <c r="RPB58" s="363"/>
      <c r="RPC58" s="363"/>
      <c r="RPD58" s="363"/>
      <c r="RPE58" s="363"/>
      <c r="RPF58" s="363"/>
      <c r="RPG58" s="363"/>
      <c r="RPH58" s="363"/>
      <c r="RPI58" s="363"/>
      <c r="RPJ58" s="363"/>
      <c r="RPK58" s="363"/>
      <c r="RPL58" s="363"/>
      <c r="RPM58" s="363"/>
      <c r="RPN58" s="363"/>
      <c r="RPO58" s="363"/>
      <c r="RPP58" s="363"/>
      <c r="RPQ58" s="363"/>
      <c r="RPR58" s="363"/>
      <c r="RPS58" s="363"/>
      <c r="RPT58" s="363"/>
      <c r="RPU58" s="363"/>
      <c r="RPV58" s="363"/>
      <c r="RPW58" s="363"/>
      <c r="RPX58" s="363"/>
      <c r="RPY58" s="363"/>
      <c r="RPZ58" s="363"/>
      <c r="RQA58" s="363"/>
      <c r="RQB58" s="363"/>
      <c r="RQC58" s="363"/>
      <c r="RQD58" s="363"/>
      <c r="RQE58" s="363"/>
      <c r="RQF58" s="363"/>
      <c r="RQG58" s="363"/>
      <c r="RQH58" s="363"/>
      <c r="RQI58" s="363"/>
      <c r="RQJ58" s="363"/>
      <c r="RQK58" s="363"/>
      <c r="RQL58" s="363"/>
      <c r="RQM58" s="363"/>
      <c r="RQN58" s="363"/>
      <c r="RQO58" s="363"/>
      <c r="RQP58" s="363"/>
      <c r="RQQ58" s="363"/>
      <c r="RQR58" s="363"/>
      <c r="RQS58" s="363"/>
      <c r="RQT58" s="363"/>
      <c r="RQU58" s="363"/>
      <c r="RQV58" s="363"/>
      <c r="RQW58" s="363"/>
      <c r="RQX58" s="363"/>
      <c r="RQY58" s="363"/>
      <c r="RQZ58" s="363"/>
      <c r="RRA58" s="363"/>
      <c r="RRB58" s="363"/>
      <c r="RRC58" s="363"/>
      <c r="RRD58" s="363"/>
      <c r="RRE58" s="363"/>
      <c r="RRF58" s="363"/>
      <c r="RRG58" s="363"/>
      <c r="RRH58" s="363"/>
      <c r="RRI58" s="363"/>
      <c r="RRJ58" s="363"/>
      <c r="RRK58" s="363"/>
      <c r="RRL58" s="363"/>
      <c r="RRM58" s="363"/>
      <c r="RRN58" s="363"/>
      <c r="RRO58" s="363"/>
      <c r="RRP58" s="363"/>
      <c r="RRQ58" s="363"/>
      <c r="RRR58" s="363"/>
      <c r="RRS58" s="363"/>
      <c r="RRT58" s="363"/>
      <c r="RRU58" s="363"/>
      <c r="RRV58" s="363"/>
      <c r="RRW58" s="363"/>
      <c r="RRX58" s="363"/>
      <c r="RRY58" s="363"/>
      <c r="RRZ58" s="363"/>
      <c r="RSA58" s="363"/>
      <c r="RSB58" s="363"/>
      <c r="RSC58" s="363"/>
      <c r="RSD58" s="363"/>
      <c r="RSE58" s="363"/>
      <c r="RSF58" s="363"/>
      <c r="RSG58" s="363"/>
      <c r="RSH58" s="363"/>
      <c r="RSI58" s="363"/>
      <c r="RSJ58" s="363"/>
      <c r="RSK58" s="363"/>
      <c r="RSL58" s="363"/>
      <c r="RSM58" s="363"/>
      <c r="RSN58" s="363"/>
      <c r="RSO58" s="363"/>
      <c r="RSP58" s="363"/>
      <c r="RSQ58" s="363"/>
      <c r="RSR58" s="363"/>
      <c r="RSS58" s="363"/>
      <c r="RST58" s="363"/>
      <c r="RSU58" s="363"/>
      <c r="RSV58" s="363"/>
      <c r="RSW58" s="363"/>
      <c r="RSX58" s="363"/>
      <c r="RSY58" s="363"/>
      <c r="RSZ58" s="363"/>
      <c r="RTA58" s="363"/>
      <c r="RTB58" s="363"/>
      <c r="RTC58" s="363"/>
      <c r="RTD58" s="363"/>
      <c r="RTE58" s="363"/>
      <c r="RTF58" s="363"/>
      <c r="RTG58" s="363"/>
      <c r="RTH58" s="363"/>
      <c r="RTI58" s="363"/>
      <c r="RTJ58" s="363"/>
      <c r="RTK58" s="363"/>
      <c r="RTL58" s="363"/>
      <c r="RTM58" s="363"/>
      <c r="RTN58" s="363"/>
      <c r="RTO58" s="363"/>
      <c r="RTP58" s="363"/>
      <c r="RTQ58" s="363"/>
      <c r="RTR58" s="363"/>
      <c r="RTS58" s="363"/>
      <c r="RTT58" s="363"/>
      <c r="RTU58" s="363"/>
      <c r="RTV58" s="363"/>
      <c r="RTW58" s="363"/>
      <c r="RTX58" s="363"/>
      <c r="RTY58" s="363"/>
      <c r="RTZ58" s="363"/>
      <c r="RUA58" s="363"/>
      <c r="RUB58" s="363"/>
      <c r="RUC58" s="363"/>
      <c r="RUD58" s="363"/>
      <c r="RUE58" s="363"/>
      <c r="RUF58" s="363"/>
      <c r="RUG58" s="363"/>
      <c r="RUH58" s="363"/>
      <c r="RUI58" s="363"/>
      <c r="RUJ58" s="363"/>
      <c r="RUK58" s="363"/>
      <c r="RUL58" s="363"/>
      <c r="RUM58" s="363"/>
      <c r="RUN58" s="363"/>
      <c r="RUO58" s="363"/>
      <c r="RUP58" s="363"/>
      <c r="RUQ58" s="363"/>
      <c r="RUR58" s="363"/>
      <c r="RUS58" s="363"/>
      <c r="RUT58" s="363"/>
      <c r="RUU58" s="363"/>
      <c r="RUV58" s="363"/>
      <c r="RUW58" s="363"/>
      <c r="RUX58" s="363"/>
      <c r="RUY58" s="363"/>
      <c r="RUZ58" s="363"/>
      <c r="RVA58" s="363"/>
      <c r="RVB58" s="363"/>
      <c r="RVC58" s="363"/>
      <c r="RVD58" s="363"/>
      <c r="RVE58" s="363"/>
      <c r="RVF58" s="363"/>
      <c r="RVG58" s="363"/>
      <c r="RVH58" s="363"/>
      <c r="RVI58" s="363"/>
      <c r="RVJ58" s="363"/>
      <c r="RVK58" s="363"/>
      <c r="RVL58" s="363"/>
      <c r="RVM58" s="363"/>
      <c r="RVN58" s="363"/>
      <c r="RVO58" s="363"/>
      <c r="RVP58" s="363"/>
      <c r="RVQ58" s="363"/>
      <c r="RVR58" s="363"/>
      <c r="RVS58" s="363"/>
      <c r="RVT58" s="363"/>
      <c r="RVU58" s="363"/>
      <c r="RVV58" s="363"/>
      <c r="RVW58" s="363"/>
      <c r="RVX58" s="363"/>
      <c r="RVY58" s="363"/>
      <c r="RVZ58" s="363"/>
      <c r="RWA58" s="363"/>
      <c r="RWB58" s="363"/>
      <c r="RWC58" s="363"/>
      <c r="RWD58" s="363"/>
      <c r="RWE58" s="363"/>
      <c r="RWF58" s="363"/>
      <c r="RWG58" s="363"/>
      <c r="RWH58" s="363"/>
      <c r="RWI58" s="363"/>
      <c r="RWJ58" s="363"/>
      <c r="RWK58" s="363"/>
      <c r="RWL58" s="363"/>
      <c r="RWM58" s="363"/>
      <c r="RWN58" s="363"/>
      <c r="RWO58" s="363"/>
      <c r="RWP58" s="363"/>
      <c r="RWQ58" s="363"/>
      <c r="RWR58" s="363"/>
      <c r="RWS58" s="363"/>
      <c r="RWT58" s="363"/>
      <c r="RWU58" s="363"/>
      <c r="RWV58" s="363"/>
      <c r="RWW58" s="363"/>
      <c r="RWX58" s="363"/>
      <c r="RWY58" s="363"/>
      <c r="RWZ58" s="363"/>
      <c r="RXA58" s="363"/>
      <c r="RXB58" s="363"/>
      <c r="RXC58" s="363"/>
      <c r="RXD58" s="363"/>
      <c r="RXE58" s="363"/>
      <c r="RXF58" s="363"/>
      <c r="RXG58" s="363"/>
      <c r="RXH58" s="363"/>
      <c r="RXI58" s="363"/>
      <c r="RXJ58" s="363"/>
      <c r="RXK58" s="363"/>
      <c r="RXL58" s="363"/>
      <c r="RXM58" s="363"/>
      <c r="RXN58" s="363"/>
      <c r="RXO58" s="363"/>
      <c r="RXP58" s="363"/>
      <c r="RXQ58" s="363"/>
      <c r="RXR58" s="363"/>
      <c r="RXS58" s="363"/>
      <c r="RXT58" s="363"/>
      <c r="RXU58" s="363"/>
      <c r="RXV58" s="363"/>
      <c r="RXW58" s="363"/>
      <c r="RXX58" s="363"/>
      <c r="RXY58" s="363"/>
      <c r="RXZ58" s="363"/>
      <c r="RYA58" s="363"/>
      <c r="RYB58" s="363"/>
      <c r="RYC58" s="363"/>
      <c r="RYD58" s="363"/>
      <c r="RYE58" s="363"/>
      <c r="RYF58" s="363"/>
      <c r="RYG58" s="363"/>
      <c r="RYH58" s="363"/>
      <c r="RYI58" s="363"/>
      <c r="RYJ58" s="363"/>
      <c r="RYK58" s="363"/>
      <c r="RYL58" s="363"/>
      <c r="RYM58" s="363"/>
      <c r="RYN58" s="363"/>
      <c r="RYO58" s="363"/>
      <c r="RYP58" s="363"/>
      <c r="RYQ58" s="363"/>
      <c r="RYR58" s="363"/>
      <c r="RYS58" s="363"/>
      <c r="RYT58" s="363"/>
      <c r="RYU58" s="363"/>
      <c r="RYV58" s="363"/>
      <c r="RYW58" s="363"/>
      <c r="RYX58" s="363"/>
      <c r="RYY58" s="363"/>
      <c r="RYZ58" s="363"/>
      <c r="RZA58" s="363"/>
      <c r="RZB58" s="363"/>
      <c r="RZC58" s="363"/>
      <c r="RZD58" s="363"/>
      <c r="RZE58" s="363"/>
      <c r="RZF58" s="363"/>
      <c r="RZG58" s="363"/>
      <c r="RZH58" s="363"/>
      <c r="RZI58" s="363"/>
      <c r="RZJ58" s="363"/>
      <c r="RZK58" s="363"/>
      <c r="RZL58" s="363"/>
      <c r="RZM58" s="363"/>
      <c r="RZN58" s="363"/>
      <c r="RZO58" s="363"/>
      <c r="RZP58" s="363"/>
      <c r="RZQ58" s="363"/>
      <c r="RZR58" s="363"/>
      <c r="RZS58" s="363"/>
      <c r="RZT58" s="363"/>
      <c r="RZU58" s="363"/>
      <c r="RZV58" s="363"/>
      <c r="RZW58" s="363"/>
      <c r="RZX58" s="363"/>
      <c r="RZY58" s="363"/>
      <c r="RZZ58" s="363"/>
      <c r="SAA58" s="363"/>
      <c r="SAB58" s="363"/>
      <c r="SAC58" s="363"/>
      <c r="SAD58" s="363"/>
      <c r="SAE58" s="363"/>
      <c r="SAF58" s="363"/>
      <c r="SAG58" s="363"/>
      <c r="SAH58" s="363"/>
      <c r="SAI58" s="363"/>
      <c r="SAJ58" s="363"/>
      <c r="SAK58" s="363"/>
      <c r="SAL58" s="363"/>
      <c r="SAM58" s="363"/>
      <c r="SAN58" s="363"/>
      <c r="SAO58" s="363"/>
      <c r="SAP58" s="363"/>
      <c r="SAQ58" s="363"/>
      <c r="SAR58" s="363"/>
      <c r="SAS58" s="363"/>
      <c r="SAT58" s="363"/>
      <c r="SAU58" s="363"/>
      <c r="SAV58" s="363"/>
      <c r="SAW58" s="363"/>
      <c r="SAX58" s="363"/>
      <c r="SAY58" s="363"/>
      <c r="SAZ58" s="363"/>
      <c r="SBA58" s="363"/>
      <c r="SBB58" s="363"/>
      <c r="SBC58" s="363"/>
      <c r="SBD58" s="363"/>
      <c r="SBE58" s="363"/>
      <c r="SBF58" s="363"/>
      <c r="SBG58" s="363"/>
      <c r="SBH58" s="363"/>
      <c r="SBI58" s="363"/>
      <c r="SBJ58" s="363"/>
      <c r="SBK58" s="363"/>
      <c r="SBL58" s="363"/>
      <c r="SBM58" s="363"/>
      <c r="SBN58" s="363"/>
      <c r="SBO58" s="363"/>
      <c r="SBP58" s="363"/>
      <c r="SBQ58" s="363"/>
      <c r="SBR58" s="363"/>
      <c r="SBS58" s="363"/>
      <c r="SBT58" s="363"/>
      <c r="SBU58" s="363"/>
      <c r="SBV58" s="363"/>
      <c r="SBW58" s="363"/>
      <c r="SBX58" s="363"/>
      <c r="SBY58" s="363"/>
      <c r="SBZ58" s="363"/>
      <c r="SCA58" s="363"/>
      <c r="SCB58" s="363"/>
      <c r="SCC58" s="363"/>
      <c r="SCD58" s="363"/>
      <c r="SCE58" s="363"/>
      <c r="SCF58" s="363"/>
      <c r="SCG58" s="363"/>
      <c r="SCH58" s="363"/>
      <c r="SCI58" s="363"/>
      <c r="SCJ58" s="363"/>
      <c r="SCK58" s="363"/>
      <c r="SCL58" s="363"/>
      <c r="SCM58" s="363"/>
      <c r="SCN58" s="363"/>
      <c r="SCO58" s="363"/>
      <c r="SCP58" s="363"/>
      <c r="SCQ58" s="363"/>
      <c r="SCR58" s="363"/>
      <c r="SCS58" s="363"/>
      <c r="SCT58" s="363"/>
      <c r="SCU58" s="363"/>
      <c r="SCV58" s="363"/>
      <c r="SCW58" s="363"/>
      <c r="SCX58" s="363"/>
      <c r="SCY58" s="363"/>
      <c r="SCZ58" s="363"/>
      <c r="SDA58" s="363"/>
      <c r="SDB58" s="363"/>
      <c r="SDC58" s="363"/>
      <c r="SDD58" s="363"/>
      <c r="SDE58" s="363"/>
      <c r="SDF58" s="363"/>
      <c r="SDG58" s="363"/>
      <c r="SDH58" s="363"/>
      <c r="SDI58" s="363"/>
      <c r="SDJ58" s="363"/>
      <c r="SDK58" s="363"/>
      <c r="SDL58" s="363"/>
      <c r="SDM58" s="363"/>
      <c r="SDN58" s="363"/>
      <c r="SDO58" s="363"/>
      <c r="SDP58" s="363"/>
      <c r="SDQ58" s="363"/>
      <c r="SDR58" s="363"/>
      <c r="SDS58" s="363"/>
      <c r="SDT58" s="363"/>
      <c r="SDU58" s="363"/>
      <c r="SDV58" s="363"/>
      <c r="SDW58" s="363"/>
      <c r="SDX58" s="363"/>
      <c r="SDY58" s="363"/>
      <c r="SDZ58" s="363"/>
      <c r="SEA58" s="363"/>
      <c r="SEB58" s="363"/>
      <c r="SEC58" s="363"/>
      <c r="SED58" s="363"/>
      <c r="SEE58" s="363"/>
      <c r="SEF58" s="363"/>
      <c r="SEG58" s="363"/>
      <c r="SEH58" s="363"/>
      <c r="SEI58" s="363"/>
      <c r="SEJ58" s="363"/>
      <c r="SEK58" s="363"/>
      <c r="SEL58" s="363"/>
      <c r="SEM58" s="363"/>
      <c r="SEN58" s="363"/>
      <c r="SEO58" s="363"/>
      <c r="SEP58" s="363"/>
      <c r="SEQ58" s="363"/>
      <c r="SER58" s="363"/>
      <c r="SES58" s="363"/>
      <c r="SET58" s="363"/>
      <c r="SEU58" s="363"/>
      <c r="SEV58" s="363"/>
      <c r="SEW58" s="363"/>
      <c r="SEX58" s="363"/>
      <c r="SEY58" s="363"/>
      <c r="SEZ58" s="363"/>
      <c r="SFA58" s="363"/>
      <c r="SFB58" s="363"/>
      <c r="SFC58" s="363"/>
      <c r="SFD58" s="363"/>
      <c r="SFE58" s="363"/>
      <c r="SFF58" s="363"/>
      <c r="SFG58" s="363"/>
      <c r="SFH58" s="363"/>
      <c r="SFI58" s="363"/>
      <c r="SFJ58" s="363"/>
      <c r="SFK58" s="363"/>
      <c r="SFL58" s="363"/>
      <c r="SFM58" s="363"/>
      <c r="SFN58" s="363"/>
      <c r="SFO58" s="363"/>
      <c r="SFP58" s="363"/>
      <c r="SFQ58" s="363"/>
      <c r="SFR58" s="363"/>
      <c r="SFS58" s="363"/>
      <c r="SFT58" s="363"/>
      <c r="SFU58" s="363"/>
      <c r="SFV58" s="363"/>
      <c r="SFW58" s="363"/>
      <c r="SFX58" s="363"/>
      <c r="SFY58" s="363"/>
      <c r="SFZ58" s="363"/>
      <c r="SGA58" s="363"/>
      <c r="SGB58" s="363"/>
      <c r="SGC58" s="363"/>
      <c r="SGD58" s="363"/>
      <c r="SGE58" s="363"/>
      <c r="SGF58" s="363"/>
      <c r="SGG58" s="363"/>
      <c r="SGH58" s="363"/>
      <c r="SGI58" s="363"/>
      <c r="SGJ58" s="363"/>
      <c r="SGK58" s="363"/>
      <c r="SGL58" s="363"/>
      <c r="SGM58" s="363"/>
      <c r="SGN58" s="363"/>
      <c r="SGO58" s="363"/>
      <c r="SGP58" s="363"/>
      <c r="SGQ58" s="363"/>
      <c r="SGR58" s="363"/>
      <c r="SGS58" s="363"/>
      <c r="SGT58" s="363"/>
      <c r="SGU58" s="363"/>
      <c r="SGV58" s="363"/>
      <c r="SGW58" s="363"/>
      <c r="SGX58" s="363"/>
      <c r="SGY58" s="363"/>
      <c r="SGZ58" s="363"/>
      <c r="SHA58" s="363"/>
      <c r="SHB58" s="363"/>
      <c r="SHC58" s="363"/>
      <c r="SHD58" s="363"/>
      <c r="SHE58" s="363"/>
      <c r="SHF58" s="363"/>
      <c r="SHG58" s="363"/>
      <c r="SHH58" s="363"/>
      <c r="SHI58" s="363"/>
      <c r="SHJ58" s="363"/>
      <c r="SHK58" s="363"/>
      <c r="SHL58" s="363"/>
      <c r="SHM58" s="363"/>
      <c r="SHN58" s="363"/>
      <c r="SHO58" s="363"/>
      <c r="SHP58" s="363"/>
      <c r="SHQ58" s="363"/>
      <c r="SHR58" s="363"/>
      <c r="SHS58" s="363"/>
      <c r="SHT58" s="363"/>
      <c r="SHU58" s="363"/>
      <c r="SHV58" s="363"/>
      <c r="SHW58" s="363"/>
      <c r="SHX58" s="363"/>
      <c r="SHY58" s="363"/>
      <c r="SHZ58" s="363"/>
      <c r="SIA58" s="363"/>
      <c r="SIB58" s="363"/>
      <c r="SIC58" s="363"/>
      <c r="SID58" s="363"/>
      <c r="SIE58" s="363"/>
      <c r="SIF58" s="363"/>
      <c r="SIG58" s="363"/>
      <c r="SIH58" s="363"/>
      <c r="SII58" s="363"/>
      <c r="SIJ58" s="363"/>
      <c r="SIK58" s="363"/>
      <c r="SIL58" s="363"/>
      <c r="SIM58" s="363"/>
      <c r="SIN58" s="363"/>
      <c r="SIO58" s="363"/>
      <c r="SIP58" s="363"/>
      <c r="SIQ58" s="363"/>
      <c r="SIR58" s="363"/>
      <c r="SIS58" s="363"/>
      <c r="SIT58" s="363"/>
      <c r="SIU58" s="363"/>
      <c r="SIV58" s="363"/>
      <c r="SIW58" s="363"/>
      <c r="SIX58" s="363"/>
      <c r="SIY58" s="363"/>
      <c r="SIZ58" s="363"/>
      <c r="SJA58" s="363"/>
      <c r="SJB58" s="363"/>
      <c r="SJC58" s="363"/>
      <c r="SJD58" s="363"/>
      <c r="SJE58" s="363"/>
      <c r="SJF58" s="363"/>
      <c r="SJG58" s="363"/>
      <c r="SJH58" s="363"/>
      <c r="SJI58" s="363"/>
      <c r="SJJ58" s="363"/>
      <c r="SJK58" s="363"/>
      <c r="SJL58" s="363"/>
      <c r="SJM58" s="363"/>
      <c r="SJN58" s="363"/>
      <c r="SJO58" s="363"/>
      <c r="SJP58" s="363"/>
      <c r="SJQ58" s="363"/>
      <c r="SJR58" s="363"/>
      <c r="SJS58" s="363"/>
      <c r="SJT58" s="363"/>
      <c r="SJU58" s="363"/>
      <c r="SJV58" s="363"/>
      <c r="SJW58" s="363"/>
      <c r="SJX58" s="363"/>
      <c r="SJY58" s="363"/>
      <c r="SJZ58" s="363"/>
      <c r="SKA58" s="363"/>
      <c r="SKB58" s="363"/>
      <c r="SKC58" s="363"/>
      <c r="SKD58" s="363"/>
      <c r="SKE58" s="363"/>
      <c r="SKF58" s="363"/>
      <c r="SKG58" s="363"/>
      <c r="SKH58" s="363"/>
      <c r="SKI58" s="363"/>
      <c r="SKJ58" s="363"/>
      <c r="SKK58" s="363"/>
      <c r="SKL58" s="363"/>
      <c r="SKM58" s="363"/>
      <c r="SKN58" s="363"/>
      <c r="SKO58" s="363"/>
      <c r="SKP58" s="363"/>
      <c r="SKQ58" s="363"/>
      <c r="SKR58" s="363"/>
      <c r="SKS58" s="363"/>
      <c r="SKT58" s="363"/>
      <c r="SKU58" s="363"/>
      <c r="SKV58" s="363"/>
      <c r="SKW58" s="363"/>
      <c r="SKX58" s="363"/>
      <c r="SKY58" s="363"/>
      <c r="SKZ58" s="363"/>
      <c r="SLA58" s="363"/>
      <c r="SLB58" s="363"/>
      <c r="SLC58" s="363"/>
      <c r="SLD58" s="363"/>
      <c r="SLE58" s="363"/>
      <c r="SLF58" s="363"/>
      <c r="SLG58" s="363"/>
      <c r="SLH58" s="363"/>
      <c r="SLI58" s="363"/>
      <c r="SLJ58" s="363"/>
      <c r="SLK58" s="363"/>
      <c r="SLL58" s="363"/>
      <c r="SLM58" s="363"/>
      <c r="SLN58" s="363"/>
      <c r="SLO58" s="363"/>
      <c r="SLP58" s="363"/>
      <c r="SLQ58" s="363"/>
      <c r="SLR58" s="363"/>
      <c r="SLS58" s="363"/>
      <c r="SLT58" s="363"/>
      <c r="SLU58" s="363"/>
      <c r="SLV58" s="363"/>
      <c r="SLW58" s="363"/>
      <c r="SLX58" s="363"/>
      <c r="SLY58" s="363"/>
      <c r="SLZ58" s="363"/>
      <c r="SMA58" s="363"/>
      <c r="SMB58" s="363"/>
      <c r="SMC58" s="363"/>
      <c r="SMD58" s="363"/>
      <c r="SME58" s="363"/>
      <c r="SMF58" s="363"/>
      <c r="SMG58" s="363"/>
      <c r="SMH58" s="363"/>
      <c r="SMI58" s="363"/>
      <c r="SMJ58" s="363"/>
      <c r="SMK58" s="363"/>
      <c r="SML58" s="363"/>
      <c r="SMM58" s="363"/>
      <c r="SMN58" s="363"/>
      <c r="SMO58" s="363"/>
      <c r="SMP58" s="363"/>
      <c r="SMQ58" s="363"/>
      <c r="SMR58" s="363"/>
      <c r="SMS58" s="363"/>
      <c r="SMT58" s="363"/>
      <c r="SMU58" s="363"/>
      <c r="SMV58" s="363"/>
      <c r="SMW58" s="363"/>
      <c r="SMX58" s="363"/>
      <c r="SMY58" s="363"/>
      <c r="SMZ58" s="363"/>
      <c r="SNA58" s="363"/>
      <c r="SNB58" s="363"/>
      <c r="SNC58" s="363"/>
      <c r="SND58" s="363"/>
      <c r="SNE58" s="363"/>
      <c r="SNF58" s="363"/>
      <c r="SNG58" s="363"/>
      <c r="SNH58" s="363"/>
      <c r="SNI58" s="363"/>
      <c r="SNJ58" s="363"/>
      <c r="SNK58" s="363"/>
      <c r="SNL58" s="363"/>
      <c r="SNM58" s="363"/>
      <c r="SNN58" s="363"/>
      <c r="SNO58" s="363"/>
      <c r="SNP58" s="363"/>
      <c r="SNQ58" s="363"/>
      <c r="SNR58" s="363"/>
      <c r="SNS58" s="363"/>
      <c r="SNT58" s="363"/>
      <c r="SNU58" s="363"/>
      <c r="SNV58" s="363"/>
      <c r="SNW58" s="363"/>
      <c r="SNX58" s="363"/>
      <c r="SNY58" s="363"/>
      <c r="SNZ58" s="363"/>
      <c r="SOA58" s="363"/>
      <c r="SOB58" s="363"/>
      <c r="SOC58" s="363"/>
      <c r="SOD58" s="363"/>
      <c r="SOE58" s="363"/>
      <c r="SOF58" s="363"/>
      <c r="SOG58" s="363"/>
      <c r="SOH58" s="363"/>
      <c r="SOI58" s="363"/>
      <c r="SOJ58" s="363"/>
      <c r="SOK58" s="363"/>
      <c r="SOL58" s="363"/>
      <c r="SOM58" s="363"/>
      <c r="SON58" s="363"/>
      <c r="SOO58" s="363"/>
      <c r="SOP58" s="363"/>
      <c r="SOQ58" s="363"/>
      <c r="SOR58" s="363"/>
      <c r="SOS58" s="363"/>
      <c r="SOT58" s="363"/>
      <c r="SOU58" s="363"/>
      <c r="SOV58" s="363"/>
      <c r="SOW58" s="363"/>
      <c r="SOX58" s="363"/>
      <c r="SOY58" s="363"/>
      <c r="SOZ58" s="363"/>
      <c r="SPA58" s="363"/>
      <c r="SPB58" s="363"/>
      <c r="SPC58" s="363"/>
      <c r="SPD58" s="363"/>
      <c r="SPE58" s="363"/>
      <c r="SPF58" s="363"/>
      <c r="SPG58" s="363"/>
      <c r="SPH58" s="363"/>
      <c r="SPI58" s="363"/>
      <c r="SPJ58" s="363"/>
      <c r="SPK58" s="363"/>
      <c r="SPL58" s="363"/>
      <c r="SPM58" s="363"/>
      <c r="SPN58" s="363"/>
      <c r="SPO58" s="363"/>
      <c r="SPP58" s="363"/>
      <c r="SPQ58" s="363"/>
      <c r="SPR58" s="363"/>
      <c r="SPS58" s="363"/>
      <c r="SPT58" s="363"/>
      <c r="SPU58" s="363"/>
      <c r="SPV58" s="363"/>
      <c r="SPW58" s="363"/>
      <c r="SPX58" s="363"/>
      <c r="SPY58" s="363"/>
      <c r="SPZ58" s="363"/>
      <c r="SQA58" s="363"/>
      <c r="SQB58" s="363"/>
      <c r="SQC58" s="363"/>
      <c r="SQD58" s="363"/>
      <c r="SQE58" s="363"/>
      <c r="SQF58" s="363"/>
      <c r="SQG58" s="363"/>
      <c r="SQH58" s="363"/>
      <c r="SQI58" s="363"/>
      <c r="SQJ58" s="363"/>
      <c r="SQK58" s="363"/>
      <c r="SQL58" s="363"/>
      <c r="SQM58" s="363"/>
      <c r="SQN58" s="363"/>
      <c r="SQO58" s="363"/>
      <c r="SQP58" s="363"/>
      <c r="SQQ58" s="363"/>
      <c r="SQR58" s="363"/>
      <c r="SQS58" s="363"/>
      <c r="SQT58" s="363"/>
      <c r="SQU58" s="363"/>
      <c r="SQV58" s="363"/>
      <c r="SQW58" s="363"/>
      <c r="SQX58" s="363"/>
      <c r="SQY58" s="363"/>
      <c r="SQZ58" s="363"/>
      <c r="SRA58" s="363"/>
      <c r="SRB58" s="363"/>
      <c r="SRC58" s="363"/>
      <c r="SRD58" s="363"/>
      <c r="SRE58" s="363"/>
      <c r="SRF58" s="363"/>
      <c r="SRG58" s="363"/>
      <c r="SRH58" s="363"/>
      <c r="SRI58" s="363"/>
      <c r="SRJ58" s="363"/>
      <c r="SRK58" s="363"/>
      <c r="SRL58" s="363"/>
      <c r="SRM58" s="363"/>
      <c r="SRN58" s="363"/>
      <c r="SRO58" s="363"/>
      <c r="SRP58" s="363"/>
      <c r="SRQ58" s="363"/>
      <c r="SRR58" s="363"/>
      <c r="SRS58" s="363"/>
      <c r="SRT58" s="363"/>
      <c r="SRU58" s="363"/>
      <c r="SRV58" s="363"/>
      <c r="SRW58" s="363"/>
      <c r="SRX58" s="363"/>
      <c r="SRY58" s="363"/>
      <c r="SRZ58" s="363"/>
      <c r="SSA58" s="363"/>
      <c r="SSB58" s="363"/>
      <c r="SSC58" s="363"/>
      <c r="SSD58" s="363"/>
      <c r="SSE58" s="363"/>
      <c r="SSF58" s="363"/>
      <c r="SSG58" s="363"/>
      <c r="SSH58" s="363"/>
      <c r="SSI58" s="363"/>
      <c r="SSJ58" s="363"/>
      <c r="SSK58" s="363"/>
      <c r="SSL58" s="363"/>
      <c r="SSM58" s="363"/>
      <c r="SSN58" s="363"/>
      <c r="SSO58" s="363"/>
      <c r="SSP58" s="363"/>
      <c r="SSQ58" s="363"/>
      <c r="SSR58" s="363"/>
      <c r="SSS58" s="363"/>
      <c r="SST58" s="363"/>
      <c r="SSU58" s="363"/>
      <c r="SSV58" s="363"/>
      <c r="SSW58" s="363"/>
      <c r="SSX58" s="363"/>
      <c r="SSY58" s="363"/>
      <c r="SSZ58" s="363"/>
      <c r="STA58" s="363"/>
      <c r="STB58" s="363"/>
      <c r="STC58" s="363"/>
      <c r="STD58" s="363"/>
      <c r="STE58" s="363"/>
      <c r="STF58" s="363"/>
      <c r="STG58" s="363"/>
      <c r="STH58" s="363"/>
      <c r="STI58" s="363"/>
      <c r="STJ58" s="363"/>
      <c r="STK58" s="363"/>
      <c r="STL58" s="363"/>
      <c r="STM58" s="363"/>
      <c r="STN58" s="363"/>
      <c r="STO58" s="363"/>
      <c r="STP58" s="363"/>
      <c r="STQ58" s="363"/>
      <c r="STR58" s="363"/>
      <c r="STS58" s="363"/>
      <c r="STT58" s="363"/>
      <c r="STU58" s="363"/>
      <c r="STV58" s="363"/>
      <c r="STW58" s="363"/>
      <c r="STX58" s="363"/>
      <c r="STY58" s="363"/>
      <c r="STZ58" s="363"/>
      <c r="SUA58" s="363"/>
      <c r="SUB58" s="363"/>
      <c r="SUC58" s="363"/>
      <c r="SUD58" s="363"/>
      <c r="SUE58" s="363"/>
      <c r="SUF58" s="363"/>
      <c r="SUG58" s="363"/>
      <c r="SUH58" s="363"/>
      <c r="SUI58" s="363"/>
      <c r="SUJ58" s="363"/>
      <c r="SUK58" s="363"/>
      <c r="SUL58" s="363"/>
      <c r="SUM58" s="363"/>
      <c r="SUN58" s="363"/>
      <c r="SUO58" s="363"/>
      <c r="SUP58" s="363"/>
      <c r="SUQ58" s="363"/>
      <c r="SUR58" s="363"/>
      <c r="SUS58" s="363"/>
      <c r="SUT58" s="363"/>
      <c r="SUU58" s="363"/>
      <c r="SUV58" s="363"/>
      <c r="SUW58" s="363"/>
      <c r="SUX58" s="363"/>
      <c r="SUY58" s="363"/>
      <c r="SUZ58" s="363"/>
      <c r="SVA58" s="363"/>
      <c r="SVB58" s="363"/>
      <c r="SVC58" s="363"/>
      <c r="SVD58" s="363"/>
      <c r="SVE58" s="363"/>
      <c r="SVF58" s="363"/>
      <c r="SVG58" s="363"/>
      <c r="SVH58" s="363"/>
      <c r="SVI58" s="363"/>
      <c r="SVJ58" s="363"/>
      <c r="SVK58" s="363"/>
      <c r="SVL58" s="363"/>
      <c r="SVM58" s="363"/>
      <c r="SVN58" s="363"/>
      <c r="SVO58" s="363"/>
      <c r="SVP58" s="363"/>
      <c r="SVQ58" s="363"/>
      <c r="SVR58" s="363"/>
      <c r="SVS58" s="363"/>
      <c r="SVT58" s="363"/>
      <c r="SVU58" s="363"/>
      <c r="SVV58" s="363"/>
      <c r="SVW58" s="363"/>
      <c r="SVX58" s="363"/>
      <c r="SVY58" s="363"/>
      <c r="SVZ58" s="363"/>
      <c r="SWA58" s="363"/>
      <c r="SWB58" s="363"/>
      <c r="SWC58" s="363"/>
      <c r="SWD58" s="363"/>
      <c r="SWE58" s="363"/>
      <c r="SWF58" s="363"/>
      <c r="SWG58" s="363"/>
      <c r="SWH58" s="363"/>
      <c r="SWI58" s="363"/>
      <c r="SWJ58" s="363"/>
      <c r="SWK58" s="363"/>
      <c r="SWL58" s="363"/>
      <c r="SWM58" s="363"/>
      <c r="SWN58" s="363"/>
      <c r="SWO58" s="363"/>
      <c r="SWP58" s="363"/>
      <c r="SWQ58" s="363"/>
      <c r="SWR58" s="363"/>
      <c r="SWS58" s="363"/>
      <c r="SWT58" s="363"/>
      <c r="SWU58" s="363"/>
      <c r="SWV58" s="363"/>
      <c r="SWW58" s="363"/>
      <c r="SWX58" s="363"/>
      <c r="SWY58" s="363"/>
      <c r="SWZ58" s="363"/>
      <c r="SXA58" s="363"/>
      <c r="SXB58" s="363"/>
      <c r="SXC58" s="363"/>
      <c r="SXD58" s="363"/>
      <c r="SXE58" s="363"/>
      <c r="SXF58" s="363"/>
      <c r="SXG58" s="363"/>
      <c r="SXH58" s="363"/>
      <c r="SXI58" s="363"/>
      <c r="SXJ58" s="363"/>
      <c r="SXK58" s="363"/>
      <c r="SXL58" s="363"/>
      <c r="SXM58" s="363"/>
      <c r="SXN58" s="363"/>
      <c r="SXO58" s="363"/>
      <c r="SXP58" s="363"/>
      <c r="SXQ58" s="363"/>
      <c r="SXR58" s="363"/>
      <c r="SXS58" s="363"/>
      <c r="SXT58" s="363"/>
      <c r="SXU58" s="363"/>
      <c r="SXV58" s="363"/>
      <c r="SXW58" s="363"/>
      <c r="SXX58" s="363"/>
      <c r="SXY58" s="363"/>
      <c r="SXZ58" s="363"/>
      <c r="SYA58" s="363"/>
      <c r="SYB58" s="363"/>
      <c r="SYC58" s="363"/>
      <c r="SYD58" s="363"/>
      <c r="SYE58" s="363"/>
      <c r="SYF58" s="363"/>
      <c r="SYG58" s="363"/>
      <c r="SYH58" s="363"/>
      <c r="SYI58" s="363"/>
      <c r="SYJ58" s="363"/>
      <c r="SYK58" s="363"/>
      <c r="SYL58" s="363"/>
      <c r="SYM58" s="363"/>
      <c r="SYN58" s="363"/>
      <c r="SYO58" s="363"/>
      <c r="SYP58" s="363"/>
      <c r="SYQ58" s="363"/>
      <c r="SYR58" s="363"/>
      <c r="SYS58" s="363"/>
      <c r="SYT58" s="363"/>
      <c r="SYU58" s="363"/>
      <c r="SYV58" s="363"/>
      <c r="SYW58" s="363"/>
      <c r="SYX58" s="363"/>
      <c r="SYY58" s="363"/>
      <c r="SYZ58" s="363"/>
      <c r="SZA58" s="363"/>
      <c r="SZB58" s="363"/>
      <c r="SZC58" s="363"/>
      <c r="SZD58" s="363"/>
      <c r="SZE58" s="363"/>
      <c r="SZF58" s="363"/>
      <c r="SZG58" s="363"/>
      <c r="SZH58" s="363"/>
      <c r="SZI58" s="363"/>
      <c r="SZJ58" s="363"/>
      <c r="SZK58" s="363"/>
      <c r="SZL58" s="363"/>
      <c r="SZM58" s="363"/>
      <c r="SZN58" s="363"/>
      <c r="SZO58" s="363"/>
      <c r="SZP58" s="363"/>
      <c r="SZQ58" s="363"/>
      <c r="SZR58" s="363"/>
      <c r="SZS58" s="363"/>
      <c r="SZT58" s="363"/>
      <c r="SZU58" s="363"/>
      <c r="SZV58" s="363"/>
      <c r="SZW58" s="363"/>
      <c r="SZX58" s="363"/>
      <c r="SZY58" s="363"/>
      <c r="SZZ58" s="363"/>
      <c r="TAA58" s="363"/>
      <c r="TAB58" s="363"/>
      <c r="TAC58" s="363"/>
      <c r="TAD58" s="363"/>
      <c r="TAE58" s="363"/>
      <c r="TAF58" s="363"/>
      <c r="TAG58" s="363"/>
      <c r="TAH58" s="363"/>
      <c r="TAI58" s="363"/>
      <c r="TAJ58" s="363"/>
      <c r="TAK58" s="363"/>
      <c r="TAL58" s="363"/>
      <c r="TAM58" s="363"/>
      <c r="TAN58" s="363"/>
      <c r="TAO58" s="363"/>
      <c r="TAP58" s="363"/>
      <c r="TAQ58" s="363"/>
      <c r="TAR58" s="363"/>
      <c r="TAS58" s="363"/>
      <c r="TAT58" s="363"/>
      <c r="TAU58" s="363"/>
      <c r="TAV58" s="363"/>
      <c r="TAW58" s="363"/>
      <c r="TAX58" s="363"/>
      <c r="TAY58" s="363"/>
      <c r="TAZ58" s="363"/>
      <c r="TBA58" s="363"/>
      <c r="TBB58" s="363"/>
      <c r="TBC58" s="363"/>
      <c r="TBD58" s="363"/>
      <c r="TBE58" s="363"/>
      <c r="TBF58" s="363"/>
      <c r="TBG58" s="363"/>
      <c r="TBH58" s="363"/>
      <c r="TBI58" s="363"/>
      <c r="TBJ58" s="363"/>
      <c r="TBK58" s="363"/>
      <c r="TBL58" s="363"/>
      <c r="TBM58" s="363"/>
      <c r="TBN58" s="363"/>
      <c r="TBO58" s="363"/>
      <c r="TBP58" s="363"/>
      <c r="TBQ58" s="363"/>
      <c r="TBR58" s="363"/>
      <c r="TBS58" s="363"/>
      <c r="TBT58" s="363"/>
      <c r="TBU58" s="363"/>
      <c r="TBV58" s="363"/>
      <c r="TBW58" s="363"/>
      <c r="TBX58" s="363"/>
      <c r="TBY58" s="363"/>
      <c r="TBZ58" s="363"/>
      <c r="TCA58" s="363"/>
      <c r="TCB58" s="363"/>
      <c r="TCC58" s="363"/>
      <c r="TCD58" s="363"/>
      <c r="TCE58" s="363"/>
      <c r="TCF58" s="363"/>
      <c r="TCG58" s="363"/>
      <c r="TCH58" s="363"/>
      <c r="TCI58" s="363"/>
      <c r="TCJ58" s="363"/>
      <c r="TCK58" s="363"/>
      <c r="TCL58" s="363"/>
      <c r="TCM58" s="363"/>
      <c r="TCN58" s="363"/>
      <c r="TCO58" s="363"/>
      <c r="TCP58" s="363"/>
      <c r="TCQ58" s="363"/>
      <c r="TCR58" s="363"/>
      <c r="TCS58" s="363"/>
      <c r="TCT58" s="363"/>
      <c r="TCU58" s="363"/>
      <c r="TCV58" s="363"/>
      <c r="TCW58" s="363"/>
      <c r="TCX58" s="363"/>
      <c r="TCY58" s="363"/>
      <c r="TCZ58" s="363"/>
      <c r="TDA58" s="363"/>
      <c r="TDB58" s="363"/>
      <c r="TDC58" s="363"/>
      <c r="TDD58" s="363"/>
      <c r="TDE58" s="363"/>
      <c r="TDF58" s="363"/>
      <c r="TDG58" s="363"/>
      <c r="TDH58" s="363"/>
      <c r="TDI58" s="363"/>
      <c r="TDJ58" s="363"/>
      <c r="TDK58" s="363"/>
      <c r="TDL58" s="363"/>
      <c r="TDM58" s="363"/>
      <c r="TDN58" s="363"/>
      <c r="TDO58" s="363"/>
      <c r="TDP58" s="363"/>
      <c r="TDQ58" s="363"/>
      <c r="TDR58" s="363"/>
      <c r="TDS58" s="363"/>
      <c r="TDT58" s="363"/>
      <c r="TDU58" s="363"/>
      <c r="TDV58" s="363"/>
      <c r="TDW58" s="363"/>
      <c r="TDX58" s="363"/>
      <c r="TDY58" s="363"/>
      <c r="TDZ58" s="363"/>
      <c r="TEA58" s="363"/>
      <c r="TEB58" s="363"/>
      <c r="TEC58" s="363"/>
      <c r="TED58" s="363"/>
      <c r="TEE58" s="363"/>
      <c r="TEF58" s="363"/>
      <c r="TEG58" s="363"/>
      <c r="TEH58" s="363"/>
      <c r="TEI58" s="363"/>
      <c r="TEJ58" s="363"/>
      <c r="TEK58" s="363"/>
      <c r="TEL58" s="363"/>
      <c r="TEM58" s="363"/>
      <c r="TEN58" s="363"/>
      <c r="TEO58" s="363"/>
      <c r="TEP58" s="363"/>
      <c r="TEQ58" s="363"/>
      <c r="TER58" s="363"/>
      <c r="TES58" s="363"/>
      <c r="TET58" s="363"/>
      <c r="TEU58" s="363"/>
      <c r="TEV58" s="363"/>
      <c r="TEW58" s="363"/>
      <c r="TEX58" s="363"/>
      <c r="TEY58" s="363"/>
      <c r="TEZ58" s="363"/>
      <c r="TFA58" s="363"/>
      <c r="TFB58" s="363"/>
      <c r="TFC58" s="363"/>
      <c r="TFD58" s="363"/>
      <c r="TFE58" s="363"/>
      <c r="TFF58" s="363"/>
      <c r="TFG58" s="363"/>
      <c r="TFH58" s="363"/>
      <c r="TFI58" s="363"/>
      <c r="TFJ58" s="363"/>
      <c r="TFK58" s="363"/>
      <c r="TFL58" s="363"/>
      <c r="TFM58" s="363"/>
      <c r="TFN58" s="363"/>
      <c r="TFO58" s="363"/>
      <c r="TFP58" s="363"/>
      <c r="TFQ58" s="363"/>
      <c r="TFR58" s="363"/>
      <c r="TFS58" s="363"/>
      <c r="TFT58" s="363"/>
      <c r="TFU58" s="363"/>
      <c r="TFV58" s="363"/>
      <c r="TFW58" s="363"/>
      <c r="TFX58" s="363"/>
      <c r="TFY58" s="363"/>
      <c r="TFZ58" s="363"/>
      <c r="TGA58" s="363"/>
      <c r="TGB58" s="363"/>
      <c r="TGC58" s="363"/>
      <c r="TGD58" s="363"/>
      <c r="TGE58" s="363"/>
      <c r="TGF58" s="363"/>
      <c r="TGG58" s="363"/>
      <c r="TGH58" s="363"/>
      <c r="TGI58" s="363"/>
      <c r="TGJ58" s="363"/>
      <c r="TGK58" s="363"/>
      <c r="TGL58" s="363"/>
      <c r="TGM58" s="363"/>
      <c r="TGN58" s="363"/>
      <c r="TGO58" s="363"/>
      <c r="TGP58" s="363"/>
      <c r="TGQ58" s="363"/>
      <c r="TGR58" s="363"/>
      <c r="TGS58" s="363"/>
      <c r="TGT58" s="363"/>
      <c r="TGU58" s="363"/>
      <c r="TGV58" s="363"/>
      <c r="TGW58" s="363"/>
      <c r="TGX58" s="363"/>
      <c r="TGY58" s="363"/>
      <c r="TGZ58" s="363"/>
      <c r="THA58" s="363"/>
      <c r="THB58" s="363"/>
      <c r="THC58" s="363"/>
      <c r="THD58" s="363"/>
      <c r="THE58" s="363"/>
      <c r="THF58" s="363"/>
      <c r="THG58" s="363"/>
      <c r="THH58" s="363"/>
      <c r="THI58" s="363"/>
      <c r="THJ58" s="363"/>
      <c r="THK58" s="363"/>
      <c r="THL58" s="363"/>
      <c r="THM58" s="363"/>
      <c r="THN58" s="363"/>
      <c r="THO58" s="363"/>
      <c r="THP58" s="363"/>
      <c r="THQ58" s="363"/>
      <c r="THR58" s="363"/>
      <c r="THS58" s="363"/>
      <c r="THT58" s="363"/>
      <c r="THU58" s="363"/>
      <c r="THV58" s="363"/>
      <c r="THW58" s="363"/>
      <c r="THX58" s="363"/>
      <c r="THY58" s="363"/>
      <c r="THZ58" s="363"/>
      <c r="TIA58" s="363"/>
      <c r="TIB58" s="363"/>
      <c r="TIC58" s="363"/>
      <c r="TID58" s="363"/>
      <c r="TIE58" s="363"/>
      <c r="TIF58" s="363"/>
      <c r="TIG58" s="363"/>
      <c r="TIH58" s="363"/>
      <c r="TII58" s="363"/>
      <c r="TIJ58" s="363"/>
      <c r="TIK58" s="363"/>
      <c r="TIL58" s="363"/>
      <c r="TIM58" s="363"/>
      <c r="TIN58" s="363"/>
      <c r="TIO58" s="363"/>
      <c r="TIP58" s="363"/>
      <c r="TIQ58" s="363"/>
      <c r="TIR58" s="363"/>
      <c r="TIS58" s="363"/>
      <c r="TIT58" s="363"/>
      <c r="TIU58" s="363"/>
      <c r="TIV58" s="363"/>
      <c r="TIW58" s="363"/>
      <c r="TIX58" s="363"/>
      <c r="TIY58" s="363"/>
      <c r="TIZ58" s="363"/>
      <c r="TJA58" s="363"/>
      <c r="TJB58" s="363"/>
      <c r="TJC58" s="363"/>
      <c r="TJD58" s="363"/>
      <c r="TJE58" s="363"/>
      <c r="TJF58" s="363"/>
      <c r="TJG58" s="363"/>
      <c r="TJH58" s="363"/>
      <c r="TJI58" s="363"/>
      <c r="TJJ58" s="363"/>
      <c r="TJK58" s="363"/>
      <c r="TJL58" s="363"/>
      <c r="TJM58" s="363"/>
      <c r="TJN58" s="363"/>
      <c r="TJO58" s="363"/>
      <c r="TJP58" s="363"/>
      <c r="TJQ58" s="363"/>
      <c r="TJR58" s="363"/>
      <c r="TJS58" s="363"/>
      <c r="TJT58" s="363"/>
      <c r="TJU58" s="363"/>
      <c r="TJV58" s="363"/>
      <c r="TJW58" s="363"/>
      <c r="TJX58" s="363"/>
      <c r="TJY58" s="363"/>
      <c r="TJZ58" s="363"/>
      <c r="TKA58" s="363"/>
      <c r="TKB58" s="363"/>
      <c r="TKC58" s="363"/>
      <c r="TKD58" s="363"/>
      <c r="TKE58" s="363"/>
      <c r="TKF58" s="363"/>
      <c r="TKG58" s="363"/>
      <c r="TKH58" s="363"/>
      <c r="TKI58" s="363"/>
      <c r="TKJ58" s="363"/>
      <c r="TKK58" s="363"/>
      <c r="TKL58" s="363"/>
      <c r="TKM58" s="363"/>
      <c r="TKN58" s="363"/>
      <c r="TKO58" s="363"/>
      <c r="TKP58" s="363"/>
      <c r="TKQ58" s="363"/>
      <c r="TKR58" s="363"/>
      <c r="TKS58" s="363"/>
      <c r="TKT58" s="363"/>
      <c r="TKU58" s="363"/>
      <c r="TKV58" s="363"/>
      <c r="TKW58" s="363"/>
      <c r="TKX58" s="363"/>
      <c r="TKY58" s="363"/>
      <c r="TKZ58" s="363"/>
      <c r="TLA58" s="363"/>
      <c r="TLB58" s="363"/>
      <c r="TLC58" s="363"/>
      <c r="TLD58" s="363"/>
      <c r="TLE58" s="363"/>
      <c r="TLF58" s="363"/>
      <c r="TLG58" s="363"/>
      <c r="TLH58" s="363"/>
      <c r="TLI58" s="363"/>
      <c r="TLJ58" s="363"/>
      <c r="TLK58" s="363"/>
      <c r="TLL58" s="363"/>
      <c r="TLM58" s="363"/>
      <c r="TLN58" s="363"/>
      <c r="TLO58" s="363"/>
      <c r="TLP58" s="363"/>
      <c r="TLQ58" s="363"/>
      <c r="TLR58" s="363"/>
      <c r="TLS58" s="363"/>
      <c r="TLT58" s="363"/>
      <c r="TLU58" s="363"/>
      <c r="TLV58" s="363"/>
      <c r="TLW58" s="363"/>
      <c r="TLX58" s="363"/>
      <c r="TLY58" s="363"/>
      <c r="TLZ58" s="363"/>
      <c r="TMA58" s="363"/>
      <c r="TMB58" s="363"/>
      <c r="TMC58" s="363"/>
      <c r="TMD58" s="363"/>
      <c r="TME58" s="363"/>
      <c r="TMF58" s="363"/>
      <c r="TMG58" s="363"/>
      <c r="TMH58" s="363"/>
      <c r="TMI58" s="363"/>
      <c r="TMJ58" s="363"/>
      <c r="TMK58" s="363"/>
      <c r="TML58" s="363"/>
      <c r="TMM58" s="363"/>
      <c r="TMN58" s="363"/>
      <c r="TMO58" s="363"/>
      <c r="TMP58" s="363"/>
      <c r="TMQ58" s="363"/>
      <c r="TMR58" s="363"/>
      <c r="TMS58" s="363"/>
      <c r="TMT58" s="363"/>
      <c r="TMU58" s="363"/>
      <c r="TMV58" s="363"/>
      <c r="TMW58" s="363"/>
      <c r="TMX58" s="363"/>
      <c r="TMY58" s="363"/>
      <c r="TMZ58" s="363"/>
      <c r="TNA58" s="363"/>
      <c r="TNB58" s="363"/>
      <c r="TNC58" s="363"/>
      <c r="TND58" s="363"/>
      <c r="TNE58" s="363"/>
      <c r="TNF58" s="363"/>
      <c r="TNG58" s="363"/>
      <c r="TNH58" s="363"/>
      <c r="TNI58" s="363"/>
      <c r="TNJ58" s="363"/>
      <c r="TNK58" s="363"/>
      <c r="TNL58" s="363"/>
      <c r="TNM58" s="363"/>
      <c r="TNN58" s="363"/>
      <c r="TNO58" s="363"/>
      <c r="TNP58" s="363"/>
      <c r="TNQ58" s="363"/>
      <c r="TNR58" s="363"/>
      <c r="TNS58" s="363"/>
      <c r="TNT58" s="363"/>
      <c r="TNU58" s="363"/>
      <c r="TNV58" s="363"/>
      <c r="TNW58" s="363"/>
      <c r="TNX58" s="363"/>
      <c r="TNY58" s="363"/>
      <c r="TNZ58" s="363"/>
      <c r="TOA58" s="363"/>
      <c r="TOB58" s="363"/>
      <c r="TOC58" s="363"/>
      <c r="TOD58" s="363"/>
      <c r="TOE58" s="363"/>
      <c r="TOF58" s="363"/>
      <c r="TOG58" s="363"/>
      <c r="TOH58" s="363"/>
      <c r="TOI58" s="363"/>
      <c r="TOJ58" s="363"/>
      <c r="TOK58" s="363"/>
      <c r="TOL58" s="363"/>
      <c r="TOM58" s="363"/>
      <c r="TON58" s="363"/>
      <c r="TOO58" s="363"/>
      <c r="TOP58" s="363"/>
      <c r="TOQ58" s="363"/>
      <c r="TOR58" s="363"/>
      <c r="TOS58" s="363"/>
      <c r="TOT58" s="363"/>
      <c r="TOU58" s="363"/>
      <c r="TOV58" s="363"/>
      <c r="TOW58" s="363"/>
      <c r="TOX58" s="363"/>
      <c r="TOY58" s="363"/>
      <c r="TOZ58" s="363"/>
      <c r="TPA58" s="363"/>
      <c r="TPB58" s="363"/>
      <c r="TPC58" s="363"/>
      <c r="TPD58" s="363"/>
      <c r="TPE58" s="363"/>
      <c r="TPF58" s="363"/>
      <c r="TPG58" s="363"/>
      <c r="TPH58" s="363"/>
      <c r="TPI58" s="363"/>
      <c r="TPJ58" s="363"/>
      <c r="TPK58" s="363"/>
      <c r="TPL58" s="363"/>
      <c r="TPM58" s="363"/>
      <c r="TPN58" s="363"/>
      <c r="TPO58" s="363"/>
      <c r="TPP58" s="363"/>
      <c r="TPQ58" s="363"/>
      <c r="TPR58" s="363"/>
      <c r="TPS58" s="363"/>
      <c r="TPT58" s="363"/>
      <c r="TPU58" s="363"/>
      <c r="TPV58" s="363"/>
      <c r="TPW58" s="363"/>
      <c r="TPX58" s="363"/>
      <c r="TPY58" s="363"/>
      <c r="TPZ58" s="363"/>
      <c r="TQA58" s="363"/>
      <c r="TQB58" s="363"/>
      <c r="TQC58" s="363"/>
      <c r="TQD58" s="363"/>
      <c r="TQE58" s="363"/>
      <c r="TQF58" s="363"/>
      <c r="TQG58" s="363"/>
      <c r="TQH58" s="363"/>
      <c r="TQI58" s="363"/>
      <c r="TQJ58" s="363"/>
      <c r="TQK58" s="363"/>
      <c r="TQL58" s="363"/>
      <c r="TQM58" s="363"/>
      <c r="TQN58" s="363"/>
      <c r="TQO58" s="363"/>
      <c r="TQP58" s="363"/>
      <c r="TQQ58" s="363"/>
      <c r="TQR58" s="363"/>
      <c r="TQS58" s="363"/>
      <c r="TQT58" s="363"/>
      <c r="TQU58" s="363"/>
      <c r="TQV58" s="363"/>
      <c r="TQW58" s="363"/>
      <c r="TQX58" s="363"/>
      <c r="TQY58" s="363"/>
      <c r="TQZ58" s="363"/>
      <c r="TRA58" s="363"/>
      <c r="TRB58" s="363"/>
      <c r="TRC58" s="363"/>
      <c r="TRD58" s="363"/>
      <c r="TRE58" s="363"/>
      <c r="TRF58" s="363"/>
      <c r="TRG58" s="363"/>
      <c r="TRH58" s="363"/>
      <c r="TRI58" s="363"/>
      <c r="TRJ58" s="363"/>
      <c r="TRK58" s="363"/>
      <c r="TRL58" s="363"/>
      <c r="TRM58" s="363"/>
      <c r="TRN58" s="363"/>
      <c r="TRO58" s="363"/>
      <c r="TRP58" s="363"/>
      <c r="TRQ58" s="363"/>
      <c r="TRR58" s="363"/>
      <c r="TRS58" s="363"/>
      <c r="TRT58" s="363"/>
      <c r="TRU58" s="363"/>
      <c r="TRV58" s="363"/>
      <c r="TRW58" s="363"/>
      <c r="TRX58" s="363"/>
      <c r="TRY58" s="363"/>
      <c r="TRZ58" s="363"/>
      <c r="TSA58" s="363"/>
      <c r="TSB58" s="363"/>
      <c r="TSC58" s="363"/>
      <c r="TSD58" s="363"/>
      <c r="TSE58" s="363"/>
      <c r="TSF58" s="363"/>
      <c r="TSG58" s="363"/>
      <c r="TSH58" s="363"/>
      <c r="TSI58" s="363"/>
      <c r="TSJ58" s="363"/>
      <c r="TSK58" s="363"/>
      <c r="TSL58" s="363"/>
      <c r="TSM58" s="363"/>
      <c r="TSN58" s="363"/>
      <c r="TSO58" s="363"/>
      <c r="TSP58" s="363"/>
      <c r="TSQ58" s="363"/>
      <c r="TSR58" s="363"/>
      <c r="TSS58" s="363"/>
      <c r="TST58" s="363"/>
      <c r="TSU58" s="363"/>
      <c r="TSV58" s="363"/>
      <c r="TSW58" s="363"/>
      <c r="TSX58" s="363"/>
      <c r="TSY58" s="363"/>
      <c r="TSZ58" s="363"/>
      <c r="TTA58" s="363"/>
      <c r="TTB58" s="363"/>
      <c r="TTC58" s="363"/>
      <c r="TTD58" s="363"/>
      <c r="TTE58" s="363"/>
      <c r="TTF58" s="363"/>
      <c r="TTG58" s="363"/>
      <c r="TTH58" s="363"/>
      <c r="TTI58" s="363"/>
      <c r="TTJ58" s="363"/>
      <c r="TTK58" s="363"/>
      <c r="TTL58" s="363"/>
      <c r="TTM58" s="363"/>
      <c r="TTN58" s="363"/>
      <c r="TTO58" s="363"/>
      <c r="TTP58" s="363"/>
      <c r="TTQ58" s="363"/>
      <c r="TTR58" s="363"/>
      <c r="TTS58" s="363"/>
      <c r="TTT58" s="363"/>
      <c r="TTU58" s="363"/>
      <c r="TTV58" s="363"/>
      <c r="TTW58" s="363"/>
      <c r="TTX58" s="363"/>
      <c r="TTY58" s="363"/>
      <c r="TTZ58" s="363"/>
      <c r="TUA58" s="363"/>
      <c r="TUB58" s="363"/>
      <c r="TUC58" s="363"/>
      <c r="TUD58" s="363"/>
      <c r="TUE58" s="363"/>
      <c r="TUF58" s="363"/>
      <c r="TUG58" s="363"/>
      <c r="TUH58" s="363"/>
      <c r="TUI58" s="363"/>
      <c r="TUJ58" s="363"/>
      <c r="TUK58" s="363"/>
      <c r="TUL58" s="363"/>
      <c r="TUM58" s="363"/>
      <c r="TUN58" s="363"/>
      <c r="TUO58" s="363"/>
      <c r="TUP58" s="363"/>
      <c r="TUQ58" s="363"/>
      <c r="TUR58" s="363"/>
      <c r="TUS58" s="363"/>
      <c r="TUT58" s="363"/>
      <c r="TUU58" s="363"/>
      <c r="TUV58" s="363"/>
      <c r="TUW58" s="363"/>
      <c r="TUX58" s="363"/>
      <c r="TUY58" s="363"/>
      <c r="TUZ58" s="363"/>
      <c r="TVA58" s="363"/>
      <c r="TVB58" s="363"/>
      <c r="TVC58" s="363"/>
      <c r="TVD58" s="363"/>
      <c r="TVE58" s="363"/>
      <c r="TVF58" s="363"/>
      <c r="TVG58" s="363"/>
      <c r="TVH58" s="363"/>
      <c r="TVI58" s="363"/>
      <c r="TVJ58" s="363"/>
      <c r="TVK58" s="363"/>
      <c r="TVL58" s="363"/>
      <c r="TVM58" s="363"/>
      <c r="TVN58" s="363"/>
      <c r="TVO58" s="363"/>
      <c r="TVP58" s="363"/>
      <c r="TVQ58" s="363"/>
      <c r="TVR58" s="363"/>
      <c r="TVS58" s="363"/>
      <c r="TVT58" s="363"/>
      <c r="TVU58" s="363"/>
      <c r="TVV58" s="363"/>
      <c r="TVW58" s="363"/>
      <c r="TVX58" s="363"/>
      <c r="TVY58" s="363"/>
      <c r="TVZ58" s="363"/>
      <c r="TWA58" s="363"/>
      <c r="TWB58" s="363"/>
      <c r="TWC58" s="363"/>
      <c r="TWD58" s="363"/>
      <c r="TWE58" s="363"/>
      <c r="TWF58" s="363"/>
      <c r="TWG58" s="363"/>
      <c r="TWH58" s="363"/>
      <c r="TWI58" s="363"/>
      <c r="TWJ58" s="363"/>
      <c r="TWK58" s="363"/>
      <c r="TWL58" s="363"/>
      <c r="TWM58" s="363"/>
      <c r="TWN58" s="363"/>
      <c r="TWO58" s="363"/>
      <c r="TWP58" s="363"/>
      <c r="TWQ58" s="363"/>
      <c r="TWR58" s="363"/>
      <c r="TWS58" s="363"/>
      <c r="TWT58" s="363"/>
      <c r="TWU58" s="363"/>
      <c r="TWV58" s="363"/>
      <c r="TWW58" s="363"/>
      <c r="TWX58" s="363"/>
      <c r="TWY58" s="363"/>
      <c r="TWZ58" s="363"/>
      <c r="TXA58" s="363"/>
      <c r="TXB58" s="363"/>
      <c r="TXC58" s="363"/>
      <c r="TXD58" s="363"/>
      <c r="TXE58" s="363"/>
      <c r="TXF58" s="363"/>
      <c r="TXG58" s="363"/>
      <c r="TXH58" s="363"/>
      <c r="TXI58" s="363"/>
      <c r="TXJ58" s="363"/>
      <c r="TXK58" s="363"/>
      <c r="TXL58" s="363"/>
      <c r="TXM58" s="363"/>
      <c r="TXN58" s="363"/>
      <c r="TXO58" s="363"/>
      <c r="TXP58" s="363"/>
      <c r="TXQ58" s="363"/>
      <c r="TXR58" s="363"/>
      <c r="TXS58" s="363"/>
      <c r="TXT58" s="363"/>
      <c r="TXU58" s="363"/>
      <c r="TXV58" s="363"/>
      <c r="TXW58" s="363"/>
      <c r="TXX58" s="363"/>
      <c r="TXY58" s="363"/>
      <c r="TXZ58" s="363"/>
      <c r="TYA58" s="363"/>
      <c r="TYB58" s="363"/>
      <c r="TYC58" s="363"/>
      <c r="TYD58" s="363"/>
      <c r="TYE58" s="363"/>
      <c r="TYF58" s="363"/>
      <c r="TYG58" s="363"/>
      <c r="TYH58" s="363"/>
      <c r="TYI58" s="363"/>
      <c r="TYJ58" s="363"/>
      <c r="TYK58" s="363"/>
      <c r="TYL58" s="363"/>
      <c r="TYM58" s="363"/>
      <c r="TYN58" s="363"/>
      <c r="TYO58" s="363"/>
      <c r="TYP58" s="363"/>
      <c r="TYQ58" s="363"/>
      <c r="TYR58" s="363"/>
      <c r="TYS58" s="363"/>
      <c r="TYT58" s="363"/>
      <c r="TYU58" s="363"/>
      <c r="TYV58" s="363"/>
      <c r="TYW58" s="363"/>
      <c r="TYX58" s="363"/>
      <c r="TYY58" s="363"/>
      <c r="TYZ58" s="363"/>
      <c r="TZA58" s="363"/>
      <c r="TZB58" s="363"/>
      <c r="TZC58" s="363"/>
      <c r="TZD58" s="363"/>
      <c r="TZE58" s="363"/>
      <c r="TZF58" s="363"/>
      <c r="TZG58" s="363"/>
      <c r="TZH58" s="363"/>
      <c r="TZI58" s="363"/>
      <c r="TZJ58" s="363"/>
      <c r="TZK58" s="363"/>
      <c r="TZL58" s="363"/>
      <c r="TZM58" s="363"/>
      <c r="TZN58" s="363"/>
      <c r="TZO58" s="363"/>
      <c r="TZP58" s="363"/>
      <c r="TZQ58" s="363"/>
      <c r="TZR58" s="363"/>
      <c r="TZS58" s="363"/>
      <c r="TZT58" s="363"/>
      <c r="TZU58" s="363"/>
      <c r="TZV58" s="363"/>
      <c r="TZW58" s="363"/>
      <c r="TZX58" s="363"/>
      <c r="TZY58" s="363"/>
      <c r="TZZ58" s="363"/>
      <c r="UAA58" s="363"/>
      <c r="UAB58" s="363"/>
      <c r="UAC58" s="363"/>
      <c r="UAD58" s="363"/>
      <c r="UAE58" s="363"/>
      <c r="UAF58" s="363"/>
      <c r="UAG58" s="363"/>
      <c r="UAH58" s="363"/>
      <c r="UAI58" s="363"/>
      <c r="UAJ58" s="363"/>
      <c r="UAK58" s="363"/>
      <c r="UAL58" s="363"/>
      <c r="UAM58" s="363"/>
      <c r="UAN58" s="363"/>
      <c r="UAO58" s="363"/>
      <c r="UAP58" s="363"/>
      <c r="UAQ58" s="363"/>
      <c r="UAR58" s="363"/>
      <c r="UAS58" s="363"/>
      <c r="UAT58" s="363"/>
      <c r="UAU58" s="363"/>
      <c r="UAV58" s="363"/>
      <c r="UAW58" s="363"/>
      <c r="UAX58" s="363"/>
      <c r="UAY58" s="363"/>
      <c r="UAZ58" s="363"/>
      <c r="UBA58" s="363"/>
      <c r="UBB58" s="363"/>
      <c r="UBC58" s="363"/>
      <c r="UBD58" s="363"/>
      <c r="UBE58" s="363"/>
      <c r="UBF58" s="363"/>
      <c r="UBG58" s="363"/>
      <c r="UBH58" s="363"/>
      <c r="UBI58" s="363"/>
      <c r="UBJ58" s="363"/>
      <c r="UBK58" s="363"/>
      <c r="UBL58" s="363"/>
      <c r="UBM58" s="363"/>
      <c r="UBN58" s="363"/>
      <c r="UBO58" s="363"/>
      <c r="UBP58" s="363"/>
      <c r="UBQ58" s="363"/>
      <c r="UBR58" s="363"/>
      <c r="UBS58" s="363"/>
      <c r="UBT58" s="363"/>
      <c r="UBU58" s="363"/>
      <c r="UBV58" s="363"/>
      <c r="UBW58" s="363"/>
      <c r="UBX58" s="363"/>
      <c r="UBY58" s="363"/>
      <c r="UBZ58" s="363"/>
      <c r="UCA58" s="363"/>
      <c r="UCB58" s="363"/>
      <c r="UCC58" s="363"/>
      <c r="UCD58" s="363"/>
      <c r="UCE58" s="363"/>
      <c r="UCF58" s="363"/>
      <c r="UCG58" s="363"/>
      <c r="UCH58" s="363"/>
      <c r="UCI58" s="363"/>
      <c r="UCJ58" s="363"/>
      <c r="UCK58" s="363"/>
      <c r="UCL58" s="363"/>
      <c r="UCM58" s="363"/>
      <c r="UCN58" s="363"/>
      <c r="UCO58" s="363"/>
      <c r="UCP58" s="363"/>
      <c r="UCQ58" s="363"/>
      <c r="UCR58" s="363"/>
      <c r="UCS58" s="363"/>
      <c r="UCT58" s="363"/>
      <c r="UCU58" s="363"/>
      <c r="UCV58" s="363"/>
      <c r="UCW58" s="363"/>
      <c r="UCX58" s="363"/>
      <c r="UCY58" s="363"/>
      <c r="UCZ58" s="363"/>
      <c r="UDA58" s="363"/>
      <c r="UDB58" s="363"/>
      <c r="UDC58" s="363"/>
      <c r="UDD58" s="363"/>
      <c r="UDE58" s="363"/>
      <c r="UDF58" s="363"/>
      <c r="UDG58" s="363"/>
      <c r="UDH58" s="363"/>
      <c r="UDI58" s="363"/>
      <c r="UDJ58" s="363"/>
      <c r="UDK58" s="363"/>
      <c r="UDL58" s="363"/>
      <c r="UDM58" s="363"/>
      <c r="UDN58" s="363"/>
      <c r="UDO58" s="363"/>
      <c r="UDP58" s="363"/>
      <c r="UDQ58" s="363"/>
      <c r="UDR58" s="363"/>
      <c r="UDS58" s="363"/>
      <c r="UDT58" s="363"/>
      <c r="UDU58" s="363"/>
      <c r="UDV58" s="363"/>
      <c r="UDW58" s="363"/>
      <c r="UDX58" s="363"/>
      <c r="UDY58" s="363"/>
      <c r="UDZ58" s="363"/>
      <c r="UEA58" s="363"/>
      <c r="UEB58" s="363"/>
      <c r="UEC58" s="363"/>
      <c r="UED58" s="363"/>
      <c r="UEE58" s="363"/>
      <c r="UEF58" s="363"/>
      <c r="UEG58" s="363"/>
      <c r="UEH58" s="363"/>
      <c r="UEI58" s="363"/>
      <c r="UEJ58" s="363"/>
      <c r="UEK58" s="363"/>
      <c r="UEL58" s="363"/>
      <c r="UEM58" s="363"/>
      <c r="UEN58" s="363"/>
      <c r="UEO58" s="363"/>
      <c r="UEP58" s="363"/>
      <c r="UEQ58" s="363"/>
      <c r="UER58" s="363"/>
      <c r="UES58" s="363"/>
      <c r="UET58" s="363"/>
      <c r="UEU58" s="363"/>
      <c r="UEV58" s="363"/>
      <c r="UEW58" s="363"/>
      <c r="UEX58" s="363"/>
      <c r="UEY58" s="363"/>
      <c r="UEZ58" s="363"/>
      <c r="UFA58" s="363"/>
      <c r="UFB58" s="363"/>
      <c r="UFC58" s="363"/>
      <c r="UFD58" s="363"/>
      <c r="UFE58" s="363"/>
      <c r="UFF58" s="363"/>
      <c r="UFG58" s="363"/>
      <c r="UFH58" s="363"/>
      <c r="UFI58" s="363"/>
      <c r="UFJ58" s="363"/>
      <c r="UFK58" s="363"/>
      <c r="UFL58" s="363"/>
      <c r="UFM58" s="363"/>
      <c r="UFN58" s="363"/>
      <c r="UFO58" s="363"/>
      <c r="UFP58" s="363"/>
      <c r="UFQ58" s="363"/>
      <c r="UFR58" s="363"/>
      <c r="UFS58" s="363"/>
      <c r="UFT58" s="363"/>
      <c r="UFU58" s="363"/>
      <c r="UFV58" s="363"/>
      <c r="UFW58" s="363"/>
      <c r="UFX58" s="363"/>
      <c r="UFY58" s="363"/>
      <c r="UFZ58" s="363"/>
      <c r="UGA58" s="363"/>
      <c r="UGB58" s="363"/>
      <c r="UGC58" s="363"/>
      <c r="UGD58" s="363"/>
      <c r="UGE58" s="363"/>
      <c r="UGF58" s="363"/>
      <c r="UGG58" s="363"/>
      <c r="UGH58" s="363"/>
      <c r="UGI58" s="363"/>
      <c r="UGJ58" s="363"/>
      <c r="UGK58" s="363"/>
      <c r="UGL58" s="363"/>
      <c r="UGM58" s="363"/>
      <c r="UGN58" s="363"/>
      <c r="UGO58" s="363"/>
      <c r="UGP58" s="363"/>
      <c r="UGQ58" s="363"/>
      <c r="UGR58" s="363"/>
      <c r="UGS58" s="363"/>
      <c r="UGT58" s="363"/>
      <c r="UGU58" s="363"/>
      <c r="UGV58" s="363"/>
      <c r="UGW58" s="363"/>
      <c r="UGX58" s="363"/>
      <c r="UGY58" s="363"/>
      <c r="UGZ58" s="363"/>
      <c r="UHA58" s="363"/>
      <c r="UHB58" s="363"/>
      <c r="UHC58" s="363"/>
      <c r="UHD58" s="363"/>
      <c r="UHE58" s="363"/>
      <c r="UHF58" s="363"/>
      <c r="UHG58" s="363"/>
      <c r="UHH58" s="363"/>
      <c r="UHI58" s="363"/>
      <c r="UHJ58" s="363"/>
      <c r="UHK58" s="363"/>
      <c r="UHL58" s="363"/>
      <c r="UHM58" s="363"/>
      <c r="UHN58" s="363"/>
      <c r="UHO58" s="363"/>
      <c r="UHP58" s="363"/>
      <c r="UHQ58" s="363"/>
      <c r="UHR58" s="363"/>
      <c r="UHS58" s="363"/>
      <c r="UHT58" s="363"/>
      <c r="UHU58" s="363"/>
      <c r="UHV58" s="363"/>
      <c r="UHW58" s="363"/>
      <c r="UHX58" s="363"/>
      <c r="UHY58" s="363"/>
      <c r="UHZ58" s="363"/>
      <c r="UIA58" s="363"/>
      <c r="UIB58" s="363"/>
      <c r="UIC58" s="363"/>
      <c r="UID58" s="363"/>
      <c r="UIE58" s="363"/>
      <c r="UIF58" s="363"/>
      <c r="UIG58" s="363"/>
      <c r="UIH58" s="363"/>
      <c r="UII58" s="363"/>
      <c r="UIJ58" s="363"/>
      <c r="UIK58" s="363"/>
      <c r="UIL58" s="363"/>
      <c r="UIM58" s="363"/>
      <c r="UIN58" s="363"/>
      <c r="UIO58" s="363"/>
      <c r="UIP58" s="363"/>
      <c r="UIQ58" s="363"/>
      <c r="UIR58" s="363"/>
      <c r="UIS58" s="363"/>
      <c r="UIT58" s="363"/>
      <c r="UIU58" s="363"/>
      <c r="UIV58" s="363"/>
      <c r="UIW58" s="363"/>
      <c r="UIX58" s="363"/>
      <c r="UIY58" s="363"/>
      <c r="UIZ58" s="363"/>
      <c r="UJA58" s="363"/>
      <c r="UJB58" s="363"/>
      <c r="UJC58" s="363"/>
      <c r="UJD58" s="363"/>
      <c r="UJE58" s="363"/>
      <c r="UJF58" s="363"/>
      <c r="UJG58" s="363"/>
      <c r="UJH58" s="363"/>
      <c r="UJI58" s="363"/>
      <c r="UJJ58" s="363"/>
      <c r="UJK58" s="363"/>
      <c r="UJL58" s="363"/>
      <c r="UJM58" s="363"/>
      <c r="UJN58" s="363"/>
      <c r="UJO58" s="363"/>
      <c r="UJP58" s="363"/>
      <c r="UJQ58" s="363"/>
      <c r="UJR58" s="363"/>
      <c r="UJS58" s="363"/>
      <c r="UJT58" s="363"/>
      <c r="UJU58" s="363"/>
      <c r="UJV58" s="363"/>
      <c r="UJW58" s="363"/>
      <c r="UJX58" s="363"/>
      <c r="UJY58" s="363"/>
      <c r="UJZ58" s="363"/>
      <c r="UKA58" s="363"/>
      <c r="UKB58" s="363"/>
      <c r="UKC58" s="363"/>
      <c r="UKD58" s="363"/>
      <c r="UKE58" s="363"/>
      <c r="UKF58" s="363"/>
      <c r="UKG58" s="363"/>
      <c r="UKH58" s="363"/>
      <c r="UKI58" s="363"/>
      <c r="UKJ58" s="363"/>
      <c r="UKK58" s="363"/>
      <c r="UKL58" s="363"/>
      <c r="UKM58" s="363"/>
      <c r="UKN58" s="363"/>
      <c r="UKO58" s="363"/>
      <c r="UKP58" s="363"/>
      <c r="UKQ58" s="363"/>
      <c r="UKR58" s="363"/>
      <c r="UKS58" s="363"/>
      <c r="UKT58" s="363"/>
      <c r="UKU58" s="363"/>
      <c r="UKV58" s="363"/>
      <c r="UKW58" s="363"/>
      <c r="UKX58" s="363"/>
      <c r="UKY58" s="363"/>
      <c r="UKZ58" s="363"/>
      <c r="ULA58" s="363"/>
      <c r="ULB58" s="363"/>
      <c r="ULC58" s="363"/>
      <c r="ULD58" s="363"/>
      <c r="ULE58" s="363"/>
      <c r="ULF58" s="363"/>
      <c r="ULG58" s="363"/>
      <c r="ULH58" s="363"/>
      <c r="ULI58" s="363"/>
      <c r="ULJ58" s="363"/>
      <c r="ULK58" s="363"/>
      <c r="ULL58" s="363"/>
      <c r="ULM58" s="363"/>
      <c r="ULN58" s="363"/>
      <c r="ULO58" s="363"/>
      <c r="ULP58" s="363"/>
      <c r="ULQ58" s="363"/>
      <c r="ULR58" s="363"/>
      <c r="ULS58" s="363"/>
      <c r="ULT58" s="363"/>
      <c r="ULU58" s="363"/>
      <c r="ULV58" s="363"/>
      <c r="ULW58" s="363"/>
      <c r="ULX58" s="363"/>
      <c r="ULY58" s="363"/>
      <c r="ULZ58" s="363"/>
      <c r="UMA58" s="363"/>
      <c r="UMB58" s="363"/>
      <c r="UMC58" s="363"/>
      <c r="UMD58" s="363"/>
      <c r="UME58" s="363"/>
      <c r="UMF58" s="363"/>
      <c r="UMG58" s="363"/>
      <c r="UMH58" s="363"/>
      <c r="UMI58" s="363"/>
      <c r="UMJ58" s="363"/>
      <c r="UMK58" s="363"/>
      <c r="UML58" s="363"/>
      <c r="UMM58" s="363"/>
      <c r="UMN58" s="363"/>
      <c r="UMO58" s="363"/>
      <c r="UMP58" s="363"/>
      <c r="UMQ58" s="363"/>
      <c r="UMR58" s="363"/>
      <c r="UMS58" s="363"/>
      <c r="UMT58" s="363"/>
      <c r="UMU58" s="363"/>
      <c r="UMV58" s="363"/>
      <c r="UMW58" s="363"/>
      <c r="UMX58" s="363"/>
      <c r="UMY58" s="363"/>
      <c r="UMZ58" s="363"/>
      <c r="UNA58" s="363"/>
      <c r="UNB58" s="363"/>
      <c r="UNC58" s="363"/>
      <c r="UND58" s="363"/>
      <c r="UNE58" s="363"/>
      <c r="UNF58" s="363"/>
      <c r="UNG58" s="363"/>
      <c r="UNH58" s="363"/>
      <c r="UNI58" s="363"/>
      <c r="UNJ58" s="363"/>
      <c r="UNK58" s="363"/>
      <c r="UNL58" s="363"/>
      <c r="UNM58" s="363"/>
      <c r="UNN58" s="363"/>
      <c r="UNO58" s="363"/>
      <c r="UNP58" s="363"/>
      <c r="UNQ58" s="363"/>
      <c r="UNR58" s="363"/>
      <c r="UNS58" s="363"/>
      <c r="UNT58" s="363"/>
      <c r="UNU58" s="363"/>
      <c r="UNV58" s="363"/>
      <c r="UNW58" s="363"/>
      <c r="UNX58" s="363"/>
      <c r="UNY58" s="363"/>
      <c r="UNZ58" s="363"/>
      <c r="UOA58" s="363"/>
      <c r="UOB58" s="363"/>
      <c r="UOC58" s="363"/>
      <c r="UOD58" s="363"/>
      <c r="UOE58" s="363"/>
      <c r="UOF58" s="363"/>
      <c r="UOG58" s="363"/>
      <c r="UOH58" s="363"/>
      <c r="UOI58" s="363"/>
      <c r="UOJ58" s="363"/>
      <c r="UOK58" s="363"/>
      <c r="UOL58" s="363"/>
      <c r="UOM58" s="363"/>
      <c r="UON58" s="363"/>
      <c r="UOO58" s="363"/>
      <c r="UOP58" s="363"/>
      <c r="UOQ58" s="363"/>
      <c r="UOR58" s="363"/>
      <c r="UOS58" s="363"/>
      <c r="UOT58" s="363"/>
      <c r="UOU58" s="363"/>
      <c r="UOV58" s="363"/>
      <c r="UOW58" s="363"/>
      <c r="UOX58" s="363"/>
      <c r="UOY58" s="363"/>
      <c r="UOZ58" s="363"/>
      <c r="UPA58" s="363"/>
      <c r="UPB58" s="363"/>
      <c r="UPC58" s="363"/>
      <c r="UPD58" s="363"/>
      <c r="UPE58" s="363"/>
      <c r="UPF58" s="363"/>
      <c r="UPG58" s="363"/>
      <c r="UPH58" s="363"/>
      <c r="UPI58" s="363"/>
      <c r="UPJ58" s="363"/>
      <c r="UPK58" s="363"/>
      <c r="UPL58" s="363"/>
      <c r="UPM58" s="363"/>
      <c r="UPN58" s="363"/>
      <c r="UPO58" s="363"/>
      <c r="UPP58" s="363"/>
      <c r="UPQ58" s="363"/>
      <c r="UPR58" s="363"/>
      <c r="UPS58" s="363"/>
      <c r="UPT58" s="363"/>
      <c r="UPU58" s="363"/>
      <c r="UPV58" s="363"/>
      <c r="UPW58" s="363"/>
      <c r="UPX58" s="363"/>
      <c r="UPY58" s="363"/>
      <c r="UPZ58" s="363"/>
      <c r="UQA58" s="363"/>
      <c r="UQB58" s="363"/>
      <c r="UQC58" s="363"/>
      <c r="UQD58" s="363"/>
      <c r="UQE58" s="363"/>
      <c r="UQF58" s="363"/>
      <c r="UQG58" s="363"/>
      <c r="UQH58" s="363"/>
      <c r="UQI58" s="363"/>
      <c r="UQJ58" s="363"/>
      <c r="UQK58" s="363"/>
      <c r="UQL58" s="363"/>
      <c r="UQM58" s="363"/>
      <c r="UQN58" s="363"/>
      <c r="UQO58" s="363"/>
      <c r="UQP58" s="363"/>
      <c r="UQQ58" s="363"/>
      <c r="UQR58" s="363"/>
      <c r="UQS58" s="363"/>
      <c r="UQT58" s="363"/>
      <c r="UQU58" s="363"/>
      <c r="UQV58" s="363"/>
      <c r="UQW58" s="363"/>
      <c r="UQX58" s="363"/>
      <c r="UQY58" s="363"/>
      <c r="UQZ58" s="363"/>
      <c r="URA58" s="363"/>
      <c r="URB58" s="363"/>
      <c r="URC58" s="363"/>
      <c r="URD58" s="363"/>
      <c r="URE58" s="363"/>
      <c r="URF58" s="363"/>
      <c r="URG58" s="363"/>
      <c r="URH58" s="363"/>
      <c r="URI58" s="363"/>
      <c r="URJ58" s="363"/>
      <c r="URK58" s="363"/>
      <c r="URL58" s="363"/>
      <c r="URM58" s="363"/>
      <c r="URN58" s="363"/>
      <c r="URO58" s="363"/>
      <c r="URP58" s="363"/>
      <c r="URQ58" s="363"/>
      <c r="URR58" s="363"/>
      <c r="URS58" s="363"/>
      <c r="URT58" s="363"/>
      <c r="URU58" s="363"/>
      <c r="URV58" s="363"/>
      <c r="URW58" s="363"/>
      <c r="URX58" s="363"/>
      <c r="URY58" s="363"/>
      <c r="URZ58" s="363"/>
      <c r="USA58" s="363"/>
      <c r="USB58" s="363"/>
      <c r="USC58" s="363"/>
      <c r="USD58" s="363"/>
      <c r="USE58" s="363"/>
      <c r="USF58" s="363"/>
      <c r="USG58" s="363"/>
      <c r="USH58" s="363"/>
      <c r="USI58" s="363"/>
      <c r="USJ58" s="363"/>
      <c r="USK58" s="363"/>
      <c r="USL58" s="363"/>
      <c r="USM58" s="363"/>
      <c r="USN58" s="363"/>
      <c r="USO58" s="363"/>
      <c r="USP58" s="363"/>
      <c r="USQ58" s="363"/>
      <c r="USR58" s="363"/>
      <c r="USS58" s="363"/>
      <c r="UST58" s="363"/>
      <c r="USU58" s="363"/>
      <c r="USV58" s="363"/>
      <c r="USW58" s="363"/>
      <c r="USX58" s="363"/>
      <c r="USY58" s="363"/>
      <c r="USZ58" s="363"/>
      <c r="UTA58" s="363"/>
      <c r="UTB58" s="363"/>
      <c r="UTC58" s="363"/>
      <c r="UTD58" s="363"/>
      <c r="UTE58" s="363"/>
      <c r="UTF58" s="363"/>
      <c r="UTG58" s="363"/>
      <c r="UTH58" s="363"/>
      <c r="UTI58" s="363"/>
      <c r="UTJ58" s="363"/>
      <c r="UTK58" s="363"/>
      <c r="UTL58" s="363"/>
      <c r="UTM58" s="363"/>
      <c r="UTN58" s="363"/>
      <c r="UTO58" s="363"/>
      <c r="UTP58" s="363"/>
      <c r="UTQ58" s="363"/>
      <c r="UTR58" s="363"/>
      <c r="UTS58" s="363"/>
      <c r="UTT58" s="363"/>
      <c r="UTU58" s="363"/>
      <c r="UTV58" s="363"/>
      <c r="UTW58" s="363"/>
      <c r="UTX58" s="363"/>
      <c r="UTY58" s="363"/>
      <c r="UTZ58" s="363"/>
      <c r="UUA58" s="363"/>
      <c r="UUB58" s="363"/>
      <c r="UUC58" s="363"/>
      <c r="UUD58" s="363"/>
      <c r="UUE58" s="363"/>
      <c r="UUF58" s="363"/>
      <c r="UUG58" s="363"/>
      <c r="UUH58" s="363"/>
      <c r="UUI58" s="363"/>
      <c r="UUJ58" s="363"/>
      <c r="UUK58" s="363"/>
      <c r="UUL58" s="363"/>
      <c r="UUM58" s="363"/>
      <c r="UUN58" s="363"/>
      <c r="UUO58" s="363"/>
      <c r="UUP58" s="363"/>
      <c r="UUQ58" s="363"/>
      <c r="UUR58" s="363"/>
      <c r="UUS58" s="363"/>
      <c r="UUT58" s="363"/>
      <c r="UUU58" s="363"/>
      <c r="UUV58" s="363"/>
      <c r="UUW58" s="363"/>
      <c r="UUX58" s="363"/>
      <c r="UUY58" s="363"/>
      <c r="UUZ58" s="363"/>
      <c r="UVA58" s="363"/>
      <c r="UVB58" s="363"/>
      <c r="UVC58" s="363"/>
      <c r="UVD58" s="363"/>
      <c r="UVE58" s="363"/>
      <c r="UVF58" s="363"/>
      <c r="UVG58" s="363"/>
      <c r="UVH58" s="363"/>
      <c r="UVI58" s="363"/>
      <c r="UVJ58" s="363"/>
      <c r="UVK58" s="363"/>
      <c r="UVL58" s="363"/>
      <c r="UVM58" s="363"/>
      <c r="UVN58" s="363"/>
      <c r="UVO58" s="363"/>
      <c r="UVP58" s="363"/>
      <c r="UVQ58" s="363"/>
      <c r="UVR58" s="363"/>
      <c r="UVS58" s="363"/>
      <c r="UVT58" s="363"/>
      <c r="UVU58" s="363"/>
      <c r="UVV58" s="363"/>
      <c r="UVW58" s="363"/>
      <c r="UVX58" s="363"/>
      <c r="UVY58" s="363"/>
      <c r="UVZ58" s="363"/>
      <c r="UWA58" s="363"/>
      <c r="UWB58" s="363"/>
      <c r="UWC58" s="363"/>
      <c r="UWD58" s="363"/>
      <c r="UWE58" s="363"/>
      <c r="UWF58" s="363"/>
      <c r="UWG58" s="363"/>
      <c r="UWH58" s="363"/>
      <c r="UWI58" s="363"/>
      <c r="UWJ58" s="363"/>
      <c r="UWK58" s="363"/>
      <c r="UWL58" s="363"/>
      <c r="UWM58" s="363"/>
      <c r="UWN58" s="363"/>
      <c r="UWO58" s="363"/>
      <c r="UWP58" s="363"/>
      <c r="UWQ58" s="363"/>
      <c r="UWR58" s="363"/>
      <c r="UWS58" s="363"/>
      <c r="UWT58" s="363"/>
      <c r="UWU58" s="363"/>
      <c r="UWV58" s="363"/>
      <c r="UWW58" s="363"/>
      <c r="UWX58" s="363"/>
      <c r="UWY58" s="363"/>
      <c r="UWZ58" s="363"/>
      <c r="UXA58" s="363"/>
      <c r="UXB58" s="363"/>
      <c r="UXC58" s="363"/>
      <c r="UXD58" s="363"/>
      <c r="UXE58" s="363"/>
      <c r="UXF58" s="363"/>
      <c r="UXG58" s="363"/>
      <c r="UXH58" s="363"/>
      <c r="UXI58" s="363"/>
      <c r="UXJ58" s="363"/>
      <c r="UXK58" s="363"/>
      <c r="UXL58" s="363"/>
      <c r="UXM58" s="363"/>
      <c r="UXN58" s="363"/>
      <c r="UXO58" s="363"/>
      <c r="UXP58" s="363"/>
      <c r="UXQ58" s="363"/>
      <c r="UXR58" s="363"/>
      <c r="UXS58" s="363"/>
      <c r="UXT58" s="363"/>
      <c r="UXU58" s="363"/>
      <c r="UXV58" s="363"/>
      <c r="UXW58" s="363"/>
      <c r="UXX58" s="363"/>
      <c r="UXY58" s="363"/>
      <c r="UXZ58" s="363"/>
      <c r="UYA58" s="363"/>
      <c r="UYB58" s="363"/>
      <c r="UYC58" s="363"/>
      <c r="UYD58" s="363"/>
      <c r="UYE58" s="363"/>
      <c r="UYF58" s="363"/>
      <c r="UYG58" s="363"/>
      <c r="UYH58" s="363"/>
      <c r="UYI58" s="363"/>
      <c r="UYJ58" s="363"/>
      <c r="UYK58" s="363"/>
      <c r="UYL58" s="363"/>
      <c r="UYM58" s="363"/>
      <c r="UYN58" s="363"/>
      <c r="UYO58" s="363"/>
      <c r="UYP58" s="363"/>
      <c r="UYQ58" s="363"/>
      <c r="UYR58" s="363"/>
      <c r="UYS58" s="363"/>
      <c r="UYT58" s="363"/>
      <c r="UYU58" s="363"/>
      <c r="UYV58" s="363"/>
      <c r="UYW58" s="363"/>
      <c r="UYX58" s="363"/>
      <c r="UYY58" s="363"/>
      <c r="UYZ58" s="363"/>
      <c r="UZA58" s="363"/>
      <c r="UZB58" s="363"/>
      <c r="UZC58" s="363"/>
      <c r="UZD58" s="363"/>
      <c r="UZE58" s="363"/>
      <c r="UZF58" s="363"/>
      <c r="UZG58" s="363"/>
      <c r="UZH58" s="363"/>
      <c r="UZI58" s="363"/>
      <c r="UZJ58" s="363"/>
      <c r="UZK58" s="363"/>
      <c r="UZL58" s="363"/>
      <c r="UZM58" s="363"/>
      <c r="UZN58" s="363"/>
      <c r="UZO58" s="363"/>
      <c r="UZP58" s="363"/>
      <c r="UZQ58" s="363"/>
      <c r="UZR58" s="363"/>
      <c r="UZS58" s="363"/>
      <c r="UZT58" s="363"/>
      <c r="UZU58" s="363"/>
      <c r="UZV58" s="363"/>
      <c r="UZW58" s="363"/>
      <c r="UZX58" s="363"/>
      <c r="UZY58" s="363"/>
      <c r="UZZ58" s="363"/>
      <c r="VAA58" s="363"/>
      <c r="VAB58" s="363"/>
      <c r="VAC58" s="363"/>
      <c r="VAD58" s="363"/>
      <c r="VAE58" s="363"/>
      <c r="VAF58" s="363"/>
      <c r="VAG58" s="363"/>
      <c r="VAH58" s="363"/>
      <c r="VAI58" s="363"/>
      <c r="VAJ58" s="363"/>
      <c r="VAK58" s="363"/>
      <c r="VAL58" s="363"/>
      <c r="VAM58" s="363"/>
      <c r="VAN58" s="363"/>
      <c r="VAO58" s="363"/>
      <c r="VAP58" s="363"/>
      <c r="VAQ58" s="363"/>
      <c r="VAR58" s="363"/>
      <c r="VAS58" s="363"/>
      <c r="VAT58" s="363"/>
      <c r="VAU58" s="363"/>
      <c r="VAV58" s="363"/>
      <c r="VAW58" s="363"/>
      <c r="VAX58" s="363"/>
      <c r="VAY58" s="363"/>
      <c r="VAZ58" s="363"/>
      <c r="VBA58" s="363"/>
      <c r="VBB58" s="363"/>
      <c r="VBC58" s="363"/>
      <c r="VBD58" s="363"/>
      <c r="VBE58" s="363"/>
      <c r="VBF58" s="363"/>
      <c r="VBG58" s="363"/>
      <c r="VBH58" s="363"/>
      <c r="VBI58" s="363"/>
      <c r="VBJ58" s="363"/>
      <c r="VBK58" s="363"/>
      <c r="VBL58" s="363"/>
      <c r="VBM58" s="363"/>
      <c r="VBN58" s="363"/>
      <c r="VBO58" s="363"/>
      <c r="VBP58" s="363"/>
      <c r="VBQ58" s="363"/>
      <c r="VBR58" s="363"/>
      <c r="VBS58" s="363"/>
      <c r="VBT58" s="363"/>
      <c r="VBU58" s="363"/>
      <c r="VBV58" s="363"/>
      <c r="VBW58" s="363"/>
      <c r="VBX58" s="363"/>
      <c r="VBY58" s="363"/>
      <c r="VBZ58" s="363"/>
      <c r="VCA58" s="363"/>
      <c r="VCB58" s="363"/>
      <c r="VCC58" s="363"/>
      <c r="VCD58" s="363"/>
      <c r="VCE58" s="363"/>
      <c r="VCF58" s="363"/>
      <c r="VCG58" s="363"/>
      <c r="VCH58" s="363"/>
      <c r="VCI58" s="363"/>
      <c r="VCJ58" s="363"/>
      <c r="VCK58" s="363"/>
      <c r="VCL58" s="363"/>
      <c r="VCM58" s="363"/>
      <c r="VCN58" s="363"/>
      <c r="VCO58" s="363"/>
      <c r="VCP58" s="363"/>
      <c r="VCQ58" s="363"/>
      <c r="VCR58" s="363"/>
      <c r="VCS58" s="363"/>
      <c r="VCT58" s="363"/>
      <c r="VCU58" s="363"/>
      <c r="VCV58" s="363"/>
      <c r="VCW58" s="363"/>
      <c r="VCX58" s="363"/>
      <c r="VCY58" s="363"/>
      <c r="VCZ58" s="363"/>
      <c r="VDA58" s="363"/>
      <c r="VDB58" s="363"/>
      <c r="VDC58" s="363"/>
      <c r="VDD58" s="363"/>
      <c r="VDE58" s="363"/>
      <c r="VDF58" s="363"/>
      <c r="VDG58" s="363"/>
      <c r="VDH58" s="363"/>
      <c r="VDI58" s="363"/>
      <c r="VDJ58" s="363"/>
      <c r="VDK58" s="363"/>
      <c r="VDL58" s="363"/>
      <c r="VDM58" s="363"/>
      <c r="VDN58" s="363"/>
      <c r="VDO58" s="363"/>
      <c r="VDP58" s="363"/>
      <c r="VDQ58" s="363"/>
      <c r="VDR58" s="363"/>
      <c r="VDS58" s="363"/>
      <c r="VDT58" s="363"/>
      <c r="VDU58" s="363"/>
      <c r="VDV58" s="363"/>
      <c r="VDW58" s="363"/>
      <c r="VDX58" s="363"/>
      <c r="VDY58" s="363"/>
      <c r="VDZ58" s="363"/>
      <c r="VEA58" s="363"/>
      <c r="VEB58" s="363"/>
      <c r="VEC58" s="363"/>
      <c r="VED58" s="363"/>
      <c r="VEE58" s="363"/>
      <c r="VEF58" s="363"/>
      <c r="VEG58" s="363"/>
      <c r="VEH58" s="363"/>
      <c r="VEI58" s="363"/>
      <c r="VEJ58" s="363"/>
      <c r="VEK58" s="363"/>
      <c r="VEL58" s="363"/>
      <c r="VEM58" s="363"/>
      <c r="VEN58" s="363"/>
      <c r="VEO58" s="363"/>
      <c r="VEP58" s="363"/>
      <c r="VEQ58" s="363"/>
      <c r="VER58" s="363"/>
      <c r="VES58" s="363"/>
      <c r="VET58" s="363"/>
      <c r="VEU58" s="363"/>
      <c r="VEV58" s="363"/>
      <c r="VEW58" s="363"/>
      <c r="VEX58" s="363"/>
      <c r="VEY58" s="363"/>
      <c r="VEZ58" s="363"/>
      <c r="VFA58" s="363"/>
      <c r="VFB58" s="363"/>
      <c r="VFC58" s="363"/>
      <c r="VFD58" s="363"/>
      <c r="VFE58" s="363"/>
      <c r="VFF58" s="363"/>
      <c r="VFG58" s="363"/>
      <c r="VFH58" s="363"/>
      <c r="VFI58" s="363"/>
      <c r="VFJ58" s="363"/>
      <c r="VFK58" s="363"/>
      <c r="VFL58" s="363"/>
      <c r="VFM58" s="363"/>
      <c r="VFN58" s="363"/>
      <c r="VFO58" s="363"/>
      <c r="VFP58" s="363"/>
      <c r="VFQ58" s="363"/>
      <c r="VFR58" s="363"/>
      <c r="VFS58" s="363"/>
      <c r="VFT58" s="363"/>
      <c r="VFU58" s="363"/>
      <c r="VFV58" s="363"/>
      <c r="VFW58" s="363"/>
      <c r="VFX58" s="363"/>
      <c r="VFY58" s="363"/>
      <c r="VFZ58" s="363"/>
      <c r="VGA58" s="363"/>
      <c r="VGB58" s="363"/>
      <c r="VGC58" s="363"/>
      <c r="VGD58" s="363"/>
      <c r="VGE58" s="363"/>
      <c r="VGF58" s="363"/>
      <c r="VGG58" s="363"/>
      <c r="VGH58" s="363"/>
      <c r="VGI58" s="363"/>
      <c r="VGJ58" s="363"/>
      <c r="VGK58" s="363"/>
      <c r="VGL58" s="363"/>
      <c r="VGM58" s="363"/>
      <c r="VGN58" s="363"/>
      <c r="VGO58" s="363"/>
      <c r="VGP58" s="363"/>
      <c r="VGQ58" s="363"/>
      <c r="VGR58" s="363"/>
      <c r="VGS58" s="363"/>
      <c r="VGT58" s="363"/>
      <c r="VGU58" s="363"/>
      <c r="VGV58" s="363"/>
      <c r="VGW58" s="363"/>
      <c r="VGX58" s="363"/>
      <c r="VGY58" s="363"/>
      <c r="VGZ58" s="363"/>
      <c r="VHA58" s="363"/>
      <c r="VHB58" s="363"/>
      <c r="VHC58" s="363"/>
      <c r="VHD58" s="363"/>
      <c r="VHE58" s="363"/>
      <c r="VHF58" s="363"/>
      <c r="VHG58" s="363"/>
      <c r="VHH58" s="363"/>
      <c r="VHI58" s="363"/>
      <c r="VHJ58" s="363"/>
      <c r="VHK58" s="363"/>
      <c r="VHL58" s="363"/>
      <c r="VHM58" s="363"/>
      <c r="VHN58" s="363"/>
      <c r="VHO58" s="363"/>
      <c r="VHP58" s="363"/>
      <c r="VHQ58" s="363"/>
      <c r="VHR58" s="363"/>
      <c r="VHS58" s="363"/>
      <c r="VHT58" s="363"/>
      <c r="VHU58" s="363"/>
      <c r="VHV58" s="363"/>
      <c r="VHW58" s="363"/>
      <c r="VHX58" s="363"/>
      <c r="VHY58" s="363"/>
      <c r="VHZ58" s="363"/>
      <c r="VIA58" s="363"/>
      <c r="VIB58" s="363"/>
      <c r="VIC58" s="363"/>
      <c r="VID58" s="363"/>
      <c r="VIE58" s="363"/>
      <c r="VIF58" s="363"/>
      <c r="VIG58" s="363"/>
      <c r="VIH58" s="363"/>
      <c r="VII58" s="363"/>
      <c r="VIJ58" s="363"/>
      <c r="VIK58" s="363"/>
      <c r="VIL58" s="363"/>
      <c r="VIM58" s="363"/>
      <c r="VIN58" s="363"/>
      <c r="VIO58" s="363"/>
      <c r="VIP58" s="363"/>
      <c r="VIQ58" s="363"/>
      <c r="VIR58" s="363"/>
      <c r="VIS58" s="363"/>
      <c r="VIT58" s="363"/>
      <c r="VIU58" s="363"/>
      <c r="VIV58" s="363"/>
      <c r="VIW58" s="363"/>
      <c r="VIX58" s="363"/>
      <c r="VIY58" s="363"/>
      <c r="VIZ58" s="363"/>
      <c r="VJA58" s="363"/>
      <c r="VJB58" s="363"/>
      <c r="VJC58" s="363"/>
      <c r="VJD58" s="363"/>
      <c r="VJE58" s="363"/>
      <c r="VJF58" s="363"/>
      <c r="VJG58" s="363"/>
      <c r="VJH58" s="363"/>
      <c r="VJI58" s="363"/>
      <c r="VJJ58" s="363"/>
      <c r="VJK58" s="363"/>
      <c r="VJL58" s="363"/>
      <c r="VJM58" s="363"/>
      <c r="VJN58" s="363"/>
      <c r="VJO58" s="363"/>
      <c r="VJP58" s="363"/>
      <c r="VJQ58" s="363"/>
      <c r="VJR58" s="363"/>
      <c r="VJS58" s="363"/>
      <c r="VJT58" s="363"/>
      <c r="VJU58" s="363"/>
      <c r="VJV58" s="363"/>
      <c r="VJW58" s="363"/>
      <c r="VJX58" s="363"/>
      <c r="VJY58" s="363"/>
      <c r="VJZ58" s="363"/>
      <c r="VKA58" s="363"/>
      <c r="VKB58" s="363"/>
      <c r="VKC58" s="363"/>
      <c r="VKD58" s="363"/>
      <c r="VKE58" s="363"/>
      <c r="VKF58" s="363"/>
      <c r="VKG58" s="363"/>
      <c r="VKH58" s="363"/>
      <c r="VKI58" s="363"/>
      <c r="VKJ58" s="363"/>
      <c r="VKK58" s="363"/>
      <c r="VKL58" s="363"/>
      <c r="VKM58" s="363"/>
      <c r="VKN58" s="363"/>
      <c r="VKO58" s="363"/>
      <c r="VKP58" s="363"/>
      <c r="VKQ58" s="363"/>
      <c r="VKR58" s="363"/>
      <c r="VKS58" s="363"/>
      <c r="VKT58" s="363"/>
      <c r="VKU58" s="363"/>
      <c r="VKV58" s="363"/>
      <c r="VKW58" s="363"/>
      <c r="VKX58" s="363"/>
      <c r="VKY58" s="363"/>
      <c r="VKZ58" s="363"/>
      <c r="VLA58" s="363"/>
      <c r="VLB58" s="363"/>
      <c r="VLC58" s="363"/>
      <c r="VLD58" s="363"/>
      <c r="VLE58" s="363"/>
      <c r="VLF58" s="363"/>
      <c r="VLG58" s="363"/>
      <c r="VLH58" s="363"/>
      <c r="VLI58" s="363"/>
      <c r="VLJ58" s="363"/>
      <c r="VLK58" s="363"/>
      <c r="VLL58" s="363"/>
      <c r="VLM58" s="363"/>
      <c r="VLN58" s="363"/>
      <c r="VLO58" s="363"/>
      <c r="VLP58" s="363"/>
      <c r="VLQ58" s="363"/>
      <c r="VLR58" s="363"/>
      <c r="VLS58" s="363"/>
      <c r="VLT58" s="363"/>
      <c r="VLU58" s="363"/>
      <c r="VLV58" s="363"/>
      <c r="VLW58" s="363"/>
      <c r="VLX58" s="363"/>
      <c r="VLY58" s="363"/>
      <c r="VLZ58" s="363"/>
      <c r="VMA58" s="363"/>
      <c r="VMB58" s="363"/>
      <c r="VMC58" s="363"/>
      <c r="VMD58" s="363"/>
      <c r="VME58" s="363"/>
      <c r="VMF58" s="363"/>
      <c r="VMG58" s="363"/>
      <c r="VMH58" s="363"/>
      <c r="VMI58" s="363"/>
      <c r="VMJ58" s="363"/>
      <c r="VMK58" s="363"/>
      <c r="VML58" s="363"/>
      <c r="VMM58" s="363"/>
      <c r="VMN58" s="363"/>
      <c r="VMO58" s="363"/>
      <c r="VMP58" s="363"/>
      <c r="VMQ58" s="363"/>
      <c r="VMR58" s="363"/>
      <c r="VMS58" s="363"/>
      <c r="VMT58" s="363"/>
      <c r="VMU58" s="363"/>
      <c r="VMV58" s="363"/>
      <c r="VMW58" s="363"/>
      <c r="VMX58" s="363"/>
      <c r="VMY58" s="363"/>
      <c r="VMZ58" s="363"/>
      <c r="VNA58" s="363"/>
      <c r="VNB58" s="363"/>
      <c r="VNC58" s="363"/>
      <c r="VND58" s="363"/>
      <c r="VNE58" s="363"/>
      <c r="VNF58" s="363"/>
      <c r="VNG58" s="363"/>
      <c r="VNH58" s="363"/>
      <c r="VNI58" s="363"/>
      <c r="VNJ58" s="363"/>
      <c r="VNK58" s="363"/>
      <c r="VNL58" s="363"/>
      <c r="VNM58" s="363"/>
      <c r="VNN58" s="363"/>
      <c r="VNO58" s="363"/>
      <c r="VNP58" s="363"/>
      <c r="VNQ58" s="363"/>
      <c r="VNR58" s="363"/>
      <c r="VNS58" s="363"/>
      <c r="VNT58" s="363"/>
      <c r="VNU58" s="363"/>
      <c r="VNV58" s="363"/>
      <c r="VNW58" s="363"/>
      <c r="VNX58" s="363"/>
      <c r="VNY58" s="363"/>
      <c r="VNZ58" s="363"/>
      <c r="VOA58" s="363"/>
      <c r="VOB58" s="363"/>
      <c r="VOC58" s="363"/>
      <c r="VOD58" s="363"/>
      <c r="VOE58" s="363"/>
      <c r="VOF58" s="363"/>
      <c r="VOG58" s="363"/>
      <c r="VOH58" s="363"/>
      <c r="VOI58" s="363"/>
      <c r="VOJ58" s="363"/>
      <c r="VOK58" s="363"/>
      <c r="VOL58" s="363"/>
      <c r="VOM58" s="363"/>
      <c r="VON58" s="363"/>
      <c r="VOO58" s="363"/>
      <c r="VOP58" s="363"/>
      <c r="VOQ58" s="363"/>
      <c r="VOR58" s="363"/>
      <c r="VOS58" s="363"/>
      <c r="VOT58" s="363"/>
      <c r="VOU58" s="363"/>
      <c r="VOV58" s="363"/>
      <c r="VOW58" s="363"/>
      <c r="VOX58" s="363"/>
      <c r="VOY58" s="363"/>
      <c r="VOZ58" s="363"/>
      <c r="VPA58" s="363"/>
      <c r="VPB58" s="363"/>
      <c r="VPC58" s="363"/>
      <c r="VPD58" s="363"/>
      <c r="VPE58" s="363"/>
      <c r="VPF58" s="363"/>
      <c r="VPG58" s="363"/>
      <c r="VPH58" s="363"/>
      <c r="VPI58" s="363"/>
      <c r="VPJ58" s="363"/>
      <c r="VPK58" s="363"/>
      <c r="VPL58" s="363"/>
      <c r="VPM58" s="363"/>
      <c r="VPN58" s="363"/>
      <c r="VPO58" s="363"/>
      <c r="VPP58" s="363"/>
      <c r="VPQ58" s="363"/>
      <c r="VPR58" s="363"/>
      <c r="VPS58" s="363"/>
      <c r="VPT58" s="363"/>
      <c r="VPU58" s="363"/>
      <c r="VPV58" s="363"/>
      <c r="VPW58" s="363"/>
      <c r="VPX58" s="363"/>
      <c r="VPY58" s="363"/>
      <c r="VPZ58" s="363"/>
      <c r="VQA58" s="363"/>
      <c r="VQB58" s="363"/>
      <c r="VQC58" s="363"/>
      <c r="VQD58" s="363"/>
      <c r="VQE58" s="363"/>
      <c r="VQF58" s="363"/>
      <c r="VQG58" s="363"/>
      <c r="VQH58" s="363"/>
      <c r="VQI58" s="363"/>
      <c r="VQJ58" s="363"/>
      <c r="VQK58" s="363"/>
      <c r="VQL58" s="363"/>
      <c r="VQM58" s="363"/>
      <c r="VQN58" s="363"/>
      <c r="VQO58" s="363"/>
      <c r="VQP58" s="363"/>
      <c r="VQQ58" s="363"/>
      <c r="VQR58" s="363"/>
      <c r="VQS58" s="363"/>
      <c r="VQT58" s="363"/>
      <c r="VQU58" s="363"/>
      <c r="VQV58" s="363"/>
      <c r="VQW58" s="363"/>
      <c r="VQX58" s="363"/>
      <c r="VQY58" s="363"/>
      <c r="VQZ58" s="363"/>
      <c r="VRA58" s="363"/>
      <c r="VRB58" s="363"/>
      <c r="VRC58" s="363"/>
      <c r="VRD58" s="363"/>
      <c r="VRE58" s="363"/>
      <c r="VRF58" s="363"/>
      <c r="VRG58" s="363"/>
      <c r="VRH58" s="363"/>
      <c r="VRI58" s="363"/>
      <c r="VRJ58" s="363"/>
      <c r="VRK58" s="363"/>
      <c r="VRL58" s="363"/>
      <c r="VRM58" s="363"/>
      <c r="VRN58" s="363"/>
      <c r="VRO58" s="363"/>
      <c r="VRP58" s="363"/>
      <c r="VRQ58" s="363"/>
      <c r="VRR58" s="363"/>
      <c r="VRS58" s="363"/>
      <c r="VRT58" s="363"/>
      <c r="VRU58" s="363"/>
      <c r="VRV58" s="363"/>
      <c r="VRW58" s="363"/>
      <c r="VRX58" s="363"/>
      <c r="VRY58" s="363"/>
      <c r="VRZ58" s="363"/>
      <c r="VSA58" s="363"/>
      <c r="VSB58" s="363"/>
      <c r="VSC58" s="363"/>
      <c r="VSD58" s="363"/>
      <c r="VSE58" s="363"/>
      <c r="VSF58" s="363"/>
      <c r="VSG58" s="363"/>
      <c r="VSH58" s="363"/>
      <c r="VSI58" s="363"/>
      <c r="VSJ58" s="363"/>
      <c r="VSK58" s="363"/>
      <c r="VSL58" s="363"/>
      <c r="VSM58" s="363"/>
      <c r="VSN58" s="363"/>
      <c r="VSO58" s="363"/>
      <c r="VSP58" s="363"/>
      <c r="VSQ58" s="363"/>
      <c r="VSR58" s="363"/>
      <c r="VSS58" s="363"/>
      <c r="VST58" s="363"/>
      <c r="VSU58" s="363"/>
      <c r="VSV58" s="363"/>
      <c r="VSW58" s="363"/>
      <c r="VSX58" s="363"/>
      <c r="VSY58" s="363"/>
      <c r="VSZ58" s="363"/>
      <c r="VTA58" s="363"/>
      <c r="VTB58" s="363"/>
      <c r="VTC58" s="363"/>
      <c r="VTD58" s="363"/>
      <c r="VTE58" s="363"/>
      <c r="VTF58" s="363"/>
      <c r="VTG58" s="363"/>
      <c r="VTH58" s="363"/>
      <c r="VTI58" s="363"/>
      <c r="VTJ58" s="363"/>
      <c r="VTK58" s="363"/>
      <c r="VTL58" s="363"/>
      <c r="VTM58" s="363"/>
      <c r="VTN58" s="363"/>
      <c r="VTO58" s="363"/>
      <c r="VTP58" s="363"/>
      <c r="VTQ58" s="363"/>
      <c r="VTR58" s="363"/>
      <c r="VTS58" s="363"/>
      <c r="VTT58" s="363"/>
      <c r="VTU58" s="363"/>
      <c r="VTV58" s="363"/>
      <c r="VTW58" s="363"/>
      <c r="VTX58" s="363"/>
      <c r="VTY58" s="363"/>
      <c r="VTZ58" s="363"/>
      <c r="VUA58" s="363"/>
      <c r="VUB58" s="363"/>
      <c r="VUC58" s="363"/>
      <c r="VUD58" s="363"/>
      <c r="VUE58" s="363"/>
      <c r="VUF58" s="363"/>
      <c r="VUG58" s="363"/>
      <c r="VUH58" s="363"/>
      <c r="VUI58" s="363"/>
      <c r="VUJ58" s="363"/>
      <c r="VUK58" s="363"/>
      <c r="VUL58" s="363"/>
      <c r="VUM58" s="363"/>
      <c r="VUN58" s="363"/>
      <c r="VUO58" s="363"/>
      <c r="VUP58" s="363"/>
      <c r="VUQ58" s="363"/>
      <c r="VUR58" s="363"/>
      <c r="VUS58" s="363"/>
      <c r="VUT58" s="363"/>
      <c r="VUU58" s="363"/>
      <c r="VUV58" s="363"/>
      <c r="VUW58" s="363"/>
      <c r="VUX58" s="363"/>
      <c r="VUY58" s="363"/>
      <c r="VUZ58" s="363"/>
      <c r="VVA58" s="363"/>
      <c r="VVB58" s="363"/>
      <c r="VVC58" s="363"/>
      <c r="VVD58" s="363"/>
      <c r="VVE58" s="363"/>
      <c r="VVF58" s="363"/>
      <c r="VVG58" s="363"/>
      <c r="VVH58" s="363"/>
      <c r="VVI58" s="363"/>
      <c r="VVJ58" s="363"/>
      <c r="VVK58" s="363"/>
      <c r="VVL58" s="363"/>
      <c r="VVM58" s="363"/>
      <c r="VVN58" s="363"/>
      <c r="VVO58" s="363"/>
      <c r="VVP58" s="363"/>
      <c r="VVQ58" s="363"/>
      <c r="VVR58" s="363"/>
      <c r="VVS58" s="363"/>
      <c r="VVT58" s="363"/>
      <c r="VVU58" s="363"/>
      <c r="VVV58" s="363"/>
      <c r="VVW58" s="363"/>
      <c r="VVX58" s="363"/>
      <c r="VVY58" s="363"/>
      <c r="VVZ58" s="363"/>
      <c r="VWA58" s="363"/>
      <c r="VWB58" s="363"/>
      <c r="VWC58" s="363"/>
      <c r="VWD58" s="363"/>
      <c r="VWE58" s="363"/>
      <c r="VWF58" s="363"/>
      <c r="VWG58" s="363"/>
      <c r="VWH58" s="363"/>
      <c r="VWI58" s="363"/>
      <c r="VWJ58" s="363"/>
      <c r="VWK58" s="363"/>
      <c r="VWL58" s="363"/>
      <c r="VWM58" s="363"/>
      <c r="VWN58" s="363"/>
      <c r="VWO58" s="363"/>
      <c r="VWP58" s="363"/>
      <c r="VWQ58" s="363"/>
      <c r="VWR58" s="363"/>
      <c r="VWS58" s="363"/>
      <c r="VWT58" s="363"/>
      <c r="VWU58" s="363"/>
      <c r="VWV58" s="363"/>
      <c r="VWW58" s="363"/>
      <c r="VWX58" s="363"/>
      <c r="VWY58" s="363"/>
      <c r="VWZ58" s="363"/>
      <c r="VXA58" s="363"/>
      <c r="VXB58" s="363"/>
      <c r="VXC58" s="363"/>
      <c r="VXD58" s="363"/>
      <c r="VXE58" s="363"/>
      <c r="VXF58" s="363"/>
      <c r="VXG58" s="363"/>
      <c r="VXH58" s="363"/>
      <c r="VXI58" s="363"/>
      <c r="VXJ58" s="363"/>
      <c r="VXK58" s="363"/>
      <c r="VXL58" s="363"/>
      <c r="VXM58" s="363"/>
      <c r="VXN58" s="363"/>
      <c r="VXO58" s="363"/>
      <c r="VXP58" s="363"/>
      <c r="VXQ58" s="363"/>
      <c r="VXR58" s="363"/>
      <c r="VXS58" s="363"/>
      <c r="VXT58" s="363"/>
      <c r="VXU58" s="363"/>
      <c r="VXV58" s="363"/>
      <c r="VXW58" s="363"/>
      <c r="VXX58" s="363"/>
      <c r="VXY58" s="363"/>
      <c r="VXZ58" s="363"/>
      <c r="VYA58" s="363"/>
      <c r="VYB58" s="363"/>
      <c r="VYC58" s="363"/>
      <c r="VYD58" s="363"/>
      <c r="VYE58" s="363"/>
      <c r="VYF58" s="363"/>
      <c r="VYG58" s="363"/>
      <c r="VYH58" s="363"/>
      <c r="VYI58" s="363"/>
      <c r="VYJ58" s="363"/>
      <c r="VYK58" s="363"/>
      <c r="VYL58" s="363"/>
      <c r="VYM58" s="363"/>
      <c r="VYN58" s="363"/>
      <c r="VYO58" s="363"/>
      <c r="VYP58" s="363"/>
      <c r="VYQ58" s="363"/>
      <c r="VYR58" s="363"/>
      <c r="VYS58" s="363"/>
      <c r="VYT58" s="363"/>
      <c r="VYU58" s="363"/>
      <c r="VYV58" s="363"/>
      <c r="VYW58" s="363"/>
      <c r="VYX58" s="363"/>
      <c r="VYY58" s="363"/>
      <c r="VYZ58" s="363"/>
      <c r="VZA58" s="363"/>
      <c r="VZB58" s="363"/>
      <c r="VZC58" s="363"/>
      <c r="VZD58" s="363"/>
      <c r="VZE58" s="363"/>
      <c r="VZF58" s="363"/>
      <c r="VZG58" s="363"/>
      <c r="VZH58" s="363"/>
      <c r="VZI58" s="363"/>
      <c r="VZJ58" s="363"/>
      <c r="VZK58" s="363"/>
      <c r="VZL58" s="363"/>
      <c r="VZM58" s="363"/>
      <c r="VZN58" s="363"/>
      <c r="VZO58" s="363"/>
      <c r="VZP58" s="363"/>
      <c r="VZQ58" s="363"/>
      <c r="VZR58" s="363"/>
      <c r="VZS58" s="363"/>
      <c r="VZT58" s="363"/>
      <c r="VZU58" s="363"/>
      <c r="VZV58" s="363"/>
      <c r="VZW58" s="363"/>
      <c r="VZX58" s="363"/>
      <c r="VZY58" s="363"/>
      <c r="VZZ58" s="363"/>
      <c r="WAA58" s="363"/>
      <c r="WAB58" s="363"/>
      <c r="WAC58" s="363"/>
      <c r="WAD58" s="363"/>
      <c r="WAE58" s="363"/>
      <c r="WAF58" s="363"/>
      <c r="WAG58" s="363"/>
      <c r="WAH58" s="363"/>
      <c r="WAI58" s="363"/>
      <c r="WAJ58" s="363"/>
      <c r="WAK58" s="363"/>
      <c r="WAL58" s="363"/>
      <c r="WAM58" s="363"/>
      <c r="WAN58" s="363"/>
      <c r="WAO58" s="363"/>
      <c r="WAP58" s="363"/>
      <c r="WAQ58" s="363"/>
      <c r="WAR58" s="363"/>
      <c r="WAS58" s="363"/>
      <c r="WAT58" s="363"/>
      <c r="WAU58" s="363"/>
      <c r="WAV58" s="363"/>
      <c r="WAW58" s="363"/>
      <c r="WAX58" s="363"/>
      <c r="WAY58" s="363"/>
      <c r="WAZ58" s="363"/>
      <c r="WBA58" s="363"/>
      <c r="WBB58" s="363"/>
      <c r="WBC58" s="363"/>
      <c r="WBD58" s="363"/>
      <c r="WBE58" s="363"/>
      <c r="WBF58" s="363"/>
      <c r="WBG58" s="363"/>
      <c r="WBH58" s="363"/>
      <c r="WBI58" s="363"/>
      <c r="WBJ58" s="363"/>
      <c r="WBK58" s="363"/>
      <c r="WBL58" s="363"/>
      <c r="WBM58" s="363"/>
      <c r="WBN58" s="363"/>
      <c r="WBO58" s="363"/>
      <c r="WBP58" s="363"/>
      <c r="WBQ58" s="363"/>
      <c r="WBR58" s="363"/>
      <c r="WBS58" s="363"/>
      <c r="WBT58" s="363"/>
      <c r="WBU58" s="363"/>
      <c r="WBV58" s="363"/>
      <c r="WBW58" s="363"/>
      <c r="WBX58" s="363"/>
      <c r="WBY58" s="363"/>
      <c r="WBZ58" s="363"/>
      <c r="WCA58" s="363"/>
      <c r="WCB58" s="363"/>
      <c r="WCC58" s="363"/>
      <c r="WCD58" s="363"/>
      <c r="WCE58" s="363"/>
      <c r="WCF58" s="363"/>
      <c r="WCG58" s="363"/>
      <c r="WCH58" s="363"/>
      <c r="WCI58" s="363"/>
      <c r="WCJ58" s="363"/>
      <c r="WCK58" s="363"/>
      <c r="WCL58" s="363"/>
      <c r="WCM58" s="363"/>
      <c r="WCN58" s="363"/>
      <c r="WCO58" s="363"/>
      <c r="WCP58" s="363"/>
      <c r="WCQ58" s="363"/>
      <c r="WCR58" s="363"/>
      <c r="WCS58" s="363"/>
      <c r="WCT58" s="363"/>
      <c r="WCU58" s="363"/>
      <c r="WCV58" s="363"/>
      <c r="WCW58" s="363"/>
      <c r="WCX58" s="363"/>
      <c r="WCY58" s="363"/>
      <c r="WCZ58" s="363"/>
      <c r="WDA58" s="363"/>
      <c r="WDB58" s="363"/>
      <c r="WDC58" s="363"/>
      <c r="WDD58" s="363"/>
      <c r="WDE58" s="363"/>
      <c r="WDF58" s="363"/>
      <c r="WDG58" s="363"/>
      <c r="WDH58" s="363"/>
      <c r="WDI58" s="363"/>
      <c r="WDJ58" s="363"/>
      <c r="WDK58" s="363"/>
      <c r="WDL58" s="363"/>
      <c r="WDM58" s="363"/>
      <c r="WDN58" s="363"/>
      <c r="WDO58" s="363"/>
      <c r="WDP58" s="363"/>
      <c r="WDQ58" s="363"/>
      <c r="WDR58" s="363"/>
      <c r="WDS58" s="363"/>
      <c r="WDT58" s="363"/>
      <c r="WDU58" s="363"/>
      <c r="WDV58" s="363"/>
      <c r="WDW58" s="363"/>
      <c r="WDX58" s="363"/>
      <c r="WDY58" s="363"/>
      <c r="WDZ58" s="363"/>
      <c r="WEA58" s="363"/>
      <c r="WEB58" s="363"/>
      <c r="WEC58" s="363"/>
      <c r="WED58" s="363"/>
      <c r="WEE58" s="363"/>
      <c r="WEF58" s="363"/>
      <c r="WEG58" s="363"/>
      <c r="WEH58" s="363"/>
      <c r="WEI58" s="363"/>
      <c r="WEJ58" s="363"/>
      <c r="WEK58" s="363"/>
      <c r="WEL58" s="363"/>
      <c r="WEM58" s="363"/>
      <c r="WEN58" s="363"/>
      <c r="WEO58" s="363"/>
      <c r="WEP58" s="363"/>
      <c r="WEQ58" s="363"/>
      <c r="WER58" s="363"/>
      <c r="WES58" s="363"/>
      <c r="WET58" s="363"/>
      <c r="WEU58" s="363"/>
      <c r="WEV58" s="363"/>
      <c r="WEW58" s="363"/>
      <c r="WEX58" s="363"/>
      <c r="WEY58" s="363"/>
      <c r="WEZ58" s="363"/>
      <c r="WFA58" s="363"/>
      <c r="WFB58" s="363"/>
      <c r="WFC58" s="363"/>
      <c r="WFD58" s="363"/>
      <c r="WFE58" s="363"/>
      <c r="WFF58" s="363"/>
      <c r="WFG58" s="363"/>
      <c r="WFH58" s="363"/>
      <c r="WFI58" s="363"/>
      <c r="WFJ58" s="363"/>
      <c r="WFK58" s="363"/>
      <c r="WFL58" s="363"/>
      <c r="WFM58" s="363"/>
      <c r="WFN58" s="363"/>
      <c r="WFO58" s="363"/>
      <c r="WFP58" s="363"/>
      <c r="WFQ58" s="363"/>
      <c r="WFR58" s="363"/>
      <c r="WFS58" s="363"/>
      <c r="WFT58" s="363"/>
      <c r="WFU58" s="363"/>
      <c r="WFV58" s="363"/>
      <c r="WFW58" s="363"/>
      <c r="WFX58" s="363"/>
      <c r="WFY58" s="363"/>
      <c r="WFZ58" s="363"/>
      <c r="WGA58" s="363"/>
      <c r="WGB58" s="363"/>
      <c r="WGC58" s="363"/>
      <c r="WGD58" s="363"/>
      <c r="WGE58" s="363"/>
      <c r="WGF58" s="363"/>
      <c r="WGG58" s="363"/>
      <c r="WGH58" s="363"/>
      <c r="WGI58" s="363"/>
      <c r="WGJ58" s="363"/>
      <c r="WGK58" s="363"/>
      <c r="WGL58" s="363"/>
      <c r="WGM58" s="363"/>
      <c r="WGN58" s="363"/>
      <c r="WGO58" s="363"/>
      <c r="WGP58" s="363"/>
      <c r="WGQ58" s="363"/>
      <c r="WGR58" s="363"/>
      <c r="WGS58" s="363"/>
      <c r="WGT58" s="363"/>
      <c r="WGU58" s="363"/>
      <c r="WGV58" s="363"/>
      <c r="WGW58" s="363"/>
      <c r="WGX58" s="363"/>
      <c r="WGY58" s="363"/>
      <c r="WGZ58" s="363"/>
      <c r="WHA58" s="363"/>
      <c r="WHB58" s="363"/>
      <c r="WHC58" s="363"/>
      <c r="WHD58" s="363"/>
      <c r="WHE58" s="363"/>
      <c r="WHF58" s="363"/>
      <c r="WHG58" s="363"/>
      <c r="WHH58" s="363"/>
      <c r="WHI58" s="363"/>
      <c r="WHJ58" s="363"/>
      <c r="WHK58" s="363"/>
      <c r="WHL58" s="363"/>
      <c r="WHM58" s="363"/>
      <c r="WHN58" s="363"/>
      <c r="WHO58" s="363"/>
      <c r="WHP58" s="363"/>
      <c r="WHQ58" s="363"/>
      <c r="WHR58" s="363"/>
      <c r="WHS58" s="363"/>
      <c r="WHT58" s="363"/>
      <c r="WHU58" s="363"/>
      <c r="WHV58" s="363"/>
      <c r="WHW58" s="363"/>
      <c r="WHX58" s="363"/>
      <c r="WHY58" s="363"/>
      <c r="WHZ58" s="363"/>
      <c r="WIA58" s="363"/>
      <c r="WIB58" s="363"/>
      <c r="WIC58" s="363"/>
      <c r="WID58" s="363"/>
      <c r="WIE58" s="363"/>
      <c r="WIF58" s="363"/>
      <c r="WIG58" s="363"/>
      <c r="WIH58" s="363"/>
      <c r="WII58" s="363"/>
      <c r="WIJ58" s="363"/>
      <c r="WIK58" s="363"/>
      <c r="WIL58" s="363"/>
      <c r="WIM58" s="363"/>
      <c r="WIN58" s="363"/>
      <c r="WIO58" s="363"/>
      <c r="WIP58" s="363"/>
      <c r="WIQ58" s="363"/>
      <c r="WIR58" s="363"/>
      <c r="WIS58" s="363"/>
      <c r="WIT58" s="363"/>
      <c r="WIU58" s="363"/>
      <c r="WIV58" s="363"/>
      <c r="WIW58" s="363"/>
      <c r="WIX58" s="363"/>
      <c r="WIY58" s="363"/>
      <c r="WIZ58" s="363"/>
      <c r="WJA58" s="363"/>
      <c r="WJB58" s="363"/>
      <c r="WJC58" s="363"/>
      <c r="WJD58" s="363"/>
      <c r="WJE58" s="363"/>
      <c r="WJF58" s="363"/>
      <c r="WJG58" s="363"/>
      <c r="WJH58" s="363"/>
      <c r="WJI58" s="363"/>
      <c r="WJJ58" s="363"/>
      <c r="WJK58" s="363"/>
      <c r="WJL58" s="363"/>
      <c r="WJM58" s="363"/>
      <c r="WJN58" s="363"/>
      <c r="WJO58" s="363"/>
      <c r="WJP58" s="363"/>
      <c r="WJQ58" s="363"/>
      <c r="WJR58" s="363"/>
      <c r="WJS58" s="363"/>
      <c r="WJT58" s="363"/>
      <c r="WJU58" s="363"/>
      <c r="WJV58" s="363"/>
      <c r="WJW58" s="363"/>
      <c r="WJX58" s="363"/>
      <c r="WJY58" s="363"/>
      <c r="WJZ58" s="363"/>
      <c r="WKA58" s="363"/>
      <c r="WKB58" s="363"/>
      <c r="WKC58" s="363"/>
      <c r="WKD58" s="363"/>
      <c r="WKE58" s="363"/>
      <c r="WKF58" s="363"/>
      <c r="WKG58" s="363"/>
      <c r="WKH58" s="363"/>
      <c r="WKI58" s="363"/>
      <c r="WKJ58" s="363"/>
      <c r="WKK58" s="363"/>
      <c r="WKL58" s="363"/>
      <c r="WKM58" s="363"/>
      <c r="WKN58" s="363"/>
      <c r="WKO58" s="363"/>
      <c r="WKP58" s="363"/>
      <c r="WKQ58" s="363"/>
      <c r="WKR58" s="363"/>
      <c r="WKS58" s="363"/>
      <c r="WKT58" s="363"/>
      <c r="WKU58" s="363"/>
      <c r="WKV58" s="363"/>
      <c r="WKW58" s="363"/>
      <c r="WKX58" s="363"/>
      <c r="WKY58" s="363"/>
      <c r="WKZ58" s="363"/>
      <c r="WLA58" s="363"/>
      <c r="WLB58" s="363"/>
      <c r="WLC58" s="363"/>
      <c r="WLD58" s="363"/>
      <c r="WLE58" s="363"/>
      <c r="WLF58" s="363"/>
      <c r="WLG58" s="363"/>
      <c r="WLH58" s="363"/>
      <c r="WLI58" s="363"/>
      <c r="WLJ58" s="363"/>
      <c r="WLK58" s="363"/>
      <c r="WLL58" s="363"/>
      <c r="WLM58" s="363"/>
      <c r="WLN58" s="363"/>
      <c r="WLO58" s="363"/>
      <c r="WLP58" s="363"/>
      <c r="WLQ58" s="363"/>
      <c r="WLR58" s="363"/>
      <c r="WLS58" s="363"/>
      <c r="WLT58" s="363"/>
      <c r="WLU58" s="363"/>
      <c r="WLV58" s="363"/>
      <c r="WLW58" s="363"/>
      <c r="WLX58" s="363"/>
      <c r="WLY58" s="363"/>
      <c r="WLZ58" s="363"/>
      <c r="WMA58" s="363"/>
      <c r="WMB58" s="363"/>
      <c r="WMC58" s="363"/>
      <c r="WMD58" s="363"/>
      <c r="WME58" s="363"/>
      <c r="WMF58" s="363"/>
      <c r="WMG58" s="363"/>
      <c r="WMH58" s="363"/>
      <c r="WMI58" s="363"/>
      <c r="WMJ58" s="363"/>
      <c r="WMK58" s="363"/>
      <c r="WML58" s="363"/>
      <c r="WMM58" s="363"/>
      <c r="WMN58" s="363"/>
      <c r="WMO58" s="363"/>
      <c r="WMP58" s="363"/>
      <c r="WMQ58" s="363"/>
      <c r="WMR58" s="363"/>
      <c r="WMS58" s="363"/>
      <c r="WMT58" s="363"/>
      <c r="WMU58" s="363"/>
      <c r="WMV58" s="363"/>
      <c r="WMW58" s="363"/>
      <c r="WMX58" s="363"/>
      <c r="WMY58" s="363"/>
      <c r="WMZ58" s="363"/>
      <c r="WNA58" s="363"/>
      <c r="WNB58" s="363"/>
      <c r="WNC58" s="363"/>
      <c r="WND58" s="363"/>
      <c r="WNE58" s="363"/>
      <c r="WNF58" s="363"/>
      <c r="WNG58" s="363"/>
      <c r="WNH58" s="363"/>
      <c r="WNI58" s="363"/>
      <c r="WNJ58" s="363"/>
      <c r="WNK58" s="363"/>
      <c r="WNL58" s="363"/>
      <c r="WNM58" s="363"/>
      <c r="WNN58" s="363"/>
      <c r="WNO58" s="363"/>
      <c r="WNP58" s="363"/>
      <c r="WNQ58" s="363"/>
      <c r="WNR58" s="363"/>
      <c r="WNS58" s="363"/>
      <c r="WNT58" s="363"/>
      <c r="WNU58" s="363"/>
      <c r="WNV58" s="363"/>
      <c r="WNW58" s="363"/>
      <c r="WNX58" s="363"/>
      <c r="WNY58" s="363"/>
      <c r="WNZ58" s="363"/>
      <c r="WOA58" s="363"/>
      <c r="WOB58" s="363"/>
      <c r="WOC58" s="363"/>
      <c r="WOD58" s="363"/>
      <c r="WOE58" s="363"/>
      <c r="WOF58" s="363"/>
      <c r="WOG58" s="363"/>
      <c r="WOH58" s="363"/>
      <c r="WOI58" s="363"/>
      <c r="WOJ58" s="363"/>
      <c r="WOK58" s="363"/>
      <c r="WOL58" s="363"/>
      <c r="WOM58" s="363"/>
      <c r="WON58" s="363"/>
      <c r="WOO58" s="363"/>
      <c r="WOP58" s="363"/>
      <c r="WOQ58" s="363"/>
      <c r="WOR58" s="363"/>
      <c r="WOS58" s="363"/>
      <c r="WOT58" s="363"/>
      <c r="WOU58" s="363"/>
      <c r="WOV58" s="363"/>
      <c r="WOW58" s="363"/>
      <c r="WOX58" s="363"/>
      <c r="WOY58" s="363"/>
      <c r="WOZ58" s="363"/>
      <c r="WPA58" s="363"/>
      <c r="WPB58" s="363"/>
      <c r="WPC58" s="363"/>
      <c r="WPD58" s="363"/>
      <c r="WPE58" s="363"/>
      <c r="WPF58" s="363"/>
      <c r="WPG58" s="363"/>
      <c r="WPH58" s="363"/>
      <c r="WPI58" s="363"/>
      <c r="WPJ58" s="363"/>
      <c r="WPK58" s="363"/>
      <c r="WPL58" s="363"/>
      <c r="WPM58" s="363"/>
      <c r="WPN58" s="363"/>
      <c r="WPO58" s="363"/>
      <c r="WPP58" s="363"/>
      <c r="WPQ58" s="363"/>
      <c r="WPR58" s="363"/>
      <c r="WPS58" s="363"/>
      <c r="WPT58" s="363"/>
      <c r="WPU58" s="363"/>
      <c r="WPV58" s="363"/>
      <c r="WPW58" s="363"/>
      <c r="WPX58" s="363"/>
      <c r="WPY58" s="363"/>
      <c r="WPZ58" s="363"/>
      <c r="WQA58" s="363"/>
      <c r="WQB58" s="363"/>
      <c r="WQC58" s="363"/>
      <c r="WQD58" s="363"/>
      <c r="WQE58" s="363"/>
      <c r="WQF58" s="363"/>
      <c r="WQG58" s="363"/>
      <c r="WQH58" s="363"/>
      <c r="WQI58" s="363"/>
      <c r="WQJ58" s="363"/>
      <c r="WQK58" s="363"/>
      <c r="WQL58" s="363"/>
      <c r="WQM58" s="363"/>
      <c r="WQN58" s="363"/>
      <c r="WQO58" s="363"/>
      <c r="WQP58" s="363"/>
      <c r="WQQ58" s="363"/>
      <c r="WQR58" s="363"/>
      <c r="WQS58" s="363"/>
      <c r="WQT58" s="363"/>
      <c r="WQU58" s="363"/>
      <c r="WQV58" s="363"/>
      <c r="WQW58" s="363"/>
      <c r="WQX58" s="363"/>
      <c r="WQY58" s="363"/>
      <c r="WQZ58" s="363"/>
      <c r="WRA58" s="363"/>
      <c r="WRB58" s="363"/>
      <c r="WRC58" s="363"/>
      <c r="WRD58" s="363"/>
      <c r="WRE58" s="363"/>
      <c r="WRF58" s="363"/>
      <c r="WRG58" s="363"/>
      <c r="WRH58" s="363"/>
      <c r="WRI58" s="363"/>
      <c r="WRJ58" s="363"/>
      <c r="WRK58" s="363"/>
      <c r="WRL58" s="363"/>
      <c r="WRM58" s="363"/>
      <c r="WRN58" s="363"/>
      <c r="WRO58" s="363"/>
      <c r="WRP58" s="363"/>
      <c r="WRQ58" s="363"/>
      <c r="WRR58" s="363"/>
      <c r="WRS58" s="363"/>
      <c r="WRT58" s="363"/>
      <c r="WRU58" s="363"/>
      <c r="WRV58" s="363"/>
      <c r="WRW58" s="363"/>
      <c r="WRX58" s="363"/>
      <c r="WRY58" s="363"/>
      <c r="WRZ58" s="363"/>
      <c r="WSA58" s="363"/>
      <c r="WSB58" s="363"/>
      <c r="WSC58" s="363"/>
      <c r="WSD58" s="363"/>
      <c r="WSE58" s="363"/>
      <c r="WSF58" s="363"/>
      <c r="WSG58" s="363"/>
      <c r="WSH58" s="363"/>
      <c r="WSI58" s="363"/>
      <c r="WSJ58" s="363"/>
      <c r="WSK58" s="363"/>
      <c r="WSL58" s="363"/>
      <c r="WSM58" s="363"/>
      <c r="WSN58" s="363"/>
      <c r="WSO58" s="363"/>
      <c r="WSP58" s="363"/>
      <c r="WSQ58" s="363"/>
      <c r="WSR58" s="363"/>
      <c r="WSS58" s="363"/>
      <c r="WST58" s="363"/>
      <c r="WSU58" s="363"/>
      <c r="WSV58" s="363"/>
      <c r="WSW58" s="363"/>
      <c r="WSX58" s="363"/>
      <c r="WSY58" s="363"/>
      <c r="WSZ58" s="363"/>
      <c r="WTA58" s="363"/>
      <c r="WTB58" s="363"/>
      <c r="WTC58" s="363"/>
      <c r="WTD58" s="363"/>
      <c r="WTE58" s="363"/>
      <c r="WTF58" s="363"/>
      <c r="WTG58" s="363"/>
      <c r="WTH58" s="363"/>
      <c r="WTI58" s="363"/>
      <c r="WTJ58" s="363"/>
      <c r="WTK58" s="363"/>
      <c r="WTL58" s="363"/>
      <c r="WTM58" s="363"/>
      <c r="WTN58" s="363"/>
      <c r="WTO58" s="363"/>
      <c r="WTP58" s="363"/>
      <c r="WTQ58" s="363"/>
      <c r="WTR58" s="363"/>
      <c r="WTS58" s="363"/>
      <c r="WTT58" s="363"/>
      <c r="WTU58" s="363"/>
      <c r="WTV58" s="363"/>
      <c r="WTW58" s="363"/>
      <c r="WTX58" s="363"/>
      <c r="WTY58" s="363"/>
      <c r="WTZ58" s="363"/>
      <c r="WUA58" s="363"/>
      <c r="WUB58" s="363"/>
      <c r="WUC58" s="363"/>
      <c r="WUD58" s="363"/>
      <c r="WUE58" s="363"/>
      <c r="WUF58" s="363"/>
      <c r="WUG58" s="363"/>
      <c r="WUH58" s="363"/>
      <c r="WUI58" s="363"/>
      <c r="WUJ58" s="363"/>
      <c r="WUK58" s="363"/>
      <c r="WUL58" s="363"/>
      <c r="WUM58" s="363"/>
      <c r="WUN58" s="363"/>
      <c r="WUO58" s="363"/>
      <c r="WUP58" s="363"/>
      <c r="WUQ58" s="363"/>
      <c r="WUR58" s="363"/>
      <c r="WUS58" s="363"/>
      <c r="WUT58" s="363"/>
      <c r="WUU58" s="363"/>
      <c r="WUV58" s="363"/>
      <c r="WUW58" s="363"/>
      <c r="WUX58" s="363"/>
      <c r="WUY58" s="363"/>
      <c r="WUZ58" s="363"/>
      <c r="WVA58" s="363"/>
      <c r="WVB58" s="363"/>
      <c r="WVC58" s="363"/>
      <c r="WVD58" s="363"/>
      <c r="WVE58" s="363"/>
      <c r="WVF58" s="363"/>
      <c r="WVG58" s="363"/>
      <c r="WVH58" s="363"/>
      <c r="WVI58" s="363"/>
      <c r="WVJ58" s="363"/>
      <c r="WVK58" s="363"/>
      <c r="WVL58" s="363"/>
      <c r="WVM58" s="363"/>
      <c r="WVN58" s="363"/>
      <c r="WVO58" s="363"/>
      <c r="WVP58" s="363"/>
      <c r="WVQ58" s="363"/>
      <c r="WVR58" s="363"/>
      <c r="WVS58" s="363"/>
      <c r="WVT58" s="363"/>
      <c r="WVU58" s="363"/>
      <c r="WVV58" s="363"/>
      <c r="WVW58" s="363"/>
      <c r="WVX58" s="363"/>
      <c r="WVY58" s="363"/>
      <c r="WVZ58" s="363"/>
      <c r="WWA58" s="363"/>
      <c r="WWB58" s="363"/>
      <c r="WWC58" s="363"/>
      <c r="WWD58" s="363"/>
      <c r="WWE58" s="363"/>
      <c r="WWF58" s="363"/>
      <c r="WWG58" s="363"/>
      <c r="WWH58" s="363"/>
      <c r="WWI58" s="363"/>
      <c r="WWJ58" s="363"/>
      <c r="WWK58" s="363"/>
      <c r="WWL58" s="363"/>
      <c r="WWM58" s="363"/>
      <c r="WWN58" s="363"/>
      <c r="WWO58" s="363"/>
      <c r="WWP58" s="363"/>
      <c r="WWQ58" s="363"/>
      <c r="WWR58" s="363"/>
      <c r="WWS58" s="363"/>
      <c r="WWT58" s="363"/>
      <c r="WWU58" s="363"/>
      <c r="WWV58" s="363"/>
      <c r="WWW58" s="363"/>
      <c r="WWX58" s="363"/>
      <c r="WWY58" s="363"/>
      <c r="WWZ58" s="363"/>
      <c r="WXA58" s="363"/>
      <c r="WXB58" s="363"/>
      <c r="WXC58" s="363"/>
      <c r="WXD58" s="363"/>
      <c r="WXE58" s="363"/>
      <c r="WXF58" s="363"/>
      <c r="WXG58" s="363"/>
      <c r="WXH58" s="363"/>
      <c r="WXI58" s="363"/>
      <c r="WXJ58" s="363"/>
      <c r="WXK58" s="363"/>
      <c r="WXL58" s="363"/>
      <c r="WXM58" s="363"/>
      <c r="WXN58" s="363"/>
      <c r="WXO58" s="363"/>
      <c r="WXP58" s="363"/>
      <c r="WXQ58" s="363"/>
      <c r="WXR58" s="363"/>
      <c r="WXS58" s="363"/>
      <c r="WXT58" s="363"/>
      <c r="WXU58" s="363"/>
      <c r="WXV58" s="363"/>
      <c r="WXW58" s="363"/>
      <c r="WXX58" s="363"/>
      <c r="WXY58" s="363"/>
      <c r="WXZ58" s="363"/>
      <c r="WYA58" s="363"/>
      <c r="WYB58" s="363"/>
      <c r="WYC58" s="363"/>
      <c r="WYD58" s="363"/>
      <c r="WYE58" s="363"/>
      <c r="WYF58" s="363"/>
      <c r="WYG58" s="363"/>
      <c r="WYH58" s="363"/>
      <c r="WYI58" s="363"/>
      <c r="WYJ58" s="363"/>
      <c r="WYK58" s="363"/>
      <c r="WYL58" s="363"/>
      <c r="WYM58" s="363"/>
      <c r="WYN58" s="363"/>
      <c r="WYO58" s="363"/>
      <c r="WYP58" s="363"/>
      <c r="WYQ58" s="363"/>
      <c r="WYR58" s="363"/>
      <c r="WYS58" s="363"/>
      <c r="WYT58" s="363"/>
      <c r="WYU58" s="363"/>
      <c r="WYV58" s="363"/>
      <c r="WYW58" s="363"/>
      <c r="WYX58" s="363"/>
      <c r="WYY58" s="363"/>
      <c r="WYZ58" s="363"/>
      <c r="WZA58" s="363"/>
      <c r="WZB58" s="363"/>
      <c r="WZC58" s="363"/>
      <c r="WZD58" s="363"/>
      <c r="WZE58" s="363"/>
      <c r="WZF58" s="363"/>
      <c r="WZG58" s="363"/>
      <c r="WZH58" s="363"/>
      <c r="WZI58" s="363"/>
      <c r="WZJ58" s="363"/>
      <c r="WZK58" s="363"/>
      <c r="WZL58" s="363"/>
      <c r="WZM58" s="363"/>
      <c r="WZN58" s="363"/>
      <c r="WZO58" s="363"/>
      <c r="WZP58" s="363"/>
      <c r="WZQ58" s="363"/>
      <c r="WZR58" s="363"/>
      <c r="WZS58" s="363"/>
      <c r="WZT58" s="363"/>
      <c r="WZU58" s="363"/>
      <c r="WZV58" s="363"/>
      <c r="WZW58" s="363"/>
      <c r="WZX58" s="363"/>
      <c r="WZY58" s="363"/>
      <c r="WZZ58" s="363"/>
      <c r="XAA58" s="363"/>
      <c r="XAB58" s="363"/>
      <c r="XAC58" s="363"/>
      <c r="XAD58" s="363"/>
      <c r="XAE58" s="363"/>
      <c r="XAF58" s="363"/>
      <c r="XAG58" s="363"/>
      <c r="XAH58" s="363"/>
      <c r="XAI58" s="363"/>
      <c r="XAJ58" s="363"/>
      <c r="XAK58" s="363"/>
      <c r="XAL58" s="363"/>
      <c r="XAM58" s="363"/>
      <c r="XAN58" s="363"/>
      <c r="XAO58" s="363"/>
      <c r="XAP58" s="363"/>
      <c r="XAQ58" s="363"/>
      <c r="XAR58" s="363"/>
      <c r="XAS58" s="363"/>
      <c r="XAT58" s="363"/>
      <c r="XAU58" s="363"/>
      <c r="XAV58" s="363"/>
      <c r="XAW58" s="363"/>
      <c r="XAX58" s="363"/>
      <c r="XAY58" s="363"/>
      <c r="XAZ58" s="363"/>
      <c r="XBA58" s="363"/>
      <c r="XBB58" s="363"/>
      <c r="XBC58" s="363"/>
      <c r="XBD58" s="363"/>
      <c r="XBE58" s="363"/>
      <c r="XBF58" s="363"/>
      <c r="XBG58" s="363"/>
      <c r="XBH58" s="363"/>
      <c r="XBI58" s="363"/>
      <c r="XBJ58" s="363"/>
      <c r="XBK58" s="363"/>
      <c r="XBL58" s="363"/>
      <c r="XBM58" s="363"/>
      <c r="XBN58" s="363"/>
      <c r="XBO58" s="363"/>
      <c r="XBP58" s="363"/>
      <c r="XBQ58" s="363"/>
      <c r="XBR58" s="363"/>
      <c r="XBS58" s="363"/>
      <c r="XBT58" s="363"/>
      <c r="XBU58" s="363"/>
      <c r="XBV58" s="363"/>
      <c r="XBW58" s="363"/>
      <c r="XBX58" s="363"/>
      <c r="XBY58" s="363"/>
      <c r="XBZ58" s="363"/>
      <c r="XCA58" s="363"/>
      <c r="XCB58" s="363"/>
      <c r="XCC58" s="363"/>
      <c r="XCD58" s="363"/>
      <c r="XCE58" s="363"/>
      <c r="XCF58" s="363"/>
      <c r="XCG58" s="363"/>
      <c r="XCH58" s="363"/>
      <c r="XCI58" s="363"/>
      <c r="XCJ58" s="363"/>
      <c r="XCK58" s="363"/>
      <c r="XCL58" s="363"/>
      <c r="XCM58" s="363"/>
      <c r="XCN58" s="363"/>
      <c r="XCO58" s="363"/>
      <c r="XCP58" s="363"/>
      <c r="XCQ58" s="363"/>
      <c r="XCR58" s="363"/>
      <c r="XCS58" s="363"/>
      <c r="XCT58" s="363"/>
      <c r="XCU58" s="363"/>
      <c r="XCV58" s="363"/>
      <c r="XCW58" s="363"/>
      <c r="XCX58" s="363"/>
      <c r="XCY58" s="363"/>
      <c r="XCZ58" s="363"/>
      <c r="XDA58" s="363"/>
      <c r="XDB58" s="363"/>
      <c r="XDC58" s="363"/>
      <c r="XDD58" s="363"/>
      <c r="XDE58" s="363"/>
      <c r="XDF58" s="363"/>
      <c r="XDG58" s="363"/>
      <c r="XDH58" s="363"/>
      <c r="XDI58" s="363"/>
      <c r="XDJ58" s="363"/>
      <c r="XDK58" s="363"/>
      <c r="XDL58" s="363"/>
      <c r="XDM58" s="363"/>
      <c r="XDN58" s="363"/>
      <c r="XDO58" s="363"/>
      <c r="XDP58" s="363"/>
      <c r="XDQ58" s="363"/>
      <c r="XDR58" s="363"/>
      <c r="XDS58" s="363"/>
      <c r="XDT58" s="363"/>
      <c r="XDU58" s="363"/>
      <c r="XDV58" s="363"/>
      <c r="XDW58" s="363"/>
      <c r="XDX58" s="363"/>
      <c r="XDY58" s="363"/>
      <c r="XDZ58" s="363"/>
      <c r="XEA58" s="363"/>
      <c r="XEB58" s="363"/>
      <c r="XEC58" s="363"/>
      <c r="XED58" s="363"/>
      <c r="XEE58" s="363"/>
      <c r="XEF58" s="363"/>
      <c r="XEG58" s="363"/>
      <c r="XEH58" s="363"/>
      <c r="XEI58" s="363"/>
      <c r="XEJ58" s="363"/>
      <c r="XEK58" s="363"/>
      <c r="XEL58" s="363"/>
      <c r="XEM58" s="363"/>
      <c r="XEN58" s="363"/>
      <c r="XEO58" s="363"/>
      <c r="XEP58" s="363"/>
      <c r="XEQ58" s="363"/>
      <c r="XER58" s="363"/>
      <c r="XES58" s="363"/>
      <c r="XET58" s="363"/>
      <c r="XEU58" s="363"/>
      <c r="XEV58" s="363"/>
      <c r="XEW58" s="363"/>
      <c r="XEX58" s="363"/>
      <c r="XEY58" s="363"/>
      <c r="XEZ58" s="363"/>
      <c r="XFA58" s="363"/>
      <c r="XFB58" s="363"/>
      <c r="XFC58" s="363"/>
      <c r="XFD58" s="363"/>
    </row>
    <row r="59" spans="1:16384" s="255" customFormat="1">
      <c r="A59" s="959" t="s">
        <v>1768</v>
      </c>
      <c r="B59" s="383"/>
      <c r="C59" s="958">
        <v>0.5</v>
      </c>
      <c r="E59" s="383">
        <f>$C$59*E54</f>
        <v>17230.400000000023</v>
      </c>
      <c r="F59" s="383"/>
      <c r="G59" s="383">
        <f t="shared" ref="G59:BQ59" si="259">$C$59*G54</f>
        <v>19893.857500000042</v>
      </c>
      <c r="H59" s="383"/>
      <c r="I59" s="383">
        <f t="shared" si="259"/>
        <v>22486.347137500008</v>
      </c>
      <c r="J59" s="383"/>
      <c r="K59" s="383">
        <f t="shared" si="259"/>
        <v>25001.279697437421</v>
      </c>
      <c r="L59" s="383"/>
      <c r="M59" s="383">
        <f t="shared" si="259"/>
        <v>27431.732696365856</v>
      </c>
      <c r="N59" s="383"/>
      <c r="O59" s="383">
        <f t="shared" si="259"/>
        <v>29770.436151667614</v>
      </c>
      <c r="P59" s="383"/>
      <c r="Q59" s="383">
        <f t="shared" si="259"/>
        <v>32009.757788524323</v>
      </c>
      <c r="R59" s="383"/>
      <c r="S59" s="383">
        <f t="shared" si="259"/>
        <v>34141.687663362827</v>
      </c>
      <c r="T59" s="383"/>
      <c r="U59" s="383">
        <f t="shared" si="259"/>
        <v>36157.822181707947</v>
      </c>
      <c r="V59" s="383"/>
      <c r="W59" s="383">
        <f t="shared" si="259"/>
        <v>38049.347487561172</v>
      </c>
      <c r="X59" s="383"/>
      <c r="Y59" s="383">
        <f t="shared" si="259"/>
        <v>39807.022200582083</v>
      </c>
      <c r="Z59" s="383"/>
      <c r="AA59" s="383">
        <f t="shared" si="259"/>
        <v>41421.159476472065</v>
      </c>
      <c r="AB59" s="383"/>
      <c r="AC59" s="383">
        <f t="shared" si="259"/>
        <v>42881.608365062159</v>
      </c>
      <c r="AD59" s="383"/>
      <c r="AE59" s="383">
        <f t="shared" si="259"/>
        <v>44177.734439659747</v>
      </c>
      <c r="AF59" s="383"/>
      <c r="AG59" s="383">
        <f t="shared" si="259"/>
        <v>45298.399670242099</v>
      </c>
      <c r="AH59" s="383"/>
      <c r="AI59" s="383">
        <f t="shared" si="259"/>
        <v>0</v>
      </c>
      <c r="AJ59" s="383">
        <f t="shared" si="259"/>
        <v>0</v>
      </c>
      <c r="AK59" s="383">
        <f t="shared" si="259"/>
        <v>0</v>
      </c>
      <c r="AL59" s="383">
        <f t="shared" si="259"/>
        <v>0</v>
      </c>
      <c r="AM59" s="383">
        <f t="shared" si="259"/>
        <v>0</v>
      </c>
      <c r="AN59" s="383">
        <f t="shared" si="259"/>
        <v>0</v>
      </c>
      <c r="AO59" s="383">
        <f t="shared" si="259"/>
        <v>0</v>
      </c>
      <c r="AP59" s="383">
        <f t="shared" si="259"/>
        <v>0</v>
      </c>
      <c r="AQ59" s="383">
        <f t="shared" si="259"/>
        <v>0</v>
      </c>
      <c r="AR59" s="383">
        <f t="shared" si="259"/>
        <v>0</v>
      </c>
      <c r="AS59" s="383">
        <f t="shared" si="259"/>
        <v>0</v>
      </c>
      <c r="AT59" s="383">
        <f t="shared" si="259"/>
        <v>0</v>
      </c>
      <c r="AU59" s="383">
        <f t="shared" si="259"/>
        <v>0</v>
      </c>
      <c r="AV59" s="383">
        <f t="shared" si="259"/>
        <v>0</v>
      </c>
      <c r="AW59" s="383">
        <f t="shared" si="259"/>
        <v>0</v>
      </c>
      <c r="AX59" s="383">
        <f t="shared" si="259"/>
        <v>0</v>
      </c>
      <c r="AY59" s="383">
        <f t="shared" si="259"/>
        <v>0</v>
      </c>
      <c r="AZ59" s="383">
        <f t="shared" si="259"/>
        <v>0</v>
      </c>
      <c r="BA59" s="383">
        <f t="shared" si="259"/>
        <v>0</v>
      </c>
      <c r="BB59" s="383">
        <f t="shared" si="259"/>
        <v>0</v>
      </c>
      <c r="BC59" s="383">
        <f t="shared" si="259"/>
        <v>0</v>
      </c>
      <c r="BD59" s="383">
        <f t="shared" si="259"/>
        <v>0</v>
      </c>
      <c r="BE59" s="383">
        <f t="shared" si="259"/>
        <v>0</v>
      </c>
      <c r="BF59" s="383">
        <f t="shared" si="259"/>
        <v>0</v>
      </c>
      <c r="BG59" s="383">
        <f t="shared" si="259"/>
        <v>0</v>
      </c>
      <c r="BH59" s="383">
        <f t="shared" si="259"/>
        <v>0</v>
      </c>
      <c r="BI59" s="383">
        <f t="shared" si="259"/>
        <v>0</v>
      </c>
      <c r="BJ59" s="383">
        <f t="shared" si="259"/>
        <v>0</v>
      </c>
      <c r="BK59" s="383">
        <f t="shared" si="259"/>
        <v>0</v>
      </c>
      <c r="BL59" s="383">
        <f t="shared" si="259"/>
        <v>0</v>
      </c>
      <c r="BM59" s="383">
        <f t="shared" si="259"/>
        <v>0</v>
      </c>
      <c r="BN59" s="383">
        <f t="shared" si="259"/>
        <v>0</v>
      </c>
      <c r="BO59" s="383">
        <f t="shared" si="259"/>
        <v>0</v>
      </c>
      <c r="BP59" s="383">
        <f t="shared" si="259"/>
        <v>0</v>
      </c>
      <c r="BQ59" s="383">
        <f t="shared" si="259"/>
        <v>0</v>
      </c>
      <c r="BR59" s="383">
        <f t="shared" ref="BR59:EC59" si="260">$C$59*BR54</f>
        <v>0</v>
      </c>
      <c r="BS59" s="383">
        <f t="shared" si="260"/>
        <v>0</v>
      </c>
      <c r="BT59" s="383">
        <f t="shared" si="260"/>
        <v>0</v>
      </c>
      <c r="BU59" s="383">
        <f t="shared" si="260"/>
        <v>0</v>
      </c>
      <c r="BV59" s="383">
        <f t="shared" si="260"/>
        <v>0</v>
      </c>
      <c r="BW59" s="383">
        <f t="shared" si="260"/>
        <v>0</v>
      </c>
      <c r="BX59" s="383">
        <f t="shared" si="260"/>
        <v>0</v>
      </c>
      <c r="BY59" s="383">
        <f t="shared" si="260"/>
        <v>0</v>
      </c>
      <c r="BZ59" s="383">
        <f t="shared" si="260"/>
        <v>0</v>
      </c>
      <c r="CA59" s="383">
        <f t="shared" si="260"/>
        <v>0</v>
      </c>
      <c r="CB59" s="383">
        <f t="shared" si="260"/>
        <v>0</v>
      </c>
      <c r="CC59" s="383">
        <f t="shared" si="260"/>
        <v>0</v>
      </c>
      <c r="CD59" s="383">
        <f t="shared" si="260"/>
        <v>0</v>
      </c>
      <c r="CE59" s="383">
        <f t="shared" si="260"/>
        <v>0</v>
      </c>
      <c r="CF59" s="383">
        <f t="shared" si="260"/>
        <v>0</v>
      </c>
      <c r="CG59" s="383">
        <f t="shared" si="260"/>
        <v>0</v>
      </c>
      <c r="CH59" s="383">
        <f t="shared" si="260"/>
        <v>0</v>
      </c>
      <c r="CI59" s="383">
        <f t="shared" si="260"/>
        <v>0</v>
      </c>
      <c r="CJ59" s="383">
        <f t="shared" si="260"/>
        <v>0</v>
      </c>
      <c r="CK59" s="383">
        <f t="shared" si="260"/>
        <v>0</v>
      </c>
      <c r="CL59" s="383">
        <f t="shared" si="260"/>
        <v>0</v>
      </c>
      <c r="CM59" s="383">
        <f t="shared" si="260"/>
        <v>0</v>
      </c>
      <c r="CN59" s="383">
        <f t="shared" si="260"/>
        <v>0</v>
      </c>
      <c r="CO59" s="383">
        <f t="shared" si="260"/>
        <v>0</v>
      </c>
      <c r="CP59" s="383">
        <f t="shared" si="260"/>
        <v>0</v>
      </c>
      <c r="CQ59" s="383">
        <f t="shared" si="260"/>
        <v>0</v>
      </c>
      <c r="CR59" s="383">
        <f t="shared" si="260"/>
        <v>0</v>
      </c>
      <c r="CS59" s="383">
        <f t="shared" si="260"/>
        <v>0</v>
      </c>
      <c r="CT59" s="383">
        <f t="shared" si="260"/>
        <v>0</v>
      </c>
      <c r="CU59" s="383">
        <f t="shared" si="260"/>
        <v>0</v>
      </c>
      <c r="CV59" s="383">
        <f t="shared" si="260"/>
        <v>0</v>
      </c>
      <c r="CW59" s="383">
        <f t="shared" si="260"/>
        <v>0</v>
      </c>
      <c r="CX59" s="383">
        <f t="shared" si="260"/>
        <v>0</v>
      </c>
      <c r="CY59" s="383">
        <f t="shared" si="260"/>
        <v>0</v>
      </c>
      <c r="CZ59" s="383">
        <f t="shared" si="260"/>
        <v>0</v>
      </c>
      <c r="DA59" s="383">
        <f t="shared" si="260"/>
        <v>0</v>
      </c>
      <c r="DB59" s="383">
        <f t="shared" si="260"/>
        <v>0</v>
      </c>
      <c r="DC59" s="383">
        <f t="shared" si="260"/>
        <v>0</v>
      </c>
      <c r="DD59" s="383">
        <f t="shared" si="260"/>
        <v>0</v>
      </c>
      <c r="DE59" s="383">
        <f t="shared" si="260"/>
        <v>0</v>
      </c>
      <c r="DF59" s="383">
        <f t="shared" si="260"/>
        <v>0</v>
      </c>
      <c r="DG59" s="383">
        <f t="shared" si="260"/>
        <v>0</v>
      </c>
      <c r="DH59" s="383">
        <f t="shared" si="260"/>
        <v>0</v>
      </c>
      <c r="DI59" s="383">
        <f t="shared" si="260"/>
        <v>0</v>
      </c>
      <c r="DJ59" s="383">
        <f t="shared" si="260"/>
        <v>0</v>
      </c>
      <c r="DK59" s="383">
        <f t="shared" si="260"/>
        <v>0</v>
      </c>
      <c r="DL59" s="383">
        <f t="shared" si="260"/>
        <v>0</v>
      </c>
      <c r="DM59" s="383">
        <f t="shared" si="260"/>
        <v>0</v>
      </c>
      <c r="DN59" s="383">
        <f t="shared" si="260"/>
        <v>0</v>
      </c>
      <c r="DO59" s="383">
        <f t="shared" si="260"/>
        <v>0</v>
      </c>
      <c r="DP59" s="383">
        <f t="shared" si="260"/>
        <v>0</v>
      </c>
      <c r="DQ59" s="383">
        <f t="shared" si="260"/>
        <v>0</v>
      </c>
      <c r="DR59" s="383">
        <f t="shared" si="260"/>
        <v>0</v>
      </c>
      <c r="DS59" s="383">
        <f t="shared" si="260"/>
        <v>0</v>
      </c>
      <c r="DT59" s="383">
        <f t="shared" si="260"/>
        <v>0</v>
      </c>
      <c r="DU59" s="383">
        <f t="shared" si="260"/>
        <v>0</v>
      </c>
      <c r="DV59" s="383">
        <f t="shared" si="260"/>
        <v>0</v>
      </c>
      <c r="DW59" s="383">
        <f t="shared" si="260"/>
        <v>0</v>
      </c>
      <c r="DX59" s="383">
        <f t="shared" si="260"/>
        <v>0</v>
      </c>
      <c r="DY59" s="383">
        <f t="shared" si="260"/>
        <v>0</v>
      </c>
      <c r="DZ59" s="383">
        <f t="shared" si="260"/>
        <v>0</v>
      </c>
      <c r="EA59" s="383">
        <f t="shared" si="260"/>
        <v>0</v>
      </c>
      <c r="EB59" s="383">
        <f t="shared" si="260"/>
        <v>0</v>
      </c>
      <c r="EC59" s="383">
        <f t="shared" si="260"/>
        <v>0</v>
      </c>
      <c r="ED59" s="383">
        <f t="shared" ref="ED59:GO59" si="261">$C$59*ED54</f>
        <v>0</v>
      </c>
      <c r="EE59" s="383">
        <f t="shared" si="261"/>
        <v>0</v>
      </c>
      <c r="EF59" s="383">
        <f t="shared" si="261"/>
        <v>0</v>
      </c>
      <c r="EG59" s="383">
        <f t="shared" si="261"/>
        <v>0</v>
      </c>
      <c r="EH59" s="383">
        <f t="shared" si="261"/>
        <v>0</v>
      </c>
      <c r="EI59" s="383">
        <f t="shared" si="261"/>
        <v>0</v>
      </c>
      <c r="EJ59" s="383">
        <f t="shared" si="261"/>
        <v>0</v>
      </c>
      <c r="EK59" s="383">
        <f t="shared" si="261"/>
        <v>0</v>
      </c>
      <c r="EL59" s="383">
        <f t="shared" si="261"/>
        <v>0</v>
      </c>
      <c r="EM59" s="383">
        <f t="shared" si="261"/>
        <v>0</v>
      </c>
      <c r="EN59" s="383">
        <f t="shared" si="261"/>
        <v>0</v>
      </c>
      <c r="EO59" s="383">
        <f t="shared" si="261"/>
        <v>0</v>
      </c>
      <c r="EP59" s="383">
        <f t="shared" si="261"/>
        <v>0</v>
      </c>
      <c r="EQ59" s="383">
        <f t="shared" si="261"/>
        <v>0</v>
      </c>
      <c r="ER59" s="383">
        <f t="shared" si="261"/>
        <v>0</v>
      </c>
      <c r="ES59" s="383">
        <f t="shared" si="261"/>
        <v>0</v>
      </c>
      <c r="ET59" s="383">
        <f t="shared" si="261"/>
        <v>0</v>
      </c>
      <c r="EU59" s="383">
        <f t="shared" si="261"/>
        <v>0</v>
      </c>
      <c r="EV59" s="383">
        <f t="shared" si="261"/>
        <v>0</v>
      </c>
      <c r="EW59" s="383">
        <f t="shared" si="261"/>
        <v>0</v>
      </c>
      <c r="EX59" s="383">
        <f t="shared" si="261"/>
        <v>0</v>
      </c>
      <c r="EY59" s="383">
        <f t="shared" si="261"/>
        <v>0</v>
      </c>
      <c r="EZ59" s="383">
        <f t="shared" si="261"/>
        <v>0</v>
      </c>
      <c r="FA59" s="383">
        <f t="shared" si="261"/>
        <v>0</v>
      </c>
      <c r="FB59" s="383">
        <f t="shared" si="261"/>
        <v>0</v>
      </c>
      <c r="FC59" s="383">
        <f t="shared" si="261"/>
        <v>0</v>
      </c>
      <c r="FD59" s="383">
        <f t="shared" si="261"/>
        <v>0</v>
      </c>
      <c r="FE59" s="383">
        <f t="shared" si="261"/>
        <v>0</v>
      </c>
      <c r="FF59" s="383">
        <f t="shared" si="261"/>
        <v>0</v>
      </c>
      <c r="FG59" s="383">
        <f t="shared" si="261"/>
        <v>0</v>
      </c>
      <c r="FH59" s="383">
        <f t="shared" si="261"/>
        <v>0</v>
      </c>
      <c r="FI59" s="383">
        <f t="shared" si="261"/>
        <v>0</v>
      </c>
      <c r="FJ59" s="383">
        <f t="shared" si="261"/>
        <v>0</v>
      </c>
      <c r="FK59" s="383">
        <f t="shared" si="261"/>
        <v>0</v>
      </c>
      <c r="FL59" s="383">
        <f t="shared" si="261"/>
        <v>0</v>
      </c>
      <c r="FM59" s="383">
        <f t="shared" si="261"/>
        <v>0</v>
      </c>
      <c r="FN59" s="383">
        <f t="shared" si="261"/>
        <v>0</v>
      </c>
      <c r="FO59" s="383">
        <f t="shared" si="261"/>
        <v>0</v>
      </c>
      <c r="FP59" s="383">
        <f t="shared" si="261"/>
        <v>0</v>
      </c>
      <c r="FQ59" s="383">
        <f t="shared" si="261"/>
        <v>0</v>
      </c>
      <c r="FR59" s="383">
        <f t="shared" si="261"/>
        <v>0</v>
      </c>
      <c r="FS59" s="383">
        <f t="shared" si="261"/>
        <v>0</v>
      </c>
      <c r="FT59" s="383">
        <f t="shared" si="261"/>
        <v>0</v>
      </c>
      <c r="FU59" s="383">
        <f t="shared" si="261"/>
        <v>0</v>
      </c>
      <c r="FV59" s="383">
        <f t="shared" si="261"/>
        <v>0</v>
      </c>
      <c r="FW59" s="383">
        <f t="shared" si="261"/>
        <v>0</v>
      </c>
      <c r="FX59" s="383">
        <f t="shared" si="261"/>
        <v>0</v>
      </c>
      <c r="FY59" s="383">
        <f t="shared" si="261"/>
        <v>0</v>
      </c>
      <c r="FZ59" s="383">
        <f t="shared" si="261"/>
        <v>0</v>
      </c>
      <c r="GA59" s="383">
        <f t="shared" si="261"/>
        <v>0</v>
      </c>
      <c r="GB59" s="383">
        <f t="shared" si="261"/>
        <v>0</v>
      </c>
      <c r="GC59" s="383">
        <f t="shared" si="261"/>
        <v>0</v>
      </c>
      <c r="GD59" s="383">
        <f t="shared" si="261"/>
        <v>0</v>
      </c>
      <c r="GE59" s="383">
        <f t="shared" si="261"/>
        <v>0</v>
      </c>
      <c r="GF59" s="383">
        <f t="shared" si="261"/>
        <v>0</v>
      </c>
      <c r="GG59" s="383">
        <f t="shared" si="261"/>
        <v>0</v>
      </c>
      <c r="GH59" s="383">
        <f t="shared" si="261"/>
        <v>0</v>
      </c>
      <c r="GI59" s="383">
        <f t="shared" si="261"/>
        <v>0</v>
      </c>
      <c r="GJ59" s="383">
        <f t="shared" si="261"/>
        <v>0</v>
      </c>
      <c r="GK59" s="383">
        <f t="shared" si="261"/>
        <v>0</v>
      </c>
      <c r="GL59" s="383">
        <f t="shared" si="261"/>
        <v>0</v>
      </c>
      <c r="GM59" s="383">
        <f t="shared" si="261"/>
        <v>0</v>
      </c>
      <c r="GN59" s="383">
        <f t="shared" si="261"/>
        <v>0</v>
      </c>
      <c r="GO59" s="383">
        <f t="shared" si="261"/>
        <v>0</v>
      </c>
      <c r="GP59" s="383">
        <f t="shared" ref="GP59:JA59" si="262">$C$59*GP54</f>
        <v>0</v>
      </c>
      <c r="GQ59" s="383">
        <f t="shared" si="262"/>
        <v>0</v>
      </c>
      <c r="GR59" s="383">
        <f t="shared" si="262"/>
        <v>0</v>
      </c>
      <c r="GS59" s="383">
        <f t="shared" si="262"/>
        <v>0</v>
      </c>
      <c r="GT59" s="383">
        <f t="shared" si="262"/>
        <v>0</v>
      </c>
      <c r="GU59" s="383">
        <f t="shared" si="262"/>
        <v>0</v>
      </c>
      <c r="GV59" s="383">
        <f t="shared" si="262"/>
        <v>0</v>
      </c>
      <c r="GW59" s="383">
        <f t="shared" si="262"/>
        <v>0</v>
      </c>
      <c r="GX59" s="383">
        <f t="shared" si="262"/>
        <v>0</v>
      </c>
      <c r="GY59" s="383">
        <f t="shared" si="262"/>
        <v>0</v>
      </c>
      <c r="GZ59" s="383">
        <f t="shared" si="262"/>
        <v>0</v>
      </c>
      <c r="HA59" s="383">
        <f t="shared" si="262"/>
        <v>0</v>
      </c>
      <c r="HB59" s="383">
        <f t="shared" si="262"/>
        <v>0</v>
      </c>
      <c r="HC59" s="383">
        <f t="shared" si="262"/>
        <v>0</v>
      </c>
      <c r="HD59" s="383">
        <f t="shared" si="262"/>
        <v>0</v>
      </c>
      <c r="HE59" s="383">
        <f t="shared" si="262"/>
        <v>0</v>
      </c>
      <c r="HF59" s="383">
        <f t="shared" si="262"/>
        <v>0</v>
      </c>
      <c r="HG59" s="383">
        <f t="shared" si="262"/>
        <v>0</v>
      </c>
      <c r="HH59" s="383">
        <f t="shared" si="262"/>
        <v>0</v>
      </c>
      <c r="HI59" s="383">
        <f t="shared" si="262"/>
        <v>0</v>
      </c>
      <c r="HJ59" s="383">
        <f t="shared" si="262"/>
        <v>0</v>
      </c>
      <c r="HK59" s="383">
        <f t="shared" si="262"/>
        <v>0</v>
      </c>
      <c r="HL59" s="383">
        <f t="shared" si="262"/>
        <v>0</v>
      </c>
      <c r="HM59" s="383">
        <f t="shared" si="262"/>
        <v>0</v>
      </c>
      <c r="HN59" s="383">
        <f t="shared" si="262"/>
        <v>0</v>
      </c>
      <c r="HO59" s="383">
        <f t="shared" si="262"/>
        <v>0</v>
      </c>
      <c r="HP59" s="383">
        <f t="shared" si="262"/>
        <v>0</v>
      </c>
      <c r="HQ59" s="383">
        <f t="shared" si="262"/>
        <v>0</v>
      </c>
      <c r="HR59" s="383">
        <f t="shared" si="262"/>
        <v>0</v>
      </c>
      <c r="HS59" s="383">
        <f t="shared" si="262"/>
        <v>0</v>
      </c>
      <c r="HT59" s="383">
        <f t="shared" si="262"/>
        <v>0</v>
      </c>
      <c r="HU59" s="383">
        <f t="shared" si="262"/>
        <v>0</v>
      </c>
      <c r="HV59" s="383">
        <f t="shared" si="262"/>
        <v>0</v>
      </c>
      <c r="HW59" s="383">
        <f t="shared" si="262"/>
        <v>0</v>
      </c>
      <c r="HX59" s="383">
        <f t="shared" si="262"/>
        <v>0</v>
      </c>
      <c r="HY59" s="383">
        <f t="shared" si="262"/>
        <v>0</v>
      </c>
      <c r="HZ59" s="383">
        <f t="shared" si="262"/>
        <v>0</v>
      </c>
      <c r="IA59" s="383">
        <f t="shared" si="262"/>
        <v>0</v>
      </c>
      <c r="IB59" s="383">
        <f t="shared" si="262"/>
        <v>0</v>
      </c>
      <c r="IC59" s="383">
        <f t="shared" si="262"/>
        <v>0</v>
      </c>
      <c r="ID59" s="383">
        <f t="shared" si="262"/>
        <v>0</v>
      </c>
      <c r="IE59" s="383">
        <f t="shared" si="262"/>
        <v>0</v>
      </c>
      <c r="IF59" s="383">
        <f t="shared" si="262"/>
        <v>0</v>
      </c>
      <c r="IG59" s="383">
        <f t="shared" si="262"/>
        <v>0</v>
      </c>
      <c r="IH59" s="383">
        <f t="shared" si="262"/>
        <v>0</v>
      </c>
      <c r="II59" s="383">
        <f t="shared" si="262"/>
        <v>0</v>
      </c>
      <c r="IJ59" s="383">
        <f t="shared" si="262"/>
        <v>0</v>
      </c>
      <c r="IK59" s="383">
        <f t="shared" si="262"/>
        <v>0</v>
      </c>
      <c r="IL59" s="383">
        <f t="shared" si="262"/>
        <v>0</v>
      </c>
      <c r="IM59" s="383">
        <f t="shared" si="262"/>
        <v>0</v>
      </c>
      <c r="IN59" s="383">
        <f t="shared" si="262"/>
        <v>0</v>
      </c>
      <c r="IO59" s="383">
        <f t="shared" si="262"/>
        <v>0</v>
      </c>
      <c r="IP59" s="383">
        <f t="shared" si="262"/>
        <v>0</v>
      </c>
      <c r="IQ59" s="383">
        <f t="shared" si="262"/>
        <v>0</v>
      </c>
      <c r="IR59" s="383">
        <f t="shared" si="262"/>
        <v>0</v>
      </c>
      <c r="IS59" s="383">
        <f t="shared" si="262"/>
        <v>0</v>
      </c>
      <c r="IT59" s="383">
        <f t="shared" si="262"/>
        <v>0</v>
      </c>
      <c r="IU59" s="383">
        <f t="shared" si="262"/>
        <v>0</v>
      </c>
      <c r="IV59" s="383">
        <f t="shared" si="262"/>
        <v>0</v>
      </c>
      <c r="IW59" s="383">
        <f t="shared" si="262"/>
        <v>0</v>
      </c>
      <c r="IX59" s="383">
        <f t="shared" si="262"/>
        <v>0</v>
      </c>
      <c r="IY59" s="383">
        <f t="shared" si="262"/>
        <v>0</v>
      </c>
      <c r="IZ59" s="383">
        <f t="shared" si="262"/>
        <v>0</v>
      </c>
      <c r="JA59" s="383">
        <f t="shared" si="262"/>
        <v>0</v>
      </c>
      <c r="JB59" s="383">
        <f t="shared" ref="JB59:LM59" si="263">$C$59*JB54</f>
        <v>0</v>
      </c>
      <c r="JC59" s="383">
        <f t="shared" si="263"/>
        <v>0</v>
      </c>
      <c r="JD59" s="383">
        <f t="shared" si="263"/>
        <v>0</v>
      </c>
      <c r="JE59" s="383">
        <f t="shared" si="263"/>
        <v>0</v>
      </c>
      <c r="JF59" s="383">
        <f t="shared" si="263"/>
        <v>0</v>
      </c>
      <c r="JG59" s="383">
        <f t="shared" si="263"/>
        <v>0</v>
      </c>
      <c r="JH59" s="383">
        <f t="shared" si="263"/>
        <v>0</v>
      </c>
      <c r="JI59" s="383">
        <f t="shared" si="263"/>
        <v>0</v>
      </c>
      <c r="JJ59" s="383">
        <f t="shared" si="263"/>
        <v>0</v>
      </c>
      <c r="JK59" s="383">
        <f t="shared" si="263"/>
        <v>0</v>
      </c>
      <c r="JL59" s="383">
        <f t="shared" si="263"/>
        <v>0</v>
      </c>
      <c r="JM59" s="383">
        <f t="shared" si="263"/>
        <v>0</v>
      </c>
      <c r="JN59" s="383">
        <f t="shared" si="263"/>
        <v>0</v>
      </c>
      <c r="JO59" s="383">
        <f t="shared" si="263"/>
        <v>0</v>
      </c>
      <c r="JP59" s="383">
        <f t="shared" si="263"/>
        <v>0</v>
      </c>
      <c r="JQ59" s="383">
        <f t="shared" si="263"/>
        <v>0</v>
      </c>
      <c r="JR59" s="383">
        <f t="shared" si="263"/>
        <v>0</v>
      </c>
      <c r="JS59" s="383">
        <f t="shared" si="263"/>
        <v>0</v>
      </c>
      <c r="JT59" s="383">
        <f t="shared" si="263"/>
        <v>0</v>
      </c>
      <c r="JU59" s="383">
        <f t="shared" si="263"/>
        <v>0</v>
      </c>
      <c r="JV59" s="383">
        <f t="shared" si="263"/>
        <v>0</v>
      </c>
      <c r="JW59" s="383">
        <f t="shared" si="263"/>
        <v>0</v>
      </c>
      <c r="JX59" s="383">
        <f t="shared" si="263"/>
        <v>0</v>
      </c>
      <c r="JY59" s="383">
        <f t="shared" si="263"/>
        <v>0</v>
      </c>
      <c r="JZ59" s="383">
        <f t="shared" si="263"/>
        <v>0</v>
      </c>
      <c r="KA59" s="383">
        <f t="shared" si="263"/>
        <v>0</v>
      </c>
      <c r="KB59" s="383">
        <f t="shared" si="263"/>
        <v>0</v>
      </c>
      <c r="KC59" s="383">
        <f t="shared" si="263"/>
        <v>0</v>
      </c>
      <c r="KD59" s="383">
        <f t="shared" si="263"/>
        <v>0</v>
      </c>
      <c r="KE59" s="383">
        <f t="shared" si="263"/>
        <v>0</v>
      </c>
      <c r="KF59" s="383">
        <f t="shared" si="263"/>
        <v>0</v>
      </c>
      <c r="KG59" s="383">
        <f t="shared" si="263"/>
        <v>0</v>
      </c>
      <c r="KH59" s="383">
        <f t="shared" si="263"/>
        <v>0</v>
      </c>
      <c r="KI59" s="383">
        <f t="shared" si="263"/>
        <v>0</v>
      </c>
      <c r="KJ59" s="383">
        <f t="shared" si="263"/>
        <v>0</v>
      </c>
      <c r="KK59" s="383">
        <f t="shared" si="263"/>
        <v>0</v>
      </c>
      <c r="KL59" s="383">
        <f t="shared" si="263"/>
        <v>0</v>
      </c>
      <c r="KM59" s="383">
        <f t="shared" si="263"/>
        <v>0</v>
      </c>
      <c r="KN59" s="383">
        <f t="shared" si="263"/>
        <v>0</v>
      </c>
      <c r="KO59" s="383">
        <f t="shared" si="263"/>
        <v>0</v>
      </c>
      <c r="KP59" s="383">
        <f t="shared" si="263"/>
        <v>0</v>
      </c>
      <c r="KQ59" s="383">
        <f t="shared" si="263"/>
        <v>0</v>
      </c>
      <c r="KR59" s="383">
        <f t="shared" si="263"/>
        <v>0</v>
      </c>
      <c r="KS59" s="383">
        <f t="shared" si="263"/>
        <v>0</v>
      </c>
      <c r="KT59" s="383">
        <f t="shared" si="263"/>
        <v>0</v>
      </c>
      <c r="KU59" s="383">
        <f t="shared" si="263"/>
        <v>0</v>
      </c>
      <c r="KV59" s="383">
        <f t="shared" si="263"/>
        <v>0</v>
      </c>
      <c r="KW59" s="383">
        <f t="shared" si="263"/>
        <v>0</v>
      </c>
      <c r="KX59" s="383">
        <f t="shared" si="263"/>
        <v>0</v>
      </c>
      <c r="KY59" s="383">
        <f t="shared" si="263"/>
        <v>0</v>
      </c>
      <c r="KZ59" s="383">
        <f t="shared" si="263"/>
        <v>0</v>
      </c>
      <c r="LA59" s="383">
        <f t="shared" si="263"/>
        <v>0</v>
      </c>
      <c r="LB59" s="383">
        <f t="shared" si="263"/>
        <v>0</v>
      </c>
      <c r="LC59" s="383">
        <f t="shared" si="263"/>
        <v>0</v>
      </c>
      <c r="LD59" s="383">
        <f t="shared" si="263"/>
        <v>0</v>
      </c>
      <c r="LE59" s="383">
        <f t="shared" si="263"/>
        <v>0</v>
      </c>
      <c r="LF59" s="383">
        <f t="shared" si="263"/>
        <v>0</v>
      </c>
      <c r="LG59" s="383">
        <f t="shared" si="263"/>
        <v>0</v>
      </c>
      <c r="LH59" s="383">
        <f t="shared" si="263"/>
        <v>0</v>
      </c>
      <c r="LI59" s="383">
        <f t="shared" si="263"/>
        <v>0</v>
      </c>
      <c r="LJ59" s="383">
        <f t="shared" si="263"/>
        <v>0</v>
      </c>
      <c r="LK59" s="383">
        <f t="shared" si="263"/>
        <v>0</v>
      </c>
      <c r="LL59" s="383">
        <f t="shared" si="263"/>
        <v>0</v>
      </c>
      <c r="LM59" s="383">
        <f t="shared" si="263"/>
        <v>0</v>
      </c>
      <c r="LN59" s="383">
        <f t="shared" ref="LN59:NY59" si="264">$C$59*LN54</f>
        <v>0</v>
      </c>
      <c r="LO59" s="383">
        <f t="shared" si="264"/>
        <v>0</v>
      </c>
      <c r="LP59" s="383">
        <f t="shared" si="264"/>
        <v>0</v>
      </c>
      <c r="LQ59" s="383">
        <f t="shared" si="264"/>
        <v>0</v>
      </c>
      <c r="LR59" s="383">
        <f t="shared" si="264"/>
        <v>0</v>
      </c>
      <c r="LS59" s="383">
        <f t="shared" si="264"/>
        <v>0</v>
      </c>
      <c r="LT59" s="383">
        <f t="shared" si="264"/>
        <v>0</v>
      </c>
      <c r="LU59" s="383">
        <f t="shared" si="264"/>
        <v>0</v>
      </c>
      <c r="LV59" s="383">
        <f t="shared" si="264"/>
        <v>0</v>
      </c>
      <c r="LW59" s="383">
        <f t="shared" si="264"/>
        <v>0</v>
      </c>
      <c r="LX59" s="383">
        <f t="shared" si="264"/>
        <v>0</v>
      </c>
      <c r="LY59" s="383">
        <f t="shared" si="264"/>
        <v>0</v>
      </c>
      <c r="LZ59" s="383">
        <f t="shared" si="264"/>
        <v>0</v>
      </c>
      <c r="MA59" s="383">
        <f t="shared" si="264"/>
        <v>0</v>
      </c>
      <c r="MB59" s="383">
        <f t="shared" si="264"/>
        <v>0</v>
      </c>
      <c r="MC59" s="383">
        <f t="shared" si="264"/>
        <v>0</v>
      </c>
      <c r="MD59" s="383">
        <f t="shared" si="264"/>
        <v>0</v>
      </c>
      <c r="ME59" s="383">
        <f t="shared" si="264"/>
        <v>0</v>
      </c>
      <c r="MF59" s="383">
        <f t="shared" si="264"/>
        <v>0</v>
      </c>
      <c r="MG59" s="383">
        <f t="shared" si="264"/>
        <v>0</v>
      </c>
      <c r="MH59" s="383">
        <f t="shared" si="264"/>
        <v>0</v>
      </c>
      <c r="MI59" s="383">
        <f t="shared" si="264"/>
        <v>0</v>
      </c>
      <c r="MJ59" s="383">
        <f t="shared" si="264"/>
        <v>0</v>
      </c>
      <c r="MK59" s="383">
        <f t="shared" si="264"/>
        <v>0</v>
      </c>
      <c r="ML59" s="383">
        <f t="shared" si="264"/>
        <v>0</v>
      </c>
      <c r="MM59" s="383">
        <f t="shared" si="264"/>
        <v>0</v>
      </c>
      <c r="MN59" s="383">
        <f t="shared" si="264"/>
        <v>0</v>
      </c>
      <c r="MO59" s="383">
        <f t="shared" si="264"/>
        <v>0</v>
      </c>
      <c r="MP59" s="383">
        <f t="shared" si="264"/>
        <v>0</v>
      </c>
      <c r="MQ59" s="383">
        <f t="shared" si="264"/>
        <v>0</v>
      </c>
      <c r="MR59" s="383">
        <f t="shared" si="264"/>
        <v>0</v>
      </c>
      <c r="MS59" s="383">
        <f t="shared" si="264"/>
        <v>0</v>
      </c>
      <c r="MT59" s="383">
        <f t="shared" si="264"/>
        <v>0</v>
      </c>
      <c r="MU59" s="383">
        <f t="shared" si="264"/>
        <v>0</v>
      </c>
      <c r="MV59" s="383">
        <f t="shared" si="264"/>
        <v>0</v>
      </c>
      <c r="MW59" s="383">
        <f t="shared" si="264"/>
        <v>0</v>
      </c>
      <c r="MX59" s="383">
        <f t="shared" si="264"/>
        <v>0</v>
      </c>
      <c r="MY59" s="383">
        <f t="shared" si="264"/>
        <v>0</v>
      </c>
      <c r="MZ59" s="383">
        <f t="shared" si="264"/>
        <v>0</v>
      </c>
      <c r="NA59" s="383">
        <f t="shared" si="264"/>
        <v>0</v>
      </c>
      <c r="NB59" s="383">
        <f t="shared" si="264"/>
        <v>0</v>
      </c>
      <c r="NC59" s="383">
        <f t="shared" si="264"/>
        <v>0</v>
      </c>
      <c r="ND59" s="383">
        <f t="shared" si="264"/>
        <v>0</v>
      </c>
      <c r="NE59" s="383">
        <f t="shared" si="264"/>
        <v>0</v>
      </c>
      <c r="NF59" s="383">
        <f t="shared" si="264"/>
        <v>0</v>
      </c>
      <c r="NG59" s="383">
        <f t="shared" si="264"/>
        <v>0</v>
      </c>
      <c r="NH59" s="383">
        <f t="shared" si="264"/>
        <v>0</v>
      </c>
      <c r="NI59" s="383">
        <f t="shared" si="264"/>
        <v>0</v>
      </c>
      <c r="NJ59" s="383">
        <f t="shared" si="264"/>
        <v>0</v>
      </c>
      <c r="NK59" s="383">
        <f t="shared" si="264"/>
        <v>0</v>
      </c>
      <c r="NL59" s="383">
        <f t="shared" si="264"/>
        <v>0</v>
      </c>
      <c r="NM59" s="383">
        <f t="shared" si="264"/>
        <v>0</v>
      </c>
      <c r="NN59" s="383">
        <f t="shared" si="264"/>
        <v>0</v>
      </c>
      <c r="NO59" s="383">
        <f t="shared" si="264"/>
        <v>0</v>
      </c>
      <c r="NP59" s="383">
        <f t="shared" si="264"/>
        <v>0</v>
      </c>
      <c r="NQ59" s="383">
        <f t="shared" si="264"/>
        <v>0</v>
      </c>
      <c r="NR59" s="383">
        <f t="shared" si="264"/>
        <v>0</v>
      </c>
      <c r="NS59" s="383">
        <f t="shared" si="264"/>
        <v>0</v>
      </c>
      <c r="NT59" s="383">
        <f t="shared" si="264"/>
        <v>0</v>
      </c>
      <c r="NU59" s="383">
        <f t="shared" si="264"/>
        <v>0</v>
      </c>
      <c r="NV59" s="383">
        <f t="shared" si="264"/>
        <v>0</v>
      </c>
      <c r="NW59" s="383">
        <f t="shared" si="264"/>
        <v>0</v>
      </c>
      <c r="NX59" s="383">
        <f t="shared" si="264"/>
        <v>0</v>
      </c>
      <c r="NY59" s="383">
        <f t="shared" si="264"/>
        <v>0</v>
      </c>
      <c r="NZ59" s="383">
        <f t="shared" ref="NZ59:QK59" si="265">$C$59*NZ54</f>
        <v>0</v>
      </c>
      <c r="OA59" s="383">
        <f t="shared" si="265"/>
        <v>0</v>
      </c>
      <c r="OB59" s="383">
        <f t="shared" si="265"/>
        <v>0</v>
      </c>
      <c r="OC59" s="383">
        <f t="shared" si="265"/>
        <v>0</v>
      </c>
      <c r="OD59" s="383">
        <f t="shared" si="265"/>
        <v>0</v>
      </c>
      <c r="OE59" s="383">
        <f t="shared" si="265"/>
        <v>0</v>
      </c>
      <c r="OF59" s="383">
        <f t="shared" si="265"/>
        <v>0</v>
      </c>
      <c r="OG59" s="383">
        <f t="shared" si="265"/>
        <v>0</v>
      </c>
      <c r="OH59" s="383">
        <f t="shared" si="265"/>
        <v>0</v>
      </c>
      <c r="OI59" s="383">
        <f t="shared" si="265"/>
        <v>0</v>
      </c>
      <c r="OJ59" s="383">
        <f t="shared" si="265"/>
        <v>0</v>
      </c>
      <c r="OK59" s="383">
        <f t="shared" si="265"/>
        <v>0</v>
      </c>
      <c r="OL59" s="383">
        <f t="shared" si="265"/>
        <v>0</v>
      </c>
      <c r="OM59" s="383">
        <f t="shared" si="265"/>
        <v>0</v>
      </c>
      <c r="ON59" s="383">
        <f t="shared" si="265"/>
        <v>0</v>
      </c>
      <c r="OO59" s="383">
        <f t="shared" si="265"/>
        <v>0</v>
      </c>
      <c r="OP59" s="383">
        <f t="shared" si="265"/>
        <v>0</v>
      </c>
      <c r="OQ59" s="383">
        <f t="shared" si="265"/>
        <v>0</v>
      </c>
      <c r="OR59" s="383">
        <f t="shared" si="265"/>
        <v>0</v>
      </c>
      <c r="OS59" s="383">
        <f t="shared" si="265"/>
        <v>0</v>
      </c>
      <c r="OT59" s="383">
        <f t="shared" si="265"/>
        <v>0</v>
      </c>
      <c r="OU59" s="383">
        <f t="shared" si="265"/>
        <v>0</v>
      </c>
      <c r="OV59" s="383">
        <f t="shared" si="265"/>
        <v>0</v>
      </c>
      <c r="OW59" s="383">
        <f t="shared" si="265"/>
        <v>0</v>
      </c>
      <c r="OX59" s="383">
        <f t="shared" si="265"/>
        <v>0</v>
      </c>
      <c r="OY59" s="383">
        <f t="shared" si="265"/>
        <v>0</v>
      </c>
      <c r="OZ59" s="383">
        <f t="shared" si="265"/>
        <v>0</v>
      </c>
      <c r="PA59" s="383">
        <f t="shared" si="265"/>
        <v>0</v>
      </c>
      <c r="PB59" s="383">
        <f t="shared" si="265"/>
        <v>0</v>
      </c>
      <c r="PC59" s="383">
        <f t="shared" si="265"/>
        <v>0</v>
      </c>
      <c r="PD59" s="383">
        <f t="shared" si="265"/>
        <v>0</v>
      </c>
      <c r="PE59" s="383">
        <f t="shared" si="265"/>
        <v>0</v>
      </c>
      <c r="PF59" s="383">
        <f t="shared" si="265"/>
        <v>0</v>
      </c>
      <c r="PG59" s="383">
        <f t="shared" si="265"/>
        <v>0</v>
      </c>
      <c r="PH59" s="383">
        <f t="shared" si="265"/>
        <v>0</v>
      </c>
      <c r="PI59" s="383">
        <f t="shared" si="265"/>
        <v>0</v>
      </c>
      <c r="PJ59" s="383">
        <f t="shared" si="265"/>
        <v>0</v>
      </c>
      <c r="PK59" s="383">
        <f t="shared" si="265"/>
        <v>0</v>
      </c>
      <c r="PL59" s="383">
        <f t="shared" si="265"/>
        <v>0</v>
      </c>
      <c r="PM59" s="383">
        <f t="shared" si="265"/>
        <v>0</v>
      </c>
      <c r="PN59" s="383">
        <f t="shared" si="265"/>
        <v>0</v>
      </c>
      <c r="PO59" s="383">
        <f t="shared" si="265"/>
        <v>0</v>
      </c>
      <c r="PP59" s="383">
        <f t="shared" si="265"/>
        <v>0</v>
      </c>
      <c r="PQ59" s="383">
        <f t="shared" si="265"/>
        <v>0</v>
      </c>
      <c r="PR59" s="383">
        <f t="shared" si="265"/>
        <v>0</v>
      </c>
      <c r="PS59" s="383">
        <f t="shared" si="265"/>
        <v>0</v>
      </c>
      <c r="PT59" s="383">
        <f t="shared" si="265"/>
        <v>0</v>
      </c>
      <c r="PU59" s="383">
        <f t="shared" si="265"/>
        <v>0</v>
      </c>
      <c r="PV59" s="383">
        <f t="shared" si="265"/>
        <v>0</v>
      </c>
      <c r="PW59" s="383">
        <f t="shared" si="265"/>
        <v>0</v>
      </c>
      <c r="PX59" s="383">
        <f t="shared" si="265"/>
        <v>0</v>
      </c>
      <c r="PY59" s="383">
        <f t="shared" si="265"/>
        <v>0</v>
      </c>
      <c r="PZ59" s="383">
        <f t="shared" si="265"/>
        <v>0</v>
      </c>
      <c r="QA59" s="383">
        <f t="shared" si="265"/>
        <v>0</v>
      </c>
      <c r="QB59" s="383">
        <f t="shared" si="265"/>
        <v>0</v>
      </c>
      <c r="QC59" s="383">
        <f t="shared" si="265"/>
        <v>0</v>
      </c>
      <c r="QD59" s="383">
        <f t="shared" si="265"/>
        <v>0</v>
      </c>
      <c r="QE59" s="383">
        <f t="shared" si="265"/>
        <v>0</v>
      </c>
      <c r="QF59" s="383">
        <f t="shared" si="265"/>
        <v>0</v>
      </c>
      <c r="QG59" s="383">
        <f t="shared" si="265"/>
        <v>0</v>
      </c>
      <c r="QH59" s="383">
        <f t="shared" si="265"/>
        <v>0</v>
      </c>
      <c r="QI59" s="383">
        <f t="shared" si="265"/>
        <v>0</v>
      </c>
      <c r="QJ59" s="383">
        <f t="shared" si="265"/>
        <v>0</v>
      </c>
      <c r="QK59" s="383">
        <f t="shared" si="265"/>
        <v>0</v>
      </c>
      <c r="QL59" s="383">
        <f t="shared" ref="QL59:SW59" si="266">$C$59*QL54</f>
        <v>0</v>
      </c>
      <c r="QM59" s="383">
        <f t="shared" si="266"/>
        <v>0</v>
      </c>
      <c r="QN59" s="383">
        <f t="shared" si="266"/>
        <v>0</v>
      </c>
      <c r="QO59" s="383">
        <f t="shared" si="266"/>
        <v>0</v>
      </c>
      <c r="QP59" s="383">
        <f t="shared" si="266"/>
        <v>0</v>
      </c>
      <c r="QQ59" s="383">
        <f t="shared" si="266"/>
        <v>0</v>
      </c>
      <c r="QR59" s="383">
        <f t="shared" si="266"/>
        <v>0</v>
      </c>
      <c r="QS59" s="383">
        <f t="shared" si="266"/>
        <v>0</v>
      </c>
      <c r="QT59" s="383">
        <f t="shared" si="266"/>
        <v>0</v>
      </c>
      <c r="QU59" s="383">
        <f t="shared" si="266"/>
        <v>0</v>
      </c>
      <c r="QV59" s="383">
        <f t="shared" si="266"/>
        <v>0</v>
      </c>
      <c r="QW59" s="383">
        <f t="shared" si="266"/>
        <v>0</v>
      </c>
      <c r="QX59" s="383">
        <f t="shared" si="266"/>
        <v>0</v>
      </c>
      <c r="QY59" s="383">
        <f t="shared" si="266"/>
        <v>0</v>
      </c>
      <c r="QZ59" s="383">
        <f t="shared" si="266"/>
        <v>0</v>
      </c>
      <c r="RA59" s="383">
        <f t="shared" si="266"/>
        <v>0</v>
      </c>
      <c r="RB59" s="383">
        <f t="shared" si="266"/>
        <v>0</v>
      </c>
      <c r="RC59" s="383">
        <f t="shared" si="266"/>
        <v>0</v>
      </c>
      <c r="RD59" s="383">
        <f t="shared" si="266"/>
        <v>0</v>
      </c>
      <c r="RE59" s="383">
        <f t="shared" si="266"/>
        <v>0</v>
      </c>
      <c r="RF59" s="383">
        <f t="shared" si="266"/>
        <v>0</v>
      </c>
      <c r="RG59" s="383">
        <f t="shared" si="266"/>
        <v>0</v>
      </c>
      <c r="RH59" s="383">
        <f t="shared" si="266"/>
        <v>0</v>
      </c>
      <c r="RI59" s="383">
        <f t="shared" si="266"/>
        <v>0</v>
      </c>
      <c r="RJ59" s="383">
        <f t="shared" si="266"/>
        <v>0</v>
      </c>
      <c r="RK59" s="383">
        <f t="shared" si="266"/>
        <v>0</v>
      </c>
      <c r="RL59" s="383">
        <f t="shared" si="266"/>
        <v>0</v>
      </c>
      <c r="RM59" s="383">
        <f t="shared" si="266"/>
        <v>0</v>
      </c>
      <c r="RN59" s="383">
        <f t="shared" si="266"/>
        <v>0</v>
      </c>
      <c r="RO59" s="383">
        <f t="shared" si="266"/>
        <v>0</v>
      </c>
      <c r="RP59" s="383">
        <f t="shared" si="266"/>
        <v>0</v>
      </c>
      <c r="RQ59" s="383">
        <f t="shared" si="266"/>
        <v>0</v>
      </c>
      <c r="RR59" s="383">
        <f t="shared" si="266"/>
        <v>0</v>
      </c>
      <c r="RS59" s="383">
        <f t="shared" si="266"/>
        <v>0</v>
      </c>
      <c r="RT59" s="383">
        <f t="shared" si="266"/>
        <v>0</v>
      </c>
      <c r="RU59" s="383">
        <f t="shared" si="266"/>
        <v>0</v>
      </c>
      <c r="RV59" s="383">
        <f t="shared" si="266"/>
        <v>0</v>
      </c>
      <c r="RW59" s="383">
        <f t="shared" si="266"/>
        <v>0</v>
      </c>
      <c r="RX59" s="383">
        <f t="shared" si="266"/>
        <v>0</v>
      </c>
      <c r="RY59" s="383">
        <f t="shared" si="266"/>
        <v>0</v>
      </c>
      <c r="RZ59" s="383">
        <f t="shared" si="266"/>
        <v>0</v>
      </c>
      <c r="SA59" s="383">
        <f t="shared" si="266"/>
        <v>0</v>
      </c>
      <c r="SB59" s="383">
        <f t="shared" si="266"/>
        <v>0</v>
      </c>
      <c r="SC59" s="383">
        <f t="shared" si="266"/>
        <v>0</v>
      </c>
      <c r="SD59" s="383">
        <f t="shared" si="266"/>
        <v>0</v>
      </c>
      <c r="SE59" s="383">
        <f t="shared" si="266"/>
        <v>0</v>
      </c>
      <c r="SF59" s="383">
        <f t="shared" si="266"/>
        <v>0</v>
      </c>
      <c r="SG59" s="383">
        <f t="shared" si="266"/>
        <v>0</v>
      </c>
      <c r="SH59" s="383">
        <f t="shared" si="266"/>
        <v>0</v>
      </c>
      <c r="SI59" s="383">
        <f t="shared" si="266"/>
        <v>0</v>
      </c>
      <c r="SJ59" s="383">
        <f t="shared" si="266"/>
        <v>0</v>
      </c>
      <c r="SK59" s="383">
        <f t="shared" si="266"/>
        <v>0</v>
      </c>
      <c r="SL59" s="383">
        <f t="shared" si="266"/>
        <v>0</v>
      </c>
      <c r="SM59" s="383">
        <f t="shared" si="266"/>
        <v>0</v>
      </c>
      <c r="SN59" s="383">
        <f t="shared" si="266"/>
        <v>0</v>
      </c>
      <c r="SO59" s="383">
        <f t="shared" si="266"/>
        <v>0</v>
      </c>
      <c r="SP59" s="383">
        <f t="shared" si="266"/>
        <v>0</v>
      </c>
      <c r="SQ59" s="383">
        <f t="shared" si="266"/>
        <v>0</v>
      </c>
      <c r="SR59" s="383">
        <f t="shared" si="266"/>
        <v>0</v>
      </c>
      <c r="SS59" s="383">
        <f t="shared" si="266"/>
        <v>0</v>
      </c>
      <c r="ST59" s="383">
        <f t="shared" si="266"/>
        <v>0</v>
      </c>
      <c r="SU59" s="383">
        <f t="shared" si="266"/>
        <v>0</v>
      </c>
      <c r="SV59" s="383">
        <f t="shared" si="266"/>
        <v>0</v>
      </c>
      <c r="SW59" s="383">
        <f t="shared" si="266"/>
        <v>0</v>
      </c>
      <c r="SX59" s="383">
        <f t="shared" ref="SX59:VI59" si="267">$C$59*SX54</f>
        <v>0</v>
      </c>
      <c r="SY59" s="383">
        <f t="shared" si="267"/>
        <v>0</v>
      </c>
      <c r="SZ59" s="383">
        <f t="shared" si="267"/>
        <v>0</v>
      </c>
      <c r="TA59" s="383">
        <f t="shared" si="267"/>
        <v>0</v>
      </c>
      <c r="TB59" s="383">
        <f t="shared" si="267"/>
        <v>0</v>
      </c>
      <c r="TC59" s="383">
        <f t="shared" si="267"/>
        <v>0</v>
      </c>
      <c r="TD59" s="383">
        <f t="shared" si="267"/>
        <v>0</v>
      </c>
      <c r="TE59" s="383">
        <f t="shared" si="267"/>
        <v>0</v>
      </c>
      <c r="TF59" s="383">
        <f t="shared" si="267"/>
        <v>0</v>
      </c>
      <c r="TG59" s="383">
        <f t="shared" si="267"/>
        <v>0</v>
      </c>
      <c r="TH59" s="383">
        <f t="shared" si="267"/>
        <v>0</v>
      </c>
      <c r="TI59" s="383">
        <f t="shared" si="267"/>
        <v>0</v>
      </c>
      <c r="TJ59" s="383">
        <f t="shared" si="267"/>
        <v>0</v>
      </c>
      <c r="TK59" s="383">
        <f t="shared" si="267"/>
        <v>0</v>
      </c>
      <c r="TL59" s="383">
        <f t="shared" si="267"/>
        <v>0</v>
      </c>
      <c r="TM59" s="383">
        <f t="shared" si="267"/>
        <v>0</v>
      </c>
      <c r="TN59" s="383">
        <f t="shared" si="267"/>
        <v>0</v>
      </c>
      <c r="TO59" s="383">
        <f t="shared" si="267"/>
        <v>0</v>
      </c>
      <c r="TP59" s="383">
        <f t="shared" si="267"/>
        <v>0</v>
      </c>
      <c r="TQ59" s="383">
        <f t="shared" si="267"/>
        <v>0</v>
      </c>
      <c r="TR59" s="383">
        <f t="shared" si="267"/>
        <v>0</v>
      </c>
      <c r="TS59" s="383">
        <f t="shared" si="267"/>
        <v>0</v>
      </c>
      <c r="TT59" s="383">
        <f t="shared" si="267"/>
        <v>0</v>
      </c>
      <c r="TU59" s="383">
        <f t="shared" si="267"/>
        <v>0</v>
      </c>
      <c r="TV59" s="383">
        <f t="shared" si="267"/>
        <v>0</v>
      </c>
      <c r="TW59" s="383">
        <f t="shared" si="267"/>
        <v>0</v>
      </c>
      <c r="TX59" s="383">
        <f t="shared" si="267"/>
        <v>0</v>
      </c>
      <c r="TY59" s="383">
        <f t="shared" si="267"/>
        <v>0</v>
      </c>
      <c r="TZ59" s="383">
        <f t="shared" si="267"/>
        <v>0</v>
      </c>
      <c r="UA59" s="383">
        <f t="shared" si="267"/>
        <v>0</v>
      </c>
      <c r="UB59" s="383">
        <f t="shared" si="267"/>
        <v>0</v>
      </c>
      <c r="UC59" s="383">
        <f t="shared" si="267"/>
        <v>0</v>
      </c>
      <c r="UD59" s="383">
        <f t="shared" si="267"/>
        <v>0</v>
      </c>
      <c r="UE59" s="383">
        <f t="shared" si="267"/>
        <v>0</v>
      </c>
      <c r="UF59" s="383">
        <f t="shared" si="267"/>
        <v>0</v>
      </c>
      <c r="UG59" s="383">
        <f t="shared" si="267"/>
        <v>0</v>
      </c>
      <c r="UH59" s="383">
        <f t="shared" si="267"/>
        <v>0</v>
      </c>
      <c r="UI59" s="383">
        <f t="shared" si="267"/>
        <v>0</v>
      </c>
      <c r="UJ59" s="383">
        <f t="shared" si="267"/>
        <v>0</v>
      </c>
      <c r="UK59" s="383">
        <f t="shared" si="267"/>
        <v>0</v>
      </c>
      <c r="UL59" s="383">
        <f t="shared" si="267"/>
        <v>0</v>
      </c>
      <c r="UM59" s="383">
        <f t="shared" si="267"/>
        <v>0</v>
      </c>
      <c r="UN59" s="383">
        <f t="shared" si="267"/>
        <v>0</v>
      </c>
      <c r="UO59" s="383">
        <f t="shared" si="267"/>
        <v>0</v>
      </c>
      <c r="UP59" s="383">
        <f t="shared" si="267"/>
        <v>0</v>
      </c>
      <c r="UQ59" s="383">
        <f t="shared" si="267"/>
        <v>0</v>
      </c>
      <c r="UR59" s="383">
        <f t="shared" si="267"/>
        <v>0</v>
      </c>
      <c r="US59" s="383">
        <f t="shared" si="267"/>
        <v>0</v>
      </c>
      <c r="UT59" s="383">
        <f t="shared" si="267"/>
        <v>0</v>
      </c>
      <c r="UU59" s="383">
        <f t="shared" si="267"/>
        <v>0</v>
      </c>
      <c r="UV59" s="383">
        <f t="shared" si="267"/>
        <v>0</v>
      </c>
      <c r="UW59" s="383">
        <f t="shared" si="267"/>
        <v>0</v>
      </c>
      <c r="UX59" s="383">
        <f t="shared" si="267"/>
        <v>0</v>
      </c>
      <c r="UY59" s="383">
        <f t="shared" si="267"/>
        <v>0</v>
      </c>
      <c r="UZ59" s="383">
        <f t="shared" si="267"/>
        <v>0</v>
      </c>
      <c r="VA59" s="383">
        <f t="shared" si="267"/>
        <v>0</v>
      </c>
      <c r="VB59" s="383">
        <f t="shared" si="267"/>
        <v>0</v>
      </c>
      <c r="VC59" s="383">
        <f t="shared" si="267"/>
        <v>0</v>
      </c>
      <c r="VD59" s="383">
        <f t="shared" si="267"/>
        <v>0</v>
      </c>
      <c r="VE59" s="383">
        <f t="shared" si="267"/>
        <v>0</v>
      </c>
      <c r="VF59" s="383">
        <f t="shared" si="267"/>
        <v>0</v>
      </c>
      <c r="VG59" s="383">
        <f t="shared" si="267"/>
        <v>0</v>
      </c>
      <c r="VH59" s="383">
        <f t="shared" si="267"/>
        <v>0</v>
      </c>
      <c r="VI59" s="383">
        <f t="shared" si="267"/>
        <v>0</v>
      </c>
      <c r="VJ59" s="383">
        <f t="shared" ref="VJ59:XU59" si="268">$C$59*VJ54</f>
        <v>0</v>
      </c>
      <c r="VK59" s="383">
        <f t="shared" si="268"/>
        <v>0</v>
      </c>
      <c r="VL59" s="383">
        <f t="shared" si="268"/>
        <v>0</v>
      </c>
      <c r="VM59" s="383">
        <f t="shared" si="268"/>
        <v>0</v>
      </c>
      <c r="VN59" s="383">
        <f t="shared" si="268"/>
        <v>0</v>
      </c>
      <c r="VO59" s="383">
        <f t="shared" si="268"/>
        <v>0</v>
      </c>
      <c r="VP59" s="383">
        <f t="shared" si="268"/>
        <v>0</v>
      </c>
      <c r="VQ59" s="383">
        <f t="shared" si="268"/>
        <v>0</v>
      </c>
      <c r="VR59" s="383">
        <f t="shared" si="268"/>
        <v>0</v>
      </c>
      <c r="VS59" s="383">
        <f t="shared" si="268"/>
        <v>0</v>
      </c>
      <c r="VT59" s="383">
        <f t="shared" si="268"/>
        <v>0</v>
      </c>
      <c r="VU59" s="383">
        <f t="shared" si="268"/>
        <v>0</v>
      </c>
      <c r="VV59" s="383">
        <f t="shared" si="268"/>
        <v>0</v>
      </c>
      <c r="VW59" s="383">
        <f t="shared" si="268"/>
        <v>0</v>
      </c>
      <c r="VX59" s="383">
        <f t="shared" si="268"/>
        <v>0</v>
      </c>
      <c r="VY59" s="383">
        <f t="shared" si="268"/>
        <v>0</v>
      </c>
      <c r="VZ59" s="383">
        <f t="shared" si="268"/>
        <v>0</v>
      </c>
      <c r="WA59" s="383">
        <f t="shared" si="268"/>
        <v>0</v>
      </c>
      <c r="WB59" s="383">
        <f t="shared" si="268"/>
        <v>0</v>
      </c>
      <c r="WC59" s="383">
        <f t="shared" si="268"/>
        <v>0</v>
      </c>
      <c r="WD59" s="383">
        <f t="shared" si="268"/>
        <v>0</v>
      </c>
      <c r="WE59" s="383">
        <f t="shared" si="268"/>
        <v>0</v>
      </c>
      <c r="WF59" s="383">
        <f t="shared" si="268"/>
        <v>0</v>
      </c>
      <c r="WG59" s="383">
        <f t="shared" si="268"/>
        <v>0</v>
      </c>
      <c r="WH59" s="383">
        <f t="shared" si="268"/>
        <v>0</v>
      </c>
      <c r="WI59" s="383">
        <f t="shared" si="268"/>
        <v>0</v>
      </c>
      <c r="WJ59" s="383">
        <f t="shared" si="268"/>
        <v>0</v>
      </c>
      <c r="WK59" s="383">
        <f t="shared" si="268"/>
        <v>0</v>
      </c>
      <c r="WL59" s="383">
        <f t="shared" si="268"/>
        <v>0</v>
      </c>
      <c r="WM59" s="383">
        <f t="shared" si="268"/>
        <v>0</v>
      </c>
      <c r="WN59" s="383">
        <f t="shared" si="268"/>
        <v>0</v>
      </c>
      <c r="WO59" s="383">
        <f t="shared" si="268"/>
        <v>0</v>
      </c>
      <c r="WP59" s="383">
        <f t="shared" si="268"/>
        <v>0</v>
      </c>
      <c r="WQ59" s="383">
        <f t="shared" si="268"/>
        <v>0</v>
      </c>
      <c r="WR59" s="383">
        <f t="shared" si="268"/>
        <v>0</v>
      </c>
      <c r="WS59" s="383">
        <f t="shared" si="268"/>
        <v>0</v>
      </c>
      <c r="WT59" s="383">
        <f t="shared" si="268"/>
        <v>0</v>
      </c>
      <c r="WU59" s="383">
        <f t="shared" si="268"/>
        <v>0</v>
      </c>
      <c r="WV59" s="383">
        <f t="shared" si="268"/>
        <v>0</v>
      </c>
      <c r="WW59" s="383">
        <f t="shared" si="268"/>
        <v>0</v>
      </c>
      <c r="WX59" s="383">
        <f t="shared" si="268"/>
        <v>0</v>
      </c>
      <c r="WY59" s="383">
        <f t="shared" si="268"/>
        <v>0</v>
      </c>
      <c r="WZ59" s="383">
        <f t="shared" si="268"/>
        <v>0</v>
      </c>
      <c r="XA59" s="383">
        <f t="shared" si="268"/>
        <v>0</v>
      </c>
      <c r="XB59" s="383">
        <f t="shared" si="268"/>
        <v>0</v>
      </c>
      <c r="XC59" s="383">
        <f t="shared" si="268"/>
        <v>0</v>
      </c>
      <c r="XD59" s="383">
        <f t="shared" si="268"/>
        <v>0</v>
      </c>
      <c r="XE59" s="383">
        <f t="shared" si="268"/>
        <v>0</v>
      </c>
      <c r="XF59" s="383">
        <f t="shared" si="268"/>
        <v>0</v>
      </c>
      <c r="XG59" s="383">
        <f t="shared" si="268"/>
        <v>0</v>
      </c>
      <c r="XH59" s="383">
        <f t="shared" si="268"/>
        <v>0</v>
      </c>
      <c r="XI59" s="383">
        <f t="shared" si="268"/>
        <v>0</v>
      </c>
      <c r="XJ59" s="383">
        <f t="shared" si="268"/>
        <v>0</v>
      </c>
      <c r="XK59" s="383">
        <f t="shared" si="268"/>
        <v>0</v>
      </c>
      <c r="XL59" s="383">
        <f t="shared" si="268"/>
        <v>0</v>
      </c>
      <c r="XM59" s="383">
        <f t="shared" si="268"/>
        <v>0</v>
      </c>
      <c r="XN59" s="383">
        <f t="shared" si="268"/>
        <v>0</v>
      </c>
      <c r="XO59" s="383">
        <f t="shared" si="268"/>
        <v>0</v>
      </c>
      <c r="XP59" s="383">
        <f t="shared" si="268"/>
        <v>0</v>
      </c>
      <c r="XQ59" s="383">
        <f t="shared" si="268"/>
        <v>0</v>
      </c>
      <c r="XR59" s="383">
        <f t="shared" si="268"/>
        <v>0</v>
      </c>
      <c r="XS59" s="383">
        <f t="shared" si="268"/>
        <v>0</v>
      </c>
      <c r="XT59" s="383">
        <f t="shared" si="268"/>
        <v>0</v>
      </c>
      <c r="XU59" s="383">
        <f t="shared" si="268"/>
        <v>0</v>
      </c>
      <c r="XV59" s="383">
        <f t="shared" ref="XV59:AAG59" si="269">$C$59*XV54</f>
        <v>0</v>
      </c>
      <c r="XW59" s="383">
        <f t="shared" si="269"/>
        <v>0</v>
      </c>
      <c r="XX59" s="383">
        <f t="shared" si="269"/>
        <v>0</v>
      </c>
      <c r="XY59" s="383">
        <f t="shared" si="269"/>
        <v>0</v>
      </c>
      <c r="XZ59" s="383">
        <f t="shared" si="269"/>
        <v>0</v>
      </c>
      <c r="YA59" s="383">
        <f t="shared" si="269"/>
        <v>0</v>
      </c>
      <c r="YB59" s="383">
        <f t="shared" si="269"/>
        <v>0</v>
      </c>
      <c r="YC59" s="383">
        <f t="shared" si="269"/>
        <v>0</v>
      </c>
      <c r="YD59" s="383">
        <f t="shared" si="269"/>
        <v>0</v>
      </c>
      <c r="YE59" s="383">
        <f t="shared" si="269"/>
        <v>0</v>
      </c>
      <c r="YF59" s="383">
        <f t="shared" si="269"/>
        <v>0</v>
      </c>
      <c r="YG59" s="383">
        <f t="shared" si="269"/>
        <v>0</v>
      </c>
      <c r="YH59" s="383">
        <f t="shared" si="269"/>
        <v>0</v>
      </c>
      <c r="YI59" s="383">
        <f t="shared" si="269"/>
        <v>0</v>
      </c>
      <c r="YJ59" s="383">
        <f t="shared" si="269"/>
        <v>0</v>
      </c>
      <c r="YK59" s="383">
        <f t="shared" si="269"/>
        <v>0</v>
      </c>
      <c r="YL59" s="383">
        <f t="shared" si="269"/>
        <v>0</v>
      </c>
      <c r="YM59" s="383">
        <f t="shared" si="269"/>
        <v>0</v>
      </c>
      <c r="YN59" s="383">
        <f t="shared" si="269"/>
        <v>0</v>
      </c>
      <c r="YO59" s="383">
        <f t="shared" si="269"/>
        <v>0</v>
      </c>
      <c r="YP59" s="383">
        <f t="shared" si="269"/>
        <v>0</v>
      </c>
      <c r="YQ59" s="383">
        <f t="shared" si="269"/>
        <v>0</v>
      </c>
      <c r="YR59" s="383">
        <f t="shared" si="269"/>
        <v>0</v>
      </c>
      <c r="YS59" s="383">
        <f t="shared" si="269"/>
        <v>0</v>
      </c>
      <c r="YT59" s="383">
        <f t="shared" si="269"/>
        <v>0</v>
      </c>
      <c r="YU59" s="383">
        <f t="shared" si="269"/>
        <v>0</v>
      </c>
      <c r="YV59" s="383">
        <f t="shared" si="269"/>
        <v>0</v>
      </c>
      <c r="YW59" s="383">
        <f t="shared" si="269"/>
        <v>0</v>
      </c>
      <c r="YX59" s="383">
        <f t="shared" si="269"/>
        <v>0</v>
      </c>
      <c r="YY59" s="383">
        <f t="shared" si="269"/>
        <v>0</v>
      </c>
      <c r="YZ59" s="383">
        <f t="shared" si="269"/>
        <v>0</v>
      </c>
      <c r="ZA59" s="383">
        <f t="shared" si="269"/>
        <v>0</v>
      </c>
      <c r="ZB59" s="383">
        <f t="shared" si="269"/>
        <v>0</v>
      </c>
      <c r="ZC59" s="383">
        <f t="shared" si="269"/>
        <v>0</v>
      </c>
      <c r="ZD59" s="383">
        <f t="shared" si="269"/>
        <v>0</v>
      </c>
      <c r="ZE59" s="383">
        <f t="shared" si="269"/>
        <v>0</v>
      </c>
      <c r="ZF59" s="383">
        <f t="shared" si="269"/>
        <v>0</v>
      </c>
      <c r="ZG59" s="383">
        <f t="shared" si="269"/>
        <v>0</v>
      </c>
      <c r="ZH59" s="383">
        <f t="shared" si="269"/>
        <v>0</v>
      </c>
      <c r="ZI59" s="383">
        <f t="shared" si="269"/>
        <v>0</v>
      </c>
      <c r="ZJ59" s="383">
        <f t="shared" si="269"/>
        <v>0</v>
      </c>
      <c r="ZK59" s="383">
        <f t="shared" si="269"/>
        <v>0</v>
      </c>
      <c r="ZL59" s="383">
        <f t="shared" si="269"/>
        <v>0</v>
      </c>
      <c r="ZM59" s="383">
        <f t="shared" si="269"/>
        <v>0</v>
      </c>
      <c r="ZN59" s="383">
        <f t="shared" si="269"/>
        <v>0</v>
      </c>
      <c r="ZO59" s="383">
        <f t="shared" si="269"/>
        <v>0</v>
      </c>
      <c r="ZP59" s="383">
        <f t="shared" si="269"/>
        <v>0</v>
      </c>
      <c r="ZQ59" s="383">
        <f t="shared" si="269"/>
        <v>0</v>
      </c>
      <c r="ZR59" s="383">
        <f t="shared" si="269"/>
        <v>0</v>
      </c>
      <c r="ZS59" s="383">
        <f t="shared" si="269"/>
        <v>0</v>
      </c>
      <c r="ZT59" s="383">
        <f t="shared" si="269"/>
        <v>0</v>
      </c>
      <c r="ZU59" s="383">
        <f t="shared" si="269"/>
        <v>0</v>
      </c>
      <c r="ZV59" s="383">
        <f t="shared" si="269"/>
        <v>0</v>
      </c>
      <c r="ZW59" s="383">
        <f t="shared" si="269"/>
        <v>0</v>
      </c>
      <c r="ZX59" s="383">
        <f t="shared" si="269"/>
        <v>0</v>
      </c>
      <c r="ZY59" s="383">
        <f t="shared" si="269"/>
        <v>0</v>
      </c>
      <c r="ZZ59" s="383">
        <f t="shared" si="269"/>
        <v>0</v>
      </c>
      <c r="AAA59" s="383">
        <f t="shared" si="269"/>
        <v>0</v>
      </c>
      <c r="AAB59" s="383">
        <f t="shared" si="269"/>
        <v>0</v>
      </c>
      <c r="AAC59" s="383">
        <f t="shared" si="269"/>
        <v>0</v>
      </c>
      <c r="AAD59" s="383">
        <f t="shared" si="269"/>
        <v>0</v>
      </c>
      <c r="AAE59" s="383">
        <f t="shared" si="269"/>
        <v>0</v>
      </c>
      <c r="AAF59" s="383">
        <f t="shared" si="269"/>
        <v>0</v>
      </c>
      <c r="AAG59" s="383">
        <f t="shared" si="269"/>
        <v>0</v>
      </c>
      <c r="AAH59" s="383">
        <f t="shared" ref="AAH59:ACS59" si="270">$C$59*AAH54</f>
        <v>0</v>
      </c>
      <c r="AAI59" s="383">
        <f t="shared" si="270"/>
        <v>0</v>
      </c>
      <c r="AAJ59" s="383">
        <f t="shared" si="270"/>
        <v>0</v>
      </c>
      <c r="AAK59" s="383">
        <f t="shared" si="270"/>
        <v>0</v>
      </c>
      <c r="AAL59" s="383">
        <f t="shared" si="270"/>
        <v>0</v>
      </c>
      <c r="AAM59" s="383">
        <f t="shared" si="270"/>
        <v>0</v>
      </c>
      <c r="AAN59" s="383">
        <f t="shared" si="270"/>
        <v>0</v>
      </c>
      <c r="AAO59" s="383">
        <f t="shared" si="270"/>
        <v>0</v>
      </c>
      <c r="AAP59" s="383">
        <f t="shared" si="270"/>
        <v>0</v>
      </c>
      <c r="AAQ59" s="383">
        <f t="shared" si="270"/>
        <v>0</v>
      </c>
      <c r="AAR59" s="383">
        <f t="shared" si="270"/>
        <v>0</v>
      </c>
      <c r="AAS59" s="383">
        <f t="shared" si="270"/>
        <v>0</v>
      </c>
      <c r="AAT59" s="383">
        <f t="shared" si="270"/>
        <v>0</v>
      </c>
      <c r="AAU59" s="383">
        <f t="shared" si="270"/>
        <v>0</v>
      </c>
      <c r="AAV59" s="383">
        <f t="shared" si="270"/>
        <v>0</v>
      </c>
      <c r="AAW59" s="383">
        <f t="shared" si="270"/>
        <v>0</v>
      </c>
      <c r="AAX59" s="383">
        <f t="shared" si="270"/>
        <v>0</v>
      </c>
      <c r="AAY59" s="383">
        <f t="shared" si="270"/>
        <v>0</v>
      </c>
      <c r="AAZ59" s="383">
        <f t="shared" si="270"/>
        <v>0</v>
      </c>
      <c r="ABA59" s="383">
        <f t="shared" si="270"/>
        <v>0</v>
      </c>
      <c r="ABB59" s="383">
        <f t="shared" si="270"/>
        <v>0</v>
      </c>
      <c r="ABC59" s="383">
        <f t="shared" si="270"/>
        <v>0</v>
      </c>
      <c r="ABD59" s="383">
        <f t="shared" si="270"/>
        <v>0</v>
      </c>
      <c r="ABE59" s="383">
        <f t="shared" si="270"/>
        <v>0</v>
      </c>
      <c r="ABF59" s="383">
        <f t="shared" si="270"/>
        <v>0</v>
      </c>
      <c r="ABG59" s="383">
        <f t="shared" si="270"/>
        <v>0</v>
      </c>
      <c r="ABH59" s="383">
        <f t="shared" si="270"/>
        <v>0</v>
      </c>
      <c r="ABI59" s="383">
        <f t="shared" si="270"/>
        <v>0</v>
      </c>
      <c r="ABJ59" s="383">
        <f t="shared" si="270"/>
        <v>0</v>
      </c>
      <c r="ABK59" s="383">
        <f t="shared" si="270"/>
        <v>0</v>
      </c>
      <c r="ABL59" s="383">
        <f t="shared" si="270"/>
        <v>0</v>
      </c>
      <c r="ABM59" s="383">
        <f t="shared" si="270"/>
        <v>0</v>
      </c>
      <c r="ABN59" s="383">
        <f t="shared" si="270"/>
        <v>0</v>
      </c>
      <c r="ABO59" s="383">
        <f t="shared" si="270"/>
        <v>0</v>
      </c>
      <c r="ABP59" s="383">
        <f t="shared" si="270"/>
        <v>0</v>
      </c>
      <c r="ABQ59" s="383">
        <f t="shared" si="270"/>
        <v>0</v>
      </c>
      <c r="ABR59" s="383">
        <f t="shared" si="270"/>
        <v>0</v>
      </c>
      <c r="ABS59" s="383">
        <f t="shared" si="270"/>
        <v>0</v>
      </c>
      <c r="ABT59" s="383">
        <f t="shared" si="270"/>
        <v>0</v>
      </c>
      <c r="ABU59" s="383">
        <f t="shared" si="270"/>
        <v>0</v>
      </c>
      <c r="ABV59" s="383">
        <f t="shared" si="270"/>
        <v>0</v>
      </c>
      <c r="ABW59" s="383">
        <f t="shared" si="270"/>
        <v>0</v>
      </c>
      <c r="ABX59" s="383">
        <f t="shared" si="270"/>
        <v>0</v>
      </c>
      <c r="ABY59" s="383">
        <f t="shared" si="270"/>
        <v>0</v>
      </c>
      <c r="ABZ59" s="383">
        <f t="shared" si="270"/>
        <v>0</v>
      </c>
      <c r="ACA59" s="383">
        <f t="shared" si="270"/>
        <v>0</v>
      </c>
      <c r="ACB59" s="383">
        <f t="shared" si="270"/>
        <v>0</v>
      </c>
      <c r="ACC59" s="383">
        <f t="shared" si="270"/>
        <v>0</v>
      </c>
      <c r="ACD59" s="383">
        <f t="shared" si="270"/>
        <v>0</v>
      </c>
      <c r="ACE59" s="383">
        <f t="shared" si="270"/>
        <v>0</v>
      </c>
      <c r="ACF59" s="383">
        <f t="shared" si="270"/>
        <v>0</v>
      </c>
      <c r="ACG59" s="383">
        <f t="shared" si="270"/>
        <v>0</v>
      </c>
      <c r="ACH59" s="383">
        <f t="shared" si="270"/>
        <v>0</v>
      </c>
      <c r="ACI59" s="383">
        <f t="shared" si="270"/>
        <v>0</v>
      </c>
      <c r="ACJ59" s="383">
        <f t="shared" si="270"/>
        <v>0</v>
      </c>
      <c r="ACK59" s="383">
        <f t="shared" si="270"/>
        <v>0</v>
      </c>
      <c r="ACL59" s="383">
        <f t="shared" si="270"/>
        <v>0</v>
      </c>
      <c r="ACM59" s="383">
        <f t="shared" si="270"/>
        <v>0</v>
      </c>
      <c r="ACN59" s="383">
        <f t="shared" si="270"/>
        <v>0</v>
      </c>
      <c r="ACO59" s="383">
        <f t="shared" si="270"/>
        <v>0</v>
      </c>
      <c r="ACP59" s="383">
        <f t="shared" si="270"/>
        <v>0</v>
      </c>
      <c r="ACQ59" s="383">
        <f t="shared" si="270"/>
        <v>0</v>
      </c>
      <c r="ACR59" s="383">
        <f t="shared" si="270"/>
        <v>0</v>
      </c>
      <c r="ACS59" s="383">
        <f t="shared" si="270"/>
        <v>0</v>
      </c>
      <c r="ACT59" s="383">
        <f t="shared" ref="ACT59:AFE59" si="271">$C$59*ACT54</f>
        <v>0</v>
      </c>
      <c r="ACU59" s="383">
        <f t="shared" si="271"/>
        <v>0</v>
      </c>
      <c r="ACV59" s="383">
        <f t="shared" si="271"/>
        <v>0</v>
      </c>
      <c r="ACW59" s="383">
        <f t="shared" si="271"/>
        <v>0</v>
      </c>
      <c r="ACX59" s="383">
        <f t="shared" si="271"/>
        <v>0</v>
      </c>
      <c r="ACY59" s="383">
        <f t="shared" si="271"/>
        <v>0</v>
      </c>
      <c r="ACZ59" s="383">
        <f t="shared" si="271"/>
        <v>0</v>
      </c>
      <c r="ADA59" s="383">
        <f t="shared" si="271"/>
        <v>0</v>
      </c>
      <c r="ADB59" s="383">
        <f t="shared" si="271"/>
        <v>0</v>
      </c>
      <c r="ADC59" s="383">
        <f t="shared" si="271"/>
        <v>0</v>
      </c>
      <c r="ADD59" s="383">
        <f t="shared" si="271"/>
        <v>0</v>
      </c>
      <c r="ADE59" s="383">
        <f t="shared" si="271"/>
        <v>0</v>
      </c>
      <c r="ADF59" s="383">
        <f t="shared" si="271"/>
        <v>0</v>
      </c>
      <c r="ADG59" s="383">
        <f t="shared" si="271"/>
        <v>0</v>
      </c>
      <c r="ADH59" s="383">
        <f t="shared" si="271"/>
        <v>0</v>
      </c>
      <c r="ADI59" s="383">
        <f t="shared" si="271"/>
        <v>0</v>
      </c>
      <c r="ADJ59" s="383">
        <f t="shared" si="271"/>
        <v>0</v>
      </c>
      <c r="ADK59" s="383">
        <f t="shared" si="271"/>
        <v>0</v>
      </c>
      <c r="ADL59" s="383">
        <f t="shared" si="271"/>
        <v>0</v>
      </c>
      <c r="ADM59" s="383">
        <f t="shared" si="271"/>
        <v>0</v>
      </c>
      <c r="ADN59" s="383">
        <f t="shared" si="271"/>
        <v>0</v>
      </c>
      <c r="ADO59" s="383">
        <f t="shared" si="271"/>
        <v>0</v>
      </c>
      <c r="ADP59" s="383">
        <f t="shared" si="271"/>
        <v>0</v>
      </c>
      <c r="ADQ59" s="383">
        <f t="shared" si="271"/>
        <v>0</v>
      </c>
      <c r="ADR59" s="383">
        <f t="shared" si="271"/>
        <v>0</v>
      </c>
      <c r="ADS59" s="383">
        <f t="shared" si="271"/>
        <v>0</v>
      </c>
      <c r="ADT59" s="383">
        <f t="shared" si="271"/>
        <v>0</v>
      </c>
      <c r="ADU59" s="383">
        <f t="shared" si="271"/>
        <v>0</v>
      </c>
      <c r="ADV59" s="383">
        <f t="shared" si="271"/>
        <v>0</v>
      </c>
      <c r="ADW59" s="383">
        <f t="shared" si="271"/>
        <v>0</v>
      </c>
      <c r="ADX59" s="383">
        <f t="shared" si="271"/>
        <v>0</v>
      </c>
      <c r="ADY59" s="383">
        <f t="shared" si="271"/>
        <v>0</v>
      </c>
      <c r="ADZ59" s="383">
        <f t="shared" si="271"/>
        <v>0</v>
      </c>
      <c r="AEA59" s="383">
        <f t="shared" si="271"/>
        <v>0</v>
      </c>
      <c r="AEB59" s="383">
        <f t="shared" si="271"/>
        <v>0</v>
      </c>
      <c r="AEC59" s="383">
        <f t="shared" si="271"/>
        <v>0</v>
      </c>
      <c r="AED59" s="383">
        <f t="shared" si="271"/>
        <v>0</v>
      </c>
      <c r="AEE59" s="383">
        <f t="shared" si="271"/>
        <v>0</v>
      </c>
      <c r="AEF59" s="383">
        <f t="shared" si="271"/>
        <v>0</v>
      </c>
      <c r="AEG59" s="383">
        <f t="shared" si="271"/>
        <v>0</v>
      </c>
      <c r="AEH59" s="383">
        <f t="shared" si="271"/>
        <v>0</v>
      </c>
      <c r="AEI59" s="383">
        <f t="shared" si="271"/>
        <v>0</v>
      </c>
      <c r="AEJ59" s="383">
        <f t="shared" si="271"/>
        <v>0</v>
      </c>
      <c r="AEK59" s="383">
        <f t="shared" si="271"/>
        <v>0</v>
      </c>
      <c r="AEL59" s="383">
        <f t="shared" si="271"/>
        <v>0</v>
      </c>
      <c r="AEM59" s="383">
        <f t="shared" si="271"/>
        <v>0</v>
      </c>
      <c r="AEN59" s="383">
        <f t="shared" si="271"/>
        <v>0</v>
      </c>
      <c r="AEO59" s="383">
        <f t="shared" si="271"/>
        <v>0</v>
      </c>
      <c r="AEP59" s="383">
        <f t="shared" si="271"/>
        <v>0</v>
      </c>
      <c r="AEQ59" s="383">
        <f t="shared" si="271"/>
        <v>0</v>
      </c>
      <c r="AER59" s="383">
        <f t="shared" si="271"/>
        <v>0</v>
      </c>
      <c r="AES59" s="383">
        <f t="shared" si="271"/>
        <v>0</v>
      </c>
      <c r="AET59" s="383">
        <f t="shared" si="271"/>
        <v>0</v>
      </c>
      <c r="AEU59" s="383">
        <f t="shared" si="271"/>
        <v>0</v>
      </c>
      <c r="AEV59" s="383">
        <f t="shared" si="271"/>
        <v>0</v>
      </c>
      <c r="AEW59" s="383">
        <f t="shared" si="271"/>
        <v>0</v>
      </c>
      <c r="AEX59" s="383">
        <f t="shared" si="271"/>
        <v>0</v>
      </c>
      <c r="AEY59" s="383">
        <f t="shared" si="271"/>
        <v>0</v>
      </c>
      <c r="AEZ59" s="383">
        <f t="shared" si="271"/>
        <v>0</v>
      </c>
      <c r="AFA59" s="383">
        <f t="shared" si="271"/>
        <v>0</v>
      </c>
      <c r="AFB59" s="383">
        <f t="shared" si="271"/>
        <v>0</v>
      </c>
      <c r="AFC59" s="383">
        <f t="shared" si="271"/>
        <v>0</v>
      </c>
      <c r="AFD59" s="383">
        <f t="shared" si="271"/>
        <v>0</v>
      </c>
      <c r="AFE59" s="383">
        <f t="shared" si="271"/>
        <v>0</v>
      </c>
      <c r="AFF59" s="383">
        <f t="shared" ref="AFF59:AHQ59" si="272">$C$59*AFF54</f>
        <v>0</v>
      </c>
      <c r="AFG59" s="383">
        <f t="shared" si="272"/>
        <v>0</v>
      </c>
      <c r="AFH59" s="383">
        <f t="shared" si="272"/>
        <v>0</v>
      </c>
      <c r="AFI59" s="383">
        <f t="shared" si="272"/>
        <v>0</v>
      </c>
      <c r="AFJ59" s="383">
        <f t="shared" si="272"/>
        <v>0</v>
      </c>
      <c r="AFK59" s="383">
        <f t="shared" si="272"/>
        <v>0</v>
      </c>
      <c r="AFL59" s="383">
        <f t="shared" si="272"/>
        <v>0</v>
      </c>
      <c r="AFM59" s="383">
        <f t="shared" si="272"/>
        <v>0</v>
      </c>
      <c r="AFN59" s="383">
        <f t="shared" si="272"/>
        <v>0</v>
      </c>
      <c r="AFO59" s="383">
        <f t="shared" si="272"/>
        <v>0</v>
      </c>
      <c r="AFP59" s="383">
        <f t="shared" si="272"/>
        <v>0</v>
      </c>
      <c r="AFQ59" s="383">
        <f t="shared" si="272"/>
        <v>0</v>
      </c>
      <c r="AFR59" s="383">
        <f t="shared" si="272"/>
        <v>0</v>
      </c>
      <c r="AFS59" s="383">
        <f t="shared" si="272"/>
        <v>0</v>
      </c>
      <c r="AFT59" s="383">
        <f t="shared" si="272"/>
        <v>0</v>
      </c>
      <c r="AFU59" s="383">
        <f t="shared" si="272"/>
        <v>0</v>
      </c>
      <c r="AFV59" s="383">
        <f t="shared" si="272"/>
        <v>0</v>
      </c>
      <c r="AFW59" s="383">
        <f t="shared" si="272"/>
        <v>0</v>
      </c>
      <c r="AFX59" s="383">
        <f t="shared" si="272"/>
        <v>0</v>
      </c>
      <c r="AFY59" s="383">
        <f t="shared" si="272"/>
        <v>0</v>
      </c>
      <c r="AFZ59" s="383">
        <f t="shared" si="272"/>
        <v>0</v>
      </c>
      <c r="AGA59" s="383">
        <f t="shared" si="272"/>
        <v>0</v>
      </c>
      <c r="AGB59" s="383">
        <f t="shared" si="272"/>
        <v>0</v>
      </c>
      <c r="AGC59" s="383">
        <f t="shared" si="272"/>
        <v>0</v>
      </c>
      <c r="AGD59" s="383">
        <f t="shared" si="272"/>
        <v>0</v>
      </c>
      <c r="AGE59" s="383">
        <f t="shared" si="272"/>
        <v>0</v>
      </c>
      <c r="AGF59" s="383">
        <f t="shared" si="272"/>
        <v>0</v>
      </c>
      <c r="AGG59" s="383">
        <f t="shared" si="272"/>
        <v>0</v>
      </c>
      <c r="AGH59" s="383">
        <f t="shared" si="272"/>
        <v>0</v>
      </c>
      <c r="AGI59" s="383">
        <f t="shared" si="272"/>
        <v>0</v>
      </c>
      <c r="AGJ59" s="383">
        <f t="shared" si="272"/>
        <v>0</v>
      </c>
      <c r="AGK59" s="383">
        <f t="shared" si="272"/>
        <v>0</v>
      </c>
      <c r="AGL59" s="383">
        <f t="shared" si="272"/>
        <v>0</v>
      </c>
      <c r="AGM59" s="383">
        <f t="shared" si="272"/>
        <v>0</v>
      </c>
      <c r="AGN59" s="383">
        <f t="shared" si="272"/>
        <v>0</v>
      </c>
      <c r="AGO59" s="383">
        <f t="shared" si="272"/>
        <v>0</v>
      </c>
      <c r="AGP59" s="383">
        <f t="shared" si="272"/>
        <v>0</v>
      </c>
      <c r="AGQ59" s="383">
        <f t="shared" si="272"/>
        <v>0</v>
      </c>
      <c r="AGR59" s="383">
        <f t="shared" si="272"/>
        <v>0</v>
      </c>
      <c r="AGS59" s="383">
        <f t="shared" si="272"/>
        <v>0</v>
      </c>
      <c r="AGT59" s="383">
        <f t="shared" si="272"/>
        <v>0</v>
      </c>
      <c r="AGU59" s="383">
        <f t="shared" si="272"/>
        <v>0</v>
      </c>
      <c r="AGV59" s="383">
        <f t="shared" si="272"/>
        <v>0</v>
      </c>
      <c r="AGW59" s="383">
        <f t="shared" si="272"/>
        <v>0</v>
      </c>
      <c r="AGX59" s="383">
        <f t="shared" si="272"/>
        <v>0</v>
      </c>
      <c r="AGY59" s="383">
        <f t="shared" si="272"/>
        <v>0</v>
      </c>
      <c r="AGZ59" s="383">
        <f t="shared" si="272"/>
        <v>0</v>
      </c>
      <c r="AHA59" s="383">
        <f t="shared" si="272"/>
        <v>0</v>
      </c>
      <c r="AHB59" s="383">
        <f t="shared" si="272"/>
        <v>0</v>
      </c>
      <c r="AHC59" s="383">
        <f t="shared" si="272"/>
        <v>0</v>
      </c>
      <c r="AHD59" s="383">
        <f t="shared" si="272"/>
        <v>0</v>
      </c>
      <c r="AHE59" s="383">
        <f t="shared" si="272"/>
        <v>0</v>
      </c>
      <c r="AHF59" s="383">
        <f t="shared" si="272"/>
        <v>0</v>
      </c>
      <c r="AHG59" s="383">
        <f t="shared" si="272"/>
        <v>0</v>
      </c>
      <c r="AHH59" s="383">
        <f t="shared" si="272"/>
        <v>0</v>
      </c>
      <c r="AHI59" s="383">
        <f t="shared" si="272"/>
        <v>0</v>
      </c>
      <c r="AHJ59" s="383">
        <f t="shared" si="272"/>
        <v>0</v>
      </c>
      <c r="AHK59" s="383">
        <f t="shared" si="272"/>
        <v>0</v>
      </c>
      <c r="AHL59" s="383">
        <f t="shared" si="272"/>
        <v>0</v>
      </c>
      <c r="AHM59" s="383">
        <f t="shared" si="272"/>
        <v>0</v>
      </c>
      <c r="AHN59" s="383">
        <f t="shared" si="272"/>
        <v>0</v>
      </c>
      <c r="AHO59" s="383">
        <f t="shared" si="272"/>
        <v>0</v>
      </c>
      <c r="AHP59" s="383">
        <f t="shared" si="272"/>
        <v>0</v>
      </c>
      <c r="AHQ59" s="383">
        <f t="shared" si="272"/>
        <v>0</v>
      </c>
      <c r="AHR59" s="383">
        <f t="shared" ref="AHR59:AKC59" si="273">$C$59*AHR54</f>
        <v>0</v>
      </c>
      <c r="AHS59" s="383">
        <f t="shared" si="273"/>
        <v>0</v>
      </c>
      <c r="AHT59" s="383">
        <f t="shared" si="273"/>
        <v>0</v>
      </c>
      <c r="AHU59" s="383">
        <f t="shared" si="273"/>
        <v>0</v>
      </c>
      <c r="AHV59" s="383">
        <f t="shared" si="273"/>
        <v>0</v>
      </c>
      <c r="AHW59" s="383">
        <f t="shared" si="273"/>
        <v>0</v>
      </c>
      <c r="AHX59" s="383">
        <f t="shared" si="273"/>
        <v>0</v>
      </c>
      <c r="AHY59" s="383">
        <f t="shared" si="273"/>
        <v>0</v>
      </c>
      <c r="AHZ59" s="383">
        <f t="shared" si="273"/>
        <v>0</v>
      </c>
      <c r="AIA59" s="383">
        <f t="shared" si="273"/>
        <v>0</v>
      </c>
      <c r="AIB59" s="383">
        <f t="shared" si="273"/>
        <v>0</v>
      </c>
      <c r="AIC59" s="383">
        <f t="shared" si="273"/>
        <v>0</v>
      </c>
      <c r="AID59" s="383">
        <f t="shared" si="273"/>
        <v>0</v>
      </c>
      <c r="AIE59" s="383">
        <f t="shared" si="273"/>
        <v>0</v>
      </c>
      <c r="AIF59" s="383">
        <f t="shared" si="273"/>
        <v>0</v>
      </c>
      <c r="AIG59" s="383">
        <f t="shared" si="273"/>
        <v>0</v>
      </c>
      <c r="AIH59" s="383">
        <f t="shared" si="273"/>
        <v>0</v>
      </c>
      <c r="AII59" s="383">
        <f t="shared" si="273"/>
        <v>0</v>
      </c>
      <c r="AIJ59" s="383">
        <f t="shared" si="273"/>
        <v>0</v>
      </c>
      <c r="AIK59" s="383">
        <f t="shared" si="273"/>
        <v>0</v>
      </c>
      <c r="AIL59" s="383">
        <f t="shared" si="273"/>
        <v>0</v>
      </c>
      <c r="AIM59" s="383">
        <f t="shared" si="273"/>
        <v>0</v>
      </c>
      <c r="AIN59" s="383">
        <f t="shared" si="273"/>
        <v>0</v>
      </c>
      <c r="AIO59" s="383">
        <f t="shared" si="273"/>
        <v>0</v>
      </c>
      <c r="AIP59" s="383">
        <f t="shared" si="273"/>
        <v>0</v>
      </c>
      <c r="AIQ59" s="383">
        <f t="shared" si="273"/>
        <v>0</v>
      </c>
      <c r="AIR59" s="383">
        <f t="shared" si="273"/>
        <v>0</v>
      </c>
      <c r="AIS59" s="383">
        <f t="shared" si="273"/>
        <v>0</v>
      </c>
      <c r="AIT59" s="383">
        <f t="shared" si="273"/>
        <v>0</v>
      </c>
      <c r="AIU59" s="383">
        <f t="shared" si="273"/>
        <v>0</v>
      </c>
      <c r="AIV59" s="383">
        <f t="shared" si="273"/>
        <v>0</v>
      </c>
      <c r="AIW59" s="383">
        <f t="shared" si="273"/>
        <v>0</v>
      </c>
      <c r="AIX59" s="383">
        <f t="shared" si="273"/>
        <v>0</v>
      </c>
      <c r="AIY59" s="383">
        <f t="shared" si="273"/>
        <v>0</v>
      </c>
      <c r="AIZ59" s="383">
        <f t="shared" si="273"/>
        <v>0</v>
      </c>
      <c r="AJA59" s="383">
        <f t="shared" si="273"/>
        <v>0</v>
      </c>
      <c r="AJB59" s="383">
        <f t="shared" si="273"/>
        <v>0</v>
      </c>
      <c r="AJC59" s="383">
        <f t="shared" si="273"/>
        <v>0</v>
      </c>
      <c r="AJD59" s="383">
        <f t="shared" si="273"/>
        <v>0</v>
      </c>
      <c r="AJE59" s="383">
        <f t="shared" si="273"/>
        <v>0</v>
      </c>
      <c r="AJF59" s="383">
        <f t="shared" si="273"/>
        <v>0</v>
      </c>
      <c r="AJG59" s="383">
        <f t="shared" si="273"/>
        <v>0</v>
      </c>
      <c r="AJH59" s="383">
        <f t="shared" si="273"/>
        <v>0</v>
      </c>
      <c r="AJI59" s="383">
        <f t="shared" si="273"/>
        <v>0</v>
      </c>
      <c r="AJJ59" s="383">
        <f t="shared" si="273"/>
        <v>0</v>
      </c>
      <c r="AJK59" s="383">
        <f t="shared" si="273"/>
        <v>0</v>
      </c>
      <c r="AJL59" s="383">
        <f t="shared" si="273"/>
        <v>0</v>
      </c>
      <c r="AJM59" s="383">
        <f t="shared" si="273"/>
        <v>0</v>
      </c>
      <c r="AJN59" s="383">
        <f t="shared" si="273"/>
        <v>0</v>
      </c>
      <c r="AJO59" s="383">
        <f t="shared" si="273"/>
        <v>0</v>
      </c>
      <c r="AJP59" s="383">
        <f t="shared" si="273"/>
        <v>0</v>
      </c>
      <c r="AJQ59" s="383">
        <f t="shared" si="273"/>
        <v>0</v>
      </c>
      <c r="AJR59" s="383">
        <f t="shared" si="273"/>
        <v>0</v>
      </c>
      <c r="AJS59" s="383">
        <f t="shared" si="273"/>
        <v>0</v>
      </c>
      <c r="AJT59" s="383">
        <f t="shared" si="273"/>
        <v>0</v>
      </c>
      <c r="AJU59" s="383">
        <f t="shared" si="273"/>
        <v>0</v>
      </c>
      <c r="AJV59" s="383">
        <f t="shared" si="273"/>
        <v>0</v>
      </c>
      <c r="AJW59" s="383">
        <f t="shared" si="273"/>
        <v>0</v>
      </c>
      <c r="AJX59" s="383">
        <f t="shared" si="273"/>
        <v>0</v>
      </c>
      <c r="AJY59" s="383">
        <f t="shared" si="273"/>
        <v>0</v>
      </c>
      <c r="AJZ59" s="383">
        <f t="shared" si="273"/>
        <v>0</v>
      </c>
      <c r="AKA59" s="383">
        <f t="shared" si="273"/>
        <v>0</v>
      </c>
      <c r="AKB59" s="383">
        <f t="shared" si="273"/>
        <v>0</v>
      </c>
      <c r="AKC59" s="383">
        <f t="shared" si="273"/>
        <v>0</v>
      </c>
      <c r="AKD59" s="383">
        <f t="shared" ref="AKD59:AMO59" si="274">$C$59*AKD54</f>
        <v>0</v>
      </c>
      <c r="AKE59" s="383">
        <f t="shared" si="274"/>
        <v>0</v>
      </c>
      <c r="AKF59" s="383">
        <f t="shared" si="274"/>
        <v>0</v>
      </c>
      <c r="AKG59" s="383">
        <f t="shared" si="274"/>
        <v>0</v>
      </c>
      <c r="AKH59" s="383">
        <f t="shared" si="274"/>
        <v>0</v>
      </c>
      <c r="AKI59" s="383">
        <f t="shared" si="274"/>
        <v>0</v>
      </c>
      <c r="AKJ59" s="383">
        <f t="shared" si="274"/>
        <v>0</v>
      </c>
      <c r="AKK59" s="383">
        <f t="shared" si="274"/>
        <v>0</v>
      </c>
      <c r="AKL59" s="383">
        <f t="shared" si="274"/>
        <v>0</v>
      </c>
      <c r="AKM59" s="383">
        <f t="shared" si="274"/>
        <v>0</v>
      </c>
      <c r="AKN59" s="383">
        <f t="shared" si="274"/>
        <v>0</v>
      </c>
      <c r="AKO59" s="383">
        <f t="shared" si="274"/>
        <v>0</v>
      </c>
      <c r="AKP59" s="383">
        <f t="shared" si="274"/>
        <v>0</v>
      </c>
      <c r="AKQ59" s="383">
        <f t="shared" si="274"/>
        <v>0</v>
      </c>
      <c r="AKR59" s="383">
        <f t="shared" si="274"/>
        <v>0</v>
      </c>
      <c r="AKS59" s="383">
        <f t="shared" si="274"/>
        <v>0</v>
      </c>
      <c r="AKT59" s="383">
        <f t="shared" si="274"/>
        <v>0</v>
      </c>
      <c r="AKU59" s="383">
        <f t="shared" si="274"/>
        <v>0</v>
      </c>
      <c r="AKV59" s="383">
        <f t="shared" si="274"/>
        <v>0</v>
      </c>
      <c r="AKW59" s="383">
        <f t="shared" si="274"/>
        <v>0</v>
      </c>
      <c r="AKX59" s="383">
        <f t="shared" si="274"/>
        <v>0</v>
      </c>
      <c r="AKY59" s="383">
        <f t="shared" si="274"/>
        <v>0</v>
      </c>
      <c r="AKZ59" s="383">
        <f t="shared" si="274"/>
        <v>0</v>
      </c>
      <c r="ALA59" s="383">
        <f t="shared" si="274"/>
        <v>0</v>
      </c>
      <c r="ALB59" s="383">
        <f t="shared" si="274"/>
        <v>0</v>
      </c>
      <c r="ALC59" s="383">
        <f t="shared" si="274"/>
        <v>0</v>
      </c>
      <c r="ALD59" s="383">
        <f t="shared" si="274"/>
        <v>0</v>
      </c>
      <c r="ALE59" s="383">
        <f t="shared" si="274"/>
        <v>0</v>
      </c>
      <c r="ALF59" s="383">
        <f t="shared" si="274"/>
        <v>0</v>
      </c>
      <c r="ALG59" s="383">
        <f t="shared" si="274"/>
        <v>0</v>
      </c>
      <c r="ALH59" s="383">
        <f t="shared" si="274"/>
        <v>0</v>
      </c>
      <c r="ALI59" s="383">
        <f t="shared" si="274"/>
        <v>0</v>
      </c>
      <c r="ALJ59" s="383">
        <f t="shared" si="274"/>
        <v>0</v>
      </c>
      <c r="ALK59" s="383">
        <f t="shared" si="274"/>
        <v>0</v>
      </c>
      <c r="ALL59" s="383">
        <f t="shared" si="274"/>
        <v>0</v>
      </c>
      <c r="ALM59" s="383">
        <f t="shared" si="274"/>
        <v>0</v>
      </c>
      <c r="ALN59" s="383">
        <f t="shared" si="274"/>
        <v>0</v>
      </c>
      <c r="ALO59" s="383">
        <f t="shared" si="274"/>
        <v>0</v>
      </c>
      <c r="ALP59" s="383">
        <f t="shared" si="274"/>
        <v>0</v>
      </c>
      <c r="ALQ59" s="383">
        <f t="shared" si="274"/>
        <v>0</v>
      </c>
      <c r="ALR59" s="383">
        <f t="shared" si="274"/>
        <v>0</v>
      </c>
      <c r="ALS59" s="383">
        <f t="shared" si="274"/>
        <v>0</v>
      </c>
      <c r="ALT59" s="383">
        <f t="shared" si="274"/>
        <v>0</v>
      </c>
      <c r="ALU59" s="383">
        <f t="shared" si="274"/>
        <v>0</v>
      </c>
      <c r="ALV59" s="383">
        <f t="shared" si="274"/>
        <v>0</v>
      </c>
      <c r="ALW59" s="383">
        <f t="shared" si="274"/>
        <v>0</v>
      </c>
      <c r="ALX59" s="383">
        <f t="shared" si="274"/>
        <v>0</v>
      </c>
      <c r="ALY59" s="383">
        <f t="shared" si="274"/>
        <v>0</v>
      </c>
      <c r="ALZ59" s="383">
        <f t="shared" si="274"/>
        <v>0</v>
      </c>
      <c r="AMA59" s="383">
        <f t="shared" si="274"/>
        <v>0</v>
      </c>
      <c r="AMB59" s="383">
        <f t="shared" si="274"/>
        <v>0</v>
      </c>
      <c r="AMC59" s="383">
        <f t="shared" si="274"/>
        <v>0</v>
      </c>
      <c r="AMD59" s="383">
        <f t="shared" si="274"/>
        <v>0</v>
      </c>
      <c r="AME59" s="383">
        <f t="shared" si="274"/>
        <v>0</v>
      </c>
      <c r="AMF59" s="383">
        <f t="shared" si="274"/>
        <v>0</v>
      </c>
      <c r="AMG59" s="383">
        <f t="shared" si="274"/>
        <v>0</v>
      </c>
      <c r="AMH59" s="383">
        <f t="shared" si="274"/>
        <v>0</v>
      </c>
      <c r="AMI59" s="383">
        <f t="shared" si="274"/>
        <v>0</v>
      </c>
      <c r="AMJ59" s="383">
        <f t="shared" si="274"/>
        <v>0</v>
      </c>
      <c r="AMK59" s="383">
        <f t="shared" si="274"/>
        <v>0</v>
      </c>
      <c r="AML59" s="383">
        <f t="shared" si="274"/>
        <v>0</v>
      </c>
      <c r="AMM59" s="383">
        <f t="shared" si="274"/>
        <v>0</v>
      </c>
      <c r="AMN59" s="383">
        <f t="shared" si="274"/>
        <v>0</v>
      </c>
      <c r="AMO59" s="383">
        <f t="shared" si="274"/>
        <v>0</v>
      </c>
      <c r="AMP59" s="383">
        <f t="shared" ref="AMP59:APA59" si="275">$C$59*AMP54</f>
        <v>0</v>
      </c>
      <c r="AMQ59" s="383">
        <f t="shared" si="275"/>
        <v>0</v>
      </c>
      <c r="AMR59" s="383">
        <f t="shared" si="275"/>
        <v>0</v>
      </c>
      <c r="AMS59" s="383">
        <f t="shared" si="275"/>
        <v>0</v>
      </c>
      <c r="AMT59" s="383">
        <f t="shared" si="275"/>
        <v>0</v>
      </c>
      <c r="AMU59" s="383">
        <f t="shared" si="275"/>
        <v>0</v>
      </c>
      <c r="AMV59" s="383">
        <f t="shared" si="275"/>
        <v>0</v>
      </c>
      <c r="AMW59" s="383">
        <f t="shared" si="275"/>
        <v>0</v>
      </c>
      <c r="AMX59" s="383">
        <f t="shared" si="275"/>
        <v>0</v>
      </c>
      <c r="AMY59" s="383">
        <f t="shared" si="275"/>
        <v>0</v>
      </c>
      <c r="AMZ59" s="383">
        <f t="shared" si="275"/>
        <v>0</v>
      </c>
      <c r="ANA59" s="383">
        <f t="shared" si="275"/>
        <v>0</v>
      </c>
      <c r="ANB59" s="383">
        <f t="shared" si="275"/>
        <v>0</v>
      </c>
      <c r="ANC59" s="383">
        <f t="shared" si="275"/>
        <v>0</v>
      </c>
      <c r="AND59" s="383">
        <f t="shared" si="275"/>
        <v>0</v>
      </c>
      <c r="ANE59" s="383">
        <f t="shared" si="275"/>
        <v>0</v>
      </c>
      <c r="ANF59" s="383">
        <f t="shared" si="275"/>
        <v>0</v>
      </c>
      <c r="ANG59" s="383">
        <f t="shared" si="275"/>
        <v>0</v>
      </c>
      <c r="ANH59" s="383">
        <f t="shared" si="275"/>
        <v>0</v>
      </c>
      <c r="ANI59" s="383">
        <f t="shared" si="275"/>
        <v>0</v>
      </c>
      <c r="ANJ59" s="383">
        <f t="shared" si="275"/>
        <v>0</v>
      </c>
      <c r="ANK59" s="383">
        <f t="shared" si="275"/>
        <v>0</v>
      </c>
      <c r="ANL59" s="383">
        <f t="shared" si="275"/>
        <v>0</v>
      </c>
      <c r="ANM59" s="383">
        <f t="shared" si="275"/>
        <v>0</v>
      </c>
      <c r="ANN59" s="383">
        <f t="shared" si="275"/>
        <v>0</v>
      </c>
      <c r="ANO59" s="383">
        <f t="shared" si="275"/>
        <v>0</v>
      </c>
      <c r="ANP59" s="383">
        <f t="shared" si="275"/>
        <v>0</v>
      </c>
      <c r="ANQ59" s="383">
        <f t="shared" si="275"/>
        <v>0</v>
      </c>
      <c r="ANR59" s="383">
        <f t="shared" si="275"/>
        <v>0</v>
      </c>
      <c r="ANS59" s="383">
        <f t="shared" si="275"/>
        <v>0</v>
      </c>
      <c r="ANT59" s="383">
        <f t="shared" si="275"/>
        <v>0</v>
      </c>
      <c r="ANU59" s="383">
        <f t="shared" si="275"/>
        <v>0</v>
      </c>
      <c r="ANV59" s="383">
        <f t="shared" si="275"/>
        <v>0</v>
      </c>
      <c r="ANW59" s="383">
        <f t="shared" si="275"/>
        <v>0</v>
      </c>
      <c r="ANX59" s="383">
        <f t="shared" si="275"/>
        <v>0</v>
      </c>
      <c r="ANY59" s="383">
        <f t="shared" si="275"/>
        <v>0</v>
      </c>
      <c r="ANZ59" s="383">
        <f t="shared" si="275"/>
        <v>0</v>
      </c>
      <c r="AOA59" s="383">
        <f t="shared" si="275"/>
        <v>0</v>
      </c>
      <c r="AOB59" s="383">
        <f t="shared" si="275"/>
        <v>0</v>
      </c>
      <c r="AOC59" s="383">
        <f t="shared" si="275"/>
        <v>0</v>
      </c>
      <c r="AOD59" s="383">
        <f t="shared" si="275"/>
        <v>0</v>
      </c>
      <c r="AOE59" s="383">
        <f t="shared" si="275"/>
        <v>0</v>
      </c>
      <c r="AOF59" s="383">
        <f t="shared" si="275"/>
        <v>0</v>
      </c>
      <c r="AOG59" s="383">
        <f t="shared" si="275"/>
        <v>0</v>
      </c>
      <c r="AOH59" s="383">
        <f t="shared" si="275"/>
        <v>0</v>
      </c>
      <c r="AOI59" s="383">
        <f t="shared" si="275"/>
        <v>0</v>
      </c>
      <c r="AOJ59" s="383">
        <f t="shared" si="275"/>
        <v>0</v>
      </c>
      <c r="AOK59" s="383">
        <f t="shared" si="275"/>
        <v>0</v>
      </c>
      <c r="AOL59" s="383">
        <f t="shared" si="275"/>
        <v>0</v>
      </c>
      <c r="AOM59" s="383">
        <f t="shared" si="275"/>
        <v>0</v>
      </c>
      <c r="AON59" s="383">
        <f t="shared" si="275"/>
        <v>0</v>
      </c>
      <c r="AOO59" s="383">
        <f t="shared" si="275"/>
        <v>0</v>
      </c>
      <c r="AOP59" s="383">
        <f t="shared" si="275"/>
        <v>0</v>
      </c>
      <c r="AOQ59" s="383">
        <f t="shared" si="275"/>
        <v>0</v>
      </c>
      <c r="AOR59" s="383">
        <f t="shared" si="275"/>
        <v>0</v>
      </c>
      <c r="AOS59" s="383">
        <f t="shared" si="275"/>
        <v>0</v>
      </c>
      <c r="AOT59" s="383">
        <f t="shared" si="275"/>
        <v>0</v>
      </c>
      <c r="AOU59" s="383">
        <f t="shared" si="275"/>
        <v>0</v>
      </c>
      <c r="AOV59" s="383">
        <f t="shared" si="275"/>
        <v>0</v>
      </c>
      <c r="AOW59" s="383">
        <f t="shared" si="275"/>
        <v>0</v>
      </c>
      <c r="AOX59" s="383">
        <f t="shared" si="275"/>
        <v>0</v>
      </c>
      <c r="AOY59" s="383">
        <f t="shared" si="275"/>
        <v>0</v>
      </c>
      <c r="AOZ59" s="383">
        <f t="shared" si="275"/>
        <v>0</v>
      </c>
      <c r="APA59" s="383">
        <f t="shared" si="275"/>
        <v>0</v>
      </c>
      <c r="APB59" s="383">
        <f t="shared" ref="APB59:ARM59" si="276">$C$59*APB54</f>
        <v>0</v>
      </c>
      <c r="APC59" s="383">
        <f t="shared" si="276"/>
        <v>0</v>
      </c>
      <c r="APD59" s="383">
        <f t="shared" si="276"/>
        <v>0</v>
      </c>
      <c r="APE59" s="383">
        <f t="shared" si="276"/>
        <v>0</v>
      </c>
      <c r="APF59" s="383">
        <f t="shared" si="276"/>
        <v>0</v>
      </c>
      <c r="APG59" s="383">
        <f t="shared" si="276"/>
        <v>0</v>
      </c>
      <c r="APH59" s="383">
        <f t="shared" si="276"/>
        <v>0</v>
      </c>
      <c r="API59" s="383">
        <f t="shared" si="276"/>
        <v>0</v>
      </c>
      <c r="APJ59" s="383">
        <f t="shared" si="276"/>
        <v>0</v>
      </c>
      <c r="APK59" s="383">
        <f t="shared" si="276"/>
        <v>0</v>
      </c>
      <c r="APL59" s="383">
        <f t="shared" si="276"/>
        <v>0</v>
      </c>
      <c r="APM59" s="383">
        <f t="shared" si="276"/>
        <v>0</v>
      </c>
      <c r="APN59" s="383">
        <f t="shared" si="276"/>
        <v>0</v>
      </c>
      <c r="APO59" s="383">
        <f t="shared" si="276"/>
        <v>0</v>
      </c>
      <c r="APP59" s="383">
        <f t="shared" si="276"/>
        <v>0</v>
      </c>
      <c r="APQ59" s="383">
        <f t="shared" si="276"/>
        <v>0</v>
      </c>
      <c r="APR59" s="383">
        <f t="shared" si="276"/>
        <v>0</v>
      </c>
      <c r="APS59" s="383">
        <f t="shared" si="276"/>
        <v>0</v>
      </c>
      <c r="APT59" s="383">
        <f t="shared" si="276"/>
        <v>0</v>
      </c>
      <c r="APU59" s="383">
        <f t="shared" si="276"/>
        <v>0</v>
      </c>
      <c r="APV59" s="383">
        <f t="shared" si="276"/>
        <v>0</v>
      </c>
      <c r="APW59" s="383">
        <f t="shared" si="276"/>
        <v>0</v>
      </c>
      <c r="APX59" s="383">
        <f t="shared" si="276"/>
        <v>0</v>
      </c>
      <c r="APY59" s="383">
        <f t="shared" si="276"/>
        <v>0</v>
      </c>
      <c r="APZ59" s="383">
        <f t="shared" si="276"/>
        <v>0</v>
      </c>
      <c r="AQA59" s="383">
        <f t="shared" si="276"/>
        <v>0</v>
      </c>
      <c r="AQB59" s="383">
        <f t="shared" si="276"/>
        <v>0</v>
      </c>
      <c r="AQC59" s="383">
        <f t="shared" si="276"/>
        <v>0</v>
      </c>
      <c r="AQD59" s="383">
        <f t="shared" si="276"/>
        <v>0</v>
      </c>
      <c r="AQE59" s="383">
        <f t="shared" si="276"/>
        <v>0</v>
      </c>
      <c r="AQF59" s="383">
        <f t="shared" si="276"/>
        <v>0</v>
      </c>
      <c r="AQG59" s="383">
        <f t="shared" si="276"/>
        <v>0</v>
      </c>
      <c r="AQH59" s="383">
        <f t="shared" si="276"/>
        <v>0</v>
      </c>
      <c r="AQI59" s="383">
        <f t="shared" si="276"/>
        <v>0</v>
      </c>
      <c r="AQJ59" s="383">
        <f t="shared" si="276"/>
        <v>0</v>
      </c>
      <c r="AQK59" s="383">
        <f t="shared" si="276"/>
        <v>0</v>
      </c>
      <c r="AQL59" s="383">
        <f t="shared" si="276"/>
        <v>0</v>
      </c>
      <c r="AQM59" s="383">
        <f t="shared" si="276"/>
        <v>0</v>
      </c>
      <c r="AQN59" s="383">
        <f t="shared" si="276"/>
        <v>0</v>
      </c>
      <c r="AQO59" s="383">
        <f t="shared" si="276"/>
        <v>0</v>
      </c>
      <c r="AQP59" s="383">
        <f t="shared" si="276"/>
        <v>0</v>
      </c>
      <c r="AQQ59" s="383">
        <f t="shared" si="276"/>
        <v>0</v>
      </c>
      <c r="AQR59" s="383">
        <f t="shared" si="276"/>
        <v>0</v>
      </c>
      <c r="AQS59" s="383">
        <f t="shared" si="276"/>
        <v>0</v>
      </c>
      <c r="AQT59" s="383">
        <f t="shared" si="276"/>
        <v>0</v>
      </c>
      <c r="AQU59" s="383">
        <f t="shared" si="276"/>
        <v>0</v>
      </c>
      <c r="AQV59" s="383">
        <f t="shared" si="276"/>
        <v>0</v>
      </c>
      <c r="AQW59" s="383">
        <f t="shared" si="276"/>
        <v>0</v>
      </c>
      <c r="AQX59" s="383">
        <f t="shared" si="276"/>
        <v>0</v>
      </c>
      <c r="AQY59" s="383">
        <f t="shared" si="276"/>
        <v>0</v>
      </c>
      <c r="AQZ59" s="383">
        <f t="shared" si="276"/>
        <v>0</v>
      </c>
      <c r="ARA59" s="383">
        <f t="shared" si="276"/>
        <v>0</v>
      </c>
      <c r="ARB59" s="383">
        <f t="shared" si="276"/>
        <v>0</v>
      </c>
      <c r="ARC59" s="383">
        <f t="shared" si="276"/>
        <v>0</v>
      </c>
      <c r="ARD59" s="383">
        <f t="shared" si="276"/>
        <v>0</v>
      </c>
      <c r="ARE59" s="383">
        <f t="shared" si="276"/>
        <v>0</v>
      </c>
      <c r="ARF59" s="383">
        <f t="shared" si="276"/>
        <v>0</v>
      </c>
      <c r="ARG59" s="383">
        <f t="shared" si="276"/>
        <v>0</v>
      </c>
      <c r="ARH59" s="383">
        <f t="shared" si="276"/>
        <v>0</v>
      </c>
      <c r="ARI59" s="383">
        <f t="shared" si="276"/>
        <v>0</v>
      </c>
      <c r="ARJ59" s="383">
        <f t="shared" si="276"/>
        <v>0</v>
      </c>
      <c r="ARK59" s="383">
        <f t="shared" si="276"/>
        <v>0</v>
      </c>
      <c r="ARL59" s="383">
        <f t="shared" si="276"/>
        <v>0</v>
      </c>
      <c r="ARM59" s="383">
        <f t="shared" si="276"/>
        <v>0</v>
      </c>
      <c r="ARN59" s="383">
        <f t="shared" ref="ARN59:ATY59" si="277">$C$59*ARN54</f>
        <v>0</v>
      </c>
      <c r="ARO59" s="383">
        <f t="shared" si="277"/>
        <v>0</v>
      </c>
      <c r="ARP59" s="383">
        <f t="shared" si="277"/>
        <v>0</v>
      </c>
      <c r="ARQ59" s="383">
        <f t="shared" si="277"/>
        <v>0</v>
      </c>
      <c r="ARR59" s="383">
        <f t="shared" si="277"/>
        <v>0</v>
      </c>
      <c r="ARS59" s="383">
        <f t="shared" si="277"/>
        <v>0</v>
      </c>
      <c r="ART59" s="383">
        <f t="shared" si="277"/>
        <v>0</v>
      </c>
      <c r="ARU59" s="383">
        <f t="shared" si="277"/>
        <v>0</v>
      </c>
      <c r="ARV59" s="383">
        <f t="shared" si="277"/>
        <v>0</v>
      </c>
      <c r="ARW59" s="383">
        <f t="shared" si="277"/>
        <v>0</v>
      </c>
      <c r="ARX59" s="383">
        <f t="shared" si="277"/>
        <v>0</v>
      </c>
      <c r="ARY59" s="383">
        <f t="shared" si="277"/>
        <v>0</v>
      </c>
      <c r="ARZ59" s="383">
        <f t="shared" si="277"/>
        <v>0</v>
      </c>
      <c r="ASA59" s="383">
        <f t="shared" si="277"/>
        <v>0</v>
      </c>
      <c r="ASB59" s="383">
        <f t="shared" si="277"/>
        <v>0</v>
      </c>
      <c r="ASC59" s="383">
        <f t="shared" si="277"/>
        <v>0</v>
      </c>
      <c r="ASD59" s="383">
        <f t="shared" si="277"/>
        <v>0</v>
      </c>
      <c r="ASE59" s="383">
        <f t="shared" si="277"/>
        <v>0</v>
      </c>
      <c r="ASF59" s="383">
        <f t="shared" si="277"/>
        <v>0</v>
      </c>
      <c r="ASG59" s="383">
        <f t="shared" si="277"/>
        <v>0</v>
      </c>
      <c r="ASH59" s="383">
        <f t="shared" si="277"/>
        <v>0</v>
      </c>
      <c r="ASI59" s="383">
        <f t="shared" si="277"/>
        <v>0</v>
      </c>
      <c r="ASJ59" s="383">
        <f t="shared" si="277"/>
        <v>0</v>
      </c>
      <c r="ASK59" s="383">
        <f t="shared" si="277"/>
        <v>0</v>
      </c>
      <c r="ASL59" s="383">
        <f t="shared" si="277"/>
        <v>0</v>
      </c>
      <c r="ASM59" s="383">
        <f t="shared" si="277"/>
        <v>0</v>
      </c>
      <c r="ASN59" s="383">
        <f t="shared" si="277"/>
        <v>0</v>
      </c>
      <c r="ASO59" s="383">
        <f t="shared" si="277"/>
        <v>0</v>
      </c>
      <c r="ASP59" s="383">
        <f t="shared" si="277"/>
        <v>0</v>
      </c>
      <c r="ASQ59" s="383">
        <f t="shared" si="277"/>
        <v>0</v>
      </c>
      <c r="ASR59" s="383">
        <f t="shared" si="277"/>
        <v>0</v>
      </c>
      <c r="ASS59" s="383">
        <f t="shared" si="277"/>
        <v>0</v>
      </c>
      <c r="AST59" s="383">
        <f t="shared" si="277"/>
        <v>0</v>
      </c>
      <c r="ASU59" s="383">
        <f t="shared" si="277"/>
        <v>0</v>
      </c>
      <c r="ASV59" s="383">
        <f t="shared" si="277"/>
        <v>0</v>
      </c>
      <c r="ASW59" s="383">
        <f t="shared" si="277"/>
        <v>0</v>
      </c>
      <c r="ASX59" s="383">
        <f t="shared" si="277"/>
        <v>0</v>
      </c>
      <c r="ASY59" s="383">
        <f t="shared" si="277"/>
        <v>0</v>
      </c>
      <c r="ASZ59" s="383">
        <f t="shared" si="277"/>
        <v>0</v>
      </c>
      <c r="ATA59" s="383">
        <f t="shared" si="277"/>
        <v>0</v>
      </c>
      <c r="ATB59" s="383">
        <f t="shared" si="277"/>
        <v>0</v>
      </c>
      <c r="ATC59" s="383">
        <f t="shared" si="277"/>
        <v>0</v>
      </c>
      <c r="ATD59" s="383">
        <f t="shared" si="277"/>
        <v>0</v>
      </c>
      <c r="ATE59" s="383">
        <f t="shared" si="277"/>
        <v>0</v>
      </c>
      <c r="ATF59" s="383">
        <f t="shared" si="277"/>
        <v>0</v>
      </c>
      <c r="ATG59" s="383">
        <f t="shared" si="277"/>
        <v>0</v>
      </c>
      <c r="ATH59" s="383">
        <f t="shared" si="277"/>
        <v>0</v>
      </c>
      <c r="ATI59" s="383">
        <f t="shared" si="277"/>
        <v>0</v>
      </c>
      <c r="ATJ59" s="383">
        <f t="shared" si="277"/>
        <v>0</v>
      </c>
      <c r="ATK59" s="383">
        <f t="shared" si="277"/>
        <v>0</v>
      </c>
      <c r="ATL59" s="383">
        <f t="shared" si="277"/>
        <v>0</v>
      </c>
      <c r="ATM59" s="383">
        <f t="shared" si="277"/>
        <v>0</v>
      </c>
      <c r="ATN59" s="383">
        <f t="shared" si="277"/>
        <v>0</v>
      </c>
      <c r="ATO59" s="383">
        <f t="shared" si="277"/>
        <v>0</v>
      </c>
      <c r="ATP59" s="383">
        <f t="shared" si="277"/>
        <v>0</v>
      </c>
      <c r="ATQ59" s="383">
        <f t="shared" si="277"/>
        <v>0</v>
      </c>
      <c r="ATR59" s="383">
        <f t="shared" si="277"/>
        <v>0</v>
      </c>
      <c r="ATS59" s="383">
        <f t="shared" si="277"/>
        <v>0</v>
      </c>
      <c r="ATT59" s="383">
        <f t="shared" si="277"/>
        <v>0</v>
      </c>
      <c r="ATU59" s="383">
        <f t="shared" si="277"/>
        <v>0</v>
      </c>
      <c r="ATV59" s="383">
        <f t="shared" si="277"/>
        <v>0</v>
      </c>
      <c r="ATW59" s="383">
        <f t="shared" si="277"/>
        <v>0</v>
      </c>
      <c r="ATX59" s="383">
        <f t="shared" si="277"/>
        <v>0</v>
      </c>
      <c r="ATY59" s="383">
        <f t="shared" si="277"/>
        <v>0</v>
      </c>
      <c r="ATZ59" s="383">
        <f t="shared" ref="ATZ59:AWK59" si="278">$C$59*ATZ54</f>
        <v>0</v>
      </c>
      <c r="AUA59" s="383">
        <f t="shared" si="278"/>
        <v>0</v>
      </c>
      <c r="AUB59" s="383">
        <f t="shared" si="278"/>
        <v>0</v>
      </c>
      <c r="AUC59" s="383">
        <f t="shared" si="278"/>
        <v>0</v>
      </c>
      <c r="AUD59" s="383">
        <f t="shared" si="278"/>
        <v>0</v>
      </c>
      <c r="AUE59" s="383">
        <f t="shared" si="278"/>
        <v>0</v>
      </c>
      <c r="AUF59" s="383">
        <f t="shared" si="278"/>
        <v>0</v>
      </c>
      <c r="AUG59" s="383">
        <f t="shared" si="278"/>
        <v>0</v>
      </c>
      <c r="AUH59" s="383">
        <f t="shared" si="278"/>
        <v>0</v>
      </c>
      <c r="AUI59" s="383">
        <f t="shared" si="278"/>
        <v>0</v>
      </c>
      <c r="AUJ59" s="383">
        <f t="shared" si="278"/>
        <v>0</v>
      </c>
      <c r="AUK59" s="383">
        <f t="shared" si="278"/>
        <v>0</v>
      </c>
      <c r="AUL59" s="383">
        <f t="shared" si="278"/>
        <v>0</v>
      </c>
      <c r="AUM59" s="383">
        <f t="shared" si="278"/>
        <v>0</v>
      </c>
      <c r="AUN59" s="383">
        <f t="shared" si="278"/>
        <v>0</v>
      </c>
      <c r="AUO59" s="383">
        <f t="shared" si="278"/>
        <v>0</v>
      </c>
      <c r="AUP59" s="383">
        <f t="shared" si="278"/>
        <v>0</v>
      </c>
      <c r="AUQ59" s="383">
        <f t="shared" si="278"/>
        <v>0</v>
      </c>
      <c r="AUR59" s="383">
        <f t="shared" si="278"/>
        <v>0</v>
      </c>
      <c r="AUS59" s="383">
        <f t="shared" si="278"/>
        <v>0</v>
      </c>
      <c r="AUT59" s="383">
        <f t="shared" si="278"/>
        <v>0</v>
      </c>
      <c r="AUU59" s="383">
        <f t="shared" si="278"/>
        <v>0</v>
      </c>
      <c r="AUV59" s="383">
        <f t="shared" si="278"/>
        <v>0</v>
      </c>
      <c r="AUW59" s="383">
        <f t="shared" si="278"/>
        <v>0</v>
      </c>
      <c r="AUX59" s="383">
        <f t="shared" si="278"/>
        <v>0</v>
      </c>
      <c r="AUY59" s="383">
        <f t="shared" si="278"/>
        <v>0</v>
      </c>
      <c r="AUZ59" s="383">
        <f t="shared" si="278"/>
        <v>0</v>
      </c>
      <c r="AVA59" s="383">
        <f t="shared" si="278"/>
        <v>0</v>
      </c>
      <c r="AVB59" s="383">
        <f t="shared" si="278"/>
        <v>0</v>
      </c>
      <c r="AVC59" s="383">
        <f t="shared" si="278"/>
        <v>0</v>
      </c>
      <c r="AVD59" s="383">
        <f t="shared" si="278"/>
        <v>0</v>
      </c>
      <c r="AVE59" s="383">
        <f t="shared" si="278"/>
        <v>0</v>
      </c>
      <c r="AVF59" s="383">
        <f t="shared" si="278"/>
        <v>0</v>
      </c>
      <c r="AVG59" s="383">
        <f t="shared" si="278"/>
        <v>0</v>
      </c>
      <c r="AVH59" s="383">
        <f t="shared" si="278"/>
        <v>0</v>
      </c>
      <c r="AVI59" s="383">
        <f t="shared" si="278"/>
        <v>0</v>
      </c>
      <c r="AVJ59" s="383">
        <f t="shared" si="278"/>
        <v>0</v>
      </c>
      <c r="AVK59" s="383">
        <f t="shared" si="278"/>
        <v>0</v>
      </c>
      <c r="AVL59" s="383">
        <f t="shared" si="278"/>
        <v>0</v>
      </c>
      <c r="AVM59" s="383">
        <f t="shared" si="278"/>
        <v>0</v>
      </c>
      <c r="AVN59" s="383">
        <f t="shared" si="278"/>
        <v>0</v>
      </c>
      <c r="AVO59" s="383">
        <f t="shared" si="278"/>
        <v>0</v>
      </c>
      <c r="AVP59" s="383">
        <f t="shared" si="278"/>
        <v>0</v>
      </c>
      <c r="AVQ59" s="383">
        <f t="shared" si="278"/>
        <v>0</v>
      </c>
      <c r="AVR59" s="383">
        <f t="shared" si="278"/>
        <v>0</v>
      </c>
      <c r="AVS59" s="383">
        <f t="shared" si="278"/>
        <v>0</v>
      </c>
      <c r="AVT59" s="383">
        <f t="shared" si="278"/>
        <v>0</v>
      </c>
      <c r="AVU59" s="383">
        <f t="shared" si="278"/>
        <v>0</v>
      </c>
      <c r="AVV59" s="383">
        <f t="shared" si="278"/>
        <v>0</v>
      </c>
      <c r="AVW59" s="383">
        <f t="shared" si="278"/>
        <v>0</v>
      </c>
      <c r="AVX59" s="383">
        <f t="shared" si="278"/>
        <v>0</v>
      </c>
      <c r="AVY59" s="383">
        <f t="shared" si="278"/>
        <v>0</v>
      </c>
      <c r="AVZ59" s="383">
        <f t="shared" si="278"/>
        <v>0</v>
      </c>
      <c r="AWA59" s="383">
        <f t="shared" si="278"/>
        <v>0</v>
      </c>
      <c r="AWB59" s="383">
        <f t="shared" si="278"/>
        <v>0</v>
      </c>
      <c r="AWC59" s="383">
        <f t="shared" si="278"/>
        <v>0</v>
      </c>
      <c r="AWD59" s="383">
        <f t="shared" si="278"/>
        <v>0</v>
      </c>
      <c r="AWE59" s="383">
        <f t="shared" si="278"/>
        <v>0</v>
      </c>
      <c r="AWF59" s="383">
        <f t="shared" si="278"/>
        <v>0</v>
      </c>
      <c r="AWG59" s="383">
        <f t="shared" si="278"/>
        <v>0</v>
      </c>
      <c r="AWH59" s="383">
        <f t="shared" si="278"/>
        <v>0</v>
      </c>
      <c r="AWI59" s="383">
        <f t="shared" si="278"/>
        <v>0</v>
      </c>
      <c r="AWJ59" s="383">
        <f t="shared" si="278"/>
        <v>0</v>
      </c>
      <c r="AWK59" s="383">
        <f t="shared" si="278"/>
        <v>0</v>
      </c>
      <c r="AWL59" s="383">
        <f t="shared" ref="AWL59:AYW59" si="279">$C$59*AWL54</f>
        <v>0</v>
      </c>
      <c r="AWM59" s="383">
        <f t="shared" si="279"/>
        <v>0</v>
      </c>
      <c r="AWN59" s="383">
        <f t="shared" si="279"/>
        <v>0</v>
      </c>
      <c r="AWO59" s="383">
        <f t="shared" si="279"/>
        <v>0</v>
      </c>
      <c r="AWP59" s="383">
        <f t="shared" si="279"/>
        <v>0</v>
      </c>
      <c r="AWQ59" s="383">
        <f t="shared" si="279"/>
        <v>0</v>
      </c>
      <c r="AWR59" s="383">
        <f t="shared" si="279"/>
        <v>0</v>
      </c>
      <c r="AWS59" s="383">
        <f t="shared" si="279"/>
        <v>0</v>
      </c>
      <c r="AWT59" s="383">
        <f t="shared" si="279"/>
        <v>0</v>
      </c>
      <c r="AWU59" s="383">
        <f t="shared" si="279"/>
        <v>0</v>
      </c>
      <c r="AWV59" s="383">
        <f t="shared" si="279"/>
        <v>0</v>
      </c>
      <c r="AWW59" s="383">
        <f t="shared" si="279"/>
        <v>0</v>
      </c>
      <c r="AWX59" s="383">
        <f t="shared" si="279"/>
        <v>0</v>
      </c>
      <c r="AWY59" s="383">
        <f t="shared" si="279"/>
        <v>0</v>
      </c>
      <c r="AWZ59" s="383">
        <f t="shared" si="279"/>
        <v>0</v>
      </c>
      <c r="AXA59" s="383">
        <f t="shared" si="279"/>
        <v>0</v>
      </c>
      <c r="AXB59" s="383">
        <f t="shared" si="279"/>
        <v>0</v>
      </c>
      <c r="AXC59" s="383">
        <f t="shared" si="279"/>
        <v>0</v>
      </c>
      <c r="AXD59" s="383">
        <f t="shared" si="279"/>
        <v>0</v>
      </c>
      <c r="AXE59" s="383">
        <f t="shared" si="279"/>
        <v>0</v>
      </c>
      <c r="AXF59" s="383">
        <f t="shared" si="279"/>
        <v>0</v>
      </c>
      <c r="AXG59" s="383">
        <f t="shared" si="279"/>
        <v>0</v>
      </c>
      <c r="AXH59" s="383">
        <f t="shared" si="279"/>
        <v>0</v>
      </c>
      <c r="AXI59" s="383">
        <f t="shared" si="279"/>
        <v>0</v>
      </c>
      <c r="AXJ59" s="383">
        <f t="shared" si="279"/>
        <v>0</v>
      </c>
      <c r="AXK59" s="383">
        <f t="shared" si="279"/>
        <v>0</v>
      </c>
      <c r="AXL59" s="383">
        <f t="shared" si="279"/>
        <v>0</v>
      </c>
      <c r="AXM59" s="383">
        <f t="shared" si="279"/>
        <v>0</v>
      </c>
      <c r="AXN59" s="383">
        <f t="shared" si="279"/>
        <v>0</v>
      </c>
      <c r="AXO59" s="383">
        <f t="shared" si="279"/>
        <v>0</v>
      </c>
      <c r="AXP59" s="383">
        <f t="shared" si="279"/>
        <v>0</v>
      </c>
      <c r="AXQ59" s="383">
        <f t="shared" si="279"/>
        <v>0</v>
      </c>
      <c r="AXR59" s="383">
        <f t="shared" si="279"/>
        <v>0</v>
      </c>
      <c r="AXS59" s="383">
        <f t="shared" si="279"/>
        <v>0</v>
      </c>
      <c r="AXT59" s="383">
        <f t="shared" si="279"/>
        <v>0</v>
      </c>
      <c r="AXU59" s="383">
        <f t="shared" si="279"/>
        <v>0</v>
      </c>
      <c r="AXV59" s="383">
        <f t="shared" si="279"/>
        <v>0</v>
      </c>
      <c r="AXW59" s="383">
        <f t="shared" si="279"/>
        <v>0</v>
      </c>
      <c r="AXX59" s="383">
        <f t="shared" si="279"/>
        <v>0</v>
      </c>
      <c r="AXY59" s="383">
        <f t="shared" si="279"/>
        <v>0</v>
      </c>
      <c r="AXZ59" s="383">
        <f t="shared" si="279"/>
        <v>0</v>
      </c>
      <c r="AYA59" s="383">
        <f t="shared" si="279"/>
        <v>0</v>
      </c>
      <c r="AYB59" s="383">
        <f t="shared" si="279"/>
        <v>0</v>
      </c>
      <c r="AYC59" s="383">
        <f t="shared" si="279"/>
        <v>0</v>
      </c>
      <c r="AYD59" s="383">
        <f t="shared" si="279"/>
        <v>0</v>
      </c>
      <c r="AYE59" s="383">
        <f t="shared" si="279"/>
        <v>0</v>
      </c>
      <c r="AYF59" s="383">
        <f t="shared" si="279"/>
        <v>0</v>
      </c>
      <c r="AYG59" s="383">
        <f t="shared" si="279"/>
        <v>0</v>
      </c>
      <c r="AYH59" s="383">
        <f t="shared" si="279"/>
        <v>0</v>
      </c>
      <c r="AYI59" s="383">
        <f t="shared" si="279"/>
        <v>0</v>
      </c>
      <c r="AYJ59" s="383">
        <f t="shared" si="279"/>
        <v>0</v>
      </c>
      <c r="AYK59" s="383">
        <f t="shared" si="279"/>
        <v>0</v>
      </c>
      <c r="AYL59" s="383">
        <f t="shared" si="279"/>
        <v>0</v>
      </c>
      <c r="AYM59" s="383">
        <f t="shared" si="279"/>
        <v>0</v>
      </c>
      <c r="AYN59" s="383">
        <f t="shared" si="279"/>
        <v>0</v>
      </c>
      <c r="AYO59" s="383">
        <f t="shared" si="279"/>
        <v>0</v>
      </c>
      <c r="AYP59" s="383">
        <f t="shared" si="279"/>
        <v>0</v>
      </c>
      <c r="AYQ59" s="383">
        <f t="shared" si="279"/>
        <v>0</v>
      </c>
      <c r="AYR59" s="383">
        <f t="shared" si="279"/>
        <v>0</v>
      </c>
      <c r="AYS59" s="383">
        <f t="shared" si="279"/>
        <v>0</v>
      </c>
      <c r="AYT59" s="383">
        <f t="shared" si="279"/>
        <v>0</v>
      </c>
      <c r="AYU59" s="383">
        <f t="shared" si="279"/>
        <v>0</v>
      </c>
      <c r="AYV59" s="383">
        <f t="shared" si="279"/>
        <v>0</v>
      </c>
      <c r="AYW59" s="383">
        <f t="shared" si="279"/>
        <v>0</v>
      </c>
      <c r="AYX59" s="383">
        <f t="shared" ref="AYX59:BBI59" si="280">$C$59*AYX54</f>
        <v>0</v>
      </c>
      <c r="AYY59" s="383">
        <f t="shared" si="280"/>
        <v>0</v>
      </c>
      <c r="AYZ59" s="383">
        <f t="shared" si="280"/>
        <v>0</v>
      </c>
      <c r="AZA59" s="383">
        <f t="shared" si="280"/>
        <v>0</v>
      </c>
      <c r="AZB59" s="383">
        <f t="shared" si="280"/>
        <v>0</v>
      </c>
      <c r="AZC59" s="383">
        <f t="shared" si="280"/>
        <v>0</v>
      </c>
      <c r="AZD59" s="383">
        <f t="shared" si="280"/>
        <v>0</v>
      </c>
      <c r="AZE59" s="383">
        <f t="shared" si="280"/>
        <v>0</v>
      </c>
      <c r="AZF59" s="383">
        <f t="shared" si="280"/>
        <v>0</v>
      </c>
      <c r="AZG59" s="383">
        <f t="shared" si="280"/>
        <v>0</v>
      </c>
      <c r="AZH59" s="383">
        <f t="shared" si="280"/>
        <v>0</v>
      </c>
      <c r="AZI59" s="383">
        <f t="shared" si="280"/>
        <v>0</v>
      </c>
      <c r="AZJ59" s="383">
        <f t="shared" si="280"/>
        <v>0</v>
      </c>
      <c r="AZK59" s="383">
        <f t="shared" si="280"/>
        <v>0</v>
      </c>
      <c r="AZL59" s="383">
        <f t="shared" si="280"/>
        <v>0</v>
      </c>
      <c r="AZM59" s="383">
        <f t="shared" si="280"/>
        <v>0</v>
      </c>
      <c r="AZN59" s="383">
        <f t="shared" si="280"/>
        <v>0</v>
      </c>
      <c r="AZO59" s="383">
        <f t="shared" si="280"/>
        <v>0</v>
      </c>
      <c r="AZP59" s="383">
        <f t="shared" si="280"/>
        <v>0</v>
      </c>
      <c r="AZQ59" s="383">
        <f t="shared" si="280"/>
        <v>0</v>
      </c>
      <c r="AZR59" s="383">
        <f t="shared" si="280"/>
        <v>0</v>
      </c>
      <c r="AZS59" s="383">
        <f t="shared" si="280"/>
        <v>0</v>
      </c>
      <c r="AZT59" s="383">
        <f t="shared" si="280"/>
        <v>0</v>
      </c>
      <c r="AZU59" s="383">
        <f t="shared" si="280"/>
        <v>0</v>
      </c>
      <c r="AZV59" s="383">
        <f t="shared" si="280"/>
        <v>0</v>
      </c>
      <c r="AZW59" s="383">
        <f t="shared" si="280"/>
        <v>0</v>
      </c>
      <c r="AZX59" s="383">
        <f t="shared" si="280"/>
        <v>0</v>
      </c>
      <c r="AZY59" s="383">
        <f t="shared" si="280"/>
        <v>0</v>
      </c>
      <c r="AZZ59" s="383">
        <f t="shared" si="280"/>
        <v>0</v>
      </c>
      <c r="BAA59" s="383">
        <f t="shared" si="280"/>
        <v>0</v>
      </c>
      <c r="BAB59" s="383">
        <f t="shared" si="280"/>
        <v>0</v>
      </c>
      <c r="BAC59" s="383">
        <f t="shared" si="280"/>
        <v>0</v>
      </c>
      <c r="BAD59" s="383">
        <f t="shared" si="280"/>
        <v>0</v>
      </c>
      <c r="BAE59" s="383">
        <f t="shared" si="280"/>
        <v>0</v>
      </c>
      <c r="BAF59" s="383">
        <f t="shared" si="280"/>
        <v>0</v>
      </c>
      <c r="BAG59" s="383">
        <f t="shared" si="280"/>
        <v>0</v>
      </c>
      <c r="BAH59" s="383">
        <f t="shared" si="280"/>
        <v>0</v>
      </c>
      <c r="BAI59" s="383">
        <f t="shared" si="280"/>
        <v>0</v>
      </c>
      <c r="BAJ59" s="383">
        <f t="shared" si="280"/>
        <v>0</v>
      </c>
      <c r="BAK59" s="383">
        <f t="shared" si="280"/>
        <v>0</v>
      </c>
      <c r="BAL59" s="383">
        <f t="shared" si="280"/>
        <v>0</v>
      </c>
      <c r="BAM59" s="383">
        <f t="shared" si="280"/>
        <v>0</v>
      </c>
      <c r="BAN59" s="383">
        <f t="shared" si="280"/>
        <v>0</v>
      </c>
      <c r="BAO59" s="383">
        <f t="shared" si="280"/>
        <v>0</v>
      </c>
      <c r="BAP59" s="383">
        <f t="shared" si="280"/>
        <v>0</v>
      </c>
      <c r="BAQ59" s="383">
        <f t="shared" si="280"/>
        <v>0</v>
      </c>
      <c r="BAR59" s="383">
        <f t="shared" si="280"/>
        <v>0</v>
      </c>
      <c r="BAS59" s="383">
        <f t="shared" si="280"/>
        <v>0</v>
      </c>
      <c r="BAT59" s="383">
        <f t="shared" si="280"/>
        <v>0</v>
      </c>
      <c r="BAU59" s="383">
        <f t="shared" si="280"/>
        <v>0</v>
      </c>
      <c r="BAV59" s="383">
        <f t="shared" si="280"/>
        <v>0</v>
      </c>
      <c r="BAW59" s="383">
        <f t="shared" si="280"/>
        <v>0</v>
      </c>
      <c r="BAX59" s="383">
        <f t="shared" si="280"/>
        <v>0</v>
      </c>
      <c r="BAY59" s="383">
        <f t="shared" si="280"/>
        <v>0</v>
      </c>
      <c r="BAZ59" s="383">
        <f t="shared" si="280"/>
        <v>0</v>
      </c>
      <c r="BBA59" s="383">
        <f t="shared" si="280"/>
        <v>0</v>
      </c>
      <c r="BBB59" s="383">
        <f t="shared" si="280"/>
        <v>0</v>
      </c>
      <c r="BBC59" s="383">
        <f t="shared" si="280"/>
        <v>0</v>
      </c>
      <c r="BBD59" s="383">
        <f t="shared" si="280"/>
        <v>0</v>
      </c>
      <c r="BBE59" s="383">
        <f t="shared" si="280"/>
        <v>0</v>
      </c>
      <c r="BBF59" s="383">
        <f t="shared" si="280"/>
        <v>0</v>
      </c>
      <c r="BBG59" s="383">
        <f t="shared" si="280"/>
        <v>0</v>
      </c>
      <c r="BBH59" s="383">
        <f t="shared" si="280"/>
        <v>0</v>
      </c>
      <c r="BBI59" s="383">
        <f t="shared" si="280"/>
        <v>0</v>
      </c>
      <c r="BBJ59" s="383">
        <f t="shared" ref="BBJ59:BDU59" si="281">$C$59*BBJ54</f>
        <v>0</v>
      </c>
      <c r="BBK59" s="383">
        <f t="shared" si="281"/>
        <v>0</v>
      </c>
      <c r="BBL59" s="383">
        <f t="shared" si="281"/>
        <v>0</v>
      </c>
      <c r="BBM59" s="383">
        <f t="shared" si="281"/>
        <v>0</v>
      </c>
      <c r="BBN59" s="383">
        <f t="shared" si="281"/>
        <v>0</v>
      </c>
      <c r="BBO59" s="383">
        <f t="shared" si="281"/>
        <v>0</v>
      </c>
      <c r="BBP59" s="383">
        <f t="shared" si="281"/>
        <v>0</v>
      </c>
      <c r="BBQ59" s="383">
        <f t="shared" si="281"/>
        <v>0</v>
      </c>
      <c r="BBR59" s="383">
        <f t="shared" si="281"/>
        <v>0</v>
      </c>
      <c r="BBS59" s="383">
        <f t="shared" si="281"/>
        <v>0</v>
      </c>
      <c r="BBT59" s="383">
        <f t="shared" si="281"/>
        <v>0</v>
      </c>
      <c r="BBU59" s="383">
        <f t="shared" si="281"/>
        <v>0</v>
      </c>
      <c r="BBV59" s="383">
        <f t="shared" si="281"/>
        <v>0</v>
      </c>
      <c r="BBW59" s="383">
        <f t="shared" si="281"/>
        <v>0</v>
      </c>
      <c r="BBX59" s="383">
        <f t="shared" si="281"/>
        <v>0</v>
      </c>
      <c r="BBY59" s="383">
        <f t="shared" si="281"/>
        <v>0</v>
      </c>
      <c r="BBZ59" s="383">
        <f t="shared" si="281"/>
        <v>0</v>
      </c>
      <c r="BCA59" s="383">
        <f t="shared" si="281"/>
        <v>0</v>
      </c>
      <c r="BCB59" s="383">
        <f t="shared" si="281"/>
        <v>0</v>
      </c>
      <c r="BCC59" s="383">
        <f t="shared" si="281"/>
        <v>0</v>
      </c>
      <c r="BCD59" s="383">
        <f t="shared" si="281"/>
        <v>0</v>
      </c>
      <c r="BCE59" s="383">
        <f t="shared" si="281"/>
        <v>0</v>
      </c>
      <c r="BCF59" s="383">
        <f t="shared" si="281"/>
        <v>0</v>
      </c>
      <c r="BCG59" s="383">
        <f t="shared" si="281"/>
        <v>0</v>
      </c>
      <c r="BCH59" s="383">
        <f t="shared" si="281"/>
        <v>0</v>
      </c>
      <c r="BCI59" s="383">
        <f t="shared" si="281"/>
        <v>0</v>
      </c>
      <c r="BCJ59" s="383">
        <f t="shared" si="281"/>
        <v>0</v>
      </c>
      <c r="BCK59" s="383">
        <f t="shared" si="281"/>
        <v>0</v>
      </c>
      <c r="BCL59" s="383">
        <f t="shared" si="281"/>
        <v>0</v>
      </c>
      <c r="BCM59" s="383">
        <f t="shared" si="281"/>
        <v>0</v>
      </c>
      <c r="BCN59" s="383">
        <f t="shared" si="281"/>
        <v>0</v>
      </c>
      <c r="BCO59" s="383">
        <f t="shared" si="281"/>
        <v>0</v>
      </c>
      <c r="BCP59" s="383">
        <f t="shared" si="281"/>
        <v>0</v>
      </c>
      <c r="BCQ59" s="383">
        <f t="shared" si="281"/>
        <v>0</v>
      </c>
      <c r="BCR59" s="383">
        <f t="shared" si="281"/>
        <v>0</v>
      </c>
      <c r="BCS59" s="383">
        <f t="shared" si="281"/>
        <v>0</v>
      </c>
      <c r="BCT59" s="383">
        <f t="shared" si="281"/>
        <v>0</v>
      </c>
      <c r="BCU59" s="383">
        <f t="shared" si="281"/>
        <v>0</v>
      </c>
      <c r="BCV59" s="383">
        <f t="shared" si="281"/>
        <v>0</v>
      </c>
      <c r="BCW59" s="383">
        <f t="shared" si="281"/>
        <v>0</v>
      </c>
      <c r="BCX59" s="383">
        <f t="shared" si="281"/>
        <v>0</v>
      </c>
      <c r="BCY59" s="383">
        <f t="shared" si="281"/>
        <v>0</v>
      </c>
      <c r="BCZ59" s="383">
        <f t="shared" si="281"/>
        <v>0</v>
      </c>
      <c r="BDA59" s="383">
        <f t="shared" si="281"/>
        <v>0</v>
      </c>
      <c r="BDB59" s="383">
        <f t="shared" si="281"/>
        <v>0</v>
      </c>
      <c r="BDC59" s="383">
        <f t="shared" si="281"/>
        <v>0</v>
      </c>
      <c r="BDD59" s="383">
        <f t="shared" si="281"/>
        <v>0</v>
      </c>
      <c r="BDE59" s="383">
        <f t="shared" si="281"/>
        <v>0</v>
      </c>
      <c r="BDF59" s="383">
        <f t="shared" si="281"/>
        <v>0</v>
      </c>
      <c r="BDG59" s="383">
        <f t="shared" si="281"/>
        <v>0</v>
      </c>
      <c r="BDH59" s="383">
        <f t="shared" si="281"/>
        <v>0</v>
      </c>
      <c r="BDI59" s="383">
        <f t="shared" si="281"/>
        <v>0</v>
      </c>
      <c r="BDJ59" s="383">
        <f t="shared" si="281"/>
        <v>0</v>
      </c>
      <c r="BDK59" s="383">
        <f t="shared" si="281"/>
        <v>0</v>
      </c>
      <c r="BDL59" s="383">
        <f t="shared" si="281"/>
        <v>0</v>
      </c>
      <c r="BDM59" s="383">
        <f t="shared" si="281"/>
        <v>0</v>
      </c>
      <c r="BDN59" s="383">
        <f t="shared" si="281"/>
        <v>0</v>
      </c>
      <c r="BDO59" s="383">
        <f t="shared" si="281"/>
        <v>0</v>
      </c>
      <c r="BDP59" s="383">
        <f t="shared" si="281"/>
        <v>0</v>
      </c>
      <c r="BDQ59" s="383">
        <f t="shared" si="281"/>
        <v>0</v>
      </c>
      <c r="BDR59" s="383">
        <f t="shared" si="281"/>
        <v>0</v>
      </c>
      <c r="BDS59" s="383">
        <f t="shared" si="281"/>
        <v>0</v>
      </c>
      <c r="BDT59" s="383">
        <f t="shared" si="281"/>
        <v>0</v>
      </c>
      <c r="BDU59" s="383">
        <f t="shared" si="281"/>
        <v>0</v>
      </c>
      <c r="BDV59" s="383">
        <f t="shared" ref="BDV59:BGG59" si="282">$C$59*BDV54</f>
        <v>0</v>
      </c>
      <c r="BDW59" s="383">
        <f t="shared" si="282"/>
        <v>0</v>
      </c>
      <c r="BDX59" s="383">
        <f t="shared" si="282"/>
        <v>0</v>
      </c>
      <c r="BDY59" s="383">
        <f t="shared" si="282"/>
        <v>0</v>
      </c>
      <c r="BDZ59" s="383">
        <f t="shared" si="282"/>
        <v>0</v>
      </c>
      <c r="BEA59" s="383">
        <f t="shared" si="282"/>
        <v>0</v>
      </c>
      <c r="BEB59" s="383">
        <f t="shared" si="282"/>
        <v>0</v>
      </c>
      <c r="BEC59" s="383">
        <f t="shared" si="282"/>
        <v>0</v>
      </c>
      <c r="BED59" s="383">
        <f t="shared" si="282"/>
        <v>0</v>
      </c>
      <c r="BEE59" s="383">
        <f t="shared" si="282"/>
        <v>0</v>
      </c>
      <c r="BEF59" s="383">
        <f t="shared" si="282"/>
        <v>0</v>
      </c>
      <c r="BEG59" s="383">
        <f t="shared" si="282"/>
        <v>0</v>
      </c>
      <c r="BEH59" s="383">
        <f t="shared" si="282"/>
        <v>0</v>
      </c>
      <c r="BEI59" s="383">
        <f t="shared" si="282"/>
        <v>0</v>
      </c>
      <c r="BEJ59" s="383">
        <f t="shared" si="282"/>
        <v>0</v>
      </c>
      <c r="BEK59" s="383">
        <f t="shared" si="282"/>
        <v>0</v>
      </c>
      <c r="BEL59" s="383">
        <f t="shared" si="282"/>
        <v>0</v>
      </c>
      <c r="BEM59" s="383">
        <f t="shared" si="282"/>
        <v>0</v>
      </c>
      <c r="BEN59" s="383">
        <f t="shared" si="282"/>
        <v>0</v>
      </c>
      <c r="BEO59" s="383">
        <f t="shared" si="282"/>
        <v>0</v>
      </c>
      <c r="BEP59" s="383">
        <f t="shared" si="282"/>
        <v>0</v>
      </c>
      <c r="BEQ59" s="383">
        <f t="shared" si="282"/>
        <v>0</v>
      </c>
      <c r="BER59" s="383">
        <f t="shared" si="282"/>
        <v>0</v>
      </c>
      <c r="BES59" s="383">
        <f t="shared" si="282"/>
        <v>0</v>
      </c>
      <c r="BET59" s="383">
        <f t="shared" si="282"/>
        <v>0</v>
      </c>
      <c r="BEU59" s="383">
        <f t="shared" si="282"/>
        <v>0</v>
      </c>
      <c r="BEV59" s="383">
        <f t="shared" si="282"/>
        <v>0</v>
      </c>
      <c r="BEW59" s="383">
        <f t="shared" si="282"/>
        <v>0</v>
      </c>
      <c r="BEX59" s="383">
        <f t="shared" si="282"/>
        <v>0</v>
      </c>
      <c r="BEY59" s="383">
        <f t="shared" si="282"/>
        <v>0</v>
      </c>
      <c r="BEZ59" s="383">
        <f t="shared" si="282"/>
        <v>0</v>
      </c>
      <c r="BFA59" s="383">
        <f t="shared" si="282"/>
        <v>0</v>
      </c>
      <c r="BFB59" s="383">
        <f t="shared" si="282"/>
        <v>0</v>
      </c>
      <c r="BFC59" s="383">
        <f t="shared" si="282"/>
        <v>0</v>
      </c>
      <c r="BFD59" s="383">
        <f t="shared" si="282"/>
        <v>0</v>
      </c>
      <c r="BFE59" s="383">
        <f t="shared" si="282"/>
        <v>0</v>
      </c>
      <c r="BFF59" s="383">
        <f t="shared" si="282"/>
        <v>0</v>
      </c>
      <c r="BFG59" s="383">
        <f t="shared" si="282"/>
        <v>0</v>
      </c>
      <c r="BFH59" s="383">
        <f t="shared" si="282"/>
        <v>0</v>
      </c>
      <c r="BFI59" s="383">
        <f t="shared" si="282"/>
        <v>0</v>
      </c>
      <c r="BFJ59" s="383">
        <f t="shared" si="282"/>
        <v>0</v>
      </c>
      <c r="BFK59" s="383">
        <f t="shared" si="282"/>
        <v>0</v>
      </c>
      <c r="BFL59" s="383">
        <f t="shared" si="282"/>
        <v>0</v>
      </c>
      <c r="BFM59" s="383">
        <f t="shared" si="282"/>
        <v>0</v>
      </c>
      <c r="BFN59" s="383">
        <f t="shared" si="282"/>
        <v>0</v>
      </c>
      <c r="BFO59" s="383">
        <f t="shared" si="282"/>
        <v>0</v>
      </c>
      <c r="BFP59" s="383">
        <f t="shared" si="282"/>
        <v>0</v>
      </c>
      <c r="BFQ59" s="383">
        <f t="shared" si="282"/>
        <v>0</v>
      </c>
      <c r="BFR59" s="383">
        <f t="shared" si="282"/>
        <v>0</v>
      </c>
      <c r="BFS59" s="383">
        <f t="shared" si="282"/>
        <v>0</v>
      </c>
      <c r="BFT59" s="383">
        <f t="shared" si="282"/>
        <v>0</v>
      </c>
      <c r="BFU59" s="383">
        <f t="shared" si="282"/>
        <v>0</v>
      </c>
      <c r="BFV59" s="383">
        <f t="shared" si="282"/>
        <v>0</v>
      </c>
      <c r="BFW59" s="383">
        <f t="shared" si="282"/>
        <v>0</v>
      </c>
      <c r="BFX59" s="383">
        <f t="shared" si="282"/>
        <v>0</v>
      </c>
      <c r="BFY59" s="383">
        <f t="shared" si="282"/>
        <v>0</v>
      </c>
      <c r="BFZ59" s="383">
        <f t="shared" si="282"/>
        <v>0</v>
      </c>
      <c r="BGA59" s="383">
        <f t="shared" si="282"/>
        <v>0</v>
      </c>
      <c r="BGB59" s="383">
        <f t="shared" si="282"/>
        <v>0</v>
      </c>
      <c r="BGC59" s="383">
        <f t="shared" si="282"/>
        <v>0</v>
      </c>
      <c r="BGD59" s="383">
        <f t="shared" si="282"/>
        <v>0</v>
      </c>
      <c r="BGE59" s="383">
        <f t="shared" si="282"/>
        <v>0</v>
      </c>
      <c r="BGF59" s="383">
        <f t="shared" si="282"/>
        <v>0</v>
      </c>
      <c r="BGG59" s="383">
        <f t="shared" si="282"/>
        <v>0</v>
      </c>
      <c r="BGH59" s="383">
        <f t="shared" ref="BGH59:BIS59" si="283">$C$59*BGH54</f>
        <v>0</v>
      </c>
      <c r="BGI59" s="383">
        <f t="shared" si="283"/>
        <v>0</v>
      </c>
      <c r="BGJ59" s="383">
        <f t="shared" si="283"/>
        <v>0</v>
      </c>
      <c r="BGK59" s="383">
        <f t="shared" si="283"/>
        <v>0</v>
      </c>
      <c r="BGL59" s="383">
        <f t="shared" si="283"/>
        <v>0</v>
      </c>
      <c r="BGM59" s="383">
        <f t="shared" si="283"/>
        <v>0</v>
      </c>
      <c r="BGN59" s="383">
        <f t="shared" si="283"/>
        <v>0</v>
      </c>
      <c r="BGO59" s="383">
        <f t="shared" si="283"/>
        <v>0</v>
      </c>
      <c r="BGP59" s="383">
        <f t="shared" si="283"/>
        <v>0</v>
      </c>
      <c r="BGQ59" s="383">
        <f t="shared" si="283"/>
        <v>0</v>
      </c>
      <c r="BGR59" s="383">
        <f t="shared" si="283"/>
        <v>0</v>
      </c>
      <c r="BGS59" s="383">
        <f t="shared" si="283"/>
        <v>0</v>
      </c>
      <c r="BGT59" s="383">
        <f t="shared" si="283"/>
        <v>0</v>
      </c>
      <c r="BGU59" s="383">
        <f t="shared" si="283"/>
        <v>0</v>
      </c>
      <c r="BGV59" s="383">
        <f t="shared" si="283"/>
        <v>0</v>
      </c>
      <c r="BGW59" s="383">
        <f t="shared" si="283"/>
        <v>0</v>
      </c>
      <c r="BGX59" s="383">
        <f t="shared" si="283"/>
        <v>0</v>
      </c>
      <c r="BGY59" s="383">
        <f t="shared" si="283"/>
        <v>0</v>
      </c>
      <c r="BGZ59" s="383">
        <f t="shared" si="283"/>
        <v>0</v>
      </c>
      <c r="BHA59" s="383">
        <f t="shared" si="283"/>
        <v>0</v>
      </c>
      <c r="BHB59" s="383">
        <f t="shared" si="283"/>
        <v>0</v>
      </c>
      <c r="BHC59" s="383">
        <f t="shared" si="283"/>
        <v>0</v>
      </c>
      <c r="BHD59" s="383">
        <f t="shared" si="283"/>
        <v>0</v>
      </c>
      <c r="BHE59" s="383">
        <f t="shared" si="283"/>
        <v>0</v>
      </c>
      <c r="BHF59" s="383">
        <f t="shared" si="283"/>
        <v>0</v>
      </c>
      <c r="BHG59" s="383">
        <f t="shared" si="283"/>
        <v>0</v>
      </c>
      <c r="BHH59" s="383">
        <f t="shared" si="283"/>
        <v>0</v>
      </c>
      <c r="BHI59" s="383">
        <f t="shared" si="283"/>
        <v>0</v>
      </c>
      <c r="BHJ59" s="383">
        <f t="shared" si="283"/>
        <v>0</v>
      </c>
      <c r="BHK59" s="383">
        <f t="shared" si="283"/>
        <v>0</v>
      </c>
      <c r="BHL59" s="383">
        <f t="shared" si="283"/>
        <v>0</v>
      </c>
      <c r="BHM59" s="383">
        <f t="shared" si="283"/>
        <v>0</v>
      </c>
      <c r="BHN59" s="383">
        <f t="shared" si="283"/>
        <v>0</v>
      </c>
      <c r="BHO59" s="383">
        <f t="shared" si="283"/>
        <v>0</v>
      </c>
      <c r="BHP59" s="383">
        <f t="shared" si="283"/>
        <v>0</v>
      </c>
      <c r="BHQ59" s="383">
        <f t="shared" si="283"/>
        <v>0</v>
      </c>
      <c r="BHR59" s="383">
        <f t="shared" si="283"/>
        <v>0</v>
      </c>
      <c r="BHS59" s="383">
        <f t="shared" si="283"/>
        <v>0</v>
      </c>
      <c r="BHT59" s="383">
        <f t="shared" si="283"/>
        <v>0</v>
      </c>
      <c r="BHU59" s="383">
        <f t="shared" si="283"/>
        <v>0</v>
      </c>
      <c r="BHV59" s="383">
        <f t="shared" si="283"/>
        <v>0</v>
      </c>
      <c r="BHW59" s="383">
        <f t="shared" si="283"/>
        <v>0</v>
      </c>
      <c r="BHX59" s="383">
        <f t="shared" si="283"/>
        <v>0</v>
      </c>
      <c r="BHY59" s="383">
        <f t="shared" si="283"/>
        <v>0</v>
      </c>
      <c r="BHZ59" s="383">
        <f t="shared" si="283"/>
        <v>0</v>
      </c>
      <c r="BIA59" s="383">
        <f t="shared" si="283"/>
        <v>0</v>
      </c>
      <c r="BIB59" s="383">
        <f t="shared" si="283"/>
        <v>0</v>
      </c>
      <c r="BIC59" s="383">
        <f t="shared" si="283"/>
        <v>0</v>
      </c>
      <c r="BID59" s="383">
        <f t="shared" si="283"/>
        <v>0</v>
      </c>
      <c r="BIE59" s="383">
        <f t="shared" si="283"/>
        <v>0</v>
      </c>
      <c r="BIF59" s="383">
        <f t="shared" si="283"/>
        <v>0</v>
      </c>
      <c r="BIG59" s="383">
        <f t="shared" si="283"/>
        <v>0</v>
      </c>
      <c r="BIH59" s="383">
        <f t="shared" si="283"/>
        <v>0</v>
      </c>
      <c r="BII59" s="383">
        <f t="shared" si="283"/>
        <v>0</v>
      </c>
      <c r="BIJ59" s="383">
        <f t="shared" si="283"/>
        <v>0</v>
      </c>
      <c r="BIK59" s="383">
        <f t="shared" si="283"/>
        <v>0</v>
      </c>
      <c r="BIL59" s="383">
        <f t="shared" si="283"/>
        <v>0</v>
      </c>
      <c r="BIM59" s="383">
        <f t="shared" si="283"/>
        <v>0</v>
      </c>
      <c r="BIN59" s="383">
        <f t="shared" si="283"/>
        <v>0</v>
      </c>
      <c r="BIO59" s="383">
        <f t="shared" si="283"/>
        <v>0</v>
      </c>
      <c r="BIP59" s="383">
        <f t="shared" si="283"/>
        <v>0</v>
      </c>
      <c r="BIQ59" s="383">
        <f t="shared" si="283"/>
        <v>0</v>
      </c>
      <c r="BIR59" s="383">
        <f t="shared" si="283"/>
        <v>0</v>
      </c>
      <c r="BIS59" s="383">
        <f t="shared" si="283"/>
        <v>0</v>
      </c>
      <c r="BIT59" s="383">
        <f t="shared" ref="BIT59:BLE59" si="284">$C$59*BIT54</f>
        <v>0</v>
      </c>
      <c r="BIU59" s="383">
        <f t="shared" si="284"/>
        <v>0</v>
      </c>
      <c r="BIV59" s="383">
        <f t="shared" si="284"/>
        <v>0</v>
      </c>
      <c r="BIW59" s="383">
        <f t="shared" si="284"/>
        <v>0</v>
      </c>
      <c r="BIX59" s="383">
        <f t="shared" si="284"/>
        <v>0</v>
      </c>
      <c r="BIY59" s="383">
        <f t="shared" si="284"/>
        <v>0</v>
      </c>
      <c r="BIZ59" s="383">
        <f t="shared" si="284"/>
        <v>0</v>
      </c>
      <c r="BJA59" s="383">
        <f t="shared" si="284"/>
        <v>0</v>
      </c>
      <c r="BJB59" s="383">
        <f t="shared" si="284"/>
        <v>0</v>
      </c>
      <c r="BJC59" s="383">
        <f t="shared" si="284"/>
        <v>0</v>
      </c>
      <c r="BJD59" s="383">
        <f t="shared" si="284"/>
        <v>0</v>
      </c>
      <c r="BJE59" s="383">
        <f t="shared" si="284"/>
        <v>0</v>
      </c>
      <c r="BJF59" s="383">
        <f t="shared" si="284"/>
        <v>0</v>
      </c>
      <c r="BJG59" s="383">
        <f t="shared" si="284"/>
        <v>0</v>
      </c>
      <c r="BJH59" s="383">
        <f t="shared" si="284"/>
        <v>0</v>
      </c>
      <c r="BJI59" s="383">
        <f t="shared" si="284"/>
        <v>0</v>
      </c>
      <c r="BJJ59" s="383">
        <f t="shared" si="284"/>
        <v>0</v>
      </c>
      <c r="BJK59" s="383">
        <f t="shared" si="284"/>
        <v>0</v>
      </c>
      <c r="BJL59" s="383">
        <f t="shared" si="284"/>
        <v>0</v>
      </c>
      <c r="BJM59" s="383">
        <f t="shared" si="284"/>
        <v>0</v>
      </c>
      <c r="BJN59" s="383">
        <f t="shared" si="284"/>
        <v>0</v>
      </c>
      <c r="BJO59" s="383">
        <f t="shared" si="284"/>
        <v>0</v>
      </c>
      <c r="BJP59" s="383">
        <f t="shared" si="284"/>
        <v>0</v>
      </c>
      <c r="BJQ59" s="383">
        <f t="shared" si="284"/>
        <v>0</v>
      </c>
      <c r="BJR59" s="383">
        <f t="shared" si="284"/>
        <v>0</v>
      </c>
      <c r="BJS59" s="383">
        <f t="shared" si="284"/>
        <v>0</v>
      </c>
      <c r="BJT59" s="383">
        <f t="shared" si="284"/>
        <v>0</v>
      </c>
      <c r="BJU59" s="383">
        <f t="shared" si="284"/>
        <v>0</v>
      </c>
      <c r="BJV59" s="383">
        <f t="shared" si="284"/>
        <v>0</v>
      </c>
      <c r="BJW59" s="383">
        <f t="shared" si="284"/>
        <v>0</v>
      </c>
      <c r="BJX59" s="383">
        <f t="shared" si="284"/>
        <v>0</v>
      </c>
      <c r="BJY59" s="383">
        <f t="shared" si="284"/>
        <v>0</v>
      </c>
      <c r="BJZ59" s="383">
        <f t="shared" si="284"/>
        <v>0</v>
      </c>
      <c r="BKA59" s="383">
        <f t="shared" si="284"/>
        <v>0</v>
      </c>
      <c r="BKB59" s="383">
        <f t="shared" si="284"/>
        <v>0</v>
      </c>
      <c r="BKC59" s="383">
        <f t="shared" si="284"/>
        <v>0</v>
      </c>
      <c r="BKD59" s="383">
        <f t="shared" si="284"/>
        <v>0</v>
      </c>
      <c r="BKE59" s="383">
        <f t="shared" si="284"/>
        <v>0</v>
      </c>
      <c r="BKF59" s="383">
        <f t="shared" si="284"/>
        <v>0</v>
      </c>
      <c r="BKG59" s="383">
        <f t="shared" si="284"/>
        <v>0</v>
      </c>
      <c r="BKH59" s="383">
        <f t="shared" si="284"/>
        <v>0</v>
      </c>
      <c r="BKI59" s="383">
        <f t="shared" si="284"/>
        <v>0</v>
      </c>
      <c r="BKJ59" s="383">
        <f t="shared" si="284"/>
        <v>0</v>
      </c>
      <c r="BKK59" s="383">
        <f t="shared" si="284"/>
        <v>0</v>
      </c>
      <c r="BKL59" s="383">
        <f t="shared" si="284"/>
        <v>0</v>
      </c>
      <c r="BKM59" s="383">
        <f t="shared" si="284"/>
        <v>0</v>
      </c>
      <c r="BKN59" s="383">
        <f t="shared" si="284"/>
        <v>0</v>
      </c>
      <c r="BKO59" s="383">
        <f t="shared" si="284"/>
        <v>0</v>
      </c>
      <c r="BKP59" s="383">
        <f t="shared" si="284"/>
        <v>0</v>
      </c>
      <c r="BKQ59" s="383">
        <f t="shared" si="284"/>
        <v>0</v>
      </c>
      <c r="BKR59" s="383">
        <f t="shared" si="284"/>
        <v>0</v>
      </c>
      <c r="BKS59" s="383">
        <f t="shared" si="284"/>
        <v>0</v>
      </c>
      <c r="BKT59" s="383">
        <f t="shared" si="284"/>
        <v>0</v>
      </c>
      <c r="BKU59" s="383">
        <f t="shared" si="284"/>
        <v>0</v>
      </c>
      <c r="BKV59" s="383">
        <f t="shared" si="284"/>
        <v>0</v>
      </c>
      <c r="BKW59" s="383">
        <f t="shared" si="284"/>
        <v>0</v>
      </c>
      <c r="BKX59" s="383">
        <f t="shared" si="284"/>
        <v>0</v>
      </c>
      <c r="BKY59" s="383">
        <f t="shared" si="284"/>
        <v>0</v>
      </c>
      <c r="BKZ59" s="383">
        <f t="shared" si="284"/>
        <v>0</v>
      </c>
      <c r="BLA59" s="383">
        <f t="shared" si="284"/>
        <v>0</v>
      </c>
      <c r="BLB59" s="383">
        <f t="shared" si="284"/>
        <v>0</v>
      </c>
      <c r="BLC59" s="383">
        <f t="shared" si="284"/>
        <v>0</v>
      </c>
      <c r="BLD59" s="383">
        <f t="shared" si="284"/>
        <v>0</v>
      </c>
      <c r="BLE59" s="383">
        <f t="shared" si="284"/>
        <v>0</v>
      </c>
      <c r="BLF59" s="383">
        <f t="shared" ref="BLF59:BNQ59" si="285">$C$59*BLF54</f>
        <v>0</v>
      </c>
      <c r="BLG59" s="383">
        <f t="shared" si="285"/>
        <v>0</v>
      </c>
      <c r="BLH59" s="383">
        <f t="shared" si="285"/>
        <v>0</v>
      </c>
      <c r="BLI59" s="383">
        <f t="shared" si="285"/>
        <v>0</v>
      </c>
      <c r="BLJ59" s="383">
        <f t="shared" si="285"/>
        <v>0</v>
      </c>
      <c r="BLK59" s="383">
        <f t="shared" si="285"/>
        <v>0</v>
      </c>
      <c r="BLL59" s="383">
        <f t="shared" si="285"/>
        <v>0</v>
      </c>
      <c r="BLM59" s="383">
        <f t="shared" si="285"/>
        <v>0</v>
      </c>
      <c r="BLN59" s="383">
        <f t="shared" si="285"/>
        <v>0</v>
      </c>
      <c r="BLO59" s="383">
        <f t="shared" si="285"/>
        <v>0</v>
      </c>
      <c r="BLP59" s="383">
        <f t="shared" si="285"/>
        <v>0</v>
      </c>
      <c r="BLQ59" s="383">
        <f t="shared" si="285"/>
        <v>0</v>
      </c>
      <c r="BLR59" s="383">
        <f t="shared" si="285"/>
        <v>0</v>
      </c>
      <c r="BLS59" s="383">
        <f t="shared" si="285"/>
        <v>0</v>
      </c>
      <c r="BLT59" s="383">
        <f t="shared" si="285"/>
        <v>0</v>
      </c>
      <c r="BLU59" s="383">
        <f t="shared" si="285"/>
        <v>0</v>
      </c>
      <c r="BLV59" s="383">
        <f t="shared" si="285"/>
        <v>0</v>
      </c>
      <c r="BLW59" s="383">
        <f t="shared" si="285"/>
        <v>0</v>
      </c>
      <c r="BLX59" s="383">
        <f t="shared" si="285"/>
        <v>0</v>
      </c>
      <c r="BLY59" s="383">
        <f t="shared" si="285"/>
        <v>0</v>
      </c>
      <c r="BLZ59" s="383">
        <f t="shared" si="285"/>
        <v>0</v>
      </c>
      <c r="BMA59" s="383">
        <f t="shared" si="285"/>
        <v>0</v>
      </c>
      <c r="BMB59" s="383">
        <f t="shared" si="285"/>
        <v>0</v>
      </c>
      <c r="BMC59" s="383">
        <f t="shared" si="285"/>
        <v>0</v>
      </c>
      <c r="BMD59" s="383">
        <f t="shared" si="285"/>
        <v>0</v>
      </c>
      <c r="BME59" s="383">
        <f t="shared" si="285"/>
        <v>0</v>
      </c>
      <c r="BMF59" s="383">
        <f t="shared" si="285"/>
        <v>0</v>
      </c>
      <c r="BMG59" s="383">
        <f t="shared" si="285"/>
        <v>0</v>
      </c>
      <c r="BMH59" s="383">
        <f t="shared" si="285"/>
        <v>0</v>
      </c>
      <c r="BMI59" s="383">
        <f t="shared" si="285"/>
        <v>0</v>
      </c>
      <c r="BMJ59" s="383">
        <f t="shared" si="285"/>
        <v>0</v>
      </c>
      <c r="BMK59" s="383">
        <f t="shared" si="285"/>
        <v>0</v>
      </c>
      <c r="BML59" s="383">
        <f t="shared" si="285"/>
        <v>0</v>
      </c>
      <c r="BMM59" s="383">
        <f t="shared" si="285"/>
        <v>0</v>
      </c>
      <c r="BMN59" s="383">
        <f t="shared" si="285"/>
        <v>0</v>
      </c>
      <c r="BMO59" s="383">
        <f t="shared" si="285"/>
        <v>0</v>
      </c>
      <c r="BMP59" s="383">
        <f t="shared" si="285"/>
        <v>0</v>
      </c>
      <c r="BMQ59" s="383">
        <f t="shared" si="285"/>
        <v>0</v>
      </c>
      <c r="BMR59" s="383">
        <f t="shared" si="285"/>
        <v>0</v>
      </c>
      <c r="BMS59" s="383">
        <f t="shared" si="285"/>
        <v>0</v>
      </c>
      <c r="BMT59" s="383">
        <f t="shared" si="285"/>
        <v>0</v>
      </c>
      <c r="BMU59" s="383">
        <f t="shared" si="285"/>
        <v>0</v>
      </c>
      <c r="BMV59" s="383">
        <f t="shared" si="285"/>
        <v>0</v>
      </c>
      <c r="BMW59" s="383">
        <f t="shared" si="285"/>
        <v>0</v>
      </c>
      <c r="BMX59" s="383">
        <f t="shared" si="285"/>
        <v>0</v>
      </c>
      <c r="BMY59" s="383">
        <f t="shared" si="285"/>
        <v>0</v>
      </c>
      <c r="BMZ59" s="383">
        <f t="shared" si="285"/>
        <v>0</v>
      </c>
      <c r="BNA59" s="383">
        <f t="shared" si="285"/>
        <v>0</v>
      </c>
      <c r="BNB59" s="383">
        <f t="shared" si="285"/>
        <v>0</v>
      </c>
      <c r="BNC59" s="383">
        <f t="shared" si="285"/>
        <v>0</v>
      </c>
      <c r="BND59" s="383">
        <f t="shared" si="285"/>
        <v>0</v>
      </c>
      <c r="BNE59" s="383">
        <f t="shared" si="285"/>
        <v>0</v>
      </c>
      <c r="BNF59" s="383">
        <f t="shared" si="285"/>
        <v>0</v>
      </c>
      <c r="BNG59" s="383">
        <f t="shared" si="285"/>
        <v>0</v>
      </c>
      <c r="BNH59" s="383">
        <f t="shared" si="285"/>
        <v>0</v>
      </c>
      <c r="BNI59" s="383">
        <f t="shared" si="285"/>
        <v>0</v>
      </c>
      <c r="BNJ59" s="383">
        <f t="shared" si="285"/>
        <v>0</v>
      </c>
      <c r="BNK59" s="383">
        <f t="shared" si="285"/>
        <v>0</v>
      </c>
      <c r="BNL59" s="383">
        <f t="shared" si="285"/>
        <v>0</v>
      </c>
      <c r="BNM59" s="383">
        <f t="shared" si="285"/>
        <v>0</v>
      </c>
      <c r="BNN59" s="383">
        <f t="shared" si="285"/>
        <v>0</v>
      </c>
      <c r="BNO59" s="383">
        <f t="shared" si="285"/>
        <v>0</v>
      </c>
      <c r="BNP59" s="383">
        <f t="shared" si="285"/>
        <v>0</v>
      </c>
      <c r="BNQ59" s="383">
        <f t="shared" si="285"/>
        <v>0</v>
      </c>
      <c r="BNR59" s="383">
        <f t="shared" ref="BNR59:BQC59" si="286">$C$59*BNR54</f>
        <v>0</v>
      </c>
      <c r="BNS59" s="383">
        <f t="shared" si="286"/>
        <v>0</v>
      </c>
      <c r="BNT59" s="383">
        <f t="shared" si="286"/>
        <v>0</v>
      </c>
      <c r="BNU59" s="383">
        <f t="shared" si="286"/>
        <v>0</v>
      </c>
      <c r="BNV59" s="383">
        <f t="shared" si="286"/>
        <v>0</v>
      </c>
      <c r="BNW59" s="383">
        <f t="shared" si="286"/>
        <v>0</v>
      </c>
      <c r="BNX59" s="383">
        <f t="shared" si="286"/>
        <v>0</v>
      </c>
      <c r="BNY59" s="383">
        <f t="shared" si="286"/>
        <v>0</v>
      </c>
      <c r="BNZ59" s="383">
        <f t="shared" si="286"/>
        <v>0</v>
      </c>
      <c r="BOA59" s="383">
        <f t="shared" si="286"/>
        <v>0</v>
      </c>
      <c r="BOB59" s="383">
        <f t="shared" si="286"/>
        <v>0</v>
      </c>
      <c r="BOC59" s="383">
        <f t="shared" si="286"/>
        <v>0</v>
      </c>
      <c r="BOD59" s="383">
        <f t="shared" si="286"/>
        <v>0</v>
      </c>
      <c r="BOE59" s="383">
        <f t="shared" si="286"/>
        <v>0</v>
      </c>
      <c r="BOF59" s="383">
        <f t="shared" si="286"/>
        <v>0</v>
      </c>
      <c r="BOG59" s="383">
        <f t="shared" si="286"/>
        <v>0</v>
      </c>
      <c r="BOH59" s="383">
        <f t="shared" si="286"/>
        <v>0</v>
      </c>
      <c r="BOI59" s="383">
        <f t="shared" si="286"/>
        <v>0</v>
      </c>
      <c r="BOJ59" s="383">
        <f t="shared" si="286"/>
        <v>0</v>
      </c>
      <c r="BOK59" s="383">
        <f t="shared" si="286"/>
        <v>0</v>
      </c>
      <c r="BOL59" s="383">
        <f t="shared" si="286"/>
        <v>0</v>
      </c>
      <c r="BOM59" s="383">
        <f t="shared" si="286"/>
        <v>0</v>
      </c>
      <c r="BON59" s="383">
        <f t="shared" si="286"/>
        <v>0</v>
      </c>
      <c r="BOO59" s="383">
        <f t="shared" si="286"/>
        <v>0</v>
      </c>
      <c r="BOP59" s="383">
        <f t="shared" si="286"/>
        <v>0</v>
      </c>
      <c r="BOQ59" s="383">
        <f t="shared" si="286"/>
        <v>0</v>
      </c>
      <c r="BOR59" s="383">
        <f t="shared" si="286"/>
        <v>0</v>
      </c>
      <c r="BOS59" s="383">
        <f t="shared" si="286"/>
        <v>0</v>
      </c>
      <c r="BOT59" s="383">
        <f t="shared" si="286"/>
        <v>0</v>
      </c>
      <c r="BOU59" s="383">
        <f t="shared" si="286"/>
        <v>0</v>
      </c>
      <c r="BOV59" s="383">
        <f t="shared" si="286"/>
        <v>0</v>
      </c>
      <c r="BOW59" s="383">
        <f t="shared" si="286"/>
        <v>0</v>
      </c>
      <c r="BOX59" s="383">
        <f t="shared" si="286"/>
        <v>0</v>
      </c>
      <c r="BOY59" s="383">
        <f t="shared" si="286"/>
        <v>0</v>
      </c>
      <c r="BOZ59" s="383">
        <f t="shared" si="286"/>
        <v>0</v>
      </c>
      <c r="BPA59" s="383">
        <f t="shared" si="286"/>
        <v>0</v>
      </c>
      <c r="BPB59" s="383">
        <f t="shared" si="286"/>
        <v>0</v>
      </c>
      <c r="BPC59" s="383">
        <f t="shared" si="286"/>
        <v>0</v>
      </c>
      <c r="BPD59" s="383">
        <f t="shared" si="286"/>
        <v>0</v>
      </c>
      <c r="BPE59" s="383">
        <f t="shared" si="286"/>
        <v>0</v>
      </c>
      <c r="BPF59" s="383">
        <f t="shared" si="286"/>
        <v>0</v>
      </c>
      <c r="BPG59" s="383">
        <f t="shared" si="286"/>
        <v>0</v>
      </c>
      <c r="BPH59" s="383">
        <f t="shared" si="286"/>
        <v>0</v>
      </c>
      <c r="BPI59" s="383">
        <f t="shared" si="286"/>
        <v>0</v>
      </c>
      <c r="BPJ59" s="383">
        <f t="shared" si="286"/>
        <v>0</v>
      </c>
      <c r="BPK59" s="383">
        <f t="shared" si="286"/>
        <v>0</v>
      </c>
      <c r="BPL59" s="383">
        <f t="shared" si="286"/>
        <v>0</v>
      </c>
      <c r="BPM59" s="383">
        <f t="shared" si="286"/>
        <v>0</v>
      </c>
      <c r="BPN59" s="383">
        <f t="shared" si="286"/>
        <v>0</v>
      </c>
      <c r="BPO59" s="383">
        <f t="shared" si="286"/>
        <v>0</v>
      </c>
      <c r="BPP59" s="383">
        <f t="shared" si="286"/>
        <v>0</v>
      </c>
      <c r="BPQ59" s="383">
        <f t="shared" si="286"/>
        <v>0</v>
      </c>
      <c r="BPR59" s="383">
        <f t="shared" si="286"/>
        <v>0</v>
      </c>
      <c r="BPS59" s="383">
        <f t="shared" si="286"/>
        <v>0</v>
      </c>
      <c r="BPT59" s="383">
        <f t="shared" si="286"/>
        <v>0</v>
      </c>
      <c r="BPU59" s="383">
        <f t="shared" si="286"/>
        <v>0</v>
      </c>
      <c r="BPV59" s="383">
        <f t="shared" si="286"/>
        <v>0</v>
      </c>
      <c r="BPW59" s="383">
        <f t="shared" si="286"/>
        <v>0</v>
      </c>
      <c r="BPX59" s="383">
        <f t="shared" si="286"/>
        <v>0</v>
      </c>
      <c r="BPY59" s="383">
        <f t="shared" si="286"/>
        <v>0</v>
      </c>
      <c r="BPZ59" s="383">
        <f t="shared" si="286"/>
        <v>0</v>
      </c>
      <c r="BQA59" s="383">
        <f t="shared" si="286"/>
        <v>0</v>
      </c>
      <c r="BQB59" s="383">
        <f t="shared" si="286"/>
        <v>0</v>
      </c>
      <c r="BQC59" s="383">
        <f t="shared" si="286"/>
        <v>0</v>
      </c>
      <c r="BQD59" s="383">
        <f t="shared" ref="BQD59:BSO59" si="287">$C$59*BQD54</f>
        <v>0</v>
      </c>
      <c r="BQE59" s="383">
        <f t="shared" si="287"/>
        <v>0</v>
      </c>
      <c r="BQF59" s="383">
        <f t="shared" si="287"/>
        <v>0</v>
      </c>
      <c r="BQG59" s="383">
        <f t="shared" si="287"/>
        <v>0</v>
      </c>
      <c r="BQH59" s="383">
        <f t="shared" si="287"/>
        <v>0</v>
      </c>
      <c r="BQI59" s="383">
        <f t="shared" si="287"/>
        <v>0</v>
      </c>
      <c r="BQJ59" s="383">
        <f t="shared" si="287"/>
        <v>0</v>
      </c>
      <c r="BQK59" s="383">
        <f t="shared" si="287"/>
        <v>0</v>
      </c>
      <c r="BQL59" s="383">
        <f t="shared" si="287"/>
        <v>0</v>
      </c>
      <c r="BQM59" s="383">
        <f t="shared" si="287"/>
        <v>0</v>
      </c>
      <c r="BQN59" s="383">
        <f t="shared" si="287"/>
        <v>0</v>
      </c>
      <c r="BQO59" s="383">
        <f t="shared" si="287"/>
        <v>0</v>
      </c>
      <c r="BQP59" s="383">
        <f t="shared" si="287"/>
        <v>0</v>
      </c>
      <c r="BQQ59" s="383">
        <f t="shared" si="287"/>
        <v>0</v>
      </c>
      <c r="BQR59" s="383">
        <f t="shared" si="287"/>
        <v>0</v>
      </c>
      <c r="BQS59" s="383">
        <f t="shared" si="287"/>
        <v>0</v>
      </c>
      <c r="BQT59" s="383">
        <f t="shared" si="287"/>
        <v>0</v>
      </c>
      <c r="BQU59" s="383">
        <f t="shared" si="287"/>
        <v>0</v>
      </c>
      <c r="BQV59" s="383">
        <f t="shared" si="287"/>
        <v>0</v>
      </c>
      <c r="BQW59" s="383">
        <f t="shared" si="287"/>
        <v>0</v>
      </c>
      <c r="BQX59" s="383">
        <f t="shared" si="287"/>
        <v>0</v>
      </c>
      <c r="BQY59" s="383">
        <f t="shared" si="287"/>
        <v>0</v>
      </c>
      <c r="BQZ59" s="383">
        <f t="shared" si="287"/>
        <v>0</v>
      </c>
      <c r="BRA59" s="383">
        <f t="shared" si="287"/>
        <v>0</v>
      </c>
      <c r="BRB59" s="383">
        <f t="shared" si="287"/>
        <v>0</v>
      </c>
      <c r="BRC59" s="383">
        <f t="shared" si="287"/>
        <v>0</v>
      </c>
      <c r="BRD59" s="383">
        <f t="shared" si="287"/>
        <v>0</v>
      </c>
      <c r="BRE59" s="383">
        <f t="shared" si="287"/>
        <v>0</v>
      </c>
      <c r="BRF59" s="383">
        <f t="shared" si="287"/>
        <v>0</v>
      </c>
      <c r="BRG59" s="383">
        <f t="shared" si="287"/>
        <v>0</v>
      </c>
      <c r="BRH59" s="383">
        <f t="shared" si="287"/>
        <v>0</v>
      </c>
      <c r="BRI59" s="383">
        <f t="shared" si="287"/>
        <v>0</v>
      </c>
      <c r="BRJ59" s="383">
        <f t="shared" si="287"/>
        <v>0</v>
      </c>
      <c r="BRK59" s="383">
        <f t="shared" si="287"/>
        <v>0</v>
      </c>
      <c r="BRL59" s="383">
        <f t="shared" si="287"/>
        <v>0</v>
      </c>
      <c r="BRM59" s="383">
        <f t="shared" si="287"/>
        <v>0</v>
      </c>
      <c r="BRN59" s="383">
        <f t="shared" si="287"/>
        <v>0</v>
      </c>
      <c r="BRO59" s="383">
        <f t="shared" si="287"/>
        <v>0</v>
      </c>
      <c r="BRP59" s="383">
        <f t="shared" si="287"/>
        <v>0</v>
      </c>
      <c r="BRQ59" s="383">
        <f t="shared" si="287"/>
        <v>0</v>
      </c>
      <c r="BRR59" s="383">
        <f t="shared" si="287"/>
        <v>0</v>
      </c>
      <c r="BRS59" s="383">
        <f t="shared" si="287"/>
        <v>0</v>
      </c>
      <c r="BRT59" s="383">
        <f t="shared" si="287"/>
        <v>0</v>
      </c>
      <c r="BRU59" s="383">
        <f t="shared" si="287"/>
        <v>0</v>
      </c>
      <c r="BRV59" s="383">
        <f t="shared" si="287"/>
        <v>0</v>
      </c>
      <c r="BRW59" s="383">
        <f t="shared" si="287"/>
        <v>0</v>
      </c>
      <c r="BRX59" s="383">
        <f t="shared" si="287"/>
        <v>0</v>
      </c>
      <c r="BRY59" s="383">
        <f t="shared" si="287"/>
        <v>0</v>
      </c>
      <c r="BRZ59" s="383">
        <f t="shared" si="287"/>
        <v>0</v>
      </c>
      <c r="BSA59" s="383">
        <f t="shared" si="287"/>
        <v>0</v>
      </c>
      <c r="BSB59" s="383">
        <f t="shared" si="287"/>
        <v>0</v>
      </c>
      <c r="BSC59" s="383">
        <f t="shared" si="287"/>
        <v>0</v>
      </c>
      <c r="BSD59" s="383">
        <f t="shared" si="287"/>
        <v>0</v>
      </c>
      <c r="BSE59" s="383">
        <f t="shared" si="287"/>
        <v>0</v>
      </c>
      <c r="BSF59" s="383">
        <f t="shared" si="287"/>
        <v>0</v>
      </c>
      <c r="BSG59" s="383">
        <f t="shared" si="287"/>
        <v>0</v>
      </c>
      <c r="BSH59" s="383">
        <f t="shared" si="287"/>
        <v>0</v>
      </c>
      <c r="BSI59" s="383">
        <f t="shared" si="287"/>
        <v>0</v>
      </c>
      <c r="BSJ59" s="383">
        <f t="shared" si="287"/>
        <v>0</v>
      </c>
      <c r="BSK59" s="383">
        <f t="shared" si="287"/>
        <v>0</v>
      </c>
      <c r="BSL59" s="383">
        <f t="shared" si="287"/>
        <v>0</v>
      </c>
      <c r="BSM59" s="383">
        <f t="shared" si="287"/>
        <v>0</v>
      </c>
      <c r="BSN59" s="383">
        <f t="shared" si="287"/>
        <v>0</v>
      </c>
      <c r="BSO59" s="383">
        <f t="shared" si="287"/>
        <v>0</v>
      </c>
      <c r="BSP59" s="383">
        <f t="shared" ref="BSP59:BVA59" si="288">$C$59*BSP54</f>
        <v>0</v>
      </c>
      <c r="BSQ59" s="383">
        <f t="shared" si="288"/>
        <v>0</v>
      </c>
      <c r="BSR59" s="383">
        <f t="shared" si="288"/>
        <v>0</v>
      </c>
      <c r="BSS59" s="383">
        <f t="shared" si="288"/>
        <v>0</v>
      </c>
      <c r="BST59" s="383">
        <f t="shared" si="288"/>
        <v>0</v>
      </c>
      <c r="BSU59" s="383">
        <f t="shared" si="288"/>
        <v>0</v>
      </c>
      <c r="BSV59" s="383">
        <f t="shared" si="288"/>
        <v>0</v>
      </c>
      <c r="BSW59" s="383">
        <f t="shared" si="288"/>
        <v>0</v>
      </c>
      <c r="BSX59" s="383">
        <f t="shared" si="288"/>
        <v>0</v>
      </c>
      <c r="BSY59" s="383">
        <f t="shared" si="288"/>
        <v>0</v>
      </c>
      <c r="BSZ59" s="383">
        <f t="shared" si="288"/>
        <v>0</v>
      </c>
      <c r="BTA59" s="383">
        <f t="shared" si="288"/>
        <v>0</v>
      </c>
      <c r="BTB59" s="383">
        <f t="shared" si="288"/>
        <v>0</v>
      </c>
      <c r="BTC59" s="383">
        <f t="shared" si="288"/>
        <v>0</v>
      </c>
      <c r="BTD59" s="383">
        <f t="shared" si="288"/>
        <v>0</v>
      </c>
      <c r="BTE59" s="383">
        <f t="shared" si="288"/>
        <v>0</v>
      </c>
      <c r="BTF59" s="383">
        <f t="shared" si="288"/>
        <v>0</v>
      </c>
      <c r="BTG59" s="383">
        <f t="shared" si="288"/>
        <v>0</v>
      </c>
      <c r="BTH59" s="383">
        <f t="shared" si="288"/>
        <v>0</v>
      </c>
      <c r="BTI59" s="383">
        <f t="shared" si="288"/>
        <v>0</v>
      </c>
      <c r="BTJ59" s="383">
        <f t="shared" si="288"/>
        <v>0</v>
      </c>
      <c r="BTK59" s="383">
        <f t="shared" si="288"/>
        <v>0</v>
      </c>
      <c r="BTL59" s="383">
        <f t="shared" si="288"/>
        <v>0</v>
      </c>
      <c r="BTM59" s="383">
        <f t="shared" si="288"/>
        <v>0</v>
      </c>
      <c r="BTN59" s="383">
        <f t="shared" si="288"/>
        <v>0</v>
      </c>
      <c r="BTO59" s="383">
        <f t="shared" si="288"/>
        <v>0</v>
      </c>
      <c r="BTP59" s="383">
        <f t="shared" si="288"/>
        <v>0</v>
      </c>
      <c r="BTQ59" s="383">
        <f t="shared" si="288"/>
        <v>0</v>
      </c>
      <c r="BTR59" s="383">
        <f t="shared" si="288"/>
        <v>0</v>
      </c>
      <c r="BTS59" s="383">
        <f t="shared" si="288"/>
        <v>0</v>
      </c>
      <c r="BTT59" s="383">
        <f t="shared" si="288"/>
        <v>0</v>
      </c>
      <c r="BTU59" s="383">
        <f t="shared" si="288"/>
        <v>0</v>
      </c>
      <c r="BTV59" s="383">
        <f t="shared" si="288"/>
        <v>0</v>
      </c>
      <c r="BTW59" s="383">
        <f t="shared" si="288"/>
        <v>0</v>
      </c>
      <c r="BTX59" s="383">
        <f t="shared" si="288"/>
        <v>0</v>
      </c>
      <c r="BTY59" s="383">
        <f t="shared" si="288"/>
        <v>0</v>
      </c>
      <c r="BTZ59" s="383">
        <f t="shared" si="288"/>
        <v>0</v>
      </c>
      <c r="BUA59" s="383">
        <f t="shared" si="288"/>
        <v>0</v>
      </c>
      <c r="BUB59" s="383">
        <f t="shared" si="288"/>
        <v>0</v>
      </c>
      <c r="BUC59" s="383">
        <f t="shared" si="288"/>
        <v>0</v>
      </c>
      <c r="BUD59" s="383">
        <f t="shared" si="288"/>
        <v>0</v>
      </c>
      <c r="BUE59" s="383">
        <f t="shared" si="288"/>
        <v>0</v>
      </c>
      <c r="BUF59" s="383">
        <f t="shared" si="288"/>
        <v>0</v>
      </c>
      <c r="BUG59" s="383">
        <f t="shared" si="288"/>
        <v>0</v>
      </c>
      <c r="BUH59" s="383">
        <f t="shared" si="288"/>
        <v>0</v>
      </c>
      <c r="BUI59" s="383">
        <f t="shared" si="288"/>
        <v>0</v>
      </c>
      <c r="BUJ59" s="383">
        <f t="shared" si="288"/>
        <v>0</v>
      </c>
      <c r="BUK59" s="383">
        <f t="shared" si="288"/>
        <v>0</v>
      </c>
      <c r="BUL59" s="383">
        <f t="shared" si="288"/>
        <v>0</v>
      </c>
      <c r="BUM59" s="383">
        <f t="shared" si="288"/>
        <v>0</v>
      </c>
      <c r="BUN59" s="383">
        <f t="shared" si="288"/>
        <v>0</v>
      </c>
      <c r="BUO59" s="383">
        <f t="shared" si="288"/>
        <v>0</v>
      </c>
      <c r="BUP59" s="383">
        <f t="shared" si="288"/>
        <v>0</v>
      </c>
      <c r="BUQ59" s="383">
        <f t="shared" si="288"/>
        <v>0</v>
      </c>
      <c r="BUR59" s="383">
        <f t="shared" si="288"/>
        <v>0</v>
      </c>
      <c r="BUS59" s="383">
        <f t="shared" si="288"/>
        <v>0</v>
      </c>
      <c r="BUT59" s="383">
        <f t="shared" si="288"/>
        <v>0</v>
      </c>
      <c r="BUU59" s="383">
        <f t="shared" si="288"/>
        <v>0</v>
      </c>
      <c r="BUV59" s="383">
        <f t="shared" si="288"/>
        <v>0</v>
      </c>
      <c r="BUW59" s="383">
        <f t="shared" si="288"/>
        <v>0</v>
      </c>
      <c r="BUX59" s="383">
        <f t="shared" si="288"/>
        <v>0</v>
      </c>
      <c r="BUY59" s="383">
        <f t="shared" si="288"/>
        <v>0</v>
      </c>
      <c r="BUZ59" s="383">
        <f t="shared" si="288"/>
        <v>0</v>
      </c>
      <c r="BVA59" s="383">
        <f t="shared" si="288"/>
        <v>0</v>
      </c>
      <c r="BVB59" s="383">
        <f t="shared" ref="BVB59:BXM59" si="289">$C$59*BVB54</f>
        <v>0</v>
      </c>
      <c r="BVC59" s="383">
        <f t="shared" si="289"/>
        <v>0</v>
      </c>
      <c r="BVD59" s="383">
        <f t="shared" si="289"/>
        <v>0</v>
      </c>
      <c r="BVE59" s="383">
        <f t="shared" si="289"/>
        <v>0</v>
      </c>
      <c r="BVF59" s="383">
        <f t="shared" si="289"/>
        <v>0</v>
      </c>
      <c r="BVG59" s="383">
        <f t="shared" si="289"/>
        <v>0</v>
      </c>
      <c r="BVH59" s="383">
        <f t="shared" si="289"/>
        <v>0</v>
      </c>
      <c r="BVI59" s="383">
        <f t="shared" si="289"/>
        <v>0</v>
      </c>
      <c r="BVJ59" s="383">
        <f t="shared" si="289"/>
        <v>0</v>
      </c>
      <c r="BVK59" s="383">
        <f t="shared" si="289"/>
        <v>0</v>
      </c>
      <c r="BVL59" s="383">
        <f t="shared" si="289"/>
        <v>0</v>
      </c>
      <c r="BVM59" s="383">
        <f t="shared" si="289"/>
        <v>0</v>
      </c>
      <c r="BVN59" s="383">
        <f t="shared" si="289"/>
        <v>0</v>
      </c>
      <c r="BVO59" s="383">
        <f t="shared" si="289"/>
        <v>0</v>
      </c>
      <c r="BVP59" s="383">
        <f t="shared" si="289"/>
        <v>0</v>
      </c>
      <c r="BVQ59" s="383">
        <f t="shared" si="289"/>
        <v>0</v>
      </c>
      <c r="BVR59" s="383">
        <f t="shared" si="289"/>
        <v>0</v>
      </c>
      <c r="BVS59" s="383">
        <f t="shared" si="289"/>
        <v>0</v>
      </c>
      <c r="BVT59" s="383">
        <f t="shared" si="289"/>
        <v>0</v>
      </c>
      <c r="BVU59" s="383">
        <f t="shared" si="289"/>
        <v>0</v>
      </c>
      <c r="BVV59" s="383">
        <f t="shared" si="289"/>
        <v>0</v>
      </c>
      <c r="BVW59" s="383">
        <f t="shared" si="289"/>
        <v>0</v>
      </c>
      <c r="BVX59" s="383">
        <f t="shared" si="289"/>
        <v>0</v>
      </c>
      <c r="BVY59" s="383">
        <f t="shared" si="289"/>
        <v>0</v>
      </c>
      <c r="BVZ59" s="383">
        <f t="shared" si="289"/>
        <v>0</v>
      </c>
      <c r="BWA59" s="383">
        <f t="shared" si="289"/>
        <v>0</v>
      </c>
      <c r="BWB59" s="383">
        <f t="shared" si="289"/>
        <v>0</v>
      </c>
      <c r="BWC59" s="383">
        <f t="shared" si="289"/>
        <v>0</v>
      </c>
      <c r="BWD59" s="383">
        <f t="shared" si="289"/>
        <v>0</v>
      </c>
      <c r="BWE59" s="383">
        <f t="shared" si="289"/>
        <v>0</v>
      </c>
      <c r="BWF59" s="383">
        <f t="shared" si="289"/>
        <v>0</v>
      </c>
      <c r="BWG59" s="383">
        <f t="shared" si="289"/>
        <v>0</v>
      </c>
      <c r="BWH59" s="383">
        <f t="shared" si="289"/>
        <v>0</v>
      </c>
      <c r="BWI59" s="383">
        <f t="shared" si="289"/>
        <v>0</v>
      </c>
      <c r="BWJ59" s="383">
        <f t="shared" si="289"/>
        <v>0</v>
      </c>
      <c r="BWK59" s="383">
        <f t="shared" si="289"/>
        <v>0</v>
      </c>
      <c r="BWL59" s="383">
        <f t="shared" si="289"/>
        <v>0</v>
      </c>
      <c r="BWM59" s="383">
        <f t="shared" si="289"/>
        <v>0</v>
      </c>
      <c r="BWN59" s="383">
        <f t="shared" si="289"/>
        <v>0</v>
      </c>
      <c r="BWO59" s="383">
        <f t="shared" si="289"/>
        <v>0</v>
      </c>
      <c r="BWP59" s="383">
        <f t="shared" si="289"/>
        <v>0</v>
      </c>
      <c r="BWQ59" s="383">
        <f t="shared" si="289"/>
        <v>0</v>
      </c>
      <c r="BWR59" s="383">
        <f t="shared" si="289"/>
        <v>0</v>
      </c>
      <c r="BWS59" s="383">
        <f t="shared" si="289"/>
        <v>0</v>
      </c>
      <c r="BWT59" s="383">
        <f t="shared" si="289"/>
        <v>0</v>
      </c>
      <c r="BWU59" s="383">
        <f t="shared" si="289"/>
        <v>0</v>
      </c>
      <c r="BWV59" s="383">
        <f t="shared" si="289"/>
        <v>0</v>
      </c>
      <c r="BWW59" s="383">
        <f t="shared" si="289"/>
        <v>0</v>
      </c>
      <c r="BWX59" s="383">
        <f t="shared" si="289"/>
        <v>0</v>
      </c>
      <c r="BWY59" s="383">
        <f t="shared" si="289"/>
        <v>0</v>
      </c>
      <c r="BWZ59" s="383">
        <f t="shared" si="289"/>
        <v>0</v>
      </c>
      <c r="BXA59" s="383">
        <f t="shared" si="289"/>
        <v>0</v>
      </c>
      <c r="BXB59" s="383">
        <f t="shared" si="289"/>
        <v>0</v>
      </c>
      <c r="BXC59" s="383">
        <f t="shared" si="289"/>
        <v>0</v>
      </c>
      <c r="BXD59" s="383">
        <f t="shared" si="289"/>
        <v>0</v>
      </c>
      <c r="BXE59" s="383">
        <f t="shared" si="289"/>
        <v>0</v>
      </c>
      <c r="BXF59" s="383">
        <f t="shared" si="289"/>
        <v>0</v>
      </c>
      <c r="BXG59" s="383">
        <f t="shared" si="289"/>
        <v>0</v>
      </c>
      <c r="BXH59" s="383">
        <f t="shared" si="289"/>
        <v>0</v>
      </c>
      <c r="BXI59" s="383">
        <f t="shared" si="289"/>
        <v>0</v>
      </c>
      <c r="BXJ59" s="383">
        <f t="shared" si="289"/>
        <v>0</v>
      </c>
      <c r="BXK59" s="383">
        <f t="shared" si="289"/>
        <v>0</v>
      </c>
      <c r="BXL59" s="383">
        <f t="shared" si="289"/>
        <v>0</v>
      </c>
      <c r="BXM59" s="383">
        <f t="shared" si="289"/>
        <v>0</v>
      </c>
      <c r="BXN59" s="383">
        <f t="shared" ref="BXN59:BZY59" si="290">$C$59*BXN54</f>
        <v>0</v>
      </c>
      <c r="BXO59" s="383">
        <f t="shared" si="290"/>
        <v>0</v>
      </c>
      <c r="BXP59" s="383">
        <f t="shared" si="290"/>
        <v>0</v>
      </c>
      <c r="BXQ59" s="383">
        <f t="shared" si="290"/>
        <v>0</v>
      </c>
      <c r="BXR59" s="383">
        <f t="shared" si="290"/>
        <v>0</v>
      </c>
      <c r="BXS59" s="383">
        <f t="shared" si="290"/>
        <v>0</v>
      </c>
      <c r="BXT59" s="383">
        <f t="shared" si="290"/>
        <v>0</v>
      </c>
      <c r="BXU59" s="383">
        <f t="shared" si="290"/>
        <v>0</v>
      </c>
      <c r="BXV59" s="383">
        <f t="shared" si="290"/>
        <v>0</v>
      </c>
      <c r="BXW59" s="383">
        <f t="shared" si="290"/>
        <v>0</v>
      </c>
      <c r="BXX59" s="383">
        <f t="shared" si="290"/>
        <v>0</v>
      </c>
      <c r="BXY59" s="383">
        <f t="shared" si="290"/>
        <v>0</v>
      </c>
      <c r="BXZ59" s="383">
        <f t="shared" si="290"/>
        <v>0</v>
      </c>
      <c r="BYA59" s="383">
        <f t="shared" si="290"/>
        <v>0</v>
      </c>
      <c r="BYB59" s="383">
        <f t="shared" si="290"/>
        <v>0</v>
      </c>
      <c r="BYC59" s="383">
        <f t="shared" si="290"/>
        <v>0</v>
      </c>
      <c r="BYD59" s="383">
        <f t="shared" si="290"/>
        <v>0</v>
      </c>
      <c r="BYE59" s="383">
        <f t="shared" si="290"/>
        <v>0</v>
      </c>
      <c r="BYF59" s="383">
        <f t="shared" si="290"/>
        <v>0</v>
      </c>
      <c r="BYG59" s="383">
        <f t="shared" si="290"/>
        <v>0</v>
      </c>
      <c r="BYH59" s="383">
        <f t="shared" si="290"/>
        <v>0</v>
      </c>
      <c r="BYI59" s="383">
        <f t="shared" si="290"/>
        <v>0</v>
      </c>
      <c r="BYJ59" s="383">
        <f t="shared" si="290"/>
        <v>0</v>
      </c>
      <c r="BYK59" s="383">
        <f t="shared" si="290"/>
        <v>0</v>
      </c>
      <c r="BYL59" s="383">
        <f t="shared" si="290"/>
        <v>0</v>
      </c>
      <c r="BYM59" s="383">
        <f t="shared" si="290"/>
        <v>0</v>
      </c>
      <c r="BYN59" s="383">
        <f t="shared" si="290"/>
        <v>0</v>
      </c>
      <c r="BYO59" s="383">
        <f t="shared" si="290"/>
        <v>0</v>
      </c>
      <c r="BYP59" s="383">
        <f t="shared" si="290"/>
        <v>0</v>
      </c>
      <c r="BYQ59" s="383">
        <f t="shared" si="290"/>
        <v>0</v>
      </c>
      <c r="BYR59" s="383">
        <f t="shared" si="290"/>
        <v>0</v>
      </c>
      <c r="BYS59" s="383">
        <f t="shared" si="290"/>
        <v>0</v>
      </c>
      <c r="BYT59" s="383">
        <f t="shared" si="290"/>
        <v>0</v>
      </c>
      <c r="BYU59" s="383">
        <f t="shared" si="290"/>
        <v>0</v>
      </c>
      <c r="BYV59" s="383">
        <f t="shared" si="290"/>
        <v>0</v>
      </c>
      <c r="BYW59" s="383">
        <f t="shared" si="290"/>
        <v>0</v>
      </c>
      <c r="BYX59" s="383">
        <f t="shared" si="290"/>
        <v>0</v>
      </c>
      <c r="BYY59" s="383">
        <f t="shared" si="290"/>
        <v>0</v>
      </c>
      <c r="BYZ59" s="383">
        <f t="shared" si="290"/>
        <v>0</v>
      </c>
      <c r="BZA59" s="383">
        <f t="shared" si="290"/>
        <v>0</v>
      </c>
      <c r="BZB59" s="383">
        <f t="shared" si="290"/>
        <v>0</v>
      </c>
      <c r="BZC59" s="383">
        <f t="shared" si="290"/>
        <v>0</v>
      </c>
      <c r="BZD59" s="383">
        <f t="shared" si="290"/>
        <v>0</v>
      </c>
      <c r="BZE59" s="383">
        <f t="shared" si="290"/>
        <v>0</v>
      </c>
      <c r="BZF59" s="383">
        <f t="shared" si="290"/>
        <v>0</v>
      </c>
      <c r="BZG59" s="383">
        <f t="shared" si="290"/>
        <v>0</v>
      </c>
      <c r="BZH59" s="383">
        <f t="shared" si="290"/>
        <v>0</v>
      </c>
      <c r="BZI59" s="383">
        <f t="shared" si="290"/>
        <v>0</v>
      </c>
      <c r="BZJ59" s="383">
        <f t="shared" si="290"/>
        <v>0</v>
      </c>
      <c r="BZK59" s="383">
        <f t="shared" si="290"/>
        <v>0</v>
      </c>
      <c r="BZL59" s="383">
        <f t="shared" si="290"/>
        <v>0</v>
      </c>
      <c r="BZM59" s="383">
        <f t="shared" si="290"/>
        <v>0</v>
      </c>
      <c r="BZN59" s="383">
        <f t="shared" si="290"/>
        <v>0</v>
      </c>
      <c r="BZO59" s="383">
        <f t="shared" si="290"/>
        <v>0</v>
      </c>
      <c r="BZP59" s="383">
        <f t="shared" si="290"/>
        <v>0</v>
      </c>
      <c r="BZQ59" s="383">
        <f t="shared" si="290"/>
        <v>0</v>
      </c>
      <c r="BZR59" s="383">
        <f t="shared" si="290"/>
        <v>0</v>
      </c>
      <c r="BZS59" s="383">
        <f t="shared" si="290"/>
        <v>0</v>
      </c>
      <c r="BZT59" s="383">
        <f t="shared" si="290"/>
        <v>0</v>
      </c>
      <c r="BZU59" s="383">
        <f t="shared" si="290"/>
        <v>0</v>
      </c>
      <c r="BZV59" s="383">
        <f t="shared" si="290"/>
        <v>0</v>
      </c>
      <c r="BZW59" s="383">
        <f t="shared" si="290"/>
        <v>0</v>
      </c>
      <c r="BZX59" s="383">
        <f t="shared" si="290"/>
        <v>0</v>
      </c>
      <c r="BZY59" s="383">
        <f t="shared" si="290"/>
        <v>0</v>
      </c>
      <c r="BZZ59" s="383">
        <f t="shared" ref="BZZ59:CCK59" si="291">$C$59*BZZ54</f>
        <v>0</v>
      </c>
      <c r="CAA59" s="383">
        <f t="shared" si="291"/>
        <v>0</v>
      </c>
      <c r="CAB59" s="383">
        <f t="shared" si="291"/>
        <v>0</v>
      </c>
      <c r="CAC59" s="383">
        <f t="shared" si="291"/>
        <v>0</v>
      </c>
      <c r="CAD59" s="383">
        <f t="shared" si="291"/>
        <v>0</v>
      </c>
      <c r="CAE59" s="383">
        <f t="shared" si="291"/>
        <v>0</v>
      </c>
      <c r="CAF59" s="383">
        <f t="shared" si="291"/>
        <v>0</v>
      </c>
      <c r="CAG59" s="383">
        <f t="shared" si="291"/>
        <v>0</v>
      </c>
      <c r="CAH59" s="383">
        <f t="shared" si="291"/>
        <v>0</v>
      </c>
      <c r="CAI59" s="383">
        <f t="shared" si="291"/>
        <v>0</v>
      </c>
      <c r="CAJ59" s="383">
        <f t="shared" si="291"/>
        <v>0</v>
      </c>
      <c r="CAK59" s="383">
        <f t="shared" si="291"/>
        <v>0</v>
      </c>
      <c r="CAL59" s="383">
        <f t="shared" si="291"/>
        <v>0</v>
      </c>
      <c r="CAM59" s="383">
        <f t="shared" si="291"/>
        <v>0</v>
      </c>
      <c r="CAN59" s="383">
        <f t="shared" si="291"/>
        <v>0</v>
      </c>
      <c r="CAO59" s="383">
        <f t="shared" si="291"/>
        <v>0</v>
      </c>
      <c r="CAP59" s="383">
        <f t="shared" si="291"/>
        <v>0</v>
      </c>
      <c r="CAQ59" s="383">
        <f t="shared" si="291"/>
        <v>0</v>
      </c>
      <c r="CAR59" s="383">
        <f t="shared" si="291"/>
        <v>0</v>
      </c>
      <c r="CAS59" s="383">
        <f t="shared" si="291"/>
        <v>0</v>
      </c>
      <c r="CAT59" s="383">
        <f t="shared" si="291"/>
        <v>0</v>
      </c>
      <c r="CAU59" s="383">
        <f t="shared" si="291"/>
        <v>0</v>
      </c>
      <c r="CAV59" s="383">
        <f t="shared" si="291"/>
        <v>0</v>
      </c>
      <c r="CAW59" s="383">
        <f t="shared" si="291"/>
        <v>0</v>
      </c>
      <c r="CAX59" s="383">
        <f t="shared" si="291"/>
        <v>0</v>
      </c>
      <c r="CAY59" s="383">
        <f t="shared" si="291"/>
        <v>0</v>
      </c>
      <c r="CAZ59" s="383">
        <f t="shared" si="291"/>
        <v>0</v>
      </c>
      <c r="CBA59" s="383">
        <f t="shared" si="291"/>
        <v>0</v>
      </c>
      <c r="CBB59" s="383">
        <f t="shared" si="291"/>
        <v>0</v>
      </c>
      <c r="CBC59" s="383">
        <f t="shared" si="291"/>
        <v>0</v>
      </c>
      <c r="CBD59" s="383">
        <f t="shared" si="291"/>
        <v>0</v>
      </c>
      <c r="CBE59" s="383">
        <f t="shared" si="291"/>
        <v>0</v>
      </c>
      <c r="CBF59" s="383">
        <f t="shared" si="291"/>
        <v>0</v>
      </c>
      <c r="CBG59" s="383">
        <f t="shared" si="291"/>
        <v>0</v>
      </c>
      <c r="CBH59" s="383">
        <f t="shared" si="291"/>
        <v>0</v>
      </c>
      <c r="CBI59" s="383">
        <f t="shared" si="291"/>
        <v>0</v>
      </c>
      <c r="CBJ59" s="383">
        <f t="shared" si="291"/>
        <v>0</v>
      </c>
      <c r="CBK59" s="383">
        <f t="shared" si="291"/>
        <v>0</v>
      </c>
      <c r="CBL59" s="383">
        <f t="shared" si="291"/>
        <v>0</v>
      </c>
      <c r="CBM59" s="383">
        <f t="shared" si="291"/>
        <v>0</v>
      </c>
      <c r="CBN59" s="383">
        <f t="shared" si="291"/>
        <v>0</v>
      </c>
      <c r="CBO59" s="383">
        <f t="shared" si="291"/>
        <v>0</v>
      </c>
      <c r="CBP59" s="383">
        <f t="shared" si="291"/>
        <v>0</v>
      </c>
      <c r="CBQ59" s="383">
        <f t="shared" si="291"/>
        <v>0</v>
      </c>
      <c r="CBR59" s="383">
        <f t="shared" si="291"/>
        <v>0</v>
      </c>
      <c r="CBS59" s="383">
        <f t="shared" si="291"/>
        <v>0</v>
      </c>
      <c r="CBT59" s="383">
        <f t="shared" si="291"/>
        <v>0</v>
      </c>
      <c r="CBU59" s="383">
        <f t="shared" si="291"/>
        <v>0</v>
      </c>
      <c r="CBV59" s="383">
        <f t="shared" si="291"/>
        <v>0</v>
      </c>
      <c r="CBW59" s="383">
        <f t="shared" si="291"/>
        <v>0</v>
      </c>
      <c r="CBX59" s="383">
        <f t="shared" si="291"/>
        <v>0</v>
      </c>
      <c r="CBY59" s="383">
        <f t="shared" si="291"/>
        <v>0</v>
      </c>
      <c r="CBZ59" s="383">
        <f t="shared" si="291"/>
        <v>0</v>
      </c>
      <c r="CCA59" s="383">
        <f t="shared" si="291"/>
        <v>0</v>
      </c>
      <c r="CCB59" s="383">
        <f t="shared" si="291"/>
        <v>0</v>
      </c>
      <c r="CCC59" s="383">
        <f t="shared" si="291"/>
        <v>0</v>
      </c>
      <c r="CCD59" s="383">
        <f t="shared" si="291"/>
        <v>0</v>
      </c>
      <c r="CCE59" s="383">
        <f t="shared" si="291"/>
        <v>0</v>
      </c>
      <c r="CCF59" s="383">
        <f t="shared" si="291"/>
        <v>0</v>
      </c>
      <c r="CCG59" s="383">
        <f t="shared" si="291"/>
        <v>0</v>
      </c>
      <c r="CCH59" s="383">
        <f t="shared" si="291"/>
        <v>0</v>
      </c>
      <c r="CCI59" s="383">
        <f t="shared" si="291"/>
        <v>0</v>
      </c>
      <c r="CCJ59" s="383">
        <f t="shared" si="291"/>
        <v>0</v>
      </c>
      <c r="CCK59" s="383">
        <f t="shared" si="291"/>
        <v>0</v>
      </c>
      <c r="CCL59" s="383">
        <f t="shared" ref="CCL59:CEW59" si="292">$C$59*CCL54</f>
        <v>0</v>
      </c>
      <c r="CCM59" s="383">
        <f t="shared" si="292"/>
        <v>0</v>
      </c>
      <c r="CCN59" s="383">
        <f t="shared" si="292"/>
        <v>0</v>
      </c>
      <c r="CCO59" s="383">
        <f t="shared" si="292"/>
        <v>0</v>
      </c>
      <c r="CCP59" s="383">
        <f t="shared" si="292"/>
        <v>0</v>
      </c>
      <c r="CCQ59" s="383">
        <f t="shared" si="292"/>
        <v>0</v>
      </c>
      <c r="CCR59" s="383">
        <f t="shared" si="292"/>
        <v>0</v>
      </c>
      <c r="CCS59" s="383">
        <f t="shared" si="292"/>
        <v>0</v>
      </c>
      <c r="CCT59" s="383">
        <f t="shared" si="292"/>
        <v>0</v>
      </c>
      <c r="CCU59" s="383">
        <f t="shared" si="292"/>
        <v>0</v>
      </c>
      <c r="CCV59" s="383">
        <f t="shared" si="292"/>
        <v>0</v>
      </c>
      <c r="CCW59" s="383">
        <f t="shared" si="292"/>
        <v>0</v>
      </c>
      <c r="CCX59" s="383">
        <f t="shared" si="292"/>
        <v>0</v>
      </c>
      <c r="CCY59" s="383">
        <f t="shared" si="292"/>
        <v>0</v>
      </c>
      <c r="CCZ59" s="383">
        <f t="shared" si="292"/>
        <v>0</v>
      </c>
      <c r="CDA59" s="383">
        <f t="shared" si="292"/>
        <v>0</v>
      </c>
      <c r="CDB59" s="383">
        <f t="shared" si="292"/>
        <v>0</v>
      </c>
      <c r="CDC59" s="383">
        <f t="shared" si="292"/>
        <v>0</v>
      </c>
      <c r="CDD59" s="383">
        <f t="shared" si="292"/>
        <v>0</v>
      </c>
      <c r="CDE59" s="383">
        <f t="shared" si="292"/>
        <v>0</v>
      </c>
      <c r="CDF59" s="383">
        <f t="shared" si="292"/>
        <v>0</v>
      </c>
      <c r="CDG59" s="383">
        <f t="shared" si="292"/>
        <v>0</v>
      </c>
      <c r="CDH59" s="383">
        <f t="shared" si="292"/>
        <v>0</v>
      </c>
      <c r="CDI59" s="383">
        <f t="shared" si="292"/>
        <v>0</v>
      </c>
      <c r="CDJ59" s="383">
        <f t="shared" si="292"/>
        <v>0</v>
      </c>
      <c r="CDK59" s="383">
        <f t="shared" si="292"/>
        <v>0</v>
      </c>
      <c r="CDL59" s="383">
        <f t="shared" si="292"/>
        <v>0</v>
      </c>
      <c r="CDM59" s="383">
        <f t="shared" si="292"/>
        <v>0</v>
      </c>
      <c r="CDN59" s="383">
        <f t="shared" si="292"/>
        <v>0</v>
      </c>
      <c r="CDO59" s="383">
        <f t="shared" si="292"/>
        <v>0</v>
      </c>
      <c r="CDP59" s="383">
        <f t="shared" si="292"/>
        <v>0</v>
      </c>
      <c r="CDQ59" s="383">
        <f t="shared" si="292"/>
        <v>0</v>
      </c>
      <c r="CDR59" s="383">
        <f t="shared" si="292"/>
        <v>0</v>
      </c>
      <c r="CDS59" s="383">
        <f t="shared" si="292"/>
        <v>0</v>
      </c>
      <c r="CDT59" s="383">
        <f t="shared" si="292"/>
        <v>0</v>
      </c>
      <c r="CDU59" s="383">
        <f t="shared" si="292"/>
        <v>0</v>
      </c>
      <c r="CDV59" s="383">
        <f t="shared" si="292"/>
        <v>0</v>
      </c>
      <c r="CDW59" s="383">
        <f t="shared" si="292"/>
        <v>0</v>
      </c>
      <c r="CDX59" s="383">
        <f t="shared" si="292"/>
        <v>0</v>
      </c>
      <c r="CDY59" s="383">
        <f t="shared" si="292"/>
        <v>0</v>
      </c>
      <c r="CDZ59" s="383">
        <f t="shared" si="292"/>
        <v>0</v>
      </c>
      <c r="CEA59" s="383">
        <f t="shared" si="292"/>
        <v>0</v>
      </c>
      <c r="CEB59" s="383">
        <f t="shared" si="292"/>
        <v>0</v>
      </c>
      <c r="CEC59" s="383">
        <f t="shared" si="292"/>
        <v>0</v>
      </c>
      <c r="CED59" s="383">
        <f t="shared" si="292"/>
        <v>0</v>
      </c>
      <c r="CEE59" s="383">
        <f t="shared" si="292"/>
        <v>0</v>
      </c>
      <c r="CEF59" s="383">
        <f t="shared" si="292"/>
        <v>0</v>
      </c>
      <c r="CEG59" s="383">
        <f t="shared" si="292"/>
        <v>0</v>
      </c>
      <c r="CEH59" s="383">
        <f t="shared" si="292"/>
        <v>0</v>
      </c>
      <c r="CEI59" s="383">
        <f t="shared" si="292"/>
        <v>0</v>
      </c>
      <c r="CEJ59" s="383">
        <f t="shared" si="292"/>
        <v>0</v>
      </c>
      <c r="CEK59" s="383">
        <f t="shared" si="292"/>
        <v>0</v>
      </c>
      <c r="CEL59" s="383">
        <f t="shared" si="292"/>
        <v>0</v>
      </c>
      <c r="CEM59" s="383">
        <f t="shared" si="292"/>
        <v>0</v>
      </c>
      <c r="CEN59" s="383">
        <f t="shared" si="292"/>
        <v>0</v>
      </c>
      <c r="CEO59" s="383">
        <f t="shared" si="292"/>
        <v>0</v>
      </c>
      <c r="CEP59" s="383">
        <f t="shared" si="292"/>
        <v>0</v>
      </c>
      <c r="CEQ59" s="383">
        <f t="shared" si="292"/>
        <v>0</v>
      </c>
      <c r="CER59" s="383">
        <f t="shared" si="292"/>
        <v>0</v>
      </c>
      <c r="CES59" s="383">
        <f t="shared" si="292"/>
        <v>0</v>
      </c>
      <c r="CET59" s="383">
        <f t="shared" si="292"/>
        <v>0</v>
      </c>
      <c r="CEU59" s="383">
        <f t="shared" si="292"/>
        <v>0</v>
      </c>
      <c r="CEV59" s="383">
        <f t="shared" si="292"/>
        <v>0</v>
      </c>
      <c r="CEW59" s="383">
        <f t="shared" si="292"/>
        <v>0</v>
      </c>
      <c r="CEX59" s="383">
        <f t="shared" ref="CEX59:CHI59" si="293">$C$59*CEX54</f>
        <v>0</v>
      </c>
      <c r="CEY59" s="383">
        <f t="shared" si="293"/>
        <v>0</v>
      </c>
      <c r="CEZ59" s="383">
        <f t="shared" si="293"/>
        <v>0</v>
      </c>
      <c r="CFA59" s="383">
        <f t="shared" si="293"/>
        <v>0</v>
      </c>
      <c r="CFB59" s="383">
        <f t="shared" si="293"/>
        <v>0</v>
      </c>
      <c r="CFC59" s="383">
        <f t="shared" si="293"/>
        <v>0</v>
      </c>
      <c r="CFD59" s="383">
        <f t="shared" si="293"/>
        <v>0</v>
      </c>
      <c r="CFE59" s="383">
        <f t="shared" si="293"/>
        <v>0</v>
      </c>
      <c r="CFF59" s="383">
        <f t="shared" si="293"/>
        <v>0</v>
      </c>
      <c r="CFG59" s="383">
        <f t="shared" si="293"/>
        <v>0</v>
      </c>
      <c r="CFH59" s="383">
        <f t="shared" si="293"/>
        <v>0</v>
      </c>
      <c r="CFI59" s="383">
        <f t="shared" si="293"/>
        <v>0</v>
      </c>
      <c r="CFJ59" s="383">
        <f t="shared" si="293"/>
        <v>0</v>
      </c>
      <c r="CFK59" s="383">
        <f t="shared" si="293"/>
        <v>0</v>
      </c>
      <c r="CFL59" s="383">
        <f t="shared" si="293"/>
        <v>0</v>
      </c>
      <c r="CFM59" s="383">
        <f t="shared" si="293"/>
        <v>0</v>
      </c>
      <c r="CFN59" s="383">
        <f t="shared" si="293"/>
        <v>0</v>
      </c>
      <c r="CFO59" s="383">
        <f t="shared" si="293"/>
        <v>0</v>
      </c>
      <c r="CFP59" s="383">
        <f t="shared" si="293"/>
        <v>0</v>
      </c>
      <c r="CFQ59" s="383">
        <f t="shared" si="293"/>
        <v>0</v>
      </c>
      <c r="CFR59" s="383">
        <f t="shared" si="293"/>
        <v>0</v>
      </c>
      <c r="CFS59" s="383">
        <f t="shared" si="293"/>
        <v>0</v>
      </c>
      <c r="CFT59" s="383">
        <f t="shared" si="293"/>
        <v>0</v>
      </c>
      <c r="CFU59" s="383">
        <f t="shared" si="293"/>
        <v>0</v>
      </c>
      <c r="CFV59" s="383">
        <f t="shared" si="293"/>
        <v>0</v>
      </c>
      <c r="CFW59" s="383">
        <f t="shared" si="293"/>
        <v>0</v>
      </c>
      <c r="CFX59" s="383">
        <f t="shared" si="293"/>
        <v>0</v>
      </c>
      <c r="CFY59" s="383">
        <f t="shared" si="293"/>
        <v>0</v>
      </c>
      <c r="CFZ59" s="383">
        <f t="shared" si="293"/>
        <v>0</v>
      </c>
      <c r="CGA59" s="383">
        <f t="shared" si="293"/>
        <v>0</v>
      </c>
      <c r="CGB59" s="383">
        <f t="shared" si="293"/>
        <v>0</v>
      </c>
      <c r="CGC59" s="383">
        <f t="shared" si="293"/>
        <v>0</v>
      </c>
      <c r="CGD59" s="383">
        <f t="shared" si="293"/>
        <v>0</v>
      </c>
      <c r="CGE59" s="383">
        <f t="shared" si="293"/>
        <v>0</v>
      </c>
      <c r="CGF59" s="383">
        <f t="shared" si="293"/>
        <v>0</v>
      </c>
      <c r="CGG59" s="383">
        <f t="shared" si="293"/>
        <v>0</v>
      </c>
      <c r="CGH59" s="383">
        <f t="shared" si="293"/>
        <v>0</v>
      </c>
      <c r="CGI59" s="383">
        <f t="shared" si="293"/>
        <v>0</v>
      </c>
      <c r="CGJ59" s="383">
        <f t="shared" si="293"/>
        <v>0</v>
      </c>
      <c r="CGK59" s="383">
        <f t="shared" si="293"/>
        <v>0</v>
      </c>
      <c r="CGL59" s="383">
        <f t="shared" si="293"/>
        <v>0</v>
      </c>
      <c r="CGM59" s="383">
        <f t="shared" si="293"/>
        <v>0</v>
      </c>
      <c r="CGN59" s="383">
        <f t="shared" si="293"/>
        <v>0</v>
      </c>
      <c r="CGO59" s="383">
        <f t="shared" si="293"/>
        <v>0</v>
      </c>
      <c r="CGP59" s="383">
        <f t="shared" si="293"/>
        <v>0</v>
      </c>
      <c r="CGQ59" s="383">
        <f t="shared" si="293"/>
        <v>0</v>
      </c>
      <c r="CGR59" s="383">
        <f t="shared" si="293"/>
        <v>0</v>
      </c>
      <c r="CGS59" s="383">
        <f t="shared" si="293"/>
        <v>0</v>
      </c>
      <c r="CGT59" s="383">
        <f t="shared" si="293"/>
        <v>0</v>
      </c>
      <c r="CGU59" s="383">
        <f t="shared" si="293"/>
        <v>0</v>
      </c>
      <c r="CGV59" s="383">
        <f t="shared" si="293"/>
        <v>0</v>
      </c>
      <c r="CGW59" s="383">
        <f t="shared" si="293"/>
        <v>0</v>
      </c>
      <c r="CGX59" s="383">
        <f t="shared" si="293"/>
        <v>0</v>
      </c>
      <c r="CGY59" s="383">
        <f t="shared" si="293"/>
        <v>0</v>
      </c>
      <c r="CGZ59" s="383">
        <f t="shared" si="293"/>
        <v>0</v>
      </c>
      <c r="CHA59" s="383">
        <f t="shared" si="293"/>
        <v>0</v>
      </c>
      <c r="CHB59" s="383">
        <f t="shared" si="293"/>
        <v>0</v>
      </c>
      <c r="CHC59" s="383">
        <f t="shared" si="293"/>
        <v>0</v>
      </c>
      <c r="CHD59" s="383">
        <f t="shared" si="293"/>
        <v>0</v>
      </c>
      <c r="CHE59" s="383">
        <f t="shared" si="293"/>
        <v>0</v>
      </c>
      <c r="CHF59" s="383">
        <f t="shared" si="293"/>
        <v>0</v>
      </c>
      <c r="CHG59" s="383">
        <f t="shared" si="293"/>
        <v>0</v>
      </c>
      <c r="CHH59" s="383">
        <f t="shared" si="293"/>
        <v>0</v>
      </c>
      <c r="CHI59" s="383">
        <f t="shared" si="293"/>
        <v>0</v>
      </c>
      <c r="CHJ59" s="383">
        <f t="shared" ref="CHJ59:CJU59" si="294">$C$59*CHJ54</f>
        <v>0</v>
      </c>
      <c r="CHK59" s="383">
        <f t="shared" si="294"/>
        <v>0</v>
      </c>
      <c r="CHL59" s="383">
        <f t="shared" si="294"/>
        <v>0</v>
      </c>
      <c r="CHM59" s="383">
        <f t="shared" si="294"/>
        <v>0</v>
      </c>
      <c r="CHN59" s="383">
        <f t="shared" si="294"/>
        <v>0</v>
      </c>
      <c r="CHO59" s="383">
        <f t="shared" si="294"/>
        <v>0</v>
      </c>
      <c r="CHP59" s="383">
        <f t="shared" si="294"/>
        <v>0</v>
      </c>
      <c r="CHQ59" s="383">
        <f t="shared" si="294"/>
        <v>0</v>
      </c>
      <c r="CHR59" s="383">
        <f t="shared" si="294"/>
        <v>0</v>
      </c>
      <c r="CHS59" s="383">
        <f t="shared" si="294"/>
        <v>0</v>
      </c>
      <c r="CHT59" s="383">
        <f t="shared" si="294"/>
        <v>0</v>
      </c>
      <c r="CHU59" s="383">
        <f t="shared" si="294"/>
        <v>0</v>
      </c>
      <c r="CHV59" s="383">
        <f t="shared" si="294"/>
        <v>0</v>
      </c>
      <c r="CHW59" s="383">
        <f t="shared" si="294"/>
        <v>0</v>
      </c>
      <c r="CHX59" s="383">
        <f t="shared" si="294"/>
        <v>0</v>
      </c>
      <c r="CHY59" s="383">
        <f t="shared" si="294"/>
        <v>0</v>
      </c>
      <c r="CHZ59" s="383">
        <f t="shared" si="294"/>
        <v>0</v>
      </c>
      <c r="CIA59" s="383">
        <f t="shared" si="294"/>
        <v>0</v>
      </c>
      <c r="CIB59" s="383">
        <f t="shared" si="294"/>
        <v>0</v>
      </c>
      <c r="CIC59" s="383">
        <f t="shared" si="294"/>
        <v>0</v>
      </c>
      <c r="CID59" s="383">
        <f t="shared" si="294"/>
        <v>0</v>
      </c>
      <c r="CIE59" s="383">
        <f t="shared" si="294"/>
        <v>0</v>
      </c>
      <c r="CIF59" s="383">
        <f t="shared" si="294"/>
        <v>0</v>
      </c>
      <c r="CIG59" s="383">
        <f t="shared" si="294"/>
        <v>0</v>
      </c>
      <c r="CIH59" s="383">
        <f t="shared" si="294"/>
        <v>0</v>
      </c>
      <c r="CII59" s="383">
        <f t="shared" si="294"/>
        <v>0</v>
      </c>
      <c r="CIJ59" s="383">
        <f t="shared" si="294"/>
        <v>0</v>
      </c>
      <c r="CIK59" s="383">
        <f t="shared" si="294"/>
        <v>0</v>
      </c>
      <c r="CIL59" s="383">
        <f t="shared" si="294"/>
        <v>0</v>
      </c>
      <c r="CIM59" s="383">
        <f t="shared" si="294"/>
        <v>0</v>
      </c>
      <c r="CIN59" s="383">
        <f t="shared" si="294"/>
        <v>0</v>
      </c>
      <c r="CIO59" s="383">
        <f t="shared" si="294"/>
        <v>0</v>
      </c>
      <c r="CIP59" s="383">
        <f t="shared" si="294"/>
        <v>0</v>
      </c>
      <c r="CIQ59" s="383">
        <f t="shared" si="294"/>
        <v>0</v>
      </c>
      <c r="CIR59" s="383">
        <f t="shared" si="294"/>
        <v>0</v>
      </c>
      <c r="CIS59" s="383">
        <f t="shared" si="294"/>
        <v>0</v>
      </c>
      <c r="CIT59" s="383">
        <f t="shared" si="294"/>
        <v>0</v>
      </c>
      <c r="CIU59" s="383">
        <f t="shared" si="294"/>
        <v>0</v>
      </c>
      <c r="CIV59" s="383">
        <f t="shared" si="294"/>
        <v>0</v>
      </c>
      <c r="CIW59" s="383">
        <f t="shared" si="294"/>
        <v>0</v>
      </c>
      <c r="CIX59" s="383">
        <f t="shared" si="294"/>
        <v>0</v>
      </c>
      <c r="CIY59" s="383">
        <f t="shared" si="294"/>
        <v>0</v>
      </c>
      <c r="CIZ59" s="383">
        <f t="shared" si="294"/>
        <v>0</v>
      </c>
      <c r="CJA59" s="383">
        <f t="shared" si="294"/>
        <v>0</v>
      </c>
      <c r="CJB59" s="383">
        <f t="shared" si="294"/>
        <v>0</v>
      </c>
      <c r="CJC59" s="383">
        <f t="shared" si="294"/>
        <v>0</v>
      </c>
      <c r="CJD59" s="383">
        <f t="shared" si="294"/>
        <v>0</v>
      </c>
      <c r="CJE59" s="383">
        <f t="shared" si="294"/>
        <v>0</v>
      </c>
      <c r="CJF59" s="383">
        <f t="shared" si="294"/>
        <v>0</v>
      </c>
      <c r="CJG59" s="383">
        <f t="shared" si="294"/>
        <v>0</v>
      </c>
      <c r="CJH59" s="383">
        <f t="shared" si="294"/>
        <v>0</v>
      </c>
      <c r="CJI59" s="383">
        <f t="shared" si="294"/>
        <v>0</v>
      </c>
      <c r="CJJ59" s="383">
        <f t="shared" si="294"/>
        <v>0</v>
      </c>
      <c r="CJK59" s="383">
        <f t="shared" si="294"/>
        <v>0</v>
      </c>
      <c r="CJL59" s="383">
        <f t="shared" si="294"/>
        <v>0</v>
      </c>
      <c r="CJM59" s="383">
        <f t="shared" si="294"/>
        <v>0</v>
      </c>
      <c r="CJN59" s="383">
        <f t="shared" si="294"/>
        <v>0</v>
      </c>
      <c r="CJO59" s="383">
        <f t="shared" si="294"/>
        <v>0</v>
      </c>
      <c r="CJP59" s="383">
        <f t="shared" si="294"/>
        <v>0</v>
      </c>
      <c r="CJQ59" s="383">
        <f t="shared" si="294"/>
        <v>0</v>
      </c>
      <c r="CJR59" s="383">
        <f t="shared" si="294"/>
        <v>0</v>
      </c>
      <c r="CJS59" s="383">
        <f t="shared" si="294"/>
        <v>0</v>
      </c>
      <c r="CJT59" s="383">
        <f t="shared" si="294"/>
        <v>0</v>
      </c>
      <c r="CJU59" s="383">
        <f t="shared" si="294"/>
        <v>0</v>
      </c>
      <c r="CJV59" s="383">
        <f t="shared" ref="CJV59:CMG59" si="295">$C$59*CJV54</f>
        <v>0</v>
      </c>
      <c r="CJW59" s="383">
        <f t="shared" si="295"/>
        <v>0</v>
      </c>
      <c r="CJX59" s="383">
        <f t="shared" si="295"/>
        <v>0</v>
      </c>
      <c r="CJY59" s="383">
        <f t="shared" si="295"/>
        <v>0</v>
      </c>
      <c r="CJZ59" s="383">
        <f t="shared" si="295"/>
        <v>0</v>
      </c>
      <c r="CKA59" s="383">
        <f t="shared" si="295"/>
        <v>0</v>
      </c>
      <c r="CKB59" s="383">
        <f t="shared" si="295"/>
        <v>0</v>
      </c>
      <c r="CKC59" s="383">
        <f t="shared" si="295"/>
        <v>0</v>
      </c>
      <c r="CKD59" s="383">
        <f t="shared" si="295"/>
        <v>0</v>
      </c>
      <c r="CKE59" s="383">
        <f t="shared" si="295"/>
        <v>0</v>
      </c>
      <c r="CKF59" s="383">
        <f t="shared" si="295"/>
        <v>0</v>
      </c>
      <c r="CKG59" s="383">
        <f t="shared" si="295"/>
        <v>0</v>
      </c>
      <c r="CKH59" s="383">
        <f t="shared" si="295"/>
        <v>0</v>
      </c>
      <c r="CKI59" s="383">
        <f t="shared" si="295"/>
        <v>0</v>
      </c>
      <c r="CKJ59" s="383">
        <f t="shared" si="295"/>
        <v>0</v>
      </c>
      <c r="CKK59" s="383">
        <f t="shared" si="295"/>
        <v>0</v>
      </c>
      <c r="CKL59" s="383">
        <f t="shared" si="295"/>
        <v>0</v>
      </c>
      <c r="CKM59" s="383">
        <f t="shared" si="295"/>
        <v>0</v>
      </c>
      <c r="CKN59" s="383">
        <f t="shared" si="295"/>
        <v>0</v>
      </c>
      <c r="CKO59" s="383">
        <f t="shared" si="295"/>
        <v>0</v>
      </c>
      <c r="CKP59" s="383">
        <f t="shared" si="295"/>
        <v>0</v>
      </c>
      <c r="CKQ59" s="383">
        <f t="shared" si="295"/>
        <v>0</v>
      </c>
      <c r="CKR59" s="383">
        <f t="shared" si="295"/>
        <v>0</v>
      </c>
      <c r="CKS59" s="383">
        <f t="shared" si="295"/>
        <v>0</v>
      </c>
      <c r="CKT59" s="383">
        <f t="shared" si="295"/>
        <v>0</v>
      </c>
      <c r="CKU59" s="383">
        <f t="shared" si="295"/>
        <v>0</v>
      </c>
      <c r="CKV59" s="383">
        <f t="shared" si="295"/>
        <v>0</v>
      </c>
      <c r="CKW59" s="383">
        <f t="shared" si="295"/>
        <v>0</v>
      </c>
      <c r="CKX59" s="383">
        <f t="shared" si="295"/>
        <v>0</v>
      </c>
      <c r="CKY59" s="383">
        <f t="shared" si="295"/>
        <v>0</v>
      </c>
      <c r="CKZ59" s="383">
        <f t="shared" si="295"/>
        <v>0</v>
      </c>
      <c r="CLA59" s="383">
        <f t="shared" si="295"/>
        <v>0</v>
      </c>
      <c r="CLB59" s="383">
        <f t="shared" si="295"/>
        <v>0</v>
      </c>
      <c r="CLC59" s="383">
        <f t="shared" si="295"/>
        <v>0</v>
      </c>
      <c r="CLD59" s="383">
        <f t="shared" si="295"/>
        <v>0</v>
      </c>
      <c r="CLE59" s="383">
        <f t="shared" si="295"/>
        <v>0</v>
      </c>
      <c r="CLF59" s="383">
        <f t="shared" si="295"/>
        <v>0</v>
      </c>
      <c r="CLG59" s="383">
        <f t="shared" si="295"/>
        <v>0</v>
      </c>
      <c r="CLH59" s="383">
        <f t="shared" si="295"/>
        <v>0</v>
      </c>
      <c r="CLI59" s="383">
        <f t="shared" si="295"/>
        <v>0</v>
      </c>
      <c r="CLJ59" s="383">
        <f t="shared" si="295"/>
        <v>0</v>
      </c>
      <c r="CLK59" s="383">
        <f t="shared" si="295"/>
        <v>0</v>
      </c>
      <c r="CLL59" s="383">
        <f t="shared" si="295"/>
        <v>0</v>
      </c>
      <c r="CLM59" s="383">
        <f t="shared" si="295"/>
        <v>0</v>
      </c>
      <c r="CLN59" s="383">
        <f t="shared" si="295"/>
        <v>0</v>
      </c>
      <c r="CLO59" s="383">
        <f t="shared" si="295"/>
        <v>0</v>
      </c>
      <c r="CLP59" s="383">
        <f t="shared" si="295"/>
        <v>0</v>
      </c>
      <c r="CLQ59" s="383">
        <f t="shared" si="295"/>
        <v>0</v>
      </c>
      <c r="CLR59" s="383">
        <f t="shared" si="295"/>
        <v>0</v>
      </c>
      <c r="CLS59" s="383">
        <f t="shared" si="295"/>
        <v>0</v>
      </c>
      <c r="CLT59" s="383">
        <f t="shared" si="295"/>
        <v>0</v>
      </c>
      <c r="CLU59" s="383">
        <f t="shared" si="295"/>
        <v>0</v>
      </c>
      <c r="CLV59" s="383">
        <f t="shared" si="295"/>
        <v>0</v>
      </c>
      <c r="CLW59" s="383">
        <f t="shared" si="295"/>
        <v>0</v>
      </c>
      <c r="CLX59" s="383">
        <f t="shared" si="295"/>
        <v>0</v>
      </c>
      <c r="CLY59" s="383">
        <f t="shared" si="295"/>
        <v>0</v>
      </c>
      <c r="CLZ59" s="383">
        <f t="shared" si="295"/>
        <v>0</v>
      </c>
      <c r="CMA59" s="383">
        <f t="shared" si="295"/>
        <v>0</v>
      </c>
      <c r="CMB59" s="383">
        <f t="shared" si="295"/>
        <v>0</v>
      </c>
      <c r="CMC59" s="383">
        <f t="shared" si="295"/>
        <v>0</v>
      </c>
      <c r="CMD59" s="383">
        <f t="shared" si="295"/>
        <v>0</v>
      </c>
      <c r="CME59" s="383">
        <f t="shared" si="295"/>
        <v>0</v>
      </c>
      <c r="CMF59" s="383">
        <f t="shared" si="295"/>
        <v>0</v>
      </c>
      <c r="CMG59" s="383">
        <f t="shared" si="295"/>
        <v>0</v>
      </c>
      <c r="CMH59" s="383">
        <f t="shared" ref="CMH59:COS59" si="296">$C$59*CMH54</f>
        <v>0</v>
      </c>
      <c r="CMI59" s="383">
        <f t="shared" si="296"/>
        <v>0</v>
      </c>
      <c r="CMJ59" s="383">
        <f t="shared" si="296"/>
        <v>0</v>
      </c>
      <c r="CMK59" s="383">
        <f t="shared" si="296"/>
        <v>0</v>
      </c>
      <c r="CML59" s="383">
        <f t="shared" si="296"/>
        <v>0</v>
      </c>
      <c r="CMM59" s="383">
        <f t="shared" si="296"/>
        <v>0</v>
      </c>
      <c r="CMN59" s="383">
        <f t="shared" si="296"/>
        <v>0</v>
      </c>
      <c r="CMO59" s="383">
        <f t="shared" si="296"/>
        <v>0</v>
      </c>
      <c r="CMP59" s="383">
        <f t="shared" si="296"/>
        <v>0</v>
      </c>
      <c r="CMQ59" s="383">
        <f t="shared" si="296"/>
        <v>0</v>
      </c>
      <c r="CMR59" s="383">
        <f t="shared" si="296"/>
        <v>0</v>
      </c>
      <c r="CMS59" s="383">
        <f t="shared" si="296"/>
        <v>0</v>
      </c>
      <c r="CMT59" s="383">
        <f t="shared" si="296"/>
        <v>0</v>
      </c>
      <c r="CMU59" s="383">
        <f t="shared" si="296"/>
        <v>0</v>
      </c>
      <c r="CMV59" s="383">
        <f t="shared" si="296"/>
        <v>0</v>
      </c>
      <c r="CMW59" s="383">
        <f t="shared" si="296"/>
        <v>0</v>
      </c>
      <c r="CMX59" s="383">
        <f t="shared" si="296"/>
        <v>0</v>
      </c>
      <c r="CMY59" s="383">
        <f t="shared" si="296"/>
        <v>0</v>
      </c>
      <c r="CMZ59" s="383">
        <f t="shared" si="296"/>
        <v>0</v>
      </c>
      <c r="CNA59" s="383">
        <f t="shared" si="296"/>
        <v>0</v>
      </c>
      <c r="CNB59" s="383">
        <f t="shared" si="296"/>
        <v>0</v>
      </c>
      <c r="CNC59" s="383">
        <f t="shared" si="296"/>
        <v>0</v>
      </c>
      <c r="CND59" s="383">
        <f t="shared" si="296"/>
        <v>0</v>
      </c>
      <c r="CNE59" s="383">
        <f t="shared" si="296"/>
        <v>0</v>
      </c>
      <c r="CNF59" s="383">
        <f t="shared" si="296"/>
        <v>0</v>
      </c>
      <c r="CNG59" s="383">
        <f t="shared" si="296"/>
        <v>0</v>
      </c>
      <c r="CNH59" s="383">
        <f t="shared" si="296"/>
        <v>0</v>
      </c>
      <c r="CNI59" s="383">
        <f t="shared" si="296"/>
        <v>0</v>
      </c>
      <c r="CNJ59" s="383">
        <f t="shared" si="296"/>
        <v>0</v>
      </c>
      <c r="CNK59" s="383">
        <f t="shared" si="296"/>
        <v>0</v>
      </c>
      <c r="CNL59" s="383">
        <f t="shared" si="296"/>
        <v>0</v>
      </c>
      <c r="CNM59" s="383">
        <f t="shared" si="296"/>
        <v>0</v>
      </c>
      <c r="CNN59" s="383">
        <f t="shared" si="296"/>
        <v>0</v>
      </c>
      <c r="CNO59" s="383">
        <f t="shared" si="296"/>
        <v>0</v>
      </c>
      <c r="CNP59" s="383">
        <f t="shared" si="296"/>
        <v>0</v>
      </c>
      <c r="CNQ59" s="383">
        <f t="shared" si="296"/>
        <v>0</v>
      </c>
      <c r="CNR59" s="383">
        <f t="shared" si="296"/>
        <v>0</v>
      </c>
      <c r="CNS59" s="383">
        <f t="shared" si="296"/>
        <v>0</v>
      </c>
      <c r="CNT59" s="383">
        <f t="shared" si="296"/>
        <v>0</v>
      </c>
      <c r="CNU59" s="383">
        <f t="shared" si="296"/>
        <v>0</v>
      </c>
      <c r="CNV59" s="383">
        <f t="shared" si="296"/>
        <v>0</v>
      </c>
      <c r="CNW59" s="383">
        <f t="shared" si="296"/>
        <v>0</v>
      </c>
      <c r="CNX59" s="383">
        <f t="shared" si="296"/>
        <v>0</v>
      </c>
      <c r="CNY59" s="383">
        <f t="shared" si="296"/>
        <v>0</v>
      </c>
      <c r="CNZ59" s="383">
        <f t="shared" si="296"/>
        <v>0</v>
      </c>
      <c r="COA59" s="383">
        <f t="shared" si="296"/>
        <v>0</v>
      </c>
      <c r="COB59" s="383">
        <f t="shared" si="296"/>
        <v>0</v>
      </c>
      <c r="COC59" s="383">
        <f t="shared" si="296"/>
        <v>0</v>
      </c>
      <c r="COD59" s="383">
        <f t="shared" si="296"/>
        <v>0</v>
      </c>
      <c r="COE59" s="383">
        <f t="shared" si="296"/>
        <v>0</v>
      </c>
      <c r="COF59" s="383">
        <f t="shared" si="296"/>
        <v>0</v>
      </c>
      <c r="COG59" s="383">
        <f t="shared" si="296"/>
        <v>0</v>
      </c>
      <c r="COH59" s="383">
        <f t="shared" si="296"/>
        <v>0</v>
      </c>
      <c r="COI59" s="383">
        <f t="shared" si="296"/>
        <v>0</v>
      </c>
      <c r="COJ59" s="383">
        <f t="shared" si="296"/>
        <v>0</v>
      </c>
      <c r="COK59" s="383">
        <f t="shared" si="296"/>
        <v>0</v>
      </c>
      <c r="COL59" s="383">
        <f t="shared" si="296"/>
        <v>0</v>
      </c>
      <c r="COM59" s="383">
        <f t="shared" si="296"/>
        <v>0</v>
      </c>
      <c r="CON59" s="383">
        <f t="shared" si="296"/>
        <v>0</v>
      </c>
      <c r="COO59" s="383">
        <f t="shared" si="296"/>
        <v>0</v>
      </c>
      <c r="COP59" s="383">
        <f t="shared" si="296"/>
        <v>0</v>
      </c>
      <c r="COQ59" s="383">
        <f t="shared" si="296"/>
        <v>0</v>
      </c>
      <c r="COR59" s="383">
        <f t="shared" si="296"/>
        <v>0</v>
      </c>
      <c r="COS59" s="383">
        <f t="shared" si="296"/>
        <v>0</v>
      </c>
      <c r="COT59" s="383">
        <f t="shared" ref="COT59:CRE59" si="297">$C$59*COT54</f>
        <v>0</v>
      </c>
      <c r="COU59" s="383">
        <f t="shared" si="297"/>
        <v>0</v>
      </c>
      <c r="COV59" s="383">
        <f t="shared" si="297"/>
        <v>0</v>
      </c>
      <c r="COW59" s="383">
        <f t="shared" si="297"/>
        <v>0</v>
      </c>
      <c r="COX59" s="383">
        <f t="shared" si="297"/>
        <v>0</v>
      </c>
      <c r="COY59" s="383">
        <f t="shared" si="297"/>
        <v>0</v>
      </c>
      <c r="COZ59" s="383">
        <f t="shared" si="297"/>
        <v>0</v>
      </c>
      <c r="CPA59" s="383">
        <f t="shared" si="297"/>
        <v>0</v>
      </c>
      <c r="CPB59" s="383">
        <f t="shared" si="297"/>
        <v>0</v>
      </c>
      <c r="CPC59" s="383">
        <f t="shared" si="297"/>
        <v>0</v>
      </c>
      <c r="CPD59" s="383">
        <f t="shared" si="297"/>
        <v>0</v>
      </c>
      <c r="CPE59" s="383">
        <f t="shared" si="297"/>
        <v>0</v>
      </c>
      <c r="CPF59" s="383">
        <f t="shared" si="297"/>
        <v>0</v>
      </c>
      <c r="CPG59" s="383">
        <f t="shared" si="297"/>
        <v>0</v>
      </c>
      <c r="CPH59" s="383">
        <f t="shared" si="297"/>
        <v>0</v>
      </c>
      <c r="CPI59" s="383">
        <f t="shared" si="297"/>
        <v>0</v>
      </c>
      <c r="CPJ59" s="383">
        <f t="shared" si="297"/>
        <v>0</v>
      </c>
      <c r="CPK59" s="383">
        <f t="shared" si="297"/>
        <v>0</v>
      </c>
      <c r="CPL59" s="383">
        <f t="shared" si="297"/>
        <v>0</v>
      </c>
      <c r="CPM59" s="383">
        <f t="shared" si="297"/>
        <v>0</v>
      </c>
      <c r="CPN59" s="383">
        <f t="shared" si="297"/>
        <v>0</v>
      </c>
      <c r="CPO59" s="383">
        <f t="shared" si="297"/>
        <v>0</v>
      </c>
      <c r="CPP59" s="383">
        <f t="shared" si="297"/>
        <v>0</v>
      </c>
      <c r="CPQ59" s="383">
        <f t="shared" si="297"/>
        <v>0</v>
      </c>
      <c r="CPR59" s="383">
        <f t="shared" si="297"/>
        <v>0</v>
      </c>
      <c r="CPS59" s="383">
        <f t="shared" si="297"/>
        <v>0</v>
      </c>
      <c r="CPT59" s="383">
        <f t="shared" si="297"/>
        <v>0</v>
      </c>
      <c r="CPU59" s="383">
        <f t="shared" si="297"/>
        <v>0</v>
      </c>
      <c r="CPV59" s="383">
        <f t="shared" si="297"/>
        <v>0</v>
      </c>
      <c r="CPW59" s="383">
        <f t="shared" si="297"/>
        <v>0</v>
      </c>
      <c r="CPX59" s="383">
        <f t="shared" si="297"/>
        <v>0</v>
      </c>
      <c r="CPY59" s="383">
        <f t="shared" si="297"/>
        <v>0</v>
      </c>
      <c r="CPZ59" s="383">
        <f t="shared" si="297"/>
        <v>0</v>
      </c>
      <c r="CQA59" s="383">
        <f t="shared" si="297"/>
        <v>0</v>
      </c>
      <c r="CQB59" s="383">
        <f t="shared" si="297"/>
        <v>0</v>
      </c>
      <c r="CQC59" s="383">
        <f t="shared" si="297"/>
        <v>0</v>
      </c>
      <c r="CQD59" s="383">
        <f t="shared" si="297"/>
        <v>0</v>
      </c>
      <c r="CQE59" s="383">
        <f t="shared" si="297"/>
        <v>0</v>
      </c>
      <c r="CQF59" s="383">
        <f t="shared" si="297"/>
        <v>0</v>
      </c>
      <c r="CQG59" s="383">
        <f t="shared" si="297"/>
        <v>0</v>
      </c>
      <c r="CQH59" s="383">
        <f t="shared" si="297"/>
        <v>0</v>
      </c>
      <c r="CQI59" s="383">
        <f t="shared" si="297"/>
        <v>0</v>
      </c>
      <c r="CQJ59" s="383">
        <f t="shared" si="297"/>
        <v>0</v>
      </c>
      <c r="CQK59" s="383">
        <f t="shared" si="297"/>
        <v>0</v>
      </c>
      <c r="CQL59" s="383">
        <f t="shared" si="297"/>
        <v>0</v>
      </c>
      <c r="CQM59" s="383">
        <f t="shared" si="297"/>
        <v>0</v>
      </c>
      <c r="CQN59" s="383">
        <f t="shared" si="297"/>
        <v>0</v>
      </c>
      <c r="CQO59" s="383">
        <f t="shared" si="297"/>
        <v>0</v>
      </c>
      <c r="CQP59" s="383">
        <f t="shared" si="297"/>
        <v>0</v>
      </c>
      <c r="CQQ59" s="383">
        <f t="shared" si="297"/>
        <v>0</v>
      </c>
      <c r="CQR59" s="383">
        <f t="shared" si="297"/>
        <v>0</v>
      </c>
      <c r="CQS59" s="383">
        <f t="shared" si="297"/>
        <v>0</v>
      </c>
      <c r="CQT59" s="383">
        <f t="shared" si="297"/>
        <v>0</v>
      </c>
      <c r="CQU59" s="383">
        <f t="shared" si="297"/>
        <v>0</v>
      </c>
      <c r="CQV59" s="383">
        <f t="shared" si="297"/>
        <v>0</v>
      </c>
      <c r="CQW59" s="383">
        <f t="shared" si="297"/>
        <v>0</v>
      </c>
      <c r="CQX59" s="383">
        <f t="shared" si="297"/>
        <v>0</v>
      </c>
      <c r="CQY59" s="383">
        <f t="shared" si="297"/>
        <v>0</v>
      </c>
      <c r="CQZ59" s="383">
        <f t="shared" si="297"/>
        <v>0</v>
      </c>
      <c r="CRA59" s="383">
        <f t="shared" si="297"/>
        <v>0</v>
      </c>
      <c r="CRB59" s="383">
        <f t="shared" si="297"/>
        <v>0</v>
      </c>
      <c r="CRC59" s="383">
        <f t="shared" si="297"/>
        <v>0</v>
      </c>
      <c r="CRD59" s="383">
        <f t="shared" si="297"/>
        <v>0</v>
      </c>
      <c r="CRE59" s="383">
        <f t="shared" si="297"/>
        <v>0</v>
      </c>
      <c r="CRF59" s="383">
        <f t="shared" ref="CRF59:CTQ59" si="298">$C$59*CRF54</f>
        <v>0</v>
      </c>
      <c r="CRG59" s="383">
        <f t="shared" si="298"/>
        <v>0</v>
      </c>
      <c r="CRH59" s="383">
        <f t="shared" si="298"/>
        <v>0</v>
      </c>
      <c r="CRI59" s="383">
        <f t="shared" si="298"/>
        <v>0</v>
      </c>
      <c r="CRJ59" s="383">
        <f t="shared" si="298"/>
        <v>0</v>
      </c>
      <c r="CRK59" s="383">
        <f t="shared" si="298"/>
        <v>0</v>
      </c>
      <c r="CRL59" s="383">
        <f t="shared" si="298"/>
        <v>0</v>
      </c>
      <c r="CRM59" s="383">
        <f t="shared" si="298"/>
        <v>0</v>
      </c>
      <c r="CRN59" s="383">
        <f t="shared" si="298"/>
        <v>0</v>
      </c>
      <c r="CRO59" s="383">
        <f t="shared" si="298"/>
        <v>0</v>
      </c>
      <c r="CRP59" s="383">
        <f t="shared" si="298"/>
        <v>0</v>
      </c>
      <c r="CRQ59" s="383">
        <f t="shared" si="298"/>
        <v>0</v>
      </c>
      <c r="CRR59" s="383">
        <f t="shared" si="298"/>
        <v>0</v>
      </c>
      <c r="CRS59" s="383">
        <f t="shared" si="298"/>
        <v>0</v>
      </c>
      <c r="CRT59" s="383">
        <f t="shared" si="298"/>
        <v>0</v>
      </c>
      <c r="CRU59" s="383">
        <f t="shared" si="298"/>
        <v>0</v>
      </c>
      <c r="CRV59" s="383">
        <f t="shared" si="298"/>
        <v>0</v>
      </c>
      <c r="CRW59" s="383">
        <f t="shared" si="298"/>
        <v>0</v>
      </c>
      <c r="CRX59" s="383">
        <f t="shared" si="298"/>
        <v>0</v>
      </c>
      <c r="CRY59" s="383">
        <f t="shared" si="298"/>
        <v>0</v>
      </c>
      <c r="CRZ59" s="383">
        <f t="shared" si="298"/>
        <v>0</v>
      </c>
      <c r="CSA59" s="383">
        <f t="shared" si="298"/>
        <v>0</v>
      </c>
      <c r="CSB59" s="383">
        <f t="shared" si="298"/>
        <v>0</v>
      </c>
      <c r="CSC59" s="383">
        <f t="shared" si="298"/>
        <v>0</v>
      </c>
      <c r="CSD59" s="383">
        <f t="shared" si="298"/>
        <v>0</v>
      </c>
      <c r="CSE59" s="383">
        <f t="shared" si="298"/>
        <v>0</v>
      </c>
      <c r="CSF59" s="383">
        <f t="shared" si="298"/>
        <v>0</v>
      </c>
      <c r="CSG59" s="383">
        <f t="shared" si="298"/>
        <v>0</v>
      </c>
      <c r="CSH59" s="383">
        <f t="shared" si="298"/>
        <v>0</v>
      </c>
      <c r="CSI59" s="383">
        <f t="shared" si="298"/>
        <v>0</v>
      </c>
      <c r="CSJ59" s="383">
        <f t="shared" si="298"/>
        <v>0</v>
      </c>
      <c r="CSK59" s="383">
        <f t="shared" si="298"/>
        <v>0</v>
      </c>
      <c r="CSL59" s="383">
        <f t="shared" si="298"/>
        <v>0</v>
      </c>
      <c r="CSM59" s="383">
        <f t="shared" si="298"/>
        <v>0</v>
      </c>
      <c r="CSN59" s="383">
        <f t="shared" si="298"/>
        <v>0</v>
      </c>
      <c r="CSO59" s="383">
        <f t="shared" si="298"/>
        <v>0</v>
      </c>
      <c r="CSP59" s="383">
        <f t="shared" si="298"/>
        <v>0</v>
      </c>
      <c r="CSQ59" s="383">
        <f t="shared" si="298"/>
        <v>0</v>
      </c>
      <c r="CSR59" s="383">
        <f t="shared" si="298"/>
        <v>0</v>
      </c>
      <c r="CSS59" s="383">
        <f t="shared" si="298"/>
        <v>0</v>
      </c>
      <c r="CST59" s="383">
        <f t="shared" si="298"/>
        <v>0</v>
      </c>
      <c r="CSU59" s="383">
        <f t="shared" si="298"/>
        <v>0</v>
      </c>
      <c r="CSV59" s="383">
        <f t="shared" si="298"/>
        <v>0</v>
      </c>
      <c r="CSW59" s="383">
        <f t="shared" si="298"/>
        <v>0</v>
      </c>
      <c r="CSX59" s="383">
        <f t="shared" si="298"/>
        <v>0</v>
      </c>
      <c r="CSY59" s="383">
        <f t="shared" si="298"/>
        <v>0</v>
      </c>
      <c r="CSZ59" s="383">
        <f t="shared" si="298"/>
        <v>0</v>
      </c>
      <c r="CTA59" s="383">
        <f t="shared" si="298"/>
        <v>0</v>
      </c>
      <c r="CTB59" s="383">
        <f t="shared" si="298"/>
        <v>0</v>
      </c>
      <c r="CTC59" s="383">
        <f t="shared" si="298"/>
        <v>0</v>
      </c>
      <c r="CTD59" s="383">
        <f t="shared" si="298"/>
        <v>0</v>
      </c>
      <c r="CTE59" s="383">
        <f t="shared" si="298"/>
        <v>0</v>
      </c>
      <c r="CTF59" s="383">
        <f t="shared" si="298"/>
        <v>0</v>
      </c>
      <c r="CTG59" s="383">
        <f t="shared" si="298"/>
        <v>0</v>
      </c>
      <c r="CTH59" s="383">
        <f t="shared" si="298"/>
        <v>0</v>
      </c>
      <c r="CTI59" s="383">
        <f t="shared" si="298"/>
        <v>0</v>
      </c>
      <c r="CTJ59" s="383">
        <f t="shared" si="298"/>
        <v>0</v>
      </c>
      <c r="CTK59" s="383">
        <f t="shared" si="298"/>
        <v>0</v>
      </c>
      <c r="CTL59" s="383">
        <f t="shared" si="298"/>
        <v>0</v>
      </c>
      <c r="CTM59" s="383">
        <f t="shared" si="298"/>
        <v>0</v>
      </c>
      <c r="CTN59" s="383">
        <f t="shared" si="298"/>
        <v>0</v>
      </c>
      <c r="CTO59" s="383">
        <f t="shared" si="298"/>
        <v>0</v>
      </c>
      <c r="CTP59" s="383">
        <f t="shared" si="298"/>
        <v>0</v>
      </c>
      <c r="CTQ59" s="383">
        <f t="shared" si="298"/>
        <v>0</v>
      </c>
      <c r="CTR59" s="383">
        <f t="shared" ref="CTR59:CWC59" si="299">$C$59*CTR54</f>
        <v>0</v>
      </c>
      <c r="CTS59" s="383">
        <f t="shared" si="299"/>
        <v>0</v>
      </c>
      <c r="CTT59" s="383">
        <f t="shared" si="299"/>
        <v>0</v>
      </c>
      <c r="CTU59" s="383">
        <f t="shared" si="299"/>
        <v>0</v>
      </c>
      <c r="CTV59" s="383">
        <f t="shared" si="299"/>
        <v>0</v>
      </c>
      <c r="CTW59" s="383">
        <f t="shared" si="299"/>
        <v>0</v>
      </c>
      <c r="CTX59" s="383">
        <f t="shared" si="299"/>
        <v>0</v>
      </c>
      <c r="CTY59" s="383">
        <f t="shared" si="299"/>
        <v>0</v>
      </c>
      <c r="CTZ59" s="383">
        <f t="shared" si="299"/>
        <v>0</v>
      </c>
      <c r="CUA59" s="383">
        <f t="shared" si="299"/>
        <v>0</v>
      </c>
      <c r="CUB59" s="383">
        <f t="shared" si="299"/>
        <v>0</v>
      </c>
      <c r="CUC59" s="383">
        <f t="shared" si="299"/>
        <v>0</v>
      </c>
      <c r="CUD59" s="383">
        <f t="shared" si="299"/>
        <v>0</v>
      </c>
      <c r="CUE59" s="383">
        <f t="shared" si="299"/>
        <v>0</v>
      </c>
      <c r="CUF59" s="383">
        <f t="shared" si="299"/>
        <v>0</v>
      </c>
      <c r="CUG59" s="383">
        <f t="shared" si="299"/>
        <v>0</v>
      </c>
      <c r="CUH59" s="383">
        <f t="shared" si="299"/>
        <v>0</v>
      </c>
      <c r="CUI59" s="383">
        <f t="shared" si="299"/>
        <v>0</v>
      </c>
      <c r="CUJ59" s="383">
        <f t="shared" si="299"/>
        <v>0</v>
      </c>
      <c r="CUK59" s="383">
        <f t="shared" si="299"/>
        <v>0</v>
      </c>
      <c r="CUL59" s="383">
        <f t="shared" si="299"/>
        <v>0</v>
      </c>
      <c r="CUM59" s="383">
        <f t="shared" si="299"/>
        <v>0</v>
      </c>
      <c r="CUN59" s="383">
        <f t="shared" si="299"/>
        <v>0</v>
      </c>
      <c r="CUO59" s="383">
        <f t="shared" si="299"/>
        <v>0</v>
      </c>
      <c r="CUP59" s="383">
        <f t="shared" si="299"/>
        <v>0</v>
      </c>
      <c r="CUQ59" s="383">
        <f t="shared" si="299"/>
        <v>0</v>
      </c>
      <c r="CUR59" s="383">
        <f t="shared" si="299"/>
        <v>0</v>
      </c>
      <c r="CUS59" s="383">
        <f t="shared" si="299"/>
        <v>0</v>
      </c>
      <c r="CUT59" s="383">
        <f t="shared" si="299"/>
        <v>0</v>
      </c>
      <c r="CUU59" s="383">
        <f t="shared" si="299"/>
        <v>0</v>
      </c>
      <c r="CUV59" s="383">
        <f t="shared" si="299"/>
        <v>0</v>
      </c>
      <c r="CUW59" s="383">
        <f t="shared" si="299"/>
        <v>0</v>
      </c>
      <c r="CUX59" s="383">
        <f t="shared" si="299"/>
        <v>0</v>
      </c>
      <c r="CUY59" s="383">
        <f t="shared" si="299"/>
        <v>0</v>
      </c>
      <c r="CUZ59" s="383">
        <f t="shared" si="299"/>
        <v>0</v>
      </c>
      <c r="CVA59" s="383">
        <f t="shared" si="299"/>
        <v>0</v>
      </c>
      <c r="CVB59" s="383">
        <f t="shared" si="299"/>
        <v>0</v>
      </c>
      <c r="CVC59" s="383">
        <f t="shared" si="299"/>
        <v>0</v>
      </c>
      <c r="CVD59" s="383">
        <f t="shared" si="299"/>
        <v>0</v>
      </c>
      <c r="CVE59" s="383">
        <f t="shared" si="299"/>
        <v>0</v>
      </c>
      <c r="CVF59" s="383">
        <f t="shared" si="299"/>
        <v>0</v>
      </c>
      <c r="CVG59" s="383">
        <f t="shared" si="299"/>
        <v>0</v>
      </c>
      <c r="CVH59" s="383">
        <f t="shared" si="299"/>
        <v>0</v>
      </c>
      <c r="CVI59" s="383">
        <f t="shared" si="299"/>
        <v>0</v>
      </c>
      <c r="CVJ59" s="383">
        <f t="shared" si="299"/>
        <v>0</v>
      </c>
      <c r="CVK59" s="383">
        <f t="shared" si="299"/>
        <v>0</v>
      </c>
      <c r="CVL59" s="383">
        <f t="shared" si="299"/>
        <v>0</v>
      </c>
      <c r="CVM59" s="383">
        <f t="shared" si="299"/>
        <v>0</v>
      </c>
      <c r="CVN59" s="383">
        <f t="shared" si="299"/>
        <v>0</v>
      </c>
      <c r="CVO59" s="383">
        <f t="shared" si="299"/>
        <v>0</v>
      </c>
      <c r="CVP59" s="383">
        <f t="shared" si="299"/>
        <v>0</v>
      </c>
      <c r="CVQ59" s="383">
        <f t="shared" si="299"/>
        <v>0</v>
      </c>
      <c r="CVR59" s="383">
        <f t="shared" si="299"/>
        <v>0</v>
      </c>
      <c r="CVS59" s="383">
        <f t="shared" si="299"/>
        <v>0</v>
      </c>
      <c r="CVT59" s="383">
        <f t="shared" si="299"/>
        <v>0</v>
      </c>
      <c r="CVU59" s="383">
        <f t="shared" si="299"/>
        <v>0</v>
      </c>
      <c r="CVV59" s="383">
        <f t="shared" si="299"/>
        <v>0</v>
      </c>
      <c r="CVW59" s="383">
        <f t="shared" si="299"/>
        <v>0</v>
      </c>
      <c r="CVX59" s="383">
        <f t="shared" si="299"/>
        <v>0</v>
      </c>
      <c r="CVY59" s="383">
        <f t="shared" si="299"/>
        <v>0</v>
      </c>
      <c r="CVZ59" s="383">
        <f t="shared" si="299"/>
        <v>0</v>
      </c>
      <c r="CWA59" s="383">
        <f t="shared" si="299"/>
        <v>0</v>
      </c>
      <c r="CWB59" s="383">
        <f t="shared" si="299"/>
        <v>0</v>
      </c>
      <c r="CWC59" s="383">
        <f t="shared" si="299"/>
        <v>0</v>
      </c>
      <c r="CWD59" s="383">
        <f t="shared" ref="CWD59:CYO59" si="300">$C$59*CWD54</f>
        <v>0</v>
      </c>
      <c r="CWE59" s="383">
        <f t="shared" si="300"/>
        <v>0</v>
      </c>
      <c r="CWF59" s="383">
        <f t="shared" si="300"/>
        <v>0</v>
      </c>
      <c r="CWG59" s="383">
        <f t="shared" si="300"/>
        <v>0</v>
      </c>
      <c r="CWH59" s="383">
        <f t="shared" si="300"/>
        <v>0</v>
      </c>
      <c r="CWI59" s="383">
        <f t="shared" si="300"/>
        <v>0</v>
      </c>
      <c r="CWJ59" s="383">
        <f t="shared" si="300"/>
        <v>0</v>
      </c>
      <c r="CWK59" s="383">
        <f t="shared" si="300"/>
        <v>0</v>
      </c>
      <c r="CWL59" s="383">
        <f t="shared" si="300"/>
        <v>0</v>
      </c>
      <c r="CWM59" s="383">
        <f t="shared" si="300"/>
        <v>0</v>
      </c>
      <c r="CWN59" s="383">
        <f t="shared" si="300"/>
        <v>0</v>
      </c>
      <c r="CWO59" s="383">
        <f t="shared" si="300"/>
        <v>0</v>
      </c>
      <c r="CWP59" s="383">
        <f t="shared" si="300"/>
        <v>0</v>
      </c>
      <c r="CWQ59" s="383">
        <f t="shared" si="300"/>
        <v>0</v>
      </c>
      <c r="CWR59" s="383">
        <f t="shared" si="300"/>
        <v>0</v>
      </c>
      <c r="CWS59" s="383">
        <f t="shared" si="300"/>
        <v>0</v>
      </c>
      <c r="CWT59" s="383">
        <f t="shared" si="300"/>
        <v>0</v>
      </c>
      <c r="CWU59" s="383">
        <f t="shared" si="300"/>
        <v>0</v>
      </c>
      <c r="CWV59" s="383">
        <f t="shared" si="300"/>
        <v>0</v>
      </c>
      <c r="CWW59" s="383">
        <f t="shared" si="300"/>
        <v>0</v>
      </c>
      <c r="CWX59" s="383">
        <f t="shared" si="300"/>
        <v>0</v>
      </c>
      <c r="CWY59" s="383">
        <f t="shared" si="300"/>
        <v>0</v>
      </c>
      <c r="CWZ59" s="383">
        <f t="shared" si="300"/>
        <v>0</v>
      </c>
      <c r="CXA59" s="383">
        <f t="shared" si="300"/>
        <v>0</v>
      </c>
      <c r="CXB59" s="383">
        <f t="shared" si="300"/>
        <v>0</v>
      </c>
      <c r="CXC59" s="383">
        <f t="shared" si="300"/>
        <v>0</v>
      </c>
      <c r="CXD59" s="383">
        <f t="shared" si="300"/>
        <v>0</v>
      </c>
      <c r="CXE59" s="383">
        <f t="shared" si="300"/>
        <v>0</v>
      </c>
      <c r="CXF59" s="383">
        <f t="shared" si="300"/>
        <v>0</v>
      </c>
      <c r="CXG59" s="383">
        <f t="shared" si="300"/>
        <v>0</v>
      </c>
      <c r="CXH59" s="383">
        <f t="shared" si="300"/>
        <v>0</v>
      </c>
      <c r="CXI59" s="383">
        <f t="shared" si="300"/>
        <v>0</v>
      </c>
      <c r="CXJ59" s="383">
        <f t="shared" si="300"/>
        <v>0</v>
      </c>
      <c r="CXK59" s="383">
        <f t="shared" si="300"/>
        <v>0</v>
      </c>
      <c r="CXL59" s="383">
        <f t="shared" si="300"/>
        <v>0</v>
      </c>
      <c r="CXM59" s="383">
        <f t="shared" si="300"/>
        <v>0</v>
      </c>
      <c r="CXN59" s="383">
        <f t="shared" si="300"/>
        <v>0</v>
      </c>
      <c r="CXO59" s="383">
        <f t="shared" si="300"/>
        <v>0</v>
      </c>
      <c r="CXP59" s="383">
        <f t="shared" si="300"/>
        <v>0</v>
      </c>
      <c r="CXQ59" s="383">
        <f t="shared" si="300"/>
        <v>0</v>
      </c>
      <c r="CXR59" s="383">
        <f t="shared" si="300"/>
        <v>0</v>
      </c>
      <c r="CXS59" s="383">
        <f t="shared" si="300"/>
        <v>0</v>
      </c>
      <c r="CXT59" s="383">
        <f t="shared" si="300"/>
        <v>0</v>
      </c>
      <c r="CXU59" s="383">
        <f t="shared" si="300"/>
        <v>0</v>
      </c>
      <c r="CXV59" s="383">
        <f t="shared" si="300"/>
        <v>0</v>
      </c>
      <c r="CXW59" s="383">
        <f t="shared" si="300"/>
        <v>0</v>
      </c>
      <c r="CXX59" s="383">
        <f t="shared" si="300"/>
        <v>0</v>
      </c>
      <c r="CXY59" s="383">
        <f t="shared" si="300"/>
        <v>0</v>
      </c>
      <c r="CXZ59" s="383">
        <f t="shared" si="300"/>
        <v>0</v>
      </c>
      <c r="CYA59" s="383">
        <f t="shared" si="300"/>
        <v>0</v>
      </c>
      <c r="CYB59" s="383">
        <f t="shared" si="300"/>
        <v>0</v>
      </c>
      <c r="CYC59" s="383">
        <f t="shared" si="300"/>
        <v>0</v>
      </c>
      <c r="CYD59" s="383">
        <f t="shared" si="300"/>
        <v>0</v>
      </c>
      <c r="CYE59" s="383">
        <f t="shared" si="300"/>
        <v>0</v>
      </c>
      <c r="CYF59" s="383">
        <f t="shared" si="300"/>
        <v>0</v>
      </c>
      <c r="CYG59" s="383">
        <f t="shared" si="300"/>
        <v>0</v>
      </c>
      <c r="CYH59" s="383">
        <f t="shared" si="300"/>
        <v>0</v>
      </c>
      <c r="CYI59" s="383">
        <f t="shared" si="300"/>
        <v>0</v>
      </c>
      <c r="CYJ59" s="383">
        <f t="shared" si="300"/>
        <v>0</v>
      </c>
      <c r="CYK59" s="383">
        <f t="shared" si="300"/>
        <v>0</v>
      </c>
      <c r="CYL59" s="383">
        <f t="shared" si="300"/>
        <v>0</v>
      </c>
      <c r="CYM59" s="383">
        <f t="shared" si="300"/>
        <v>0</v>
      </c>
      <c r="CYN59" s="383">
        <f t="shared" si="300"/>
        <v>0</v>
      </c>
      <c r="CYO59" s="383">
        <f t="shared" si="300"/>
        <v>0</v>
      </c>
      <c r="CYP59" s="383">
        <f t="shared" ref="CYP59:DBA59" si="301">$C$59*CYP54</f>
        <v>0</v>
      </c>
      <c r="CYQ59" s="383">
        <f t="shared" si="301"/>
        <v>0</v>
      </c>
      <c r="CYR59" s="383">
        <f t="shared" si="301"/>
        <v>0</v>
      </c>
      <c r="CYS59" s="383">
        <f t="shared" si="301"/>
        <v>0</v>
      </c>
      <c r="CYT59" s="383">
        <f t="shared" si="301"/>
        <v>0</v>
      </c>
      <c r="CYU59" s="383">
        <f t="shared" si="301"/>
        <v>0</v>
      </c>
      <c r="CYV59" s="383">
        <f t="shared" si="301"/>
        <v>0</v>
      </c>
      <c r="CYW59" s="383">
        <f t="shared" si="301"/>
        <v>0</v>
      </c>
      <c r="CYX59" s="383">
        <f t="shared" si="301"/>
        <v>0</v>
      </c>
      <c r="CYY59" s="383">
        <f t="shared" si="301"/>
        <v>0</v>
      </c>
      <c r="CYZ59" s="383">
        <f t="shared" si="301"/>
        <v>0</v>
      </c>
      <c r="CZA59" s="383">
        <f t="shared" si="301"/>
        <v>0</v>
      </c>
      <c r="CZB59" s="383">
        <f t="shared" si="301"/>
        <v>0</v>
      </c>
      <c r="CZC59" s="383">
        <f t="shared" si="301"/>
        <v>0</v>
      </c>
      <c r="CZD59" s="383">
        <f t="shared" si="301"/>
        <v>0</v>
      </c>
      <c r="CZE59" s="383">
        <f t="shared" si="301"/>
        <v>0</v>
      </c>
      <c r="CZF59" s="383">
        <f t="shared" si="301"/>
        <v>0</v>
      </c>
      <c r="CZG59" s="383">
        <f t="shared" si="301"/>
        <v>0</v>
      </c>
      <c r="CZH59" s="383">
        <f t="shared" si="301"/>
        <v>0</v>
      </c>
      <c r="CZI59" s="383">
        <f t="shared" si="301"/>
        <v>0</v>
      </c>
      <c r="CZJ59" s="383">
        <f t="shared" si="301"/>
        <v>0</v>
      </c>
      <c r="CZK59" s="383">
        <f t="shared" si="301"/>
        <v>0</v>
      </c>
      <c r="CZL59" s="383">
        <f t="shared" si="301"/>
        <v>0</v>
      </c>
      <c r="CZM59" s="383">
        <f t="shared" si="301"/>
        <v>0</v>
      </c>
      <c r="CZN59" s="383">
        <f t="shared" si="301"/>
        <v>0</v>
      </c>
      <c r="CZO59" s="383">
        <f t="shared" si="301"/>
        <v>0</v>
      </c>
      <c r="CZP59" s="383">
        <f t="shared" si="301"/>
        <v>0</v>
      </c>
      <c r="CZQ59" s="383">
        <f t="shared" si="301"/>
        <v>0</v>
      </c>
      <c r="CZR59" s="383">
        <f t="shared" si="301"/>
        <v>0</v>
      </c>
      <c r="CZS59" s="383">
        <f t="shared" si="301"/>
        <v>0</v>
      </c>
      <c r="CZT59" s="383">
        <f t="shared" si="301"/>
        <v>0</v>
      </c>
      <c r="CZU59" s="383">
        <f t="shared" si="301"/>
        <v>0</v>
      </c>
      <c r="CZV59" s="383">
        <f t="shared" si="301"/>
        <v>0</v>
      </c>
      <c r="CZW59" s="383">
        <f t="shared" si="301"/>
        <v>0</v>
      </c>
      <c r="CZX59" s="383">
        <f t="shared" si="301"/>
        <v>0</v>
      </c>
      <c r="CZY59" s="383">
        <f t="shared" si="301"/>
        <v>0</v>
      </c>
      <c r="CZZ59" s="383">
        <f t="shared" si="301"/>
        <v>0</v>
      </c>
      <c r="DAA59" s="383">
        <f t="shared" si="301"/>
        <v>0</v>
      </c>
      <c r="DAB59" s="383">
        <f t="shared" si="301"/>
        <v>0</v>
      </c>
      <c r="DAC59" s="383">
        <f t="shared" si="301"/>
        <v>0</v>
      </c>
      <c r="DAD59" s="383">
        <f t="shared" si="301"/>
        <v>0</v>
      </c>
      <c r="DAE59" s="383">
        <f t="shared" si="301"/>
        <v>0</v>
      </c>
      <c r="DAF59" s="383">
        <f t="shared" si="301"/>
        <v>0</v>
      </c>
      <c r="DAG59" s="383">
        <f t="shared" si="301"/>
        <v>0</v>
      </c>
      <c r="DAH59" s="383">
        <f t="shared" si="301"/>
        <v>0</v>
      </c>
      <c r="DAI59" s="383">
        <f t="shared" si="301"/>
        <v>0</v>
      </c>
      <c r="DAJ59" s="383">
        <f t="shared" si="301"/>
        <v>0</v>
      </c>
      <c r="DAK59" s="383">
        <f t="shared" si="301"/>
        <v>0</v>
      </c>
      <c r="DAL59" s="383">
        <f t="shared" si="301"/>
        <v>0</v>
      </c>
      <c r="DAM59" s="383">
        <f t="shared" si="301"/>
        <v>0</v>
      </c>
      <c r="DAN59" s="383">
        <f t="shared" si="301"/>
        <v>0</v>
      </c>
      <c r="DAO59" s="383">
        <f t="shared" si="301"/>
        <v>0</v>
      </c>
      <c r="DAP59" s="383">
        <f t="shared" si="301"/>
        <v>0</v>
      </c>
      <c r="DAQ59" s="383">
        <f t="shared" si="301"/>
        <v>0</v>
      </c>
      <c r="DAR59" s="383">
        <f t="shared" si="301"/>
        <v>0</v>
      </c>
      <c r="DAS59" s="383">
        <f t="shared" si="301"/>
        <v>0</v>
      </c>
      <c r="DAT59" s="383">
        <f t="shared" si="301"/>
        <v>0</v>
      </c>
      <c r="DAU59" s="383">
        <f t="shared" si="301"/>
        <v>0</v>
      </c>
      <c r="DAV59" s="383">
        <f t="shared" si="301"/>
        <v>0</v>
      </c>
      <c r="DAW59" s="383">
        <f t="shared" si="301"/>
        <v>0</v>
      </c>
      <c r="DAX59" s="383">
        <f t="shared" si="301"/>
        <v>0</v>
      </c>
      <c r="DAY59" s="383">
        <f t="shared" si="301"/>
        <v>0</v>
      </c>
      <c r="DAZ59" s="383">
        <f t="shared" si="301"/>
        <v>0</v>
      </c>
      <c r="DBA59" s="383">
        <f t="shared" si="301"/>
        <v>0</v>
      </c>
      <c r="DBB59" s="383">
        <f t="shared" ref="DBB59:DDM59" si="302">$C$59*DBB54</f>
        <v>0</v>
      </c>
      <c r="DBC59" s="383">
        <f t="shared" si="302"/>
        <v>0</v>
      </c>
      <c r="DBD59" s="383">
        <f t="shared" si="302"/>
        <v>0</v>
      </c>
      <c r="DBE59" s="383">
        <f t="shared" si="302"/>
        <v>0</v>
      </c>
      <c r="DBF59" s="383">
        <f t="shared" si="302"/>
        <v>0</v>
      </c>
      <c r="DBG59" s="383">
        <f t="shared" si="302"/>
        <v>0</v>
      </c>
      <c r="DBH59" s="383">
        <f t="shared" si="302"/>
        <v>0</v>
      </c>
      <c r="DBI59" s="383">
        <f t="shared" si="302"/>
        <v>0</v>
      </c>
      <c r="DBJ59" s="383">
        <f t="shared" si="302"/>
        <v>0</v>
      </c>
      <c r="DBK59" s="383">
        <f t="shared" si="302"/>
        <v>0</v>
      </c>
      <c r="DBL59" s="383">
        <f t="shared" si="302"/>
        <v>0</v>
      </c>
      <c r="DBM59" s="383">
        <f t="shared" si="302"/>
        <v>0</v>
      </c>
      <c r="DBN59" s="383">
        <f t="shared" si="302"/>
        <v>0</v>
      </c>
      <c r="DBO59" s="383">
        <f t="shared" si="302"/>
        <v>0</v>
      </c>
      <c r="DBP59" s="383">
        <f t="shared" si="302"/>
        <v>0</v>
      </c>
      <c r="DBQ59" s="383">
        <f t="shared" si="302"/>
        <v>0</v>
      </c>
      <c r="DBR59" s="383">
        <f t="shared" si="302"/>
        <v>0</v>
      </c>
      <c r="DBS59" s="383">
        <f t="shared" si="302"/>
        <v>0</v>
      </c>
      <c r="DBT59" s="383">
        <f t="shared" si="302"/>
        <v>0</v>
      </c>
      <c r="DBU59" s="383">
        <f t="shared" si="302"/>
        <v>0</v>
      </c>
      <c r="DBV59" s="383">
        <f t="shared" si="302"/>
        <v>0</v>
      </c>
      <c r="DBW59" s="383">
        <f t="shared" si="302"/>
        <v>0</v>
      </c>
      <c r="DBX59" s="383">
        <f t="shared" si="302"/>
        <v>0</v>
      </c>
      <c r="DBY59" s="383">
        <f t="shared" si="302"/>
        <v>0</v>
      </c>
      <c r="DBZ59" s="383">
        <f t="shared" si="302"/>
        <v>0</v>
      </c>
      <c r="DCA59" s="383">
        <f t="shared" si="302"/>
        <v>0</v>
      </c>
      <c r="DCB59" s="383">
        <f t="shared" si="302"/>
        <v>0</v>
      </c>
      <c r="DCC59" s="383">
        <f t="shared" si="302"/>
        <v>0</v>
      </c>
      <c r="DCD59" s="383">
        <f t="shared" si="302"/>
        <v>0</v>
      </c>
      <c r="DCE59" s="383">
        <f t="shared" si="302"/>
        <v>0</v>
      </c>
      <c r="DCF59" s="383">
        <f t="shared" si="302"/>
        <v>0</v>
      </c>
      <c r="DCG59" s="383">
        <f t="shared" si="302"/>
        <v>0</v>
      </c>
      <c r="DCH59" s="383">
        <f t="shared" si="302"/>
        <v>0</v>
      </c>
      <c r="DCI59" s="383">
        <f t="shared" si="302"/>
        <v>0</v>
      </c>
      <c r="DCJ59" s="383">
        <f t="shared" si="302"/>
        <v>0</v>
      </c>
      <c r="DCK59" s="383">
        <f t="shared" si="302"/>
        <v>0</v>
      </c>
      <c r="DCL59" s="383">
        <f t="shared" si="302"/>
        <v>0</v>
      </c>
      <c r="DCM59" s="383">
        <f t="shared" si="302"/>
        <v>0</v>
      </c>
      <c r="DCN59" s="383">
        <f t="shared" si="302"/>
        <v>0</v>
      </c>
      <c r="DCO59" s="383">
        <f t="shared" si="302"/>
        <v>0</v>
      </c>
      <c r="DCP59" s="383">
        <f t="shared" si="302"/>
        <v>0</v>
      </c>
      <c r="DCQ59" s="383">
        <f t="shared" si="302"/>
        <v>0</v>
      </c>
      <c r="DCR59" s="383">
        <f t="shared" si="302"/>
        <v>0</v>
      </c>
      <c r="DCS59" s="383">
        <f t="shared" si="302"/>
        <v>0</v>
      </c>
      <c r="DCT59" s="383">
        <f t="shared" si="302"/>
        <v>0</v>
      </c>
      <c r="DCU59" s="383">
        <f t="shared" si="302"/>
        <v>0</v>
      </c>
      <c r="DCV59" s="383">
        <f t="shared" si="302"/>
        <v>0</v>
      </c>
      <c r="DCW59" s="383">
        <f t="shared" si="302"/>
        <v>0</v>
      </c>
      <c r="DCX59" s="383">
        <f t="shared" si="302"/>
        <v>0</v>
      </c>
      <c r="DCY59" s="383">
        <f t="shared" si="302"/>
        <v>0</v>
      </c>
      <c r="DCZ59" s="383">
        <f t="shared" si="302"/>
        <v>0</v>
      </c>
      <c r="DDA59" s="383">
        <f t="shared" si="302"/>
        <v>0</v>
      </c>
      <c r="DDB59" s="383">
        <f t="shared" si="302"/>
        <v>0</v>
      </c>
      <c r="DDC59" s="383">
        <f t="shared" si="302"/>
        <v>0</v>
      </c>
      <c r="DDD59" s="383">
        <f t="shared" si="302"/>
        <v>0</v>
      </c>
      <c r="DDE59" s="383">
        <f t="shared" si="302"/>
        <v>0</v>
      </c>
      <c r="DDF59" s="383">
        <f t="shared" si="302"/>
        <v>0</v>
      </c>
      <c r="DDG59" s="383">
        <f t="shared" si="302"/>
        <v>0</v>
      </c>
      <c r="DDH59" s="383">
        <f t="shared" si="302"/>
        <v>0</v>
      </c>
      <c r="DDI59" s="383">
        <f t="shared" si="302"/>
        <v>0</v>
      </c>
      <c r="DDJ59" s="383">
        <f t="shared" si="302"/>
        <v>0</v>
      </c>
      <c r="DDK59" s="383">
        <f t="shared" si="302"/>
        <v>0</v>
      </c>
      <c r="DDL59" s="383">
        <f t="shared" si="302"/>
        <v>0</v>
      </c>
      <c r="DDM59" s="383">
        <f t="shared" si="302"/>
        <v>0</v>
      </c>
      <c r="DDN59" s="383">
        <f t="shared" ref="DDN59:DFY59" si="303">$C$59*DDN54</f>
        <v>0</v>
      </c>
      <c r="DDO59" s="383">
        <f t="shared" si="303"/>
        <v>0</v>
      </c>
      <c r="DDP59" s="383">
        <f t="shared" si="303"/>
        <v>0</v>
      </c>
      <c r="DDQ59" s="383">
        <f t="shared" si="303"/>
        <v>0</v>
      </c>
      <c r="DDR59" s="383">
        <f t="shared" si="303"/>
        <v>0</v>
      </c>
      <c r="DDS59" s="383">
        <f t="shared" si="303"/>
        <v>0</v>
      </c>
      <c r="DDT59" s="383">
        <f t="shared" si="303"/>
        <v>0</v>
      </c>
      <c r="DDU59" s="383">
        <f t="shared" si="303"/>
        <v>0</v>
      </c>
      <c r="DDV59" s="383">
        <f t="shared" si="303"/>
        <v>0</v>
      </c>
      <c r="DDW59" s="383">
        <f t="shared" si="303"/>
        <v>0</v>
      </c>
      <c r="DDX59" s="383">
        <f t="shared" si="303"/>
        <v>0</v>
      </c>
      <c r="DDY59" s="383">
        <f t="shared" si="303"/>
        <v>0</v>
      </c>
      <c r="DDZ59" s="383">
        <f t="shared" si="303"/>
        <v>0</v>
      </c>
      <c r="DEA59" s="383">
        <f t="shared" si="303"/>
        <v>0</v>
      </c>
      <c r="DEB59" s="383">
        <f t="shared" si="303"/>
        <v>0</v>
      </c>
      <c r="DEC59" s="383">
        <f t="shared" si="303"/>
        <v>0</v>
      </c>
      <c r="DED59" s="383">
        <f t="shared" si="303"/>
        <v>0</v>
      </c>
      <c r="DEE59" s="383">
        <f t="shared" si="303"/>
        <v>0</v>
      </c>
      <c r="DEF59" s="383">
        <f t="shared" si="303"/>
        <v>0</v>
      </c>
      <c r="DEG59" s="383">
        <f t="shared" si="303"/>
        <v>0</v>
      </c>
      <c r="DEH59" s="383">
        <f t="shared" si="303"/>
        <v>0</v>
      </c>
      <c r="DEI59" s="383">
        <f t="shared" si="303"/>
        <v>0</v>
      </c>
      <c r="DEJ59" s="383">
        <f t="shared" si="303"/>
        <v>0</v>
      </c>
      <c r="DEK59" s="383">
        <f t="shared" si="303"/>
        <v>0</v>
      </c>
      <c r="DEL59" s="383">
        <f t="shared" si="303"/>
        <v>0</v>
      </c>
      <c r="DEM59" s="383">
        <f t="shared" si="303"/>
        <v>0</v>
      </c>
      <c r="DEN59" s="383">
        <f t="shared" si="303"/>
        <v>0</v>
      </c>
      <c r="DEO59" s="383">
        <f t="shared" si="303"/>
        <v>0</v>
      </c>
      <c r="DEP59" s="383">
        <f t="shared" si="303"/>
        <v>0</v>
      </c>
      <c r="DEQ59" s="383">
        <f t="shared" si="303"/>
        <v>0</v>
      </c>
      <c r="DER59" s="383">
        <f t="shared" si="303"/>
        <v>0</v>
      </c>
      <c r="DES59" s="383">
        <f t="shared" si="303"/>
        <v>0</v>
      </c>
      <c r="DET59" s="383">
        <f t="shared" si="303"/>
        <v>0</v>
      </c>
      <c r="DEU59" s="383">
        <f t="shared" si="303"/>
        <v>0</v>
      </c>
      <c r="DEV59" s="383">
        <f t="shared" si="303"/>
        <v>0</v>
      </c>
      <c r="DEW59" s="383">
        <f t="shared" si="303"/>
        <v>0</v>
      </c>
      <c r="DEX59" s="383">
        <f t="shared" si="303"/>
        <v>0</v>
      </c>
      <c r="DEY59" s="383">
        <f t="shared" si="303"/>
        <v>0</v>
      </c>
      <c r="DEZ59" s="383">
        <f t="shared" si="303"/>
        <v>0</v>
      </c>
      <c r="DFA59" s="383">
        <f t="shared" si="303"/>
        <v>0</v>
      </c>
      <c r="DFB59" s="383">
        <f t="shared" si="303"/>
        <v>0</v>
      </c>
      <c r="DFC59" s="383">
        <f t="shared" si="303"/>
        <v>0</v>
      </c>
      <c r="DFD59" s="383">
        <f t="shared" si="303"/>
        <v>0</v>
      </c>
      <c r="DFE59" s="383">
        <f t="shared" si="303"/>
        <v>0</v>
      </c>
      <c r="DFF59" s="383">
        <f t="shared" si="303"/>
        <v>0</v>
      </c>
      <c r="DFG59" s="383">
        <f t="shared" si="303"/>
        <v>0</v>
      </c>
      <c r="DFH59" s="383">
        <f t="shared" si="303"/>
        <v>0</v>
      </c>
      <c r="DFI59" s="383">
        <f t="shared" si="303"/>
        <v>0</v>
      </c>
      <c r="DFJ59" s="383">
        <f t="shared" si="303"/>
        <v>0</v>
      </c>
      <c r="DFK59" s="383">
        <f t="shared" si="303"/>
        <v>0</v>
      </c>
      <c r="DFL59" s="383">
        <f t="shared" si="303"/>
        <v>0</v>
      </c>
      <c r="DFM59" s="383">
        <f t="shared" si="303"/>
        <v>0</v>
      </c>
      <c r="DFN59" s="383">
        <f t="shared" si="303"/>
        <v>0</v>
      </c>
      <c r="DFO59" s="383">
        <f t="shared" si="303"/>
        <v>0</v>
      </c>
      <c r="DFP59" s="383">
        <f t="shared" si="303"/>
        <v>0</v>
      </c>
      <c r="DFQ59" s="383">
        <f t="shared" si="303"/>
        <v>0</v>
      </c>
      <c r="DFR59" s="383">
        <f t="shared" si="303"/>
        <v>0</v>
      </c>
      <c r="DFS59" s="383">
        <f t="shared" si="303"/>
        <v>0</v>
      </c>
      <c r="DFT59" s="383">
        <f t="shared" si="303"/>
        <v>0</v>
      </c>
      <c r="DFU59" s="383">
        <f t="shared" si="303"/>
        <v>0</v>
      </c>
      <c r="DFV59" s="383">
        <f t="shared" si="303"/>
        <v>0</v>
      </c>
      <c r="DFW59" s="383">
        <f t="shared" si="303"/>
        <v>0</v>
      </c>
      <c r="DFX59" s="383">
        <f t="shared" si="303"/>
        <v>0</v>
      </c>
      <c r="DFY59" s="383">
        <f t="shared" si="303"/>
        <v>0</v>
      </c>
      <c r="DFZ59" s="383">
        <f t="shared" ref="DFZ59:DIK59" si="304">$C$59*DFZ54</f>
        <v>0</v>
      </c>
      <c r="DGA59" s="383">
        <f t="shared" si="304"/>
        <v>0</v>
      </c>
      <c r="DGB59" s="383">
        <f t="shared" si="304"/>
        <v>0</v>
      </c>
      <c r="DGC59" s="383">
        <f t="shared" si="304"/>
        <v>0</v>
      </c>
      <c r="DGD59" s="383">
        <f t="shared" si="304"/>
        <v>0</v>
      </c>
      <c r="DGE59" s="383">
        <f t="shared" si="304"/>
        <v>0</v>
      </c>
      <c r="DGF59" s="383">
        <f t="shared" si="304"/>
        <v>0</v>
      </c>
      <c r="DGG59" s="383">
        <f t="shared" si="304"/>
        <v>0</v>
      </c>
      <c r="DGH59" s="383">
        <f t="shared" si="304"/>
        <v>0</v>
      </c>
      <c r="DGI59" s="383">
        <f t="shared" si="304"/>
        <v>0</v>
      </c>
      <c r="DGJ59" s="383">
        <f t="shared" si="304"/>
        <v>0</v>
      </c>
      <c r="DGK59" s="383">
        <f t="shared" si="304"/>
        <v>0</v>
      </c>
      <c r="DGL59" s="383">
        <f t="shared" si="304"/>
        <v>0</v>
      </c>
      <c r="DGM59" s="383">
        <f t="shared" si="304"/>
        <v>0</v>
      </c>
      <c r="DGN59" s="383">
        <f t="shared" si="304"/>
        <v>0</v>
      </c>
      <c r="DGO59" s="383">
        <f t="shared" si="304"/>
        <v>0</v>
      </c>
      <c r="DGP59" s="383">
        <f t="shared" si="304"/>
        <v>0</v>
      </c>
      <c r="DGQ59" s="383">
        <f t="shared" si="304"/>
        <v>0</v>
      </c>
      <c r="DGR59" s="383">
        <f t="shared" si="304"/>
        <v>0</v>
      </c>
      <c r="DGS59" s="383">
        <f t="shared" si="304"/>
        <v>0</v>
      </c>
      <c r="DGT59" s="383">
        <f t="shared" si="304"/>
        <v>0</v>
      </c>
      <c r="DGU59" s="383">
        <f t="shared" si="304"/>
        <v>0</v>
      </c>
      <c r="DGV59" s="383">
        <f t="shared" si="304"/>
        <v>0</v>
      </c>
      <c r="DGW59" s="383">
        <f t="shared" si="304"/>
        <v>0</v>
      </c>
      <c r="DGX59" s="383">
        <f t="shared" si="304"/>
        <v>0</v>
      </c>
      <c r="DGY59" s="383">
        <f t="shared" si="304"/>
        <v>0</v>
      </c>
      <c r="DGZ59" s="383">
        <f t="shared" si="304"/>
        <v>0</v>
      </c>
      <c r="DHA59" s="383">
        <f t="shared" si="304"/>
        <v>0</v>
      </c>
      <c r="DHB59" s="383">
        <f t="shared" si="304"/>
        <v>0</v>
      </c>
      <c r="DHC59" s="383">
        <f t="shared" si="304"/>
        <v>0</v>
      </c>
      <c r="DHD59" s="383">
        <f t="shared" si="304"/>
        <v>0</v>
      </c>
      <c r="DHE59" s="383">
        <f t="shared" si="304"/>
        <v>0</v>
      </c>
      <c r="DHF59" s="383">
        <f t="shared" si="304"/>
        <v>0</v>
      </c>
      <c r="DHG59" s="383">
        <f t="shared" si="304"/>
        <v>0</v>
      </c>
      <c r="DHH59" s="383">
        <f t="shared" si="304"/>
        <v>0</v>
      </c>
      <c r="DHI59" s="383">
        <f t="shared" si="304"/>
        <v>0</v>
      </c>
      <c r="DHJ59" s="383">
        <f t="shared" si="304"/>
        <v>0</v>
      </c>
      <c r="DHK59" s="383">
        <f t="shared" si="304"/>
        <v>0</v>
      </c>
      <c r="DHL59" s="383">
        <f t="shared" si="304"/>
        <v>0</v>
      </c>
      <c r="DHM59" s="383">
        <f t="shared" si="304"/>
        <v>0</v>
      </c>
      <c r="DHN59" s="383">
        <f t="shared" si="304"/>
        <v>0</v>
      </c>
      <c r="DHO59" s="383">
        <f t="shared" si="304"/>
        <v>0</v>
      </c>
      <c r="DHP59" s="383">
        <f t="shared" si="304"/>
        <v>0</v>
      </c>
      <c r="DHQ59" s="383">
        <f t="shared" si="304"/>
        <v>0</v>
      </c>
      <c r="DHR59" s="383">
        <f t="shared" si="304"/>
        <v>0</v>
      </c>
      <c r="DHS59" s="383">
        <f t="shared" si="304"/>
        <v>0</v>
      </c>
      <c r="DHT59" s="383">
        <f t="shared" si="304"/>
        <v>0</v>
      </c>
      <c r="DHU59" s="383">
        <f t="shared" si="304"/>
        <v>0</v>
      </c>
      <c r="DHV59" s="383">
        <f t="shared" si="304"/>
        <v>0</v>
      </c>
      <c r="DHW59" s="383">
        <f t="shared" si="304"/>
        <v>0</v>
      </c>
      <c r="DHX59" s="383">
        <f t="shared" si="304"/>
        <v>0</v>
      </c>
      <c r="DHY59" s="383">
        <f t="shared" si="304"/>
        <v>0</v>
      </c>
      <c r="DHZ59" s="383">
        <f t="shared" si="304"/>
        <v>0</v>
      </c>
      <c r="DIA59" s="383">
        <f t="shared" si="304"/>
        <v>0</v>
      </c>
      <c r="DIB59" s="383">
        <f t="shared" si="304"/>
        <v>0</v>
      </c>
      <c r="DIC59" s="383">
        <f t="shared" si="304"/>
        <v>0</v>
      </c>
      <c r="DID59" s="383">
        <f t="shared" si="304"/>
        <v>0</v>
      </c>
      <c r="DIE59" s="383">
        <f t="shared" si="304"/>
        <v>0</v>
      </c>
      <c r="DIF59" s="383">
        <f t="shared" si="304"/>
        <v>0</v>
      </c>
      <c r="DIG59" s="383">
        <f t="shared" si="304"/>
        <v>0</v>
      </c>
      <c r="DIH59" s="383">
        <f t="shared" si="304"/>
        <v>0</v>
      </c>
      <c r="DII59" s="383">
        <f t="shared" si="304"/>
        <v>0</v>
      </c>
      <c r="DIJ59" s="383">
        <f t="shared" si="304"/>
        <v>0</v>
      </c>
      <c r="DIK59" s="383">
        <f t="shared" si="304"/>
        <v>0</v>
      </c>
      <c r="DIL59" s="383">
        <f t="shared" ref="DIL59:DKW59" si="305">$C$59*DIL54</f>
        <v>0</v>
      </c>
      <c r="DIM59" s="383">
        <f t="shared" si="305"/>
        <v>0</v>
      </c>
      <c r="DIN59" s="383">
        <f t="shared" si="305"/>
        <v>0</v>
      </c>
      <c r="DIO59" s="383">
        <f t="shared" si="305"/>
        <v>0</v>
      </c>
      <c r="DIP59" s="383">
        <f t="shared" si="305"/>
        <v>0</v>
      </c>
      <c r="DIQ59" s="383">
        <f t="shared" si="305"/>
        <v>0</v>
      </c>
      <c r="DIR59" s="383">
        <f t="shared" si="305"/>
        <v>0</v>
      </c>
      <c r="DIS59" s="383">
        <f t="shared" si="305"/>
        <v>0</v>
      </c>
      <c r="DIT59" s="383">
        <f t="shared" si="305"/>
        <v>0</v>
      </c>
      <c r="DIU59" s="383">
        <f t="shared" si="305"/>
        <v>0</v>
      </c>
      <c r="DIV59" s="383">
        <f t="shared" si="305"/>
        <v>0</v>
      </c>
      <c r="DIW59" s="383">
        <f t="shared" si="305"/>
        <v>0</v>
      </c>
      <c r="DIX59" s="383">
        <f t="shared" si="305"/>
        <v>0</v>
      </c>
      <c r="DIY59" s="383">
        <f t="shared" si="305"/>
        <v>0</v>
      </c>
      <c r="DIZ59" s="383">
        <f t="shared" si="305"/>
        <v>0</v>
      </c>
      <c r="DJA59" s="383">
        <f t="shared" si="305"/>
        <v>0</v>
      </c>
      <c r="DJB59" s="383">
        <f t="shared" si="305"/>
        <v>0</v>
      </c>
      <c r="DJC59" s="383">
        <f t="shared" si="305"/>
        <v>0</v>
      </c>
      <c r="DJD59" s="383">
        <f t="shared" si="305"/>
        <v>0</v>
      </c>
      <c r="DJE59" s="383">
        <f t="shared" si="305"/>
        <v>0</v>
      </c>
      <c r="DJF59" s="383">
        <f t="shared" si="305"/>
        <v>0</v>
      </c>
      <c r="DJG59" s="383">
        <f t="shared" si="305"/>
        <v>0</v>
      </c>
      <c r="DJH59" s="383">
        <f t="shared" si="305"/>
        <v>0</v>
      </c>
      <c r="DJI59" s="383">
        <f t="shared" si="305"/>
        <v>0</v>
      </c>
      <c r="DJJ59" s="383">
        <f t="shared" si="305"/>
        <v>0</v>
      </c>
      <c r="DJK59" s="383">
        <f t="shared" si="305"/>
        <v>0</v>
      </c>
      <c r="DJL59" s="383">
        <f t="shared" si="305"/>
        <v>0</v>
      </c>
      <c r="DJM59" s="383">
        <f t="shared" si="305"/>
        <v>0</v>
      </c>
      <c r="DJN59" s="383">
        <f t="shared" si="305"/>
        <v>0</v>
      </c>
      <c r="DJO59" s="383">
        <f t="shared" si="305"/>
        <v>0</v>
      </c>
      <c r="DJP59" s="383">
        <f t="shared" si="305"/>
        <v>0</v>
      </c>
      <c r="DJQ59" s="383">
        <f t="shared" si="305"/>
        <v>0</v>
      </c>
      <c r="DJR59" s="383">
        <f t="shared" si="305"/>
        <v>0</v>
      </c>
      <c r="DJS59" s="383">
        <f t="shared" si="305"/>
        <v>0</v>
      </c>
      <c r="DJT59" s="383">
        <f t="shared" si="305"/>
        <v>0</v>
      </c>
      <c r="DJU59" s="383">
        <f t="shared" si="305"/>
        <v>0</v>
      </c>
      <c r="DJV59" s="383">
        <f t="shared" si="305"/>
        <v>0</v>
      </c>
      <c r="DJW59" s="383">
        <f t="shared" si="305"/>
        <v>0</v>
      </c>
      <c r="DJX59" s="383">
        <f t="shared" si="305"/>
        <v>0</v>
      </c>
      <c r="DJY59" s="383">
        <f t="shared" si="305"/>
        <v>0</v>
      </c>
      <c r="DJZ59" s="383">
        <f t="shared" si="305"/>
        <v>0</v>
      </c>
      <c r="DKA59" s="383">
        <f t="shared" si="305"/>
        <v>0</v>
      </c>
      <c r="DKB59" s="383">
        <f t="shared" si="305"/>
        <v>0</v>
      </c>
      <c r="DKC59" s="383">
        <f t="shared" si="305"/>
        <v>0</v>
      </c>
      <c r="DKD59" s="383">
        <f t="shared" si="305"/>
        <v>0</v>
      </c>
      <c r="DKE59" s="383">
        <f t="shared" si="305"/>
        <v>0</v>
      </c>
      <c r="DKF59" s="383">
        <f t="shared" si="305"/>
        <v>0</v>
      </c>
      <c r="DKG59" s="383">
        <f t="shared" si="305"/>
        <v>0</v>
      </c>
      <c r="DKH59" s="383">
        <f t="shared" si="305"/>
        <v>0</v>
      </c>
      <c r="DKI59" s="383">
        <f t="shared" si="305"/>
        <v>0</v>
      </c>
      <c r="DKJ59" s="383">
        <f t="shared" si="305"/>
        <v>0</v>
      </c>
      <c r="DKK59" s="383">
        <f t="shared" si="305"/>
        <v>0</v>
      </c>
      <c r="DKL59" s="383">
        <f t="shared" si="305"/>
        <v>0</v>
      </c>
      <c r="DKM59" s="383">
        <f t="shared" si="305"/>
        <v>0</v>
      </c>
      <c r="DKN59" s="383">
        <f t="shared" si="305"/>
        <v>0</v>
      </c>
      <c r="DKO59" s="383">
        <f t="shared" si="305"/>
        <v>0</v>
      </c>
      <c r="DKP59" s="383">
        <f t="shared" si="305"/>
        <v>0</v>
      </c>
      <c r="DKQ59" s="383">
        <f t="shared" si="305"/>
        <v>0</v>
      </c>
      <c r="DKR59" s="383">
        <f t="shared" si="305"/>
        <v>0</v>
      </c>
      <c r="DKS59" s="383">
        <f t="shared" si="305"/>
        <v>0</v>
      </c>
      <c r="DKT59" s="383">
        <f t="shared" si="305"/>
        <v>0</v>
      </c>
      <c r="DKU59" s="383">
        <f t="shared" si="305"/>
        <v>0</v>
      </c>
      <c r="DKV59" s="383">
        <f t="shared" si="305"/>
        <v>0</v>
      </c>
      <c r="DKW59" s="383">
        <f t="shared" si="305"/>
        <v>0</v>
      </c>
      <c r="DKX59" s="383">
        <f t="shared" ref="DKX59:DNI59" si="306">$C$59*DKX54</f>
        <v>0</v>
      </c>
      <c r="DKY59" s="383">
        <f t="shared" si="306"/>
        <v>0</v>
      </c>
      <c r="DKZ59" s="383">
        <f t="shared" si="306"/>
        <v>0</v>
      </c>
      <c r="DLA59" s="383">
        <f t="shared" si="306"/>
        <v>0</v>
      </c>
      <c r="DLB59" s="383">
        <f t="shared" si="306"/>
        <v>0</v>
      </c>
      <c r="DLC59" s="383">
        <f t="shared" si="306"/>
        <v>0</v>
      </c>
      <c r="DLD59" s="383">
        <f t="shared" si="306"/>
        <v>0</v>
      </c>
      <c r="DLE59" s="383">
        <f t="shared" si="306"/>
        <v>0</v>
      </c>
      <c r="DLF59" s="383">
        <f t="shared" si="306"/>
        <v>0</v>
      </c>
      <c r="DLG59" s="383">
        <f t="shared" si="306"/>
        <v>0</v>
      </c>
      <c r="DLH59" s="383">
        <f t="shared" si="306"/>
        <v>0</v>
      </c>
      <c r="DLI59" s="383">
        <f t="shared" si="306"/>
        <v>0</v>
      </c>
      <c r="DLJ59" s="383">
        <f t="shared" si="306"/>
        <v>0</v>
      </c>
      <c r="DLK59" s="383">
        <f t="shared" si="306"/>
        <v>0</v>
      </c>
      <c r="DLL59" s="383">
        <f t="shared" si="306"/>
        <v>0</v>
      </c>
      <c r="DLM59" s="383">
        <f t="shared" si="306"/>
        <v>0</v>
      </c>
      <c r="DLN59" s="383">
        <f t="shared" si="306"/>
        <v>0</v>
      </c>
      <c r="DLO59" s="383">
        <f t="shared" si="306"/>
        <v>0</v>
      </c>
      <c r="DLP59" s="383">
        <f t="shared" si="306"/>
        <v>0</v>
      </c>
      <c r="DLQ59" s="383">
        <f t="shared" si="306"/>
        <v>0</v>
      </c>
      <c r="DLR59" s="383">
        <f t="shared" si="306"/>
        <v>0</v>
      </c>
      <c r="DLS59" s="383">
        <f t="shared" si="306"/>
        <v>0</v>
      </c>
      <c r="DLT59" s="383">
        <f t="shared" si="306"/>
        <v>0</v>
      </c>
      <c r="DLU59" s="383">
        <f t="shared" si="306"/>
        <v>0</v>
      </c>
      <c r="DLV59" s="383">
        <f t="shared" si="306"/>
        <v>0</v>
      </c>
      <c r="DLW59" s="383">
        <f t="shared" si="306"/>
        <v>0</v>
      </c>
      <c r="DLX59" s="383">
        <f t="shared" si="306"/>
        <v>0</v>
      </c>
      <c r="DLY59" s="383">
        <f t="shared" si="306"/>
        <v>0</v>
      </c>
      <c r="DLZ59" s="383">
        <f t="shared" si="306"/>
        <v>0</v>
      </c>
      <c r="DMA59" s="383">
        <f t="shared" si="306"/>
        <v>0</v>
      </c>
      <c r="DMB59" s="383">
        <f t="shared" si="306"/>
        <v>0</v>
      </c>
      <c r="DMC59" s="383">
        <f t="shared" si="306"/>
        <v>0</v>
      </c>
      <c r="DMD59" s="383">
        <f t="shared" si="306"/>
        <v>0</v>
      </c>
      <c r="DME59" s="383">
        <f t="shared" si="306"/>
        <v>0</v>
      </c>
      <c r="DMF59" s="383">
        <f t="shared" si="306"/>
        <v>0</v>
      </c>
      <c r="DMG59" s="383">
        <f t="shared" si="306"/>
        <v>0</v>
      </c>
      <c r="DMH59" s="383">
        <f t="shared" si="306"/>
        <v>0</v>
      </c>
      <c r="DMI59" s="383">
        <f t="shared" si="306"/>
        <v>0</v>
      </c>
      <c r="DMJ59" s="383">
        <f t="shared" si="306"/>
        <v>0</v>
      </c>
      <c r="DMK59" s="383">
        <f t="shared" si="306"/>
        <v>0</v>
      </c>
      <c r="DML59" s="383">
        <f t="shared" si="306"/>
        <v>0</v>
      </c>
      <c r="DMM59" s="383">
        <f t="shared" si="306"/>
        <v>0</v>
      </c>
      <c r="DMN59" s="383">
        <f t="shared" si="306"/>
        <v>0</v>
      </c>
      <c r="DMO59" s="383">
        <f t="shared" si="306"/>
        <v>0</v>
      </c>
      <c r="DMP59" s="383">
        <f t="shared" si="306"/>
        <v>0</v>
      </c>
      <c r="DMQ59" s="383">
        <f t="shared" si="306"/>
        <v>0</v>
      </c>
      <c r="DMR59" s="383">
        <f t="shared" si="306"/>
        <v>0</v>
      </c>
      <c r="DMS59" s="383">
        <f t="shared" si="306"/>
        <v>0</v>
      </c>
      <c r="DMT59" s="383">
        <f t="shared" si="306"/>
        <v>0</v>
      </c>
      <c r="DMU59" s="383">
        <f t="shared" si="306"/>
        <v>0</v>
      </c>
      <c r="DMV59" s="383">
        <f t="shared" si="306"/>
        <v>0</v>
      </c>
      <c r="DMW59" s="383">
        <f t="shared" si="306"/>
        <v>0</v>
      </c>
      <c r="DMX59" s="383">
        <f t="shared" si="306"/>
        <v>0</v>
      </c>
      <c r="DMY59" s="383">
        <f t="shared" si="306"/>
        <v>0</v>
      </c>
      <c r="DMZ59" s="383">
        <f t="shared" si="306"/>
        <v>0</v>
      </c>
      <c r="DNA59" s="383">
        <f t="shared" si="306"/>
        <v>0</v>
      </c>
      <c r="DNB59" s="383">
        <f t="shared" si="306"/>
        <v>0</v>
      </c>
      <c r="DNC59" s="383">
        <f t="shared" si="306"/>
        <v>0</v>
      </c>
      <c r="DND59" s="383">
        <f t="shared" si="306"/>
        <v>0</v>
      </c>
      <c r="DNE59" s="383">
        <f t="shared" si="306"/>
        <v>0</v>
      </c>
      <c r="DNF59" s="383">
        <f t="shared" si="306"/>
        <v>0</v>
      </c>
      <c r="DNG59" s="383">
        <f t="shared" si="306"/>
        <v>0</v>
      </c>
      <c r="DNH59" s="383">
        <f t="shared" si="306"/>
        <v>0</v>
      </c>
      <c r="DNI59" s="383">
        <f t="shared" si="306"/>
        <v>0</v>
      </c>
      <c r="DNJ59" s="383">
        <f t="shared" ref="DNJ59:DPU59" si="307">$C$59*DNJ54</f>
        <v>0</v>
      </c>
      <c r="DNK59" s="383">
        <f t="shared" si="307"/>
        <v>0</v>
      </c>
      <c r="DNL59" s="383">
        <f t="shared" si="307"/>
        <v>0</v>
      </c>
      <c r="DNM59" s="383">
        <f t="shared" si="307"/>
        <v>0</v>
      </c>
      <c r="DNN59" s="383">
        <f t="shared" si="307"/>
        <v>0</v>
      </c>
      <c r="DNO59" s="383">
        <f t="shared" si="307"/>
        <v>0</v>
      </c>
      <c r="DNP59" s="383">
        <f t="shared" si="307"/>
        <v>0</v>
      </c>
      <c r="DNQ59" s="383">
        <f t="shared" si="307"/>
        <v>0</v>
      </c>
      <c r="DNR59" s="383">
        <f t="shared" si="307"/>
        <v>0</v>
      </c>
      <c r="DNS59" s="383">
        <f t="shared" si="307"/>
        <v>0</v>
      </c>
      <c r="DNT59" s="383">
        <f t="shared" si="307"/>
        <v>0</v>
      </c>
      <c r="DNU59" s="383">
        <f t="shared" si="307"/>
        <v>0</v>
      </c>
      <c r="DNV59" s="383">
        <f t="shared" si="307"/>
        <v>0</v>
      </c>
      <c r="DNW59" s="383">
        <f t="shared" si="307"/>
        <v>0</v>
      </c>
      <c r="DNX59" s="383">
        <f t="shared" si="307"/>
        <v>0</v>
      </c>
      <c r="DNY59" s="383">
        <f t="shared" si="307"/>
        <v>0</v>
      </c>
      <c r="DNZ59" s="383">
        <f t="shared" si="307"/>
        <v>0</v>
      </c>
      <c r="DOA59" s="383">
        <f t="shared" si="307"/>
        <v>0</v>
      </c>
      <c r="DOB59" s="383">
        <f t="shared" si="307"/>
        <v>0</v>
      </c>
      <c r="DOC59" s="383">
        <f t="shared" si="307"/>
        <v>0</v>
      </c>
      <c r="DOD59" s="383">
        <f t="shared" si="307"/>
        <v>0</v>
      </c>
      <c r="DOE59" s="383">
        <f t="shared" si="307"/>
        <v>0</v>
      </c>
      <c r="DOF59" s="383">
        <f t="shared" si="307"/>
        <v>0</v>
      </c>
      <c r="DOG59" s="383">
        <f t="shared" si="307"/>
        <v>0</v>
      </c>
      <c r="DOH59" s="383">
        <f t="shared" si="307"/>
        <v>0</v>
      </c>
      <c r="DOI59" s="383">
        <f t="shared" si="307"/>
        <v>0</v>
      </c>
      <c r="DOJ59" s="383">
        <f t="shared" si="307"/>
        <v>0</v>
      </c>
      <c r="DOK59" s="383">
        <f t="shared" si="307"/>
        <v>0</v>
      </c>
      <c r="DOL59" s="383">
        <f t="shared" si="307"/>
        <v>0</v>
      </c>
      <c r="DOM59" s="383">
        <f t="shared" si="307"/>
        <v>0</v>
      </c>
      <c r="DON59" s="383">
        <f t="shared" si="307"/>
        <v>0</v>
      </c>
      <c r="DOO59" s="383">
        <f t="shared" si="307"/>
        <v>0</v>
      </c>
      <c r="DOP59" s="383">
        <f t="shared" si="307"/>
        <v>0</v>
      </c>
      <c r="DOQ59" s="383">
        <f t="shared" si="307"/>
        <v>0</v>
      </c>
      <c r="DOR59" s="383">
        <f t="shared" si="307"/>
        <v>0</v>
      </c>
      <c r="DOS59" s="383">
        <f t="shared" si="307"/>
        <v>0</v>
      </c>
      <c r="DOT59" s="383">
        <f t="shared" si="307"/>
        <v>0</v>
      </c>
      <c r="DOU59" s="383">
        <f t="shared" si="307"/>
        <v>0</v>
      </c>
      <c r="DOV59" s="383">
        <f t="shared" si="307"/>
        <v>0</v>
      </c>
      <c r="DOW59" s="383">
        <f t="shared" si="307"/>
        <v>0</v>
      </c>
      <c r="DOX59" s="383">
        <f t="shared" si="307"/>
        <v>0</v>
      </c>
      <c r="DOY59" s="383">
        <f t="shared" si="307"/>
        <v>0</v>
      </c>
      <c r="DOZ59" s="383">
        <f t="shared" si="307"/>
        <v>0</v>
      </c>
      <c r="DPA59" s="383">
        <f t="shared" si="307"/>
        <v>0</v>
      </c>
      <c r="DPB59" s="383">
        <f t="shared" si="307"/>
        <v>0</v>
      </c>
      <c r="DPC59" s="383">
        <f t="shared" si="307"/>
        <v>0</v>
      </c>
      <c r="DPD59" s="383">
        <f t="shared" si="307"/>
        <v>0</v>
      </c>
      <c r="DPE59" s="383">
        <f t="shared" si="307"/>
        <v>0</v>
      </c>
      <c r="DPF59" s="383">
        <f t="shared" si="307"/>
        <v>0</v>
      </c>
      <c r="DPG59" s="383">
        <f t="shared" si="307"/>
        <v>0</v>
      </c>
      <c r="DPH59" s="383">
        <f t="shared" si="307"/>
        <v>0</v>
      </c>
      <c r="DPI59" s="383">
        <f t="shared" si="307"/>
        <v>0</v>
      </c>
      <c r="DPJ59" s="383">
        <f t="shared" si="307"/>
        <v>0</v>
      </c>
      <c r="DPK59" s="383">
        <f t="shared" si="307"/>
        <v>0</v>
      </c>
      <c r="DPL59" s="383">
        <f t="shared" si="307"/>
        <v>0</v>
      </c>
      <c r="DPM59" s="383">
        <f t="shared" si="307"/>
        <v>0</v>
      </c>
      <c r="DPN59" s="383">
        <f t="shared" si="307"/>
        <v>0</v>
      </c>
      <c r="DPO59" s="383">
        <f t="shared" si="307"/>
        <v>0</v>
      </c>
      <c r="DPP59" s="383">
        <f t="shared" si="307"/>
        <v>0</v>
      </c>
      <c r="DPQ59" s="383">
        <f t="shared" si="307"/>
        <v>0</v>
      </c>
      <c r="DPR59" s="383">
        <f t="shared" si="307"/>
        <v>0</v>
      </c>
      <c r="DPS59" s="383">
        <f t="shared" si="307"/>
        <v>0</v>
      </c>
      <c r="DPT59" s="383">
        <f t="shared" si="307"/>
        <v>0</v>
      </c>
      <c r="DPU59" s="383">
        <f t="shared" si="307"/>
        <v>0</v>
      </c>
      <c r="DPV59" s="383">
        <f t="shared" ref="DPV59:DSG59" si="308">$C$59*DPV54</f>
        <v>0</v>
      </c>
      <c r="DPW59" s="383">
        <f t="shared" si="308"/>
        <v>0</v>
      </c>
      <c r="DPX59" s="383">
        <f t="shared" si="308"/>
        <v>0</v>
      </c>
      <c r="DPY59" s="383">
        <f t="shared" si="308"/>
        <v>0</v>
      </c>
      <c r="DPZ59" s="383">
        <f t="shared" si="308"/>
        <v>0</v>
      </c>
      <c r="DQA59" s="383">
        <f t="shared" si="308"/>
        <v>0</v>
      </c>
      <c r="DQB59" s="383">
        <f t="shared" si="308"/>
        <v>0</v>
      </c>
      <c r="DQC59" s="383">
        <f t="shared" si="308"/>
        <v>0</v>
      </c>
      <c r="DQD59" s="383">
        <f t="shared" si="308"/>
        <v>0</v>
      </c>
      <c r="DQE59" s="383">
        <f t="shared" si="308"/>
        <v>0</v>
      </c>
      <c r="DQF59" s="383">
        <f t="shared" si="308"/>
        <v>0</v>
      </c>
      <c r="DQG59" s="383">
        <f t="shared" si="308"/>
        <v>0</v>
      </c>
      <c r="DQH59" s="383">
        <f t="shared" si="308"/>
        <v>0</v>
      </c>
      <c r="DQI59" s="383">
        <f t="shared" si="308"/>
        <v>0</v>
      </c>
      <c r="DQJ59" s="383">
        <f t="shared" si="308"/>
        <v>0</v>
      </c>
      <c r="DQK59" s="383">
        <f t="shared" si="308"/>
        <v>0</v>
      </c>
      <c r="DQL59" s="383">
        <f t="shared" si="308"/>
        <v>0</v>
      </c>
      <c r="DQM59" s="383">
        <f t="shared" si="308"/>
        <v>0</v>
      </c>
      <c r="DQN59" s="383">
        <f t="shared" si="308"/>
        <v>0</v>
      </c>
      <c r="DQO59" s="383">
        <f t="shared" si="308"/>
        <v>0</v>
      </c>
      <c r="DQP59" s="383">
        <f t="shared" si="308"/>
        <v>0</v>
      </c>
      <c r="DQQ59" s="383">
        <f t="shared" si="308"/>
        <v>0</v>
      </c>
      <c r="DQR59" s="383">
        <f t="shared" si="308"/>
        <v>0</v>
      </c>
      <c r="DQS59" s="383">
        <f t="shared" si="308"/>
        <v>0</v>
      </c>
      <c r="DQT59" s="383">
        <f t="shared" si="308"/>
        <v>0</v>
      </c>
      <c r="DQU59" s="383">
        <f t="shared" si="308"/>
        <v>0</v>
      </c>
      <c r="DQV59" s="383">
        <f t="shared" si="308"/>
        <v>0</v>
      </c>
      <c r="DQW59" s="383">
        <f t="shared" si="308"/>
        <v>0</v>
      </c>
      <c r="DQX59" s="383">
        <f t="shared" si="308"/>
        <v>0</v>
      </c>
      <c r="DQY59" s="383">
        <f t="shared" si="308"/>
        <v>0</v>
      </c>
      <c r="DQZ59" s="383">
        <f t="shared" si="308"/>
        <v>0</v>
      </c>
      <c r="DRA59" s="383">
        <f t="shared" si="308"/>
        <v>0</v>
      </c>
      <c r="DRB59" s="383">
        <f t="shared" si="308"/>
        <v>0</v>
      </c>
      <c r="DRC59" s="383">
        <f t="shared" si="308"/>
        <v>0</v>
      </c>
      <c r="DRD59" s="383">
        <f t="shared" si="308"/>
        <v>0</v>
      </c>
      <c r="DRE59" s="383">
        <f t="shared" si="308"/>
        <v>0</v>
      </c>
      <c r="DRF59" s="383">
        <f t="shared" si="308"/>
        <v>0</v>
      </c>
      <c r="DRG59" s="383">
        <f t="shared" si="308"/>
        <v>0</v>
      </c>
      <c r="DRH59" s="383">
        <f t="shared" si="308"/>
        <v>0</v>
      </c>
      <c r="DRI59" s="383">
        <f t="shared" si="308"/>
        <v>0</v>
      </c>
      <c r="DRJ59" s="383">
        <f t="shared" si="308"/>
        <v>0</v>
      </c>
      <c r="DRK59" s="383">
        <f t="shared" si="308"/>
        <v>0</v>
      </c>
      <c r="DRL59" s="383">
        <f t="shared" si="308"/>
        <v>0</v>
      </c>
      <c r="DRM59" s="383">
        <f t="shared" si="308"/>
        <v>0</v>
      </c>
      <c r="DRN59" s="383">
        <f t="shared" si="308"/>
        <v>0</v>
      </c>
      <c r="DRO59" s="383">
        <f t="shared" si="308"/>
        <v>0</v>
      </c>
      <c r="DRP59" s="383">
        <f t="shared" si="308"/>
        <v>0</v>
      </c>
      <c r="DRQ59" s="383">
        <f t="shared" si="308"/>
        <v>0</v>
      </c>
      <c r="DRR59" s="383">
        <f t="shared" si="308"/>
        <v>0</v>
      </c>
      <c r="DRS59" s="383">
        <f t="shared" si="308"/>
        <v>0</v>
      </c>
      <c r="DRT59" s="383">
        <f t="shared" si="308"/>
        <v>0</v>
      </c>
      <c r="DRU59" s="383">
        <f t="shared" si="308"/>
        <v>0</v>
      </c>
      <c r="DRV59" s="383">
        <f t="shared" si="308"/>
        <v>0</v>
      </c>
      <c r="DRW59" s="383">
        <f t="shared" si="308"/>
        <v>0</v>
      </c>
      <c r="DRX59" s="383">
        <f t="shared" si="308"/>
        <v>0</v>
      </c>
      <c r="DRY59" s="383">
        <f t="shared" si="308"/>
        <v>0</v>
      </c>
      <c r="DRZ59" s="383">
        <f t="shared" si="308"/>
        <v>0</v>
      </c>
      <c r="DSA59" s="383">
        <f t="shared" si="308"/>
        <v>0</v>
      </c>
      <c r="DSB59" s="383">
        <f t="shared" si="308"/>
        <v>0</v>
      </c>
      <c r="DSC59" s="383">
        <f t="shared" si="308"/>
        <v>0</v>
      </c>
      <c r="DSD59" s="383">
        <f t="shared" si="308"/>
        <v>0</v>
      </c>
      <c r="DSE59" s="383">
        <f t="shared" si="308"/>
        <v>0</v>
      </c>
      <c r="DSF59" s="383">
        <f t="shared" si="308"/>
        <v>0</v>
      </c>
      <c r="DSG59" s="383">
        <f t="shared" si="308"/>
        <v>0</v>
      </c>
      <c r="DSH59" s="383">
        <f t="shared" ref="DSH59:DUS59" si="309">$C$59*DSH54</f>
        <v>0</v>
      </c>
      <c r="DSI59" s="383">
        <f t="shared" si="309"/>
        <v>0</v>
      </c>
      <c r="DSJ59" s="383">
        <f t="shared" si="309"/>
        <v>0</v>
      </c>
      <c r="DSK59" s="383">
        <f t="shared" si="309"/>
        <v>0</v>
      </c>
      <c r="DSL59" s="383">
        <f t="shared" si="309"/>
        <v>0</v>
      </c>
      <c r="DSM59" s="383">
        <f t="shared" si="309"/>
        <v>0</v>
      </c>
      <c r="DSN59" s="383">
        <f t="shared" si="309"/>
        <v>0</v>
      </c>
      <c r="DSO59" s="383">
        <f t="shared" si="309"/>
        <v>0</v>
      </c>
      <c r="DSP59" s="383">
        <f t="shared" si="309"/>
        <v>0</v>
      </c>
      <c r="DSQ59" s="383">
        <f t="shared" si="309"/>
        <v>0</v>
      </c>
      <c r="DSR59" s="383">
        <f t="shared" si="309"/>
        <v>0</v>
      </c>
      <c r="DSS59" s="383">
        <f t="shared" si="309"/>
        <v>0</v>
      </c>
      <c r="DST59" s="383">
        <f t="shared" si="309"/>
        <v>0</v>
      </c>
      <c r="DSU59" s="383">
        <f t="shared" si="309"/>
        <v>0</v>
      </c>
      <c r="DSV59" s="383">
        <f t="shared" si="309"/>
        <v>0</v>
      </c>
      <c r="DSW59" s="383">
        <f t="shared" si="309"/>
        <v>0</v>
      </c>
      <c r="DSX59" s="383">
        <f t="shared" si="309"/>
        <v>0</v>
      </c>
      <c r="DSY59" s="383">
        <f t="shared" si="309"/>
        <v>0</v>
      </c>
      <c r="DSZ59" s="383">
        <f t="shared" si="309"/>
        <v>0</v>
      </c>
      <c r="DTA59" s="383">
        <f t="shared" si="309"/>
        <v>0</v>
      </c>
      <c r="DTB59" s="383">
        <f t="shared" si="309"/>
        <v>0</v>
      </c>
      <c r="DTC59" s="383">
        <f t="shared" si="309"/>
        <v>0</v>
      </c>
      <c r="DTD59" s="383">
        <f t="shared" si="309"/>
        <v>0</v>
      </c>
      <c r="DTE59" s="383">
        <f t="shared" si="309"/>
        <v>0</v>
      </c>
      <c r="DTF59" s="383">
        <f t="shared" si="309"/>
        <v>0</v>
      </c>
      <c r="DTG59" s="383">
        <f t="shared" si="309"/>
        <v>0</v>
      </c>
      <c r="DTH59" s="383">
        <f t="shared" si="309"/>
        <v>0</v>
      </c>
      <c r="DTI59" s="383">
        <f t="shared" si="309"/>
        <v>0</v>
      </c>
      <c r="DTJ59" s="383">
        <f t="shared" si="309"/>
        <v>0</v>
      </c>
      <c r="DTK59" s="383">
        <f t="shared" si="309"/>
        <v>0</v>
      </c>
      <c r="DTL59" s="383">
        <f t="shared" si="309"/>
        <v>0</v>
      </c>
      <c r="DTM59" s="383">
        <f t="shared" si="309"/>
        <v>0</v>
      </c>
      <c r="DTN59" s="383">
        <f t="shared" si="309"/>
        <v>0</v>
      </c>
      <c r="DTO59" s="383">
        <f t="shared" si="309"/>
        <v>0</v>
      </c>
      <c r="DTP59" s="383">
        <f t="shared" si="309"/>
        <v>0</v>
      </c>
      <c r="DTQ59" s="383">
        <f t="shared" si="309"/>
        <v>0</v>
      </c>
      <c r="DTR59" s="383">
        <f t="shared" si="309"/>
        <v>0</v>
      </c>
      <c r="DTS59" s="383">
        <f t="shared" si="309"/>
        <v>0</v>
      </c>
      <c r="DTT59" s="383">
        <f t="shared" si="309"/>
        <v>0</v>
      </c>
      <c r="DTU59" s="383">
        <f t="shared" si="309"/>
        <v>0</v>
      </c>
      <c r="DTV59" s="383">
        <f t="shared" si="309"/>
        <v>0</v>
      </c>
      <c r="DTW59" s="383">
        <f t="shared" si="309"/>
        <v>0</v>
      </c>
      <c r="DTX59" s="383">
        <f t="shared" si="309"/>
        <v>0</v>
      </c>
      <c r="DTY59" s="383">
        <f t="shared" si="309"/>
        <v>0</v>
      </c>
      <c r="DTZ59" s="383">
        <f t="shared" si="309"/>
        <v>0</v>
      </c>
      <c r="DUA59" s="383">
        <f t="shared" si="309"/>
        <v>0</v>
      </c>
      <c r="DUB59" s="383">
        <f t="shared" si="309"/>
        <v>0</v>
      </c>
      <c r="DUC59" s="383">
        <f t="shared" si="309"/>
        <v>0</v>
      </c>
      <c r="DUD59" s="383">
        <f t="shared" si="309"/>
        <v>0</v>
      </c>
      <c r="DUE59" s="383">
        <f t="shared" si="309"/>
        <v>0</v>
      </c>
      <c r="DUF59" s="383">
        <f t="shared" si="309"/>
        <v>0</v>
      </c>
      <c r="DUG59" s="383">
        <f t="shared" si="309"/>
        <v>0</v>
      </c>
      <c r="DUH59" s="383">
        <f t="shared" si="309"/>
        <v>0</v>
      </c>
      <c r="DUI59" s="383">
        <f t="shared" si="309"/>
        <v>0</v>
      </c>
      <c r="DUJ59" s="383">
        <f t="shared" si="309"/>
        <v>0</v>
      </c>
      <c r="DUK59" s="383">
        <f t="shared" si="309"/>
        <v>0</v>
      </c>
      <c r="DUL59" s="383">
        <f t="shared" si="309"/>
        <v>0</v>
      </c>
      <c r="DUM59" s="383">
        <f t="shared" si="309"/>
        <v>0</v>
      </c>
      <c r="DUN59" s="383">
        <f t="shared" si="309"/>
        <v>0</v>
      </c>
      <c r="DUO59" s="383">
        <f t="shared" si="309"/>
        <v>0</v>
      </c>
      <c r="DUP59" s="383">
        <f t="shared" si="309"/>
        <v>0</v>
      </c>
      <c r="DUQ59" s="383">
        <f t="shared" si="309"/>
        <v>0</v>
      </c>
      <c r="DUR59" s="383">
        <f t="shared" si="309"/>
        <v>0</v>
      </c>
      <c r="DUS59" s="383">
        <f t="shared" si="309"/>
        <v>0</v>
      </c>
      <c r="DUT59" s="383">
        <f t="shared" ref="DUT59:DXE59" si="310">$C$59*DUT54</f>
        <v>0</v>
      </c>
      <c r="DUU59" s="383">
        <f t="shared" si="310"/>
        <v>0</v>
      </c>
      <c r="DUV59" s="383">
        <f t="shared" si="310"/>
        <v>0</v>
      </c>
      <c r="DUW59" s="383">
        <f t="shared" si="310"/>
        <v>0</v>
      </c>
      <c r="DUX59" s="383">
        <f t="shared" si="310"/>
        <v>0</v>
      </c>
      <c r="DUY59" s="383">
        <f t="shared" si="310"/>
        <v>0</v>
      </c>
      <c r="DUZ59" s="383">
        <f t="shared" si="310"/>
        <v>0</v>
      </c>
      <c r="DVA59" s="383">
        <f t="shared" si="310"/>
        <v>0</v>
      </c>
      <c r="DVB59" s="383">
        <f t="shared" si="310"/>
        <v>0</v>
      </c>
      <c r="DVC59" s="383">
        <f t="shared" si="310"/>
        <v>0</v>
      </c>
      <c r="DVD59" s="383">
        <f t="shared" si="310"/>
        <v>0</v>
      </c>
      <c r="DVE59" s="383">
        <f t="shared" si="310"/>
        <v>0</v>
      </c>
      <c r="DVF59" s="383">
        <f t="shared" si="310"/>
        <v>0</v>
      </c>
      <c r="DVG59" s="383">
        <f t="shared" si="310"/>
        <v>0</v>
      </c>
      <c r="DVH59" s="383">
        <f t="shared" si="310"/>
        <v>0</v>
      </c>
      <c r="DVI59" s="383">
        <f t="shared" si="310"/>
        <v>0</v>
      </c>
      <c r="DVJ59" s="383">
        <f t="shared" si="310"/>
        <v>0</v>
      </c>
      <c r="DVK59" s="383">
        <f t="shared" si="310"/>
        <v>0</v>
      </c>
      <c r="DVL59" s="383">
        <f t="shared" si="310"/>
        <v>0</v>
      </c>
      <c r="DVM59" s="383">
        <f t="shared" si="310"/>
        <v>0</v>
      </c>
      <c r="DVN59" s="383">
        <f t="shared" si="310"/>
        <v>0</v>
      </c>
      <c r="DVO59" s="383">
        <f t="shared" si="310"/>
        <v>0</v>
      </c>
      <c r="DVP59" s="383">
        <f t="shared" si="310"/>
        <v>0</v>
      </c>
      <c r="DVQ59" s="383">
        <f t="shared" si="310"/>
        <v>0</v>
      </c>
      <c r="DVR59" s="383">
        <f t="shared" si="310"/>
        <v>0</v>
      </c>
      <c r="DVS59" s="383">
        <f t="shared" si="310"/>
        <v>0</v>
      </c>
      <c r="DVT59" s="383">
        <f t="shared" si="310"/>
        <v>0</v>
      </c>
      <c r="DVU59" s="383">
        <f t="shared" si="310"/>
        <v>0</v>
      </c>
      <c r="DVV59" s="383">
        <f t="shared" si="310"/>
        <v>0</v>
      </c>
      <c r="DVW59" s="383">
        <f t="shared" si="310"/>
        <v>0</v>
      </c>
      <c r="DVX59" s="383">
        <f t="shared" si="310"/>
        <v>0</v>
      </c>
      <c r="DVY59" s="383">
        <f t="shared" si="310"/>
        <v>0</v>
      </c>
      <c r="DVZ59" s="383">
        <f t="shared" si="310"/>
        <v>0</v>
      </c>
      <c r="DWA59" s="383">
        <f t="shared" si="310"/>
        <v>0</v>
      </c>
      <c r="DWB59" s="383">
        <f t="shared" si="310"/>
        <v>0</v>
      </c>
      <c r="DWC59" s="383">
        <f t="shared" si="310"/>
        <v>0</v>
      </c>
      <c r="DWD59" s="383">
        <f t="shared" si="310"/>
        <v>0</v>
      </c>
      <c r="DWE59" s="383">
        <f t="shared" si="310"/>
        <v>0</v>
      </c>
      <c r="DWF59" s="383">
        <f t="shared" si="310"/>
        <v>0</v>
      </c>
      <c r="DWG59" s="383">
        <f t="shared" si="310"/>
        <v>0</v>
      </c>
      <c r="DWH59" s="383">
        <f t="shared" si="310"/>
        <v>0</v>
      </c>
      <c r="DWI59" s="383">
        <f t="shared" si="310"/>
        <v>0</v>
      </c>
      <c r="DWJ59" s="383">
        <f t="shared" si="310"/>
        <v>0</v>
      </c>
      <c r="DWK59" s="383">
        <f t="shared" si="310"/>
        <v>0</v>
      </c>
      <c r="DWL59" s="383">
        <f t="shared" si="310"/>
        <v>0</v>
      </c>
      <c r="DWM59" s="383">
        <f t="shared" si="310"/>
        <v>0</v>
      </c>
      <c r="DWN59" s="383">
        <f t="shared" si="310"/>
        <v>0</v>
      </c>
      <c r="DWO59" s="383">
        <f t="shared" si="310"/>
        <v>0</v>
      </c>
      <c r="DWP59" s="383">
        <f t="shared" si="310"/>
        <v>0</v>
      </c>
      <c r="DWQ59" s="383">
        <f t="shared" si="310"/>
        <v>0</v>
      </c>
      <c r="DWR59" s="383">
        <f t="shared" si="310"/>
        <v>0</v>
      </c>
      <c r="DWS59" s="383">
        <f t="shared" si="310"/>
        <v>0</v>
      </c>
      <c r="DWT59" s="383">
        <f t="shared" si="310"/>
        <v>0</v>
      </c>
      <c r="DWU59" s="383">
        <f t="shared" si="310"/>
        <v>0</v>
      </c>
      <c r="DWV59" s="383">
        <f t="shared" si="310"/>
        <v>0</v>
      </c>
      <c r="DWW59" s="383">
        <f t="shared" si="310"/>
        <v>0</v>
      </c>
      <c r="DWX59" s="383">
        <f t="shared" si="310"/>
        <v>0</v>
      </c>
      <c r="DWY59" s="383">
        <f t="shared" si="310"/>
        <v>0</v>
      </c>
      <c r="DWZ59" s="383">
        <f t="shared" si="310"/>
        <v>0</v>
      </c>
      <c r="DXA59" s="383">
        <f t="shared" si="310"/>
        <v>0</v>
      </c>
      <c r="DXB59" s="383">
        <f t="shared" si="310"/>
        <v>0</v>
      </c>
      <c r="DXC59" s="383">
        <f t="shared" si="310"/>
        <v>0</v>
      </c>
      <c r="DXD59" s="383">
        <f t="shared" si="310"/>
        <v>0</v>
      </c>
      <c r="DXE59" s="383">
        <f t="shared" si="310"/>
        <v>0</v>
      </c>
      <c r="DXF59" s="383">
        <f t="shared" ref="DXF59:DZQ59" si="311">$C$59*DXF54</f>
        <v>0</v>
      </c>
      <c r="DXG59" s="383">
        <f t="shared" si="311"/>
        <v>0</v>
      </c>
      <c r="DXH59" s="383">
        <f t="shared" si="311"/>
        <v>0</v>
      </c>
      <c r="DXI59" s="383">
        <f t="shared" si="311"/>
        <v>0</v>
      </c>
      <c r="DXJ59" s="383">
        <f t="shared" si="311"/>
        <v>0</v>
      </c>
      <c r="DXK59" s="383">
        <f t="shared" si="311"/>
        <v>0</v>
      </c>
      <c r="DXL59" s="383">
        <f t="shared" si="311"/>
        <v>0</v>
      </c>
      <c r="DXM59" s="383">
        <f t="shared" si="311"/>
        <v>0</v>
      </c>
      <c r="DXN59" s="383">
        <f t="shared" si="311"/>
        <v>0</v>
      </c>
      <c r="DXO59" s="383">
        <f t="shared" si="311"/>
        <v>0</v>
      </c>
      <c r="DXP59" s="383">
        <f t="shared" si="311"/>
        <v>0</v>
      </c>
      <c r="DXQ59" s="383">
        <f t="shared" si="311"/>
        <v>0</v>
      </c>
      <c r="DXR59" s="383">
        <f t="shared" si="311"/>
        <v>0</v>
      </c>
      <c r="DXS59" s="383">
        <f t="shared" si="311"/>
        <v>0</v>
      </c>
      <c r="DXT59" s="383">
        <f t="shared" si="311"/>
        <v>0</v>
      </c>
      <c r="DXU59" s="383">
        <f t="shared" si="311"/>
        <v>0</v>
      </c>
      <c r="DXV59" s="383">
        <f t="shared" si="311"/>
        <v>0</v>
      </c>
      <c r="DXW59" s="383">
        <f t="shared" si="311"/>
        <v>0</v>
      </c>
      <c r="DXX59" s="383">
        <f t="shared" si="311"/>
        <v>0</v>
      </c>
      <c r="DXY59" s="383">
        <f t="shared" si="311"/>
        <v>0</v>
      </c>
      <c r="DXZ59" s="383">
        <f t="shared" si="311"/>
        <v>0</v>
      </c>
      <c r="DYA59" s="383">
        <f t="shared" si="311"/>
        <v>0</v>
      </c>
      <c r="DYB59" s="383">
        <f t="shared" si="311"/>
        <v>0</v>
      </c>
      <c r="DYC59" s="383">
        <f t="shared" si="311"/>
        <v>0</v>
      </c>
      <c r="DYD59" s="383">
        <f t="shared" si="311"/>
        <v>0</v>
      </c>
      <c r="DYE59" s="383">
        <f t="shared" si="311"/>
        <v>0</v>
      </c>
      <c r="DYF59" s="383">
        <f t="shared" si="311"/>
        <v>0</v>
      </c>
      <c r="DYG59" s="383">
        <f t="shared" si="311"/>
        <v>0</v>
      </c>
      <c r="DYH59" s="383">
        <f t="shared" si="311"/>
        <v>0</v>
      </c>
      <c r="DYI59" s="383">
        <f t="shared" si="311"/>
        <v>0</v>
      </c>
      <c r="DYJ59" s="383">
        <f t="shared" si="311"/>
        <v>0</v>
      </c>
      <c r="DYK59" s="383">
        <f t="shared" si="311"/>
        <v>0</v>
      </c>
      <c r="DYL59" s="383">
        <f t="shared" si="311"/>
        <v>0</v>
      </c>
      <c r="DYM59" s="383">
        <f t="shared" si="311"/>
        <v>0</v>
      </c>
      <c r="DYN59" s="383">
        <f t="shared" si="311"/>
        <v>0</v>
      </c>
      <c r="DYO59" s="383">
        <f t="shared" si="311"/>
        <v>0</v>
      </c>
      <c r="DYP59" s="383">
        <f t="shared" si="311"/>
        <v>0</v>
      </c>
      <c r="DYQ59" s="383">
        <f t="shared" si="311"/>
        <v>0</v>
      </c>
      <c r="DYR59" s="383">
        <f t="shared" si="311"/>
        <v>0</v>
      </c>
      <c r="DYS59" s="383">
        <f t="shared" si="311"/>
        <v>0</v>
      </c>
      <c r="DYT59" s="383">
        <f t="shared" si="311"/>
        <v>0</v>
      </c>
      <c r="DYU59" s="383">
        <f t="shared" si="311"/>
        <v>0</v>
      </c>
      <c r="DYV59" s="383">
        <f t="shared" si="311"/>
        <v>0</v>
      </c>
      <c r="DYW59" s="383">
        <f t="shared" si="311"/>
        <v>0</v>
      </c>
      <c r="DYX59" s="383">
        <f t="shared" si="311"/>
        <v>0</v>
      </c>
      <c r="DYY59" s="383">
        <f t="shared" si="311"/>
        <v>0</v>
      </c>
      <c r="DYZ59" s="383">
        <f t="shared" si="311"/>
        <v>0</v>
      </c>
      <c r="DZA59" s="383">
        <f t="shared" si="311"/>
        <v>0</v>
      </c>
      <c r="DZB59" s="383">
        <f t="shared" si="311"/>
        <v>0</v>
      </c>
      <c r="DZC59" s="383">
        <f t="shared" si="311"/>
        <v>0</v>
      </c>
      <c r="DZD59" s="383">
        <f t="shared" si="311"/>
        <v>0</v>
      </c>
      <c r="DZE59" s="383">
        <f t="shared" si="311"/>
        <v>0</v>
      </c>
      <c r="DZF59" s="383">
        <f t="shared" si="311"/>
        <v>0</v>
      </c>
      <c r="DZG59" s="383">
        <f t="shared" si="311"/>
        <v>0</v>
      </c>
      <c r="DZH59" s="383">
        <f t="shared" si="311"/>
        <v>0</v>
      </c>
      <c r="DZI59" s="383">
        <f t="shared" si="311"/>
        <v>0</v>
      </c>
      <c r="DZJ59" s="383">
        <f t="shared" si="311"/>
        <v>0</v>
      </c>
      <c r="DZK59" s="383">
        <f t="shared" si="311"/>
        <v>0</v>
      </c>
      <c r="DZL59" s="383">
        <f t="shared" si="311"/>
        <v>0</v>
      </c>
      <c r="DZM59" s="383">
        <f t="shared" si="311"/>
        <v>0</v>
      </c>
      <c r="DZN59" s="383">
        <f t="shared" si="311"/>
        <v>0</v>
      </c>
      <c r="DZO59" s="383">
        <f t="shared" si="311"/>
        <v>0</v>
      </c>
      <c r="DZP59" s="383">
        <f t="shared" si="311"/>
        <v>0</v>
      </c>
      <c r="DZQ59" s="383">
        <f t="shared" si="311"/>
        <v>0</v>
      </c>
      <c r="DZR59" s="383">
        <f t="shared" ref="DZR59:ECC59" si="312">$C$59*DZR54</f>
        <v>0</v>
      </c>
      <c r="DZS59" s="383">
        <f t="shared" si="312"/>
        <v>0</v>
      </c>
      <c r="DZT59" s="383">
        <f t="shared" si="312"/>
        <v>0</v>
      </c>
      <c r="DZU59" s="383">
        <f t="shared" si="312"/>
        <v>0</v>
      </c>
      <c r="DZV59" s="383">
        <f t="shared" si="312"/>
        <v>0</v>
      </c>
      <c r="DZW59" s="383">
        <f t="shared" si="312"/>
        <v>0</v>
      </c>
      <c r="DZX59" s="383">
        <f t="shared" si="312"/>
        <v>0</v>
      </c>
      <c r="DZY59" s="383">
        <f t="shared" si="312"/>
        <v>0</v>
      </c>
      <c r="DZZ59" s="383">
        <f t="shared" si="312"/>
        <v>0</v>
      </c>
      <c r="EAA59" s="383">
        <f t="shared" si="312"/>
        <v>0</v>
      </c>
      <c r="EAB59" s="383">
        <f t="shared" si="312"/>
        <v>0</v>
      </c>
      <c r="EAC59" s="383">
        <f t="shared" si="312"/>
        <v>0</v>
      </c>
      <c r="EAD59" s="383">
        <f t="shared" si="312"/>
        <v>0</v>
      </c>
      <c r="EAE59" s="383">
        <f t="shared" si="312"/>
        <v>0</v>
      </c>
      <c r="EAF59" s="383">
        <f t="shared" si="312"/>
        <v>0</v>
      </c>
      <c r="EAG59" s="383">
        <f t="shared" si="312"/>
        <v>0</v>
      </c>
      <c r="EAH59" s="383">
        <f t="shared" si="312"/>
        <v>0</v>
      </c>
      <c r="EAI59" s="383">
        <f t="shared" si="312"/>
        <v>0</v>
      </c>
      <c r="EAJ59" s="383">
        <f t="shared" si="312"/>
        <v>0</v>
      </c>
      <c r="EAK59" s="383">
        <f t="shared" si="312"/>
        <v>0</v>
      </c>
      <c r="EAL59" s="383">
        <f t="shared" si="312"/>
        <v>0</v>
      </c>
      <c r="EAM59" s="383">
        <f t="shared" si="312"/>
        <v>0</v>
      </c>
      <c r="EAN59" s="383">
        <f t="shared" si="312"/>
        <v>0</v>
      </c>
      <c r="EAO59" s="383">
        <f t="shared" si="312"/>
        <v>0</v>
      </c>
      <c r="EAP59" s="383">
        <f t="shared" si="312"/>
        <v>0</v>
      </c>
      <c r="EAQ59" s="383">
        <f t="shared" si="312"/>
        <v>0</v>
      </c>
      <c r="EAR59" s="383">
        <f t="shared" si="312"/>
        <v>0</v>
      </c>
      <c r="EAS59" s="383">
        <f t="shared" si="312"/>
        <v>0</v>
      </c>
      <c r="EAT59" s="383">
        <f t="shared" si="312"/>
        <v>0</v>
      </c>
      <c r="EAU59" s="383">
        <f t="shared" si="312"/>
        <v>0</v>
      </c>
      <c r="EAV59" s="383">
        <f t="shared" si="312"/>
        <v>0</v>
      </c>
      <c r="EAW59" s="383">
        <f t="shared" si="312"/>
        <v>0</v>
      </c>
      <c r="EAX59" s="383">
        <f t="shared" si="312"/>
        <v>0</v>
      </c>
      <c r="EAY59" s="383">
        <f t="shared" si="312"/>
        <v>0</v>
      </c>
      <c r="EAZ59" s="383">
        <f t="shared" si="312"/>
        <v>0</v>
      </c>
      <c r="EBA59" s="383">
        <f t="shared" si="312"/>
        <v>0</v>
      </c>
      <c r="EBB59" s="383">
        <f t="shared" si="312"/>
        <v>0</v>
      </c>
      <c r="EBC59" s="383">
        <f t="shared" si="312"/>
        <v>0</v>
      </c>
      <c r="EBD59" s="383">
        <f t="shared" si="312"/>
        <v>0</v>
      </c>
      <c r="EBE59" s="383">
        <f t="shared" si="312"/>
        <v>0</v>
      </c>
      <c r="EBF59" s="383">
        <f t="shared" si="312"/>
        <v>0</v>
      </c>
      <c r="EBG59" s="383">
        <f t="shared" si="312"/>
        <v>0</v>
      </c>
      <c r="EBH59" s="383">
        <f t="shared" si="312"/>
        <v>0</v>
      </c>
      <c r="EBI59" s="383">
        <f t="shared" si="312"/>
        <v>0</v>
      </c>
      <c r="EBJ59" s="383">
        <f t="shared" si="312"/>
        <v>0</v>
      </c>
      <c r="EBK59" s="383">
        <f t="shared" si="312"/>
        <v>0</v>
      </c>
      <c r="EBL59" s="383">
        <f t="shared" si="312"/>
        <v>0</v>
      </c>
      <c r="EBM59" s="383">
        <f t="shared" si="312"/>
        <v>0</v>
      </c>
      <c r="EBN59" s="383">
        <f t="shared" si="312"/>
        <v>0</v>
      </c>
      <c r="EBO59" s="383">
        <f t="shared" si="312"/>
        <v>0</v>
      </c>
      <c r="EBP59" s="383">
        <f t="shared" si="312"/>
        <v>0</v>
      </c>
      <c r="EBQ59" s="383">
        <f t="shared" si="312"/>
        <v>0</v>
      </c>
      <c r="EBR59" s="383">
        <f t="shared" si="312"/>
        <v>0</v>
      </c>
      <c r="EBS59" s="383">
        <f t="shared" si="312"/>
        <v>0</v>
      </c>
      <c r="EBT59" s="383">
        <f t="shared" si="312"/>
        <v>0</v>
      </c>
      <c r="EBU59" s="383">
        <f t="shared" si="312"/>
        <v>0</v>
      </c>
      <c r="EBV59" s="383">
        <f t="shared" si="312"/>
        <v>0</v>
      </c>
      <c r="EBW59" s="383">
        <f t="shared" si="312"/>
        <v>0</v>
      </c>
      <c r="EBX59" s="383">
        <f t="shared" si="312"/>
        <v>0</v>
      </c>
      <c r="EBY59" s="383">
        <f t="shared" si="312"/>
        <v>0</v>
      </c>
      <c r="EBZ59" s="383">
        <f t="shared" si="312"/>
        <v>0</v>
      </c>
      <c r="ECA59" s="383">
        <f t="shared" si="312"/>
        <v>0</v>
      </c>
      <c r="ECB59" s="383">
        <f t="shared" si="312"/>
        <v>0</v>
      </c>
      <c r="ECC59" s="383">
        <f t="shared" si="312"/>
        <v>0</v>
      </c>
      <c r="ECD59" s="383">
        <f t="shared" ref="ECD59:EEO59" si="313">$C$59*ECD54</f>
        <v>0</v>
      </c>
      <c r="ECE59" s="383">
        <f t="shared" si="313"/>
        <v>0</v>
      </c>
      <c r="ECF59" s="383">
        <f t="shared" si="313"/>
        <v>0</v>
      </c>
      <c r="ECG59" s="383">
        <f t="shared" si="313"/>
        <v>0</v>
      </c>
      <c r="ECH59" s="383">
        <f t="shared" si="313"/>
        <v>0</v>
      </c>
      <c r="ECI59" s="383">
        <f t="shared" si="313"/>
        <v>0</v>
      </c>
      <c r="ECJ59" s="383">
        <f t="shared" si="313"/>
        <v>0</v>
      </c>
      <c r="ECK59" s="383">
        <f t="shared" si="313"/>
        <v>0</v>
      </c>
      <c r="ECL59" s="383">
        <f t="shared" si="313"/>
        <v>0</v>
      </c>
      <c r="ECM59" s="383">
        <f t="shared" si="313"/>
        <v>0</v>
      </c>
      <c r="ECN59" s="383">
        <f t="shared" si="313"/>
        <v>0</v>
      </c>
      <c r="ECO59" s="383">
        <f t="shared" si="313"/>
        <v>0</v>
      </c>
      <c r="ECP59" s="383">
        <f t="shared" si="313"/>
        <v>0</v>
      </c>
      <c r="ECQ59" s="383">
        <f t="shared" si="313"/>
        <v>0</v>
      </c>
      <c r="ECR59" s="383">
        <f t="shared" si="313"/>
        <v>0</v>
      </c>
      <c r="ECS59" s="383">
        <f t="shared" si="313"/>
        <v>0</v>
      </c>
      <c r="ECT59" s="383">
        <f t="shared" si="313"/>
        <v>0</v>
      </c>
      <c r="ECU59" s="383">
        <f t="shared" si="313"/>
        <v>0</v>
      </c>
      <c r="ECV59" s="383">
        <f t="shared" si="313"/>
        <v>0</v>
      </c>
      <c r="ECW59" s="383">
        <f t="shared" si="313"/>
        <v>0</v>
      </c>
      <c r="ECX59" s="383">
        <f t="shared" si="313"/>
        <v>0</v>
      </c>
      <c r="ECY59" s="383">
        <f t="shared" si="313"/>
        <v>0</v>
      </c>
      <c r="ECZ59" s="383">
        <f t="shared" si="313"/>
        <v>0</v>
      </c>
      <c r="EDA59" s="383">
        <f t="shared" si="313"/>
        <v>0</v>
      </c>
      <c r="EDB59" s="383">
        <f t="shared" si="313"/>
        <v>0</v>
      </c>
      <c r="EDC59" s="383">
        <f t="shared" si="313"/>
        <v>0</v>
      </c>
      <c r="EDD59" s="383">
        <f t="shared" si="313"/>
        <v>0</v>
      </c>
      <c r="EDE59" s="383">
        <f t="shared" si="313"/>
        <v>0</v>
      </c>
      <c r="EDF59" s="383">
        <f t="shared" si="313"/>
        <v>0</v>
      </c>
      <c r="EDG59" s="383">
        <f t="shared" si="313"/>
        <v>0</v>
      </c>
      <c r="EDH59" s="383">
        <f t="shared" si="313"/>
        <v>0</v>
      </c>
      <c r="EDI59" s="383">
        <f t="shared" si="313"/>
        <v>0</v>
      </c>
      <c r="EDJ59" s="383">
        <f t="shared" si="313"/>
        <v>0</v>
      </c>
      <c r="EDK59" s="383">
        <f t="shared" si="313"/>
        <v>0</v>
      </c>
      <c r="EDL59" s="383">
        <f t="shared" si="313"/>
        <v>0</v>
      </c>
      <c r="EDM59" s="383">
        <f t="shared" si="313"/>
        <v>0</v>
      </c>
      <c r="EDN59" s="383">
        <f t="shared" si="313"/>
        <v>0</v>
      </c>
      <c r="EDO59" s="383">
        <f t="shared" si="313"/>
        <v>0</v>
      </c>
      <c r="EDP59" s="383">
        <f t="shared" si="313"/>
        <v>0</v>
      </c>
      <c r="EDQ59" s="383">
        <f t="shared" si="313"/>
        <v>0</v>
      </c>
      <c r="EDR59" s="383">
        <f t="shared" si="313"/>
        <v>0</v>
      </c>
      <c r="EDS59" s="383">
        <f t="shared" si="313"/>
        <v>0</v>
      </c>
      <c r="EDT59" s="383">
        <f t="shared" si="313"/>
        <v>0</v>
      </c>
      <c r="EDU59" s="383">
        <f t="shared" si="313"/>
        <v>0</v>
      </c>
      <c r="EDV59" s="383">
        <f t="shared" si="313"/>
        <v>0</v>
      </c>
      <c r="EDW59" s="383">
        <f t="shared" si="313"/>
        <v>0</v>
      </c>
      <c r="EDX59" s="383">
        <f t="shared" si="313"/>
        <v>0</v>
      </c>
      <c r="EDY59" s="383">
        <f t="shared" si="313"/>
        <v>0</v>
      </c>
      <c r="EDZ59" s="383">
        <f t="shared" si="313"/>
        <v>0</v>
      </c>
      <c r="EEA59" s="383">
        <f t="shared" si="313"/>
        <v>0</v>
      </c>
      <c r="EEB59" s="383">
        <f t="shared" si="313"/>
        <v>0</v>
      </c>
      <c r="EEC59" s="383">
        <f t="shared" si="313"/>
        <v>0</v>
      </c>
      <c r="EED59" s="383">
        <f t="shared" si="313"/>
        <v>0</v>
      </c>
      <c r="EEE59" s="383">
        <f t="shared" si="313"/>
        <v>0</v>
      </c>
      <c r="EEF59" s="383">
        <f t="shared" si="313"/>
        <v>0</v>
      </c>
      <c r="EEG59" s="383">
        <f t="shared" si="313"/>
        <v>0</v>
      </c>
      <c r="EEH59" s="383">
        <f t="shared" si="313"/>
        <v>0</v>
      </c>
      <c r="EEI59" s="383">
        <f t="shared" si="313"/>
        <v>0</v>
      </c>
      <c r="EEJ59" s="383">
        <f t="shared" si="313"/>
        <v>0</v>
      </c>
      <c r="EEK59" s="383">
        <f t="shared" si="313"/>
        <v>0</v>
      </c>
      <c r="EEL59" s="383">
        <f t="shared" si="313"/>
        <v>0</v>
      </c>
      <c r="EEM59" s="383">
        <f t="shared" si="313"/>
        <v>0</v>
      </c>
      <c r="EEN59" s="383">
        <f t="shared" si="313"/>
        <v>0</v>
      </c>
      <c r="EEO59" s="383">
        <f t="shared" si="313"/>
        <v>0</v>
      </c>
      <c r="EEP59" s="383">
        <f t="shared" ref="EEP59:EHA59" si="314">$C$59*EEP54</f>
        <v>0</v>
      </c>
      <c r="EEQ59" s="383">
        <f t="shared" si="314"/>
        <v>0</v>
      </c>
      <c r="EER59" s="383">
        <f t="shared" si="314"/>
        <v>0</v>
      </c>
      <c r="EES59" s="383">
        <f t="shared" si="314"/>
        <v>0</v>
      </c>
      <c r="EET59" s="383">
        <f t="shared" si="314"/>
        <v>0</v>
      </c>
      <c r="EEU59" s="383">
        <f t="shared" si="314"/>
        <v>0</v>
      </c>
      <c r="EEV59" s="383">
        <f t="shared" si="314"/>
        <v>0</v>
      </c>
      <c r="EEW59" s="383">
        <f t="shared" si="314"/>
        <v>0</v>
      </c>
      <c r="EEX59" s="383">
        <f t="shared" si="314"/>
        <v>0</v>
      </c>
      <c r="EEY59" s="383">
        <f t="shared" si="314"/>
        <v>0</v>
      </c>
      <c r="EEZ59" s="383">
        <f t="shared" si="314"/>
        <v>0</v>
      </c>
      <c r="EFA59" s="383">
        <f t="shared" si="314"/>
        <v>0</v>
      </c>
      <c r="EFB59" s="383">
        <f t="shared" si="314"/>
        <v>0</v>
      </c>
      <c r="EFC59" s="383">
        <f t="shared" si="314"/>
        <v>0</v>
      </c>
      <c r="EFD59" s="383">
        <f t="shared" si="314"/>
        <v>0</v>
      </c>
      <c r="EFE59" s="383">
        <f t="shared" si="314"/>
        <v>0</v>
      </c>
      <c r="EFF59" s="383">
        <f t="shared" si="314"/>
        <v>0</v>
      </c>
      <c r="EFG59" s="383">
        <f t="shared" si="314"/>
        <v>0</v>
      </c>
      <c r="EFH59" s="383">
        <f t="shared" si="314"/>
        <v>0</v>
      </c>
      <c r="EFI59" s="383">
        <f t="shared" si="314"/>
        <v>0</v>
      </c>
      <c r="EFJ59" s="383">
        <f t="shared" si="314"/>
        <v>0</v>
      </c>
      <c r="EFK59" s="383">
        <f t="shared" si="314"/>
        <v>0</v>
      </c>
      <c r="EFL59" s="383">
        <f t="shared" si="314"/>
        <v>0</v>
      </c>
      <c r="EFM59" s="383">
        <f t="shared" si="314"/>
        <v>0</v>
      </c>
      <c r="EFN59" s="383">
        <f t="shared" si="314"/>
        <v>0</v>
      </c>
      <c r="EFO59" s="383">
        <f t="shared" si="314"/>
        <v>0</v>
      </c>
      <c r="EFP59" s="383">
        <f t="shared" si="314"/>
        <v>0</v>
      </c>
      <c r="EFQ59" s="383">
        <f t="shared" si="314"/>
        <v>0</v>
      </c>
      <c r="EFR59" s="383">
        <f t="shared" si="314"/>
        <v>0</v>
      </c>
      <c r="EFS59" s="383">
        <f t="shared" si="314"/>
        <v>0</v>
      </c>
      <c r="EFT59" s="383">
        <f t="shared" si="314"/>
        <v>0</v>
      </c>
      <c r="EFU59" s="383">
        <f t="shared" si="314"/>
        <v>0</v>
      </c>
      <c r="EFV59" s="383">
        <f t="shared" si="314"/>
        <v>0</v>
      </c>
      <c r="EFW59" s="383">
        <f t="shared" si="314"/>
        <v>0</v>
      </c>
      <c r="EFX59" s="383">
        <f t="shared" si="314"/>
        <v>0</v>
      </c>
      <c r="EFY59" s="383">
        <f t="shared" si="314"/>
        <v>0</v>
      </c>
      <c r="EFZ59" s="383">
        <f t="shared" si="314"/>
        <v>0</v>
      </c>
      <c r="EGA59" s="383">
        <f t="shared" si="314"/>
        <v>0</v>
      </c>
      <c r="EGB59" s="383">
        <f t="shared" si="314"/>
        <v>0</v>
      </c>
      <c r="EGC59" s="383">
        <f t="shared" si="314"/>
        <v>0</v>
      </c>
      <c r="EGD59" s="383">
        <f t="shared" si="314"/>
        <v>0</v>
      </c>
      <c r="EGE59" s="383">
        <f t="shared" si="314"/>
        <v>0</v>
      </c>
      <c r="EGF59" s="383">
        <f t="shared" si="314"/>
        <v>0</v>
      </c>
      <c r="EGG59" s="383">
        <f t="shared" si="314"/>
        <v>0</v>
      </c>
      <c r="EGH59" s="383">
        <f t="shared" si="314"/>
        <v>0</v>
      </c>
      <c r="EGI59" s="383">
        <f t="shared" si="314"/>
        <v>0</v>
      </c>
      <c r="EGJ59" s="383">
        <f t="shared" si="314"/>
        <v>0</v>
      </c>
      <c r="EGK59" s="383">
        <f t="shared" si="314"/>
        <v>0</v>
      </c>
      <c r="EGL59" s="383">
        <f t="shared" si="314"/>
        <v>0</v>
      </c>
      <c r="EGM59" s="383">
        <f t="shared" si="314"/>
        <v>0</v>
      </c>
      <c r="EGN59" s="383">
        <f t="shared" si="314"/>
        <v>0</v>
      </c>
      <c r="EGO59" s="383">
        <f t="shared" si="314"/>
        <v>0</v>
      </c>
      <c r="EGP59" s="383">
        <f t="shared" si="314"/>
        <v>0</v>
      </c>
      <c r="EGQ59" s="383">
        <f t="shared" si="314"/>
        <v>0</v>
      </c>
      <c r="EGR59" s="383">
        <f t="shared" si="314"/>
        <v>0</v>
      </c>
      <c r="EGS59" s="383">
        <f t="shared" si="314"/>
        <v>0</v>
      </c>
      <c r="EGT59" s="383">
        <f t="shared" si="314"/>
        <v>0</v>
      </c>
      <c r="EGU59" s="383">
        <f t="shared" si="314"/>
        <v>0</v>
      </c>
      <c r="EGV59" s="383">
        <f t="shared" si="314"/>
        <v>0</v>
      </c>
      <c r="EGW59" s="383">
        <f t="shared" si="314"/>
        <v>0</v>
      </c>
      <c r="EGX59" s="383">
        <f t="shared" si="314"/>
        <v>0</v>
      </c>
      <c r="EGY59" s="383">
        <f t="shared" si="314"/>
        <v>0</v>
      </c>
      <c r="EGZ59" s="383">
        <f t="shared" si="314"/>
        <v>0</v>
      </c>
      <c r="EHA59" s="383">
        <f t="shared" si="314"/>
        <v>0</v>
      </c>
      <c r="EHB59" s="383">
        <f t="shared" ref="EHB59:EJM59" si="315">$C$59*EHB54</f>
        <v>0</v>
      </c>
      <c r="EHC59" s="383">
        <f t="shared" si="315"/>
        <v>0</v>
      </c>
      <c r="EHD59" s="383">
        <f t="shared" si="315"/>
        <v>0</v>
      </c>
      <c r="EHE59" s="383">
        <f t="shared" si="315"/>
        <v>0</v>
      </c>
      <c r="EHF59" s="383">
        <f t="shared" si="315"/>
        <v>0</v>
      </c>
      <c r="EHG59" s="383">
        <f t="shared" si="315"/>
        <v>0</v>
      </c>
      <c r="EHH59" s="383">
        <f t="shared" si="315"/>
        <v>0</v>
      </c>
      <c r="EHI59" s="383">
        <f t="shared" si="315"/>
        <v>0</v>
      </c>
      <c r="EHJ59" s="383">
        <f t="shared" si="315"/>
        <v>0</v>
      </c>
      <c r="EHK59" s="383">
        <f t="shared" si="315"/>
        <v>0</v>
      </c>
      <c r="EHL59" s="383">
        <f t="shared" si="315"/>
        <v>0</v>
      </c>
      <c r="EHM59" s="383">
        <f t="shared" si="315"/>
        <v>0</v>
      </c>
      <c r="EHN59" s="383">
        <f t="shared" si="315"/>
        <v>0</v>
      </c>
      <c r="EHO59" s="383">
        <f t="shared" si="315"/>
        <v>0</v>
      </c>
      <c r="EHP59" s="383">
        <f t="shared" si="315"/>
        <v>0</v>
      </c>
      <c r="EHQ59" s="383">
        <f t="shared" si="315"/>
        <v>0</v>
      </c>
      <c r="EHR59" s="383">
        <f t="shared" si="315"/>
        <v>0</v>
      </c>
      <c r="EHS59" s="383">
        <f t="shared" si="315"/>
        <v>0</v>
      </c>
      <c r="EHT59" s="383">
        <f t="shared" si="315"/>
        <v>0</v>
      </c>
      <c r="EHU59" s="383">
        <f t="shared" si="315"/>
        <v>0</v>
      </c>
      <c r="EHV59" s="383">
        <f t="shared" si="315"/>
        <v>0</v>
      </c>
      <c r="EHW59" s="383">
        <f t="shared" si="315"/>
        <v>0</v>
      </c>
      <c r="EHX59" s="383">
        <f t="shared" si="315"/>
        <v>0</v>
      </c>
      <c r="EHY59" s="383">
        <f t="shared" si="315"/>
        <v>0</v>
      </c>
      <c r="EHZ59" s="383">
        <f t="shared" si="315"/>
        <v>0</v>
      </c>
      <c r="EIA59" s="383">
        <f t="shared" si="315"/>
        <v>0</v>
      </c>
      <c r="EIB59" s="383">
        <f t="shared" si="315"/>
        <v>0</v>
      </c>
      <c r="EIC59" s="383">
        <f t="shared" si="315"/>
        <v>0</v>
      </c>
      <c r="EID59" s="383">
        <f t="shared" si="315"/>
        <v>0</v>
      </c>
      <c r="EIE59" s="383">
        <f t="shared" si="315"/>
        <v>0</v>
      </c>
      <c r="EIF59" s="383">
        <f t="shared" si="315"/>
        <v>0</v>
      </c>
      <c r="EIG59" s="383">
        <f t="shared" si="315"/>
        <v>0</v>
      </c>
      <c r="EIH59" s="383">
        <f t="shared" si="315"/>
        <v>0</v>
      </c>
      <c r="EII59" s="383">
        <f t="shared" si="315"/>
        <v>0</v>
      </c>
      <c r="EIJ59" s="383">
        <f t="shared" si="315"/>
        <v>0</v>
      </c>
      <c r="EIK59" s="383">
        <f t="shared" si="315"/>
        <v>0</v>
      </c>
      <c r="EIL59" s="383">
        <f t="shared" si="315"/>
        <v>0</v>
      </c>
      <c r="EIM59" s="383">
        <f t="shared" si="315"/>
        <v>0</v>
      </c>
      <c r="EIN59" s="383">
        <f t="shared" si="315"/>
        <v>0</v>
      </c>
      <c r="EIO59" s="383">
        <f t="shared" si="315"/>
        <v>0</v>
      </c>
      <c r="EIP59" s="383">
        <f t="shared" si="315"/>
        <v>0</v>
      </c>
      <c r="EIQ59" s="383">
        <f t="shared" si="315"/>
        <v>0</v>
      </c>
      <c r="EIR59" s="383">
        <f t="shared" si="315"/>
        <v>0</v>
      </c>
      <c r="EIS59" s="383">
        <f t="shared" si="315"/>
        <v>0</v>
      </c>
      <c r="EIT59" s="383">
        <f t="shared" si="315"/>
        <v>0</v>
      </c>
      <c r="EIU59" s="383">
        <f t="shared" si="315"/>
        <v>0</v>
      </c>
      <c r="EIV59" s="383">
        <f t="shared" si="315"/>
        <v>0</v>
      </c>
      <c r="EIW59" s="383">
        <f t="shared" si="315"/>
        <v>0</v>
      </c>
      <c r="EIX59" s="383">
        <f t="shared" si="315"/>
        <v>0</v>
      </c>
      <c r="EIY59" s="383">
        <f t="shared" si="315"/>
        <v>0</v>
      </c>
      <c r="EIZ59" s="383">
        <f t="shared" si="315"/>
        <v>0</v>
      </c>
      <c r="EJA59" s="383">
        <f t="shared" si="315"/>
        <v>0</v>
      </c>
      <c r="EJB59" s="383">
        <f t="shared" si="315"/>
        <v>0</v>
      </c>
      <c r="EJC59" s="383">
        <f t="shared" si="315"/>
        <v>0</v>
      </c>
      <c r="EJD59" s="383">
        <f t="shared" si="315"/>
        <v>0</v>
      </c>
      <c r="EJE59" s="383">
        <f t="shared" si="315"/>
        <v>0</v>
      </c>
      <c r="EJF59" s="383">
        <f t="shared" si="315"/>
        <v>0</v>
      </c>
      <c r="EJG59" s="383">
        <f t="shared" si="315"/>
        <v>0</v>
      </c>
      <c r="EJH59" s="383">
        <f t="shared" si="315"/>
        <v>0</v>
      </c>
      <c r="EJI59" s="383">
        <f t="shared" si="315"/>
        <v>0</v>
      </c>
      <c r="EJJ59" s="383">
        <f t="shared" si="315"/>
        <v>0</v>
      </c>
      <c r="EJK59" s="383">
        <f t="shared" si="315"/>
        <v>0</v>
      </c>
      <c r="EJL59" s="383">
        <f t="shared" si="315"/>
        <v>0</v>
      </c>
      <c r="EJM59" s="383">
        <f t="shared" si="315"/>
        <v>0</v>
      </c>
      <c r="EJN59" s="383">
        <f t="shared" ref="EJN59:ELY59" si="316">$C$59*EJN54</f>
        <v>0</v>
      </c>
      <c r="EJO59" s="383">
        <f t="shared" si="316"/>
        <v>0</v>
      </c>
      <c r="EJP59" s="383">
        <f t="shared" si="316"/>
        <v>0</v>
      </c>
      <c r="EJQ59" s="383">
        <f t="shared" si="316"/>
        <v>0</v>
      </c>
      <c r="EJR59" s="383">
        <f t="shared" si="316"/>
        <v>0</v>
      </c>
      <c r="EJS59" s="383">
        <f t="shared" si="316"/>
        <v>0</v>
      </c>
      <c r="EJT59" s="383">
        <f t="shared" si="316"/>
        <v>0</v>
      </c>
      <c r="EJU59" s="383">
        <f t="shared" si="316"/>
        <v>0</v>
      </c>
      <c r="EJV59" s="383">
        <f t="shared" si="316"/>
        <v>0</v>
      </c>
      <c r="EJW59" s="383">
        <f t="shared" si="316"/>
        <v>0</v>
      </c>
      <c r="EJX59" s="383">
        <f t="shared" si="316"/>
        <v>0</v>
      </c>
      <c r="EJY59" s="383">
        <f t="shared" si="316"/>
        <v>0</v>
      </c>
      <c r="EJZ59" s="383">
        <f t="shared" si="316"/>
        <v>0</v>
      </c>
      <c r="EKA59" s="383">
        <f t="shared" si="316"/>
        <v>0</v>
      </c>
      <c r="EKB59" s="383">
        <f t="shared" si="316"/>
        <v>0</v>
      </c>
      <c r="EKC59" s="383">
        <f t="shared" si="316"/>
        <v>0</v>
      </c>
      <c r="EKD59" s="383">
        <f t="shared" si="316"/>
        <v>0</v>
      </c>
      <c r="EKE59" s="383">
        <f t="shared" si="316"/>
        <v>0</v>
      </c>
      <c r="EKF59" s="383">
        <f t="shared" si="316"/>
        <v>0</v>
      </c>
      <c r="EKG59" s="383">
        <f t="shared" si="316"/>
        <v>0</v>
      </c>
      <c r="EKH59" s="383">
        <f t="shared" si="316"/>
        <v>0</v>
      </c>
      <c r="EKI59" s="383">
        <f t="shared" si="316"/>
        <v>0</v>
      </c>
      <c r="EKJ59" s="383">
        <f t="shared" si="316"/>
        <v>0</v>
      </c>
      <c r="EKK59" s="383">
        <f t="shared" si="316"/>
        <v>0</v>
      </c>
      <c r="EKL59" s="383">
        <f t="shared" si="316"/>
        <v>0</v>
      </c>
      <c r="EKM59" s="383">
        <f t="shared" si="316"/>
        <v>0</v>
      </c>
      <c r="EKN59" s="383">
        <f t="shared" si="316"/>
        <v>0</v>
      </c>
      <c r="EKO59" s="383">
        <f t="shared" si="316"/>
        <v>0</v>
      </c>
      <c r="EKP59" s="383">
        <f t="shared" si="316"/>
        <v>0</v>
      </c>
      <c r="EKQ59" s="383">
        <f t="shared" si="316"/>
        <v>0</v>
      </c>
      <c r="EKR59" s="383">
        <f t="shared" si="316"/>
        <v>0</v>
      </c>
      <c r="EKS59" s="383">
        <f t="shared" si="316"/>
        <v>0</v>
      </c>
      <c r="EKT59" s="383">
        <f t="shared" si="316"/>
        <v>0</v>
      </c>
      <c r="EKU59" s="383">
        <f t="shared" si="316"/>
        <v>0</v>
      </c>
      <c r="EKV59" s="383">
        <f t="shared" si="316"/>
        <v>0</v>
      </c>
      <c r="EKW59" s="383">
        <f t="shared" si="316"/>
        <v>0</v>
      </c>
      <c r="EKX59" s="383">
        <f t="shared" si="316"/>
        <v>0</v>
      </c>
      <c r="EKY59" s="383">
        <f t="shared" si="316"/>
        <v>0</v>
      </c>
      <c r="EKZ59" s="383">
        <f t="shared" si="316"/>
        <v>0</v>
      </c>
      <c r="ELA59" s="383">
        <f t="shared" si="316"/>
        <v>0</v>
      </c>
      <c r="ELB59" s="383">
        <f t="shared" si="316"/>
        <v>0</v>
      </c>
      <c r="ELC59" s="383">
        <f t="shared" si="316"/>
        <v>0</v>
      </c>
      <c r="ELD59" s="383">
        <f t="shared" si="316"/>
        <v>0</v>
      </c>
      <c r="ELE59" s="383">
        <f t="shared" si="316"/>
        <v>0</v>
      </c>
      <c r="ELF59" s="383">
        <f t="shared" si="316"/>
        <v>0</v>
      </c>
      <c r="ELG59" s="383">
        <f t="shared" si="316"/>
        <v>0</v>
      </c>
      <c r="ELH59" s="383">
        <f t="shared" si="316"/>
        <v>0</v>
      </c>
      <c r="ELI59" s="383">
        <f t="shared" si="316"/>
        <v>0</v>
      </c>
      <c r="ELJ59" s="383">
        <f t="shared" si="316"/>
        <v>0</v>
      </c>
      <c r="ELK59" s="383">
        <f t="shared" si="316"/>
        <v>0</v>
      </c>
      <c r="ELL59" s="383">
        <f t="shared" si="316"/>
        <v>0</v>
      </c>
      <c r="ELM59" s="383">
        <f t="shared" si="316"/>
        <v>0</v>
      </c>
      <c r="ELN59" s="383">
        <f t="shared" si="316"/>
        <v>0</v>
      </c>
      <c r="ELO59" s="383">
        <f t="shared" si="316"/>
        <v>0</v>
      </c>
      <c r="ELP59" s="383">
        <f t="shared" si="316"/>
        <v>0</v>
      </c>
      <c r="ELQ59" s="383">
        <f t="shared" si="316"/>
        <v>0</v>
      </c>
      <c r="ELR59" s="383">
        <f t="shared" si="316"/>
        <v>0</v>
      </c>
      <c r="ELS59" s="383">
        <f t="shared" si="316"/>
        <v>0</v>
      </c>
      <c r="ELT59" s="383">
        <f t="shared" si="316"/>
        <v>0</v>
      </c>
      <c r="ELU59" s="383">
        <f t="shared" si="316"/>
        <v>0</v>
      </c>
      <c r="ELV59" s="383">
        <f t="shared" si="316"/>
        <v>0</v>
      </c>
      <c r="ELW59" s="383">
        <f t="shared" si="316"/>
        <v>0</v>
      </c>
      <c r="ELX59" s="383">
        <f t="shared" si="316"/>
        <v>0</v>
      </c>
      <c r="ELY59" s="383">
        <f t="shared" si="316"/>
        <v>0</v>
      </c>
      <c r="ELZ59" s="383">
        <f t="shared" ref="ELZ59:EOK59" si="317">$C$59*ELZ54</f>
        <v>0</v>
      </c>
      <c r="EMA59" s="383">
        <f t="shared" si="317"/>
        <v>0</v>
      </c>
      <c r="EMB59" s="383">
        <f t="shared" si="317"/>
        <v>0</v>
      </c>
      <c r="EMC59" s="383">
        <f t="shared" si="317"/>
        <v>0</v>
      </c>
      <c r="EMD59" s="383">
        <f t="shared" si="317"/>
        <v>0</v>
      </c>
      <c r="EME59" s="383">
        <f t="shared" si="317"/>
        <v>0</v>
      </c>
      <c r="EMF59" s="383">
        <f t="shared" si="317"/>
        <v>0</v>
      </c>
      <c r="EMG59" s="383">
        <f t="shared" si="317"/>
        <v>0</v>
      </c>
      <c r="EMH59" s="383">
        <f t="shared" si="317"/>
        <v>0</v>
      </c>
      <c r="EMI59" s="383">
        <f t="shared" si="317"/>
        <v>0</v>
      </c>
      <c r="EMJ59" s="383">
        <f t="shared" si="317"/>
        <v>0</v>
      </c>
      <c r="EMK59" s="383">
        <f t="shared" si="317"/>
        <v>0</v>
      </c>
      <c r="EML59" s="383">
        <f t="shared" si="317"/>
        <v>0</v>
      </c>
      <c r="EMM59" s="383">
        <f t="shared" si="317"/>
        <v>0</v>
      </c>
      <c r="EMN59" s="383">
        <f t="shared" si="317"/>
        <v>0</v>
      </c>
      <c r="EMO59" s="383">
        <f t="shared" si="317"/>
        <v>0</v>
      </c>
      <c r="EMP59" s="383">
        <f t="shared" si="317"/>
        <v>0</v>
      </c>
      <c r="EMQ59" s="383">
        <f t="shared" si="317"/>
        <v>0</v>
      </c>
      <c r="EMR59" s="383">
        <f t="shared" si="317"/>
        <v>0</v>
      </c>
      <c r="EMS59" s="383">
        <f t="shared" si="317"/>
        <v>0</v>
      </c>
      <c r="EMT59" s="383">
        <f t="shared" si="317"/>
        <v>0</v>
      </c>
      <c r="EMU59" s="383">
        <f t="shared" si="317"/>
        <v>0</v>
      </c>
      <c r="EMV59" s="383">
        <f t="shared" si="317"/>
        <v>0</v>
      </c>
      <c r="EMW59" s="383">
        <f t="shared" si="317"/>
        <v>0</v>
      </c>
      <c r="EMX59" s="383">
        <f t="shared" si="317"/>
        <v>0</v>
      </c>
      <c r="EMY59" s="383">
        <f t="shared" si="317"/>
        <v>0</v>
      </c>
      <c r="EMZ59" s="383">
        <f t="shared" si="317"/>
        <v>0</v>
      </c>
      <c r="ENA59" s="383">
        <f t="shared" si="317"/>
        <v>0</v>
      </c>
      <c r="ENB59" s="383">
        <f t="shared" si="317"/>
        <v>0</v>
      </c>
      <c r="ENC59" s="383">
        <f t="shared" si="317"/>
        <v>0</v>
      </c>
      <c r="END59" s="383">
        <f t="shared" si="317"/>
        <v>0</v>
      </c>
      <c r="ENE59" s="383">
        <f t="shared" si="317"/>
        <v>0</v>
      </c>
      <c r="ENF59" s="383">
        <f t="shared" si="317"/>
        <v>0</v>
      </c>
      <c r="ENG59" s="383">
        <f t="shared" si="317"/>
        <v>0</v>
      </c>
      <c r="ENH59" s="383">
        <f t="shared" si="317"/>
        <v>0</v>
      </c>
      <c r="ENI59" s="383">
        <f t="shared" si="317"/>
        <v>0</v>
      </c>
      <c r="ENJ59" s="383">
        <f t="shared" si="317"/>
        <v>0</v>
      </c>
      <c r="ENK59" s="383">
        <f t="shared" si="317"/>
        <v>0</v>
      </c>
      <c r="ENL59" s="383">
        <f t="shared" si="317"/>
        <v>0</v>
      </c>
      <c r="ENM59" s="383">
        <f t="shared" si="317"/>
        <v>0</v>
      </c>
      <c r="ENN59" s="383">
        <f t="shared" si="317"/>
        <v>0</v>
      </c>
      <c r="ENO59" s="383">
        <f t="shared" si="317"/>
        <v>0</v>
      </c>
      <c r="ENP59" s="383">
        <f t="shared" si="317"/>
        <v>0</v>
      </c>
      <c r="ENQ59" s="383">
        <f t="shared" si="317"/>
        <v>0</v>
      </c>
      <c r="ENR59" s="383">
        <f t="shared" si="317"/>
        <v>0</v>
      </c>
      <c r="ENS59" s="383">
        <f t="shared" si="317"/>
        <v>0</v>
      </c>
      <c r="ENT59" s="383">
        <f t="shared" si="317"/>
        <v>0</v>
      </c>
      <c r="ENU59" s="383">
        <f t="shared" si="317"/>
        <v>0</v>
      </c>
      <c r="ENV59" s="383">
        <f t="shared" si="317"/>
        <v>0</v>
      </c>
      <c r="ENW59" s="383">
        <f t="shared" si="317"/>
        <v>0</v>
      </c>
      <c r="ENX59" s="383">
        <f t="shared" si="317"/>
        <v>0</v>
      </c>
      <c r="ENY59" s="383">
        <f t="shared" si="317"/>
        <v>0</v>
      </c>
      <c r="ENZ59" s="383">
        <f t="shared" si="317"/>
        <v>0</v>
      </c>
      <c r="EOA59" s="383">
        <f t="shared" si="317"/>
        <v>0</v>
      </c>
      <c r="EOB59" s="383">
        <f t="shared" si="317"/>
        <v>0</v>
      </c>
      <c r="EOC59" s="383">
        <f t="shared" si="317"/>
        <v>0</v>
      </c>
      <c r="EOD59" s="383">
        <f t="shared" si="317"/>
        <v>0</v>
      </c>
      <c r="EOE59" s="383">
        <f t="shared" si="317"/>
        <v>0</v>
      </c>
      <c r="EOF59" s="383">
        <f t="shared" si="317"/>
        <v>0</v>
      </c>
      <c r="EOG59" s="383">
        <f t="shared" si="317"/>
        <v>0</v>
      </c>
      <c r="EOH59" s="383">
        <f t="shared" si="317"/>
        <v>0</v>
      </c>
      <c r="EOI59" s="383">
        <f t="shared" si="317"/>
        <v>0</v>
      </c>
      <c r="EOJ59" s="383">
        <f t="shared" si="317"/>
        <v>0</v>
      </c>
      <c r="EOK59" s="383">
        <f t="shared" si="317"/>
        <v>0</v>
      </c>
      <c r="EOL59" s="383">
        <f t="shared" ref="EOL59:EQW59" si="318">$C$59*EOL54</f>
        <v>0</v>
      </c>
      <c r="EOM59" s="383">
        <f t="shared" si="318"/>
        <v>0</v>
      </c>
      <c r="EON59" s="383">
        <f t="shared" si="318"/>
        <v>0</v>
      </c>
      <c r="EOO59" s="383">
        <f t="shared" si="318"/>
        <v>0</v>
      </c>
      <c r="EOP59" s="383">
        <f t="shared" si="318"/>
        <v>0</v>
      </c>
      <c r="EOQ59" s="383">
        <f t="shared" si="318"/>
        <v>0</v>
      </c>
      <c r="EOR59" s="383">
        <f t="shared" si="318"/>
        <v>0</v>
      </c>
      <c r="EOS59" s="383">
        <f t="shared" si="318"/>
        <v>0</v>
      </c>
      <c r="EOT59" s="383">
        <f t="shared" si="318"/>
        <v>0</v>
      </c>
      <c r="EOU59" s="383">
        <f t="shared" si="318"/>
        <v>0</v>
      </c>
      <c r="EOV59" s="383">
        <f t="shared" si="318"/>
        <v>0</v>
      </c>
      <c r="EOW59" s="383">
        <f t="shared" si="318"/>
        <v>0</v>
      </c>
      <c r="EOX59" s="383">
        <f t="shared" si="318"/>
        <v>0</v>
      </c>
      <c r="EOY59" s="383">
        <f t="shared" si="318"/>
        <v>0</v>
      </c>
      <c r="EOZ59" s="383">
        <f t="shared" si="318"/>
        <v>0</v>
      </c>
      <c r="EPA59" s="383">
        <f t="shared" si="318"/>
        <v>0</v>
      </c>
      <c r="EPB59" s="383">
        <f t="shared" si="318"/>
        <v>0</v>
      </c>
      <c r="EPC59" s="383">
        <f t="shared" si="318"/>
        <v>0</v>
      </c>
      <c r="EPD59" s="383">
        <f t="shared" si="318"/>
        <v>0</v>
      </c>
      <c r="EPE59" s="383">
        <f t="shared" si="318"/>
        <v>0</v>
      </c>
      <c r="EPF59" s="383">
        <f t="shared" si="318"/>
        <v>0</v>
      </c>
      <c r="EPG59" s="383">
        <f t="shared" si="318"/>
        <v>0</v>
      </c>
      <c r="EPH59" s="383">
        <f t="shared" si="318"/>
        <v>0</v>
      </c>
      <c r="EPI59" s="383">
        <f t="shared" si="318"/>
        <v>0</v>
      </c>
      <c r="EPJ59" s="383">
        <f t="shared" si="318"/>
        <v>0</v>
      </c>
      <c r="EPK59" s="383">
        <f t="shared" si="318"/>
        <v>0</v>
      </c>
      <c r="EPL59" s="383">
        <f t="shared" si="318"/>
        <v>0</v>
      </c>
      <c r="EPM59" s="383">
        <f t="shared" si="318"/>
        <v>0</v>
      </c>
      <c r="EPN59" s="383">
        <f t="shared" si="318"/>
        <v>0</v>
      </c>
      <c r="EPO59" s="383">
        <f t="shared" si="318"/>
        <v>0</v>
      </c>
      <c r="EPP59" s="383">
        <f t="shared" si="318"/>
        <v>0</v>
      </c>
      <c r="EPQ59" s="383">
        <f t="shared" si="318"/>
        <v>0</v>
      </c>
      <c r="EPR59" s="383">
        <f t="shared" si="318"/>
        <v>0</v>
      </c>
      <c r="EPS59" s="383">
        <f t="shared" si="318"/>
        <v>0</v>
      </c>
      <c r="EPT59" s="383">
        <f t="shared" si="318"/>
        <v>0</v>
      </c>
      <c r="EPU59" s="383">
        <f t="shared" si="318"/>
        <v>0</v>
      </c>
      <c r="EPV59" s="383">
        <f t="shared" si="318"/>
        <v>0</v>
      </c>
      <c r="EPW59" s="383">
        <f t="shared" si="318"/>
        <v>0</v>
      </c>
      <c r="EPX59" s="383">
        <f t="shared" si="318"/>
        <v>0</v>
      </c>
      <c r="EPY59" s="383">
        <f t="shared" si="318"/>
        <v>0</v>
      </c>
      <c r="EPZ59" s="383">
        <f t="shared" si="318"/>
        <v>0</v>
      </c>
      <c r="EQA59" s="383">
        <f t="shared" si="318"/>
        <v>0</v>
      </c>
      <c r="EQB59" s="383">
        <f t="shared" si="318"/>
        <v>0</v>
      </c>
      <c r="EQC59" s="383">
        <f t="shared" si="318"/>
        <v>0</v>
      </c>
      <c r="EQD59" s="383">
        <f t="shared" si="318"/>
        <v>0</v>
      </c>
      <c r="EQE59" s="383">
        <f t="shared" si="318"/>
        <v>0</v>
      </c>
      <c r="EQF59" s="383">
        <f t="shared" si="318"/>
        <v>0</v>
      </c>
      <c r="EQG59" s="383">
        <f t="shared" si="318"/>
        <v>0</v>
      </c>
      <c r="EQH59" s="383">
        <f t="shared" si="318"/>
        <v>0</v>
      </c>
      <c r="EQI59" s="383">
        <f t="shared" si="318"/>
        <v>0</v>
      </c>
      <c r="EQJ59" s="383">
        <f t="shared" si="318"/>
        <v>0</v>
      </c>
      <c r="EQK59" s="383">
        <f t="shared" si="318"/>
        <v>0</v>
      </c>
      <c r="EQL59" s="383">
        <f t="shared" si="318"/>
        <v>0</v>
      </c>
      <c r="EQM59" s="383">
        <f t="shared" si="318"/>
        <v>0</v>
      </c>
      <c r="EQN59" s="383">
        <f t="shared" si="318"/>
        <v>0</v>
      </c>
      <c r="EQO59" s="383">
        <f t="shared" si="318"/>
        <v>0</v>
      </c>
      <c r="EQP59" s="383">
        <f t="shared" si="318"/>
        <v>0</v>
      </c>
      <c r="EQQ59" s="383">
        <f t="shared" si="318"/>
        <v>0</v>
      </c>
      <c r="EQR59" s="383">
        <f t="shared" si="318"/>
        <v>0</v>
      </c>
      <c r="EQS59" s="383">
        <f t="shared" si="318"/>
        <v>0</v>
      </c>
      <c r="EQT59" s="383">
        <f t="shared" si="318"/>
        <v>0</v>
      </c>
      <c r="EQU59" s="383">
        <f t="shared" si="318"/>
        <v>0</v>
      </c>
      <c r="EQV59" s="383">
        <f t="shared" si="318"/>
        <v>0</v>
      </c>
      <c r="EQW59" s="383">
        <f t="shared" si="318"/>
        <v>0</v>
      </c>
      <c r="EQX59" s="383">
        <f t="shared" ref="EQX59:ETI59" si="319">$C$59*EQX54</f>
        <v>0</v>
      </c>
      <c r="EQY59" s="383">
        <f t="shared" si="319"/>
        <v>0</v>
      </c>
      <c r="EQZ59" s="383">
        <f t="shared" si="319"/>
        <v>0</v>
      </c>
      <c r="ERA59" s="383">
        <f t="shared" si="319"/>
        <v>0</v>
      </c>
      <c r="ERB59" s="383">
        <f t="shared" si="319"/>
        <v>0</v>
      </c>
      <c r="ERC59" s="383">
        <f t="shared" si="319"/>
        <v>0</v>
      </c>
      <c r="ERD59" s="383">
        <f t="shared" si="319"/>
        <v>0</v>
      </c>
      <c r="ERE59" s="383">
        <f t="shared" si="319"/>
        <v>0</v>
      </c>
      <c r="ERF59" s="383">
        <f t="shared" si="319"/>
        <v>0</v>
      </c>
      <c r="ERG59" s="383">
        <f t="shared" si="319"/>
        <v>0</v>
      </c>
      <c r="ERH59" s="383">
        <f t="shared" si="319"/>
        <v>0</v>
      </c>
      <c r="ERI59" s="383">
        <f t="shared" si="319"/>
        <v>0</v>
      </c>
      <c r="ERJ59" s="383">
        <f t="shared" si="319"/>
        <v>0</v>
      </c>
      <c r="ERK59" s="383">
        <f t="shared" si="319"/>
        <v>0</v>
      </c>
      <c r="ERL59" s="383">
        <f t="shared" si="319"/>
        <v>0</v>
      </c>
      <c r="ERM59" s="383">
        <f t="shared" si="319"/>
        <v>0</v>
      </c>
      <c r="ERN59" s="383">
        <f t="shared" si="319"/>
        <v>0</v>
      </c>
      <c r="ERO59" s="383">
        <f t="shared" si="319"/>
        <v>0</v>
      </c>
      <c r="ERP59" s="383">
        <f t="shared" si="319"/>
        <v>0</v>
      </c>
      <c r="ERQ59" s="383">
        <f t="shared" si="319"/>
        <v>0</v>
      </c>
      <c r="ERR59" s="383">
        <f t="shared" si="319"/>
        <v>0</v>
      </c>
      <c r="ERS59" s="383">
        <f t="shared" si="319"/>
        <v>0</v>
      </c>
      <c r="ERT59" s="383">
        <f t="shared" si="319"/>
        <v>0</v>
      </c>
      <c r="ERU59" s="383">
        <f t="shared" si="319"/>
        <v>0</v>
      </c>
      <c r="ERV59" s="383">
        <f t="shared" si="319"/>
        <v>0</v>
      </c>
      <c r="ERW59" s="383">
        <f t="shared" si="319"/>
        <v>0</v>
      </c>
      <c r="ERX59" s="383">
        <f t="shared" si="319"/>
        <v>0</v>
      </c>
      <c r="ERY59" s="383">
        <f t="shared" si="319"/>
        <v>0</v>
      </c>
      <c r="ERZ59" s="383">
        <f t="shared" si="319"/>
        <v>0</v>
      </c>
      <c r="ESA59" s="383">
        <f t="shared" si="319"/>
        <v>0</v>
      </c>
      <c r="ESB59" s="383">
        <f t="shared" si="319"/>
        <v>0</v>
      </c>
      <c r="ESC59" s="383">
        <f t="shared" si="319"/>
        <v>0</v>
      </c>
      <c r="ESD59" s="383">
        <f t="shared" si="319"/>
        <v>0</v>
      </c>
      <c r="ESE59" s="383">
        <f t="shared" si="319"/>
        <v>0</v>
      </c>
      <c r="ESF59" s="383">
        <f t="shared" si="319"/>
        <v>0</v>
      </c>
      <c r="ESG59" s="383">
        <f t="shared" si="319"/>
        <v>0</v>
      </c>
      <c r="ESH59" s="383">
        <f t="shared" si="319"/>
        <v>0</v>
      </c>
      <c r="ESI59" s="383">
        <f t="shared" si="319"/>
        <v>0</v>
      </c>
      <c r="ESJ59" s="383">
        <f t="shared" si="319"/>
        <v>0</v>
      </c>
      <c r="ESK59" s="383">
        <f t="shared" si="319"/>
        <v>0</v>
      </c>
      <c r="ESL59" s="383">
        <f t="shared" si="319"/>
        <v>0</v>
      </c>
      <c r="ESM59" s="383">
        <f t="shared" si="319"/>
        <v>0</v>
      </c>
      <c r="ESN59" s="383">
        <f t="shared" si="319"/>
        <v>0</v>
      </c>
      <c r="ESO59" s="383">
        <f t="shared" si="319"/>
        <v>0</v>
      </c>
      <c r="ESP59" s="383">
        <f t="shared" si="319"/>
        <v>0</v>
      </c>
      <c r="ESQ59" s="383">
        <f t="shared" si="319"/>
        <v>0</v>
      </c>
      <c r="ESR59" s="383">
        <f t="shared" si="319"/>
        <v>0</v>
      </c>
      <c r="ESS59" s="383">
        <f t="shared" si="319"/>
        <v>0</v>
      </c>
      <c r="EST59" s="383">
        <f t="shared" si="319"/>
        <v>0</v>
      </c>
      <c r="ESU59" s="383">
        <f t="shared" si="319"/>
        <v>0</v>
      </c>
      <c r="ESV59" s="383">
        <f t="shared" si="319"/>
        <v>0</v>
      </c>
      <c r="ESW59" s="383">
        <f t="shared" si="319"/>
        <v>0</v>
      </c>
      <c r="ESX59" s="383">
        <f t="shared" si="319"/>
        <v>0</v>
      </c>
      <c r="ESY59" s="383">
        <f t="shared" si="319"/>
        <v>0</v>
      </c>
      <c r="ESZ59" s="383">
        <f t="shared" si="319"/>
        <v>0</v>
      </c>
      <c r="ETA59" s="383">
        <f t="shared" si="319"/>
        <v>0</v>
      </c>
      <c r="ETB59" s="383">
        <f t="shared" si="319"/>
        <v>0</v>
      </c>
      <c r="ETC59" s="383">
        <f t="shared" si="319"/>
        <v>0</v>
      </c>
      <c r="ETD59" s="383">
        <f t="shared" si="319"/>
        <v>0</v>
      </c>
      <c r="ETE59" s="383">
        <f t="shared" si="319"/>
        <v>0</v>
      </c>
      <c r="ETF59" s="383">
        <f t="shared" si="319"/>
        <v>0</v>
      </c>
      <c r="ETG59" s="383">
        <f t="shared" si="319"/>
        <v>0</v>
      </c>
      <c r="ETH59" s="383">
        <f t="shared" si="319"/>
        <v>0</v>
      </c>
      <c r="ETI59" s="383">
        <f t="shared" si="319"/>
        <v>0</v>
      </c>
      <c r="ETJ59" s="383">
        <f t="shared" ref="ETJ59:EVU59" si="320">$C$59*ETJ54</f>
        <v>0</v>
      </c>
      <c r="ETK59" s="383">
        <f t="shared" si="320"/>
        <v>0</v>
      </c>
      <c r="ETL59" s="383">
        <f t="shared" si="320"/>
        <v>0</v>
      </c>
      <c r="ETM59" s="383">
        <f t="shared" si="320"/>
        <v>0</v>
      </c>
      <c r="ETN59" s="383">
        <f t="shared" si="320"/>
        <v>0</v>
      </c>
      <c r="ETO59" s="383">
        <f t="shared" si="320"/>
        <v>0</v>
      </c>
      <c r="ETP59" s="383">
        <f t="shared" si="320"/>
        <v>0</v>
      </c>
      <c r="ETQ59" s="383">
        <f t="shared" si="320"/>
        <v>0</v>
      </c>
      <c r="ETR59" s="383">
        <f t="shared" si="320"/>
        <v>0</v>
      </c>
      <c r="ETS59" s="383">
        <f t="shared" si="320"/>
        <v>0</v>
      </c>
      <c r="ETT59" s="383">
        <f t="shared" si="320"/>
        <v>0</v>
      </c>
      <c r="ETU59" s="383">
        <f t="shared" si="320"/>
        <v>0</v>
      </c>
      <c r="ETV59" s="383">
        <f t="shared" si="320"/>
        <v>0</v>
      </c>
      <c r="ETW59" s="383">
        <f t="shared" si="320"/>
        <v>0</v>
      </c>
      <c r="ETX59" s="383">
        <f t="shared" si="320"/>
        <v>0</v>
      </c>
      <c r="ETY59" s="383">
        <f t="shared" si="320"/>
        <v>0</v>
      </c>
      <c r="ETZ59" s="383">
        <f t="shared" si="320"/>
        <v>0</v>
      </c>
      <c r="EUA59" s="383">
        <f t="shared" si="320"/>
        <v>0</v>
      </c>
      <c r="EUB59" s="383">
        <f t="shared" si="320"/>
        <v>0</v>
      </c>
      <c r="EUC59" s="383">
        <f t="shared" si="320"/>
        <v>0</v>
      </c>
      <c r="EUD59" s="383">
        <f t="shared" si="320"/>
        <v>0</v>
      </c>
      <c r="EUE59" s="383">
        <f t="shared" si="320"/>
        <v>0</v>
      </c>
      <c r="EUF59" s="383">
        <f t="shared" si="320"/>
        <v>0</v>
      </c>
      <c r="EUG59" s="383">
        <f t="shared" si="320"/>
        <v>0</v>
      </c>
      <c r="EUH59" s="383">
        <f t="shared" si="320"/>
        <v>0</v>
      </c>
      <c r="EUI59" s="383">
        <f t="shared" si="320"/>
        <v>0</v>
      </c>
      <c r="EUJ59" s="383">
        <f t="shared" si="320"/>
        <v>0</v>
      </c>
      <c r="EUK59" s="383">
        <f t="shared" si="320"/>
        <v>0</v>
      </c>
      <c r="EUL59" s="383">
        <f t="shared" si="320"/>
        <v>0</v>
      </c>
      <c r="EUM59" s="383">
        <f t="shared" si="320"/>
        <v>0</v>
      </c>
      <c r="EUN59" s="383">
        <f t="shared" si="320"/>
        <v>0</v>
      </c>
      <c r="EUO59" s="383">
        <f t="shared" si="320"/>
        <v>0</v>
      </c>
      <c r="EUP59" s="383">
        <f t="shared" si="320"/>
        <v>0</v>
      </c>
      <c r="EUQ59" s="383">
        <f t="shared" si="320"/>
        <v>0</v>
      </c>
      <c r="EUR59" s="383">
        <f t="shared" si="320"/>
        <v>0</v>
      </c>
      <c r="EUS59" s="383">
        <f t="shared" si="320"/>
        <v>0</v>
      </c>
      <c r="EUT59" s="383">
        <f t="shared" si="320"/>
        <v>0</v>
      </c>
      <c r="EUU59" s="383">
        <f t="shared" si="320"/>
        <v>0</v>
      </c>
      <c r="EUV59" s="383">
        <f t="shared" si="320"/>
        <v>0</v>
      </c>
      <c r="EUW59" s="383">
        <f t="shared" si="320"/>
        <v>0</v>
      </c>
      <c r="EUX59" s="383">
        <f t="shared" si="320"/>
        <v>0</v>
      </c>
      <c r="EUY59" s="383">
        <f t="shared" si="320"/>
        <v>0</v>
      </c>
      <c r="EUZ59" s="383">
        <f t="shared" si="320"/>
        <v>0</v>
      </c>
      <c r="EVA59" s="383">
        <f t="shared" si="320"/>
        <v>0</v>
      </c>
      <c r="EVB59" s="383">
        <f t="shared" si="320"/>
        <v>0</v>
      </c>
      <c r="EVC59" s="383">
        <f t="shared" si="320"/>
        <v>0</v>
      </c>
      <c r="EVD59" s="383">
        <f t="shared" si="320"/>
        <v>0</v>
      </c>
      <c r="EVE59" s="383">
        <f t="shared" si="320"/>
        <v>0</v>
      </c>
      <c r="EVF59" s="383">
        <f t="shared" si="320"/>
        <v>0</v>
      </c>
      <c r="EVG59" s="383">
        <f t="shared" si="320"/>
        <v>0</v>
      </c>
      <c r="EVH59" s="383">
        <f t="shared" si="320"/>
        <v>0</v>
      </c>
      <c r="EVI59" s="383">
        <f t="shared" si="320"/>
        <v>0</v>
      </c>
      <c r="EVJ59" s="383">
        <f t="shared" si="320"/>
        <v>0</v>
      </c>
      <c r="EVK59" s="383">
        <f t="shared" si="320"/>
        <v>0</v>
      </c>
      <c r="EVL59" s="383">
        <f t="shared" si="320"/>
        <v>0</v>
      </c>
      <c r="EVM59" s="383">
        <f t="shared" si="320"/>
        <v>0</v>
      </c>
      <c r="EVN59" s="383">
        <f t="shared" si="320"/>
        <v>0</v>
      </c>
      <c r="EVO59" s="383">
        <f t="shared" si="320"/>
        <v>0</v>
      </c>
      <c r="EVP59" s="383">
        <f t="shared" si="320"/>
        <v>0</v>
      </c>
      <c r="EVQ59" s="383">
        <f t="shared" si="320"/>
        <v>0</v>
      </c>
      <c r="EVR59" s="383">
        <f t="shared" si="320"/>
        <v>0</v>
      </c>
      <c r="EVS59" s="383">
        <f t="shared" si="320"/>
        <v>0</v>
      </c>
      <c r="EVT59" s="383">
        <f t="shared" si="320"/>
        <v>0</v>
      </c>
      <c r="EVU59" s="383">
        <f t="shared" si="320"/>
        <v>0</v>
      </c>
      <c r="EVV59" s="383">
        <f t="shared" ref="EVV59:EYG59" si="321">$C$59*EVV54</f>
        <v>0</v>
      </c>
      <c r="EVW59" s="383">
        <f t="shared" si="321"/>
        <v>0</v>
      </c>
      <c r="EVX59" s="383">
        <f t="shared" si="321"/>
        <v>0</v>
      </c>
      <c r="EVY59" s="383">
        <f t="shared" si="321"/>
        <v>0</v>
      </c>
      <c r="EVZ59" s="383">
        <f t="shared" si="321"/>
        <v>0</v>
      </c>
      <c r="EWA59" s="383">
        <f t="shared" si="321"/>
        <v>0</v>
      </c>
      <c r="EWB59" s="383">
        <f t="shared" si="321"/>
        <v>0</v>
      </c>
      <c r="EWC59" s="383">
        <f t="shared" si="321"/>
        <v>0</v>
      </c>
      <c r="EWD59" s="383">
        <f t="shared" si="321"/>
        <v>0</v>
      </c>
      <c r="EWE59" s="383">
        <f t="shared" si="321"/>
        <v>0</v>
      </c>
      <c r="EWF59" s="383">
        <f t="shared" si="321"/>
        <v>0</v>
      </c>
      <c r="EWG59" s="383">
        <f t="shared" si="321"/>
        <v>0</v>
      </c>
      <c r="EWH59" s="383">
        <f t="shared" si="321"/>
        <v>0</v>
      </c>
      <c r="EWI59" s="383">
        <f t="shared" si="321"/>
        <v>0</v>
      </c>
      <c r="EWJ59" s="383">
        <f t="shared" si="321"/>
        <v>0</v>
      </c>
      <c r="EWK59" s="383">
        <f t="shared" si="321"/>
        <v>0</v>
      </c>
      <c r="EWL59" s="383">
        <f t="shared" si="321"/>
        <v>0</v>
      </c>
      <c r="EWM59" s="383">
        <f t="shared" si="321"/>
        <v>0</v>
      </c>
      <c r="EWN59" s="383">
        <f t="shared" si="321"/>
        <v>0</v>
      </c>
      <c r="EWO59" s="383">
        <f t="shared" si="321"/>
        <v>0</v>
      </c>
      <c r="EWP59" s="383">
        <f t="shared" si="321"/>
        <v>0</v>
      </c>
      <c r="EWQ59" s="383">
        <f t="shared" si="321"/>
        <v>0</v>
      </c>
      <c r="EWR59" s="383">
        <f t="shared" si="321"/>
        <v>0</v>
      </c>
      <c r="EWS59" s="383">
        <f t="shared" si="321"/>
        <v>0</v>
      </c>
      <c r="EWT59" s="383">
        <f t="shared" si="321"/>
        <v>0</v>
      </c>
      <c r="EWU59" s="383">
        <f t="shared" si="321"/>
        <v>0</v>
      </c>
      <c r="EWV59" s="383">
        <f t="shared" si="321"/>
        <v>0</v>
      </c>
      <c r="EWW59" s="383">
        <f t="shared" si="321"/>
        <v>0</v>
      </c>
      <c r="EWX59" s="383">
        <f t="shared" si="321"/>
        <v>0</v>
      </c>
      <c r="EWY59" s="383">
        <f t="shared" si="321"/>
        <v>0</v>
      </c>
      <c r="EWZ59" s="383">
        <f t="shared" si="321"/>
        <v>0</v>
      </c>
      <c r="EXA59" s="383">
        <f t="shared" si="321"/>
        <v>0</v>
      </c>
      <c r="EXB59" s="383">
        <f t="shared" si="321"/>
        <v>0</v>
      </c>
      <c r="EXC59" s="383">
        <f t="shared" si="321"/>
        <v>0</v>
      </c>
      <c r="EXD59" s="383">
        <f t="shared" si="321"/>
        <v>0</v>
      </c>
      <c r="EXE59" s="383">
        <f t="shared" si="321"/>
        <v>0</v>
      </c>
      <c r="EXF59" s="383">
        <f t="shared" si="321"/>
        <v>0</v>
      </c>
      <c r="EXG59" s="383">
        <f t="shared" si="321"/>
        <v>0</v>
      </c>
      <c r="EXH59" s="383">
        <f t="shared" si="321"/>
        <v>0</v>
      </c>
      <c r="EXI59" s="383">
        <f t="shared" si="321"/>
        <v>0</v>
      </c>
      <c r="EXJ59" s="383">
        <f t="shared" si="321"/>
        <v>0</v>
      </c>
      <c r="EXK59" s="383">
        <f t="shared" si="321"/>
        <v>0</v>
      </c>
      <c r="EXL59" s="383">
        <f t="shared" si="321"/>
        <v>0</v>
      </c>
      <c r="EXM59" s="383">
        <f t="shared" si="321"/>
        <v>0</v>
      </c>
      <c r="EXN59" s="383">
        <f t="shared" si="321"/>
        <v>0</v>
      </c>
      <c r="EXO59" s="383">
        <f t="shared" si="321"/>
        <v>0</v>
      </c>
      <c r="EXP59" s="383">
        <f t="shared" si="321"/>
        <v>0</v>
      </c>
      <c r="EXQ59" s="383">
        <f t="shared" si="321"/>
        <v>0</v>
      </c>
      <c r="EXR59" s="383">
        <f t="shared" si="321"/>
        <v>0</v>
      </c>
      <c r="EXS59" s="383">
        <f t="shared" si="321"/>
        <v>0</v>
      </c>
      <c r="EXT59" s="383">
        <f t="shared" si="321"/>
        <v>0</v>
      </c>
      <c r="EXU59" s="383">
        <f t="shared" si="321"/>
        <v>0</v>
      </c>
      <c r="EXV59" s="383">
        <f t="shared" si="321"/>
        <v>0</v>
      </c>
      <c r="EXW59" s="383">
        <f t="shared" si="321"/>
        <v>0</v>
      </c>
      <c r="EXX59" s="383">
        <f t="shared" si="321"/>
        <v>0</v>
      </c>
      <c r="EXY59" s="383">
        <f t="shared" si="321"/>
        <v>0</v>
      </c>
      <c r="EXZ59" s="383">
        <f t="shared" si="321"/>
        <v>0</v>
      </c>
      <c r="EYA59" s="383">
        <f t="shared" si="321"/>
        <v>0</v>
      </c>
      <c r="EYB59" s="383">
        <f t="shared" si="321"/>
        <v>0</v>
      </c>
      <c r="EYC59" s="383">
        <f t="shared" si="321"/>
        <v>0</v>
      </c>
      <c r="EYD59" s="383">
        <f t="shared" si="321"/>
        <v>0</v>
      </c>
      <c r="EYE59" s="383">
        <f t="shared" si="321"/>
        <v>0</v>
      </c>
      <c r="EYF59" s="383">
        <f t="shared" si="321"/>
        <v>0</v>
      </c>
      <c r="EYG59" s="383">
        <f t="shared" si="321"/>
        <v>0</v>
      </c>
      <c r="EYH59" s="383">
        <f t="shared" ref="EYH59:FAS59" si="322">$C$59*EYH54</f>
        <v>0</v>
      </c>
      <c r="EYI59" s="383">
        <f t="shared" si="322"/>
        <v>0</v>
      </c>
      <c r="EYJ59" s="383">
        <f t="shared" si="322"/>
        <v>0</v>
      </c>
      <c r="EYK59" s="383">
        <f t="shared" si="322"/>
        <v>0</v>
      </c>
      <c r="EYL59" s="383">
        <f t="shared" si="322"/>
        <v>0</v>
      </c>
      <c r="EYM59" s="383">
        <f t="shared" si="322"/>
        <v>0</v>
      </c>
      <c r="EYN59" s="383">
        <f t="shared" si="322"/>
        <v>0</v>
      </c>
      <c r="EYO59" s="383">
        <f t="shared" si="322"/>
        <v>0</v>
      </c>
      <c r="EYP59" s="383">
        <f t="shared" si="322"/>
        <v>0</v>
      </c>
      <c r="EYQ59" s="383">
        <f t="shared" si="322"/>
        <v>0</v>
      </c>
      <c r="EYR59" s="383">
        <f t="shared" si="322"/>
        <v>0</v>
      </c>
      <c r="EYS59" s="383">
        <f t="shared" si="322"/>
        <v>0</v>
      </c>
      <c r="EYT59" s="383">
        <f t="shared" si="322"/>
        <v>0</v>
      </c>
      <c r="EYU59" s="383">
        <f t="shared" si="322"/>
        <v>0</v>
      </c>
      <c r="EYV59" s="383">
        <f t="shared" si="322"/>
        <v>0</v>
      </c>
      <c r="EYW59" s="383">
        <f t="shared" si="322"/>
        <v>0</v>
      </c>
      <c r="EYX59" s="383">
        <f t="shared" si="322"/>
        <v>0</v>
      </c>
      <c r="EYY59" s="383">
        <f t="shared" si="322"/>
        <v>0</v>
      </c>
      <c r="EYZ59" s="383">
        <f t="shared" si="322"/>
        <v>0</v>
      </c>
      <c r="EZA59" s="383">
        <f t="shared" si="322"/>
        <v>0</v>
      </c>
      <c r="EZB59" s="383">
        <f t="shared" si="322"/>
        <v>0</v>
      </c>
      <c r="EZC59" s="383">
        <f t="shared" si="322"/>
        <v>0</v>
      </c>
      <c r="EZD59" s="383">
        <f t="shared" si="322"/>
        <v>0</v>
      </c>
      <c r="EZE59" s="383">
        <f t="shared" si="322"/>
        <v>0</v>
      </c>
      <c r="EZF59" s="383">
        <f t="shared" si="322"/>
        <v>0</v>
      </c>
      <c r="EZG59" s="383">
        <f t="shared" si="322"/>
        <v>0</v>
      </c>
      <c r="EZH59" s="383">
        <f t="shared" si="322"/>
        <v>0</v>
      </c>
      <c r="EZI59" s="383">
        <f t="shared" si="322"/>
        <v>0</v>
      </c>
      <c r="EZJ59" s="383">
        <f t="shared" si="322"/>
        <v>0</v>
      </c>
      <c r="EZK59" s="383">
        <f t="shared" si="322"/>
        <v>0</v>
      </c>
      <c r="EZL59" s="383">
        <f t="shared" si="322"/>
        <v>0</v>
      </c>
      <c r="EZM59" s="383">
        <f t="shared" si="322"/>
        <v>0</v>
      </c>
      <c r="EZN59" s="383">
        <f t="shared" si="322"/>
        <v>0</v>
      </c>
      <c r="EZO59" s="383">
        <f t="shared" si="322"/>
        <v>0</v>
      </c>
      <c r="EZP59" s="383">
        <f t="shared" si="322"/>
        <v>0</v>
      </c>
      <c r="EZQ59" s="383">
        <f t="shared" si="322"/>
        <v>0</v>
      </c>
      <c r="EZR59" s="383">
        <f t="shared" si="322"/>
        <v>0</v>
      </c>
      <c r="EZS59" s="383">
        <f t="shared" si="322"/>
        <v>0</v>
      </c>
      <c r="EZT59" s="383">
        <f t="shared" si="322"/>
        <v>0</v>
      </c>
      <c r="EZU59" s="383">
        <f t="shared" si="322"/>
        <v>0</v>
      </c>
      <c r="EZV59" s="383">
        <f t="shared" si="322"/>
        <v>0</v>
      </c>
      <c r="EZW59" s="383">
        <f t="shared" si="322"/>
        <v>0</v>
      </c>
      <c r="EZX59" s="383">
        <f t="shared" si="322"/>
        <v>0</v>
      </c>
      <c r="EZY59" s="383">
        <f t="shared" si="322"/>
        <v>0</v>
      </c>
      <c r="EZZ59" s="383">
        <f t="shared" si="322"/>
        <v>0</v>
      </c>
      <c r="FAA59" s="383">
        <f t="shared" si="322"/>
        <v>0</v>
      </c>
      <c r="FAB59" s="383">
        <f t="shared" si="322"/>
        <v>0</v>
      </c>
      <c r="FAC59" s="383">
        <f t="shared" si="322"/>
        <v>0</v>
      </c>
      <c r="FAD59" s="383">
        <f t="shared" si="322"/>
        <v>0</v>
      </c>
      <c r="FAE59" s="383">
        <f t="shared" si="322"/>
        <v>0</v>
      </c>
      <c r="FAF59" s="383">
        <f t="shared" si="322"/>
        <v>0</v>
      </c>
      <c r="FAG59" s="383">
        <f t="shared" si="322"/>
        <v>0</v>
      </c>
      <c r="FAH59" s="383">
        <f t="shared" si="322"/>
        <v>0</v>
      </c>
      <c r="FAI59" s="383">
        <f t="shared" si="322"/>
        <v>0</v>
      </c>
      <c r="FAJ59" s="383">
        <f t="shared" si="322"/>
        <v>0</v>
      </c>
      <c r="FAK59" s="383">
        <f t="shared" si="322"/>
        <v>0</v>
      </c>
      <c r="FAL59" s="383">
        <f t="shared" si="322"/>
        <v>0</v>
      </c>
      <c r="FAM59" s="383">
        <f t="shared" si="322"/>
        <v>0</v>
      </c>
      <c r="FAN59" s="383">
        <f t="shared" si="322"/>
        <v>0</v>
      </c>
      <c r="FAO59" s="383">
        <f t="shared" si="322"/>
        <v>0</v>
      </c>
      <c r="FAP59" s="383">
        <f t="shared" si="322"/>
        <v>0</v>
      </c>
      <c r="FAQ59" s="383">
        <f t="shared" si="322"/>
        <v>0</v>
      </c>
      <c r="FAR59" s="383">
        <f t="shared" si="322"/>
        <v>0</v>
      </c>
      <c r="FAS59" s="383">
        <f t="shared" si="322"/>
        <v>0</v>
      </c>
      <c r="FAT59" s="383">
        <f t="shared" ref="FAT59:FDE59" si="323">$C$59*FAT54</f>
        <v>0</v>
      </c>
      <c r="FAU59" s="383">
        <f t="shared" si="323"/>
        <v>0</v>
      </c>
      <c r="FAV59" s="383">
        <f t="shared" si="323"/>
        <v>0</v>
      </c>
      <c r="FAW59" s="383">
        <f t="shared" si="323"/>
        <v>0</v>
      </c>
      <c r="FAX59" s="383">
        <f t="shared" si="323"/>
        <v>0</v>
      </c>
      <c r="FAY59" s="383">
        <f t="shared" si="323"/>
        <v>0</v>
      </c>
      <c r="FAZ59" s="383">
        <f t="shared" si="323"/>
        <v>0</v>
      </c>
      <c r="FBA59" s="383">
        <f t="shared" si="323"/>
        <v>0</v>
      </c>
      <c r="FBB59" s="383">
        <f t="shared" si="323"/>
        <v>0</v>
      </c>
      <c r="FBC59" s="383">
        <f t="shared" si="323"/>
        <v>0</v>
      </c>
      <c r="FBD59" s="383">
        <f t="shared" si="323"/>
        <v>0</v>
      </c>
      <c r="FBE59" s="383">
        <f t="shared" si="323"/>
        <v>0</v>
      </c>
      <c r="FBF59" s="383">
        <f t="shared" si="323"/>
        <v>0</v>
      </c>
      <c r="FBG59" s="383">
        <f t="shared" si="323"/>
        <v>0</v>
      </c>
      <c r="FBH59" s="383">
        <f t="shared" si="323"/>
        <v>0</v>
      </c>
      <c r="FBI59" s="383">
        <f t="shared" si="323"/>
        <v>0</v>
      </c>
      <c r="FBJ59" s="383">
        <f t="shared" si="323"/>
        <v>0</v>
      </c>
      <c r="FBK59" s="383">
        <f t="shared" si="323"/>
        <v>0</v>
      </c>
      <c r="FBL59" s="383">
        <f t="shared" si="323"/>
        <v>0</v>
      </c>
      <c r="FBM59" s="383">
        <f t="shared" si="323"/>
        <v>0</v>
      </c>
      <c r="FBN59" s="383">
        <f t="shared" si="323"/>
        <v>0</v>
      </c>
      <c r="FBO59" s="383">
        <f t="shared" si="323"/>
        <v>0</v>
      </c>
      <c r="FBP59" s="383">
        <f t="shared" si="323"/>
        <v>0</v>
      </c>
      <c r="FBQ59" s="383">
        <f t="shared" si="323"/>
        <v>0</v>
      </c>
      <c r="FBR59" s="383">
        <f t="shared" si="323"/>
        <v>0</v>
      </c>
      <c r="FBS59" s="383">
        <f t="shared" si="323"/>
        <v>0</v>
      </c>
      <c r="FBT59" s="383">
        <f t="shared" si="323"/>
        <v>0</v>
      </c>
      <c r="FBU59" s="383">
        <f t="shared" si="323"/>
        <v>0</v>
      </c>
      <c r="FBV59" s="383">
        <f t="shared" si="323"/>
        <v>0</v>
      </c>
      <c r="FBW59" s="383">
        <f t="shared" si="323"/>
        <v>0</v>
      </c>
      <c r="FBX59" s="383">
        <f t="shared" si="323"/>
        <v>0</v>
      </c>
      <c r="FBY59" s="383">
        <f t="shared" si="323"/>
        <v>0</v>
      </c>
      <c r="FBZ59" s="383">
        <f t="shared" si="323"/>
        <v>0</v>
      </c>
      <c r="FCA59" s="383">
        <f t="shared" si="323"/>
        <v>0</v>
      </c>
      <c r="FCB59" s="383">
        <f t="shared" si="323"/>
        <v>0</v>
      </c>
      <c r="FCC59" s="383">
        <f t="shared" si="323"/>
        <v>0</v>
      </c>
      <c r="FCD59" s="383">
        <f t="shared" si="323"/>
        <v>0</v>
      </c>
      <c r="FCE59" s="383">
        <f t="shared" si="323"/>
        <v>0</v>
      </c>
      <c r="FCF59" s="383">
        <f t="shared" si="323"/>
        <v>0</v>
      </c>
      <c r="FCG59" s="383">
        <f t="shared" si="323"/>
        <v>0</v>
      </c>
      <c r="FCH59" s="383">
        <f t="shared" si="323"/>
        <v>0</v>
      </c>
      <c r="FCI59" s="383">
        <f t="shared" si="323"/>
        <v>0</v>
      </c>
      <c r="FCJ59" s="383">
        <f t="shared" si="323"/>
        <v>0</v>
      </c>
      <c r="FCK59" s="383">
        <f t="shared" si="323"/>
        <v>0</v>
      </c>
      <c r="FCL59" s="383">
        <f t="shared" si="323"/>
        <v>0</v>
      </c>
      <c r="FCM59" s="383">
        <f t="shared" si="323"/>
        <v>0</v>
      </c>
      <c r="FCN59" s="383">
        <f t="shared" si="323"/>
        <v>0</v>
      </c>
      <c r="FCO59" s="383">
        <f t="shared" si="323"/>
        <v>0</v>
      </c>
      <c r="FCP59" s="383">
        <f t="shared" si="323"/>
        <v>0</v>
      </c>
      <c r="FCQ59" s="383">
        <f t="shared" si="323"/>
        <v>0</v>
      </c>
      <c r="FCR59" s="383">
        <f t="shared" si="323"/>
        <v>0</v>
      </c>
      <c r="FCS59" s="383">
        <f t="shared" si="323"/>
        <v>0</v>
      </c>
      <c r="FCT59" s="383">
        <f t="shared" si="323"/>
        <v>0</v>
      </c>
      <c r="FCU59" s="383">
        <f t="shared" si="323"/>
        <v>0</v>
      </c>
      <c r="FCV59" s="383">
        <f t="shared" si="323"/>
        <v>0</v>
      </c>
      <c r="FCW59" s="383">
        <f t="shared" si="323"/>
        <v>0</v>
      </c>
      <c r="FCX59" s="383">
        <f t="shared" si="323"/>
        <v>0</v>
      </c>
      <c r="FCY59" s="383">
        <f t="shared" si="323"/>
        <v>0</v>
      </c>
      <c r="FCZ59" s="383">
        <f t="shared" si="323"/>
        <v>0</v>
      </c>
      <c r="FDA59" s="383">
        <f t="shared" si="323"/>
        <v>0</v>
      </c>
      <c r="FDB59" s="383">
        <f t="shared" si="323"/>
        <v>0</v>
      </c>
      <c r="FDC59" s="383">
        <f t="shared" si="323"/>
        <v>0</v>
      </c>
      <c r="FDD59" s="383">
        <f t="shared" si="323"/>
        <v>0</v>
      </c>
      <c r="FDE59" s="383">
        <f t="shared" si="323"/>
        <v>0</v>
      </c>
      <c r="FDF59" s="383">
        <f t="shared" ref="FDF59:FFQ59" si="324">$C$59*FDF54</f>
        <v>0</v>
      </c>
      <c r="FDG59" s="383">
        <f t="shared" si="324"/>
        <v>0</v>
      </c>
      <c r="FDH59" s="383">
        <f t="shared" si="324"/>
        <v>0</v>
      </c>
      <c r="FDI59" s="383">
        <f t="shared" si="324"/>
        <v>0</v>
      </c>
      <c r="FDJ59" s="383">
        <f t="shared" si="324"/>
        <v>0</v>
      </c>
      <c r="FDK59" s="383">
        <f t="shared" si="324"/>
        <v>0</v>
      </c>
      <c r="FDL59" s="383">
        <f t="shared" si="324"/>
        <v>0</v>
      </c>
      <c r="FDM59" s="383">
        <f t="shared" si="324"/>
        <v>0</v>
      </c>
      <c r="FDN59" s="383">
        <f t="shared" si="324"/>
        <v>0</v>
      </c>
      <c r="FDO59" s="383">
        <f t="shared" si="324"/>
        <v>0</v>
      </c>
      <c r="FDP59" s="383">
        <f t="shared" si="324"/>
        <v>0</v>
      </c>
      <c r="FDQ59" s="383">
        <f t="shared" si="324"/>
        <v>0</v>
      </c>
      <c r="FDR59" s="383">
        <f t="shared" si="324"/>
        <v>0</v>
      </c>
      <c r="FDS59" s="383">
        <f t="shared" si="324"/>
        <v>0</v>
      </c>
      <c r="FDT59" s="383">
        <f t="shared" si="324"/>
        <v>0</v>
      </c>
      <c r="FDU59" s="383">
        <f t="shared" si="324"/>
        <v>0</v>
      </c>
      <c r="FDV59" s="383">
        <f t="shared" si="324"/>
        <v>0</v>
      </c>
      <c r="FDW59" s="383">
        <f t="shared" si="324"/>
        <v>0</v>
      </c>
      <c r="FDX59" s="383">
        <f t="shared" si="324"/>
        <v>0</v>
      </c>
      <c r="FDY59" s="383">
        <f t="shared" si="324"/>
        <v>0</v>
      </c>
      <c r="FDZ59" s="383">
        <f t="shared" si="324"/>
        <v>0</v>
      </c>
      <c r="FEA59" s="383">
        <f t="shared" si="324"/>
        <v>0</v>
      </c>
      <c r="FEB59" s="383">
        <f t="shared" si="324"/>
        <v>0</v>
      </c>
      <c r="FEC59" s="383">
        <f t="shared" si="324"/>
        <v>0</v>
      </c>
      <c r="FED59" s="383">
        <f t="shared" si="324"/>
        <v>0</v>
      </c>
      <c r="FEE59" s="383">
        <f t="shared" si="324"/>
        <v>0</v>
      </c>
      <c r="FEF59" s="383">
        <f t="shared" si="324"/>
        <v>0</v>
      </c>
      <c r="FEG59" s="383">
        <f t="shared" si="324"/>
        <v>0</v>
      </c>
      <c r="FEH59" s="383">
        <f t="shared" si="324"/>
        <v>0</v>
      </c>
      <c r="FEI59" s="383">
        <f t="shared" si="324"/>
        <v>0</v>
      </c>
      <c r="FEJ59" s="383">
        <f t="shared" si="324"/>
        <v>0</v>
      </c>
      <c r="FEK59" s="383">
        <f t="shared" si="324"/>
        <v>0</v>
      </c>
      <c r="FEL59" s="383">
        <f t="shared" si="324"/>
        <v>0</v>
      </c>
      <c r="FEM59" s="383">
        <f t="shared" si="324"/>
        <v>0</v>
      </c>
      <c r="FEN59" s="383">
        <f t="shared" si="324"/>
        <v>0</v>
      </c>
      <c r="FEO59" s="383">
        <f t="shared" si="324"/>
        <v>0</v>
      </c>
      <c r="FEP59" s="383">
        <f t="shared" si="324"/>
        <v>0</v>
      </c>
      <c r="FEQ59" s="383">
        <f t="shared" si="324"/>
        <v>0</v>
      </c>
      <c r="FER59" s="383">
        <f t="shared" si="324"/>
        <v>0</v>
      </c>
      <c r="FES59" s="383">
        <f t="shared" si="324"/>
        <v>0</v>
      </c>
      <c r="FET59" s="383">
        <f t="shared" si="324"/>
        <v>0</v>
      </c>
      <c r="FEU59" s="383">
        <f t="shared" si="324"/>
        <v>0</v>
      </c>
      <c r="FEV59" s="383">
        <f t="shared" si="324"/>
        <v>0</v>
      </c>
      <c r="FEW59" s="383">
        <f t="shared" si="324"/>
        <v>0</v>
      </c>
      <c r="FEX59" s="383">
        <f t="shared" si="324"/>
        <v>0</v>
      </c>
      <c r="FEY59" s="383">
        <f t="shared" si="324"/>
        <v>0</v>
      </c>
      <c r="FEZ59" s="383">
        <f t="shared" si="324"/>
        <v>0</v>
      </c>
      <c r="FFA59" s="383">
        <f t="shared" si="324"/>
        <v>0</v>
      </c>
      <c r="FFB59" s="383">
        <f t="shared" si="324"/>
        <v>0</v>
      </c>
      <c r="FFC59" s="383">
        <f t="shared" si="324"/>
        <v>0</v>
      </c>
      <c r="FFD59" s="383">
        <f t="shared" si="324"/>
        <v>0</v>
      </c>
      <c r="FFE59" s="383">
        <f t="shared" si="324"/>
        <v>0</v>
      </c>
      <c r="FFF59" s="383">
        <f t="shared" si="324"/>
        <v>0</v>
      </c>
      <c r="FFG59" s="383">
        <f t="shared" si="324"/>
        <v>0</v>
      </c>
      <c r="FFH59" s="383">
        <f t="shared" si="324"/>
        <v>0</v>
      </c>
      <c r="FFI59" s="383">
        <f t="shared" si="324"/>
        <v>0</v>
      </c>
      <c r="FFJ59" s="383">
        <f t="shared" si="324"/>
        <v>0</v>
      </c>
      <c r="FFK59" s="383">
        <f t="shared" si="324"/>
        <v>0</v>
      </c>
      <c r="FFL59" s="383">
        <f t="shared" si="324"/>
        <v>0</v>
      </c>
      <c r="FFM59" s="383">
        <f t="shared" si="324"/>
        <v>0</v>
      </c>
      <c r="FFN59" s="383">
        <f t="shared" si="324"/>
        <v>0</v>
      </c>
      <c r="FFO59" s="383">
        <f t="shared" si="324"/>
        <v>0</v>
      </c>
      <c r="FFP59" s="383">
        <f t="shared" si="324"/>
        <v>0</v>
      </c>
      <c r="FFQ59" s="383">
        <f t="shared" si="324"/>
        <v>0</v>
      </c>
      <c r="FFR59" s="383">
        <f t="shared" ref="FFR59:FIC59" si="325">$C$59*FFR54</f>
        <v>0</v>
      </c>
      <c r="FFS59" s="383">
        <f t="shared" si="325"/>
        <v>0</v>
      </c>
      <c r="FFT59" s="383">
        <f t="shared" si="325"/>
        <v>0</v>
      </c>
      <c r="FFU59" s="383">
        <f t="shared" si="325"/>
        <v>0</v>
      </c>
      <c r="FFV59" s="383">
        <f t="shared" si="325"/>
        <v>0</v>
      </c>
      <c r="FFW59" s="383">
        <f t="shared" si="325"/>
        <v>0</v>
      </c>
      <c r="FFX59" s="383">
        <f t="shared" si="325"/>
        <v>0</v>
      </c>
      <c r="FFY59" s="383">
        <f t="shared" si="325"/>
        <v>0</v>
      </c>
      <c r="FFZ59" s="383">
        <f t="shared" si="325"/>
        <v>0</v>
      </c>
      <c r="FGA59" s="383">
        <f t="shared" si="325"/>
        <v>0</v>
      </c>
      <c r="FGB59" s="383">
        <f t="shared" si="325"/>
        <v>0</v>
      </c>
      <c r="FGC59" s="383">
        <f t="shared" si="325"/>
        <v>0</v>
      </c>
      <c r="FGD59" s="383">
        <f t="shared" si="325"/>
        <v>0</v>
      </c>
      <c r="FGE59" s="383">
        <f t="shared" si="325"/>
        <v>0</v>
      </c>
      <c r="FGF59" s="383">
        <f t="shared" si="325"/>
        <v>0</v>
      </c>
      <c r="FGG59" s="383">
        <f t="shared" si="325"/>
        <v>0</v>
      </c>
      <c r="FGH59" s="383">
        <f t="shared" si="325"/>
        <v>0</v>
      </c>
      <c r="FGI59" s="383">
        <f t="shared" si="325"/>
        <v>0</v>
      </c>
      <c r="FGJ59" s="383">
        <f t="shared" si="325"/>
        <v>0</v>
      </c>
      <c r="FGK59" s="383">
        <f t="shared" si="325"/>
        <v>0</v>
      </c>
      <c r="FGL59" s="383">
        <f t="shared" si="325"/>
        <v>0</v>
      </c>
      <c r="FGM59" s="383">
        <f t="shared" si="325"/>
        <v>0</v>
      </c>
      <c r="FGN59" s="383">
        <f t="shared" si="325"/>
        <v>0</v>
      </c>
      <c r="FGO59" s="383">
        <f t="shared" si="325"/>
        <v>0</v>
      </c>
      <c r="FGP59" s="383">
        <f t="shared" si="325"/>
        <v>0</v>
      </c>
      <c r="FGQ59" s="383">
        <f t="shared" si="325"/>
        <v>0</v>
      </c>
      <c r="FGR59" s="383">
        <f t="shared" si="325"/>
        <v>0</v>
      </c>
      <c r="FGS59" s="383">
        <f t="shared" si="325"/>
        <v>0</v>
      </c>
      <c r="FGT59" s="383">
        <f t="shared" si="325"/>
        <v>0</v>
      </c>
      <c r="FGU59" s="383">
        <f t="shared" si="325"/>
        <v>0</v>
      </c>
      <c r="FGV59" s="383">
        <f t="shared" si="325"/>
        <v>0</v>
      </c>
      <c r="FGW59" s="383">
        <f t="shared" si="325"/>
        <v>0</v>
      </c>
      <c r="FGX59" s="383">
        <f t="shared" si="325"/>
        <v>0</v>
      </c>
      <c r="FGY59" s="383">
        <f t="shared" si="325"/>
        <v>0</v>
      </c>
      <c r="FGZ59" s="383">
        <f t="shared" si="325"/>
        <v>0</v>
      </c>
      <c r="FHA59" s="383">
        <f t="shared" si="325"/>
        <v>0</v>
      </c>
      <c r="FHB59" s="383">
        <f t="shared" si="325"/>
        <v>0</v>
      </c>
      <c r="FHC59" s="383">
        <f t="shared" si="325"/>
        <v>0</v>
      </c>
      <c r="FHD59" s="383">
        <f t="shared" si="325"/>
        <v>0</v>
      </c>
      <c r="FHE59" s="383">
        <f t="shared" si="325"/>
        <v>0</v>
      </c>
      <c r="FHF59" s="383">
        <f t="shared" si="325"/>
        <v>0</v>
      </c>
      <c r="FHG59" s="383">
        <f t="shared" si="325"/>
        <v>0</v>
      </c>
      <c r="FHH59" s="383">
        <f t="shared" si="325"/>
        <v>0</v>
      </c>
      <c r="FHI59" s="383">
        <f t="shared" si="325"/>
        <v>0</v>
      </c>
      <c r="FHJ59" s="383">
        <f t="shared" si="325"/>
        <v>0</v>
      </c>
      <c r="FHK59" s="383">
        <f t="shared" si="325"/>
        <v>0</v>
      </c>
      <c r="FHL59" s="383">
        <f t="shared" si="325"/>
        <v>0</v>
      </c>
      <c r="FHM59" s="383">
        <f t="shared" si="325"/>
        <v>0</v>
      </c>
      <c r="FHN59" s="383">
        <f t="shared" si="325"/>
        <v>0</v>
      </c>
      <c r="FHO59" s="383">
        <f t="shared" si="325"/>
        <v>0</v>
      </c>
      <c r="FHP59" s="383">
        <f t="shared" si="325"/>
        <v>0</v>
      </c>
      <c r="FHQ59" s="383">
        <f t="shared" si="325"/>
        <v>0</v>
      </c>
      <c r="FHR59" s="383">
        <f t="shared" si="325"/>
        <v>0</v>
      </c>
      <c r="FHS59" s="383">
        <f t="shared" si="325"/>
        <v>0</v>
      </c>
      <c r="FHT59" s="383">
        <f t="shared" si="325"/>
        <v>0</v>
      </c>
      <c r="FHU59" s="383">
        <f t="shared" si="325"/>
        <v>0</v>
      </c>
      <c r="FHV59" s="383">
        <f t="shared" si="325"/>
        <v>0</v>
      </c>
      <c r="FHW59" s="383">
        <f t="shared" si="325"/>
        <v>0</v>
      </c>
      <c r="FHX59" s="383">
        <f t="shared" si="325"/>
        <v>0</v>
      </c>
      <c r="FHY59" s="383">
        <f t="shared" si="325"/>
        <v>0</v>
      </c>
      <c r="FHZ59" s="383">
        <f t="shared" si="325"/>
        <v>0</v>
      </c>
      <c r="FIA59" s="383">
        <f t="shared" si="325"/>
        <v>0</v>
      </c>
      <c r="FIB59" s="383">
        <f t="shared" si="325"/>
        <v>0</v>
      </c>
      <c r="FIC59" s="383">
        <f t="shared" si="325"/>
        <v>0</v>
      </c>
      <c r="FID59" s="383">
        <f t="shared" ref="FID59:FKO59" si="326">$C$59*FID54</f>
        <v>0</v>
      </c>
      <c r="FIE59" s="383">
        <f t="shared" si="326"/>
        <v>0</v>
      </c>
      <c r="FIF59" s="383">
        <f t="shared" si="326"/>
        <v>0</v>
      </c>
      <c r="FIG59" s="383">
        <f t="shared" si="326"/>
        <v>0</v>
      </c>
      <c r="FIH59" s="383">
        <f t="shared" si="326"/>
        <v>0</v>
      </c>
      <c r="FII59" s="383">
        <f t="shared" si="326"/>
        <v>0</v>
      </c>
      <c r="FIJ59" s="383">
        <f t="shared" si="326"/>
        <v>0</v>
      </c>
      <c r="FIK59" s="383">
        <f t="shared" si="326"/>
        <v>0</v>
      </c>
      <c r="FIL59" s="383">
        <f t="shared" si="326"/>
        <v>0</v>
      </c>
      <c r="FIM59" s="383">
        <f t="shared" si="326"/>
        <v>0</v>
      </c>
      <c r="FIN59" s="383">
        <f t="shared" si="326"/>
        <v>0</v>
      </c>
      <c r="FIO59" s="383">
        <f t="shared" si="326"/>
        <v>0</v>
      </c>
      <c r="FIP59" s="383">
        <f t="shared" si="326"/>
        <v>0</v>
      </c>
      <c r="FIQ59" s="383">
        <f t="shared" si="326"/>
        <v>0</v>
      </c>
      <c r="FIR59" s="383">
        <f t="shared" si="326"/>
        <v>0</v>
      </c>
      <c r="FIS59" s="383">
        <f t="shared" si="326"/>
        <v>0</v>
      </c>
      <c r="FIT59" s="383">
        <f t="shared" si="326"/>
        <v>0</v>
      </c>
      <c r="FIU59" s="383">
        <f t="shared" si="326"/>
        <v>0</v>
      </c>
      <c r="FIV59" s="383">
        <f t="shared" si="326"/>
        <v>0</v>
      </c>
      <c r="FIW59" s="383">
        <f t="shared" si="326"/>
        <v>0</v>
      </c>
      <c r="FIX59" s="383">
        <f t="shared" si="326"/>
        <v>0</v>
      </c>
      <c r="FIY59" s="383">
        <f t="shared" si="326"/>
        <v>0</v>
      </c>
      <c r="FIZ59" s="383">
        <f t="shared" si="326"/>
        <v>0</v>
      </c>
      <c r="FJA59" s="383">
        <f t="shared" si="326"/>
        <v>0</v>
      </c>
      <c r="FJB59" s="383">
        <f t="shared" si="326"/>
        <v>0</v>
      </c>
      <c r="FJC59" s="383">
        <f t="shared" si="326"/>
        <v>0</v>
      </c>
      <c r="FJD59" s="383">
        <f t="shared" si="326"/>
        <v>0</v>
      </c>
      <c r="FJE59" s="383">
        <f t="shared" si="326"/>
        <v>0</v>
      </c>
      <c r="FJF59" s="383">
        <f t="shared" si="326"/>
        <v>0</v>
      </c>
      <c r="FJG59" s="383">
        <f t="shared" si="326"/>
        <v>0</v>
      </c>
      <c r="FJH59" s="383">
        <f t="shared" si="326"/>
        <v>0</v>
      </c>
      <c r="FJI59" s="383">
        <f t="shared" si="326"/>
        <v>0</v>
      </c>
      <c r="FJJ59" s="383">
        <f t="shared" si="326"/>
        <v>0</v>
      </c>
      <c r="FJK59" s="383">
        <f t="shared" si="326"/>
        <v>0</v>
      </c>
      <c r="FJL59" s="383">
        <f t="shared" si="326"/>
        <v>0</v>
      </c>
      <c r="FJM59" s="383">
        <f t="shared" si="326"/>
        <v>0</v>
      </c>
      <c r="FJN59" s="383">
        <f t="shared" si="326"/>
        <v>0</v>
      </c>
      <c r="FJO59" s="383">
        <f t="shared" si="326"/>
        <v>0</v>
      </c>
      <c r="FJP59" s="383">
        <f t="shared" si="326"/>
        <v>0</v>
      </c>
      <c r="FJQ59" s="383">
        <f t="shared" si="326"/>
        <v>0</v>
      </c>
      <c r="FJR59" s="383">
        <f t="shared" si="326"/>
        <v>0</v>
      </c>
      <c r="FJS59" s="383">
        <f t="shared" si="326"/>
        <v>0</v>
      </c>
      <c r="FJT59" s="383">
        <f t="shared" si="326"/>
        <v>0</v>
      </c>
      <c r="FJU59" s="383">
        <f t="shared" si="326"/>
        <v>0</v>
      </c>
      <c r="FJV59" s="383">
        <f t="shared" si="326"/>
        <v>0</v>
      </c>
      <c r="FJW59" s="383">
        <f t="shared" si="326"/>
        <v>0</v>
      </c>
      <c r="FJX59" s="383">
        <f t="shared" si="326"/>
        <v>0</v>
      </c>
      <c r="FJY59" s="383">
        <f t="shared" si="326"/>
        <v>0</v>
      </c>
      <c r="FJZ59" s="383">
        <f t="shared" si="326"/>
        <v>0</v>
      </c>
      <c r="FKA59" s="383">
        <f t="shared" si="326"/>
        <v>0</v>
      </c>
      <c r="FKB59" s="383">
        <f t="shared" si="326"/>
        <v>0</v>
      </c>
      <c r="FKC59" s="383">
        <f t="shared" si="326"/>
        <v>0</v>
      </c>
      <c r="FKD59" s="383">
        <f t="shared" si="326"/>
        <v>0</v>
      </c>
      <c r="FKE59" s="383">
        <f t="shared" si="326"/>
        <v>0</v>
      </c>
      <c r="FKF59" s="383">
        <f t="shared" si="326"/>
        <v>0</v>
      </c>
      <c r="FKG59" s="383">
        <f t="shared" si="326"/>
        <v>0</v>
      </c>
      <c r="FKH59" s="383">
        <f t="shared" si="326"/>
        <v>0</v>
      </c>
      <c r="FKI59" s="383">
        <f t="shared" si="326"/>
        <v>0</v>
      </c>
      <c r="FKJ59" s="383">
        <f t="shared" si="326"/>
        <v>0</v>
      </c>
      <c r="FKK59" s="383">
        <f t="shared" si="326"/>
        <v>0</v>
      </c>
      <c r="FKL59" s="383">
        <f t="shared" si="326"/>
        <v>0</v>
      </c>
      <c r="FKM59" s="383">
        <f t="shared" si="326"/>
        <v>0</v>
      </c>
      <c r="FKN59" s="383">
        <f t="shared" si="326"/>
        <v>0</v>
      </c>
      <c r="FKO59" s="383">
        <f t="shared" si="326"/>
        <v>0</v>
      </c>
      <c r="FKP59" s="383">
        <f t="shared" ref="FKP59:FNA59" si="327">$C$59*FKP54</f>
        <v>0</v>
      </c>
      <c r="FKQ59" s="383">
        <f t="shared" si="327"/>
        <v>0</v>
      </c>
      <c r="FKR59" s="383">
        <f t="shared" si="327"/>
        <v>0</v>
      </c>
      <c r="FKS59" s="383">
        <f t="shared" si="327"/>
        <v>0</v>
      </c>
      <c r="FKT59" s="383">
        <f t="shared" si="327"/>
        <v>0</v>
      </c>
      <c r="FKU59" s="383">
        <f t="shared" si="327"/>
        <v>0</v>
      </c>
      <c r="FKV59" s="383">
        <f t="shared" si="327"/>
        <v>0</v>
      </c>
      <c r="FKW59" s="383">
        <f t="shared" si="327"/>
        <v>0</v>
      </c>
      <c r="FKX59" s="383">
        <f t="shared" si="327"/>
        <v>0</v>
      </c>
      <c r="FKY59" s="383">
        <f t="shared" si="327"/>
        <v>0</v>
      </c>
      <c r="FKZ59" s="383">
        <f t="shared" si="327"/>
        <v>0</v>
      </c>
      <c r="FLA59" s="383">
        <f t="shared" si="327"/>
        <v>0</v>
      </c>
      <c r="FLB59" s="383">
        <f t="shared" si="327"/>
        <v>0</v>
      </c>
      <c r="FLC59" s="383">
        <f t="shared" si="327"/>
        <v>0</v>
      </c>
      <c r="FLD59" s="383">
        <f t="shared" si="327"/>
        <v>0</v>
      </c>
      <c r="FLE59" s="383">
        <f t="shared" si="327"/>
        <v>0</v>
      </c>
      <c r="FLF59" s="383">
        <f t="shared" si="327"/>
        <v>0</v>
      </c>
      <c r="FLG59" s="383">
        <f t="shared" si="327"/>
        <v>0</v>
      </c>
      <c r="FLH59" s="383">
        <f t="shared" si="327"/>
        <v>0</v>
      </c>
      <c r="FLI59" s="383">
        <f t="shared" si="327"/>
        <v>0</v>
      </c>
      <c r="FLJ59" s="383">
        <f t="shared" si="327"/>
        <v>0</v>
      </c>
      <c r="FLK59" s="383">
        <f t="shared" si="327"/>
        <v>0</v>
      </c>
      <c r="FLL59" s="383">
        <f t="shared" si="327"/>
        <v>0</v>
      </c>
      <c r="FLM59" s="383">
        <f t="shared" si="327"/>
        <v>0</v>
      </c>
      <c r="FLN59" s="383">
        <f t="shared" si="327"/>
        <v>0</v>
      </c>
      <c r="FLO59" s="383">
        <f t="shared" si="327"/>
        <v>0</v>
      </c>
      <c r="FLP59" s="383">
        <f t="shared" si="327"/>
        <v>0</v>
      </c>
      <c r="FLQ59" s="383">
        <f t="shared" si="327"/>
        <v>0</v>
      </c>
      <c r="FLR59" s="383">
        <f t="shared" si="327"/>
        <v>0</v>
      </c>
      <c r="FLS59" s="383">
        <f t="shared" si="327"/>
        <v>0</v>
      </c>
      <c r="FLT59" s="383">
        <f t="shared" si="327"/>
        <v>0</v>
      </c>
      <c r="FLU59" s="383">
        <f t="shared" si="327"/>
        <v>0</v>
      </c>
      <c r="FLV59" s="383">
        <f t="shared" si="327"/>
        <v>0</v>
      </c>
      <c r="FLW59" s="383">
        <f t="shared" si="327"/>
        <v>0</v>
      </c>
      <c r="FLX59" s="383">
        <f t="shared" si="327"/>
        <v>0</v>
      </c>
      <c r="FLY59" s="383">
        <f t="shared" si="327"/>
        <v>0</v>
      </c>
      <c r="FLZ59" s="383">
        <f t="shared" si="327"/>
        <v>0</v>
      </c>
      <c r="FMA59" s="383">
        <f t="shared" si="327"/>
        <v>0</v>
      </c>
      <c r="FMB59" s="383">
        <f t="shared" si="327"/>
        <v>0</v>
      </c>
      <c r="FMC59" s="383">
        <f t="shared" si="327"/>
        <v>0</v>
      </c>
      <c r="FMD59" s="383">
        <f t="shared" si="327"/>
        <v>0</v>
      </c>
      <c r="FME59" s="383">
        <f t="shared" si="327"/>
        <v>0</v>
      </c>
      <c r="FMF59" s="383">
        <f t="shared" si="327"/>
        <v>0</v>
      </c>
      <c r="FMG59" s="383">
        <f t="shared" si="327"/>
        <v>0</v>
      </c>
      <c r="FMH59" s="383">
        <f t="shared" si="327"/>
        <v>0</v>
      </c>
      <c r="FMI59" s="383">
        <f t="shared" si="327"/>
        <v>0</v>
      </c>
      <c r="FMJ59" s="383">
        <f t="shared" si="327"/>
        <v>0</v>
      </c>
      <c r="FMK59" s="383">
        <f t="shared" si="327"/>
        <v>0</v>
      </c>
      <c r="FML59" s="383">
        <f t="shared" si="327"/>
        <v>0</v>
      </c>
      <c r="FMM59" s="383">
        <f t="shared" si="327"/>
        <v>0</v>
      </c>
      <c r="FMN59" s="383">
        <f t="shared" si="327"/>
        <v>0</v>
      </c>
      <c r="FMO59" s="383">
        <f t="shared" si="327"/>
        <v>0</v>
      </c>
      <c r="FMP59" s="383">
        <f t="shared" si="327"/>
        <v>0</v>
      </c>
      <c r="FMQ59" s="383">
        <f t="shared" si="327"/>
        <v>0</v>
      </c>
      <c r="FMR59" s="383">
        <f t="shared" si="327"/>
        <v>0</v>
      </c>
      <c r="FMS59" s="383">
        <f t="shared" si="327"/>
        <v>0</v>
      </c>
      <c r="FMT59" s="383">
        <f t="shared" si="327"/>
        <v>0</v>
      </c>
      <c r="FMU59" s="383">
        <f t="shared" si="327"/>
        <v>0</v>
      </c>
      <c r="FMV59" s="383">
        <f t="shared" si="327"/>
        <v>0</v>
      </c>
      <c r="FMW59" s="383">
        <f t="shared" si="327"/>
        <v>0</v>
      </c>
      <c r="FMX59" s="383">
        <f t="shared" si="327"/>
        <v>0</v>
      </c>
      <c r="FMY59" s="383">
        <f t="shared" si="327"/>
        <v>0</v>
      </c>
      <c r="FMZ59" s="383">
        <f t="shared" si="327"/>
        <v>0</v>
      </c>
      <c r="FNA59" s="383">
        <f t="shared" si="327"/>
        <v>0</v>
      </c>
      <c r="FNB59" s="383">
        <f t="shared" ref="FNB59:FPM59" si="328">$C$59*FNB54</f>
        <v>0</v>
      </c>
      <c r="FNC59" s="383">
        <f t="shared" si="328"/>
        <v>0</v>
      </c>
      <c r="FND59" s="383">
        <f t="shared" si="328"/>
        <v>0</v>
      </c>
      <c r="FNE59" s="383">
        <f t="shared" si="328"/>
        <v>0</v>
      </c>
      <c r="FNF59" s="383">
        <f t="shared" si="328"/>
        <v>0</v>
      </c>
      <c r="FNG59" s="383">
        <f t="shared" si="328"/>
        <v>0</v>
      </c>
      <c r="FNH59" s="383">
        <f t="shared" si="328"/>
        <v>0</v>
      </c>
      <c r="FNI59" s="383">
        <f t="shared" si="328"/>
        <v>0</v>
      </c>
      <c r="FNJ59" s="383">
        <f t="shared" si="328"/>
        <v>0</v>
      </c>
      <c r="FNK59" s="383">
        <f t="shared" si="328"/>
        <v>0</v>
      </c>
      <c r="FNL59" s="383">
        <f t="shared" si="328"/>
        <v>0</v>
      </c>
      <c r="FNM59" s="383">
        <f t="shared" si="328"/>
        <v>0</v>
      </c>
      <c r="FNN59" s="383">
        <f t="shared" si="328"/>
        <v>0</v>
      </c>
      <c r="FNO59" s="383">
        <f t="shared" si="328"/>
        <v>0</v>
      </c>
      <c r="FNP59" s="383">
        <f t="shared" si="328"/>
        <v>0</v>
      </c>
      <c r="FNQ59" s="383">
        <f t="shared" si="328"/>
        <v>0</v>
      </c>
      <c r="FNR59" s="383">
        <f t="shared" si="328"/>
        <v>0</v>
      </c>
      <c r="FNS59" s="383">
        <f t="shared" si="328"/>
        <v>0</v>
      </c>
      <c r="FNT59" s="383">
        <f t="shared" si="328"/>
        <v>0</v>
      </c>
      <c r="FNU59" s="383">
        <f t="shared" si="328"/>
        <v>0</v>
      </c>
      <c r="FNV59" s="383">
        <f t="shared" si="328"/>
        <v>0</v>
      </c>
      <c r="FNW59" s="383">
        <f t="shared" si="328"/>
        <v>0</v>
      </c>
      <c r="FNX59" s="383">
        <f t="shared" si="328"/>
        <v>0</v>
      </c>
      <c r="FNY59" s="383">
        <f t="shared" si="328"/>
        <v>0</v>
      </c>
      <c r="FNZ59" s="383">
        <f t="shared" si="328"/>
        <v>0</v>
      </c>
      <c r="FOA59" s="383">
        <f t="shared" si="328"/>
        <v>0</v>
      </c>
      <c r="FOB59" s="383">
        <f t="shared" si="328"/>
        <v>0</v>
      </c>
      <c r="FOC59" s="383">
        <f t="shared" si="328"/>
        <v>0</v>
      </c>
      <c r="FOD59" s="383">
        <f t="shared" si="328"/>
        <v>0</v>
      </c>
      <c r="FOE59" s="383">
        <f t="shared" si="328"/>
        <v>0</v>
      </c>
      <c r="FOF59" s="383">
        <f t="shared" si="328"/>
        <v>0</v>
      </c>
      <c r="FOG59" s="383">
        <f t="shared" si="328"/>
        <v>0</v>
      </c>
      <c r="FOH59" s="383">
        <f t="shared" si="328"/>
        <v>0</v>
      </c>
      <c r="FOI59" s="383">
        <f t="shared" si="328"/>
        <v>0</v>
      </c>
      <c r="FOJ59" s="383">
        <f t="shared" si="328"/>
        <v>0</v>
      </c>
      <c r="FOK59" s="383">
        <f t="shared" si="328"/>
        <v>0</v>
      </c>
      <c r="FOL59" s="383">
        <f t="shared" si="328"/>
        <v>0</v>
      </c>
      <c r="FOM59" s="383">
        <f t="shared" si="328"/>
        <v>0</v>
      </c>
      <c r="FON59" s="383">
        <f t="shared" si="328"/>
        <v>0</v>
      </c>
      <c r="FOO59" s="383">
        <f t="shared" si="328"/>
        <v>0</v>
      </c>
      <c r="FOP59" s="383">
        <f t="shared" si="328"/>
        <v>0</v>
      </c>
      <c r="FOQ59" s="383">
        <f t="shared" si="328"/>
        <v>0</v>
      </c>
      <c r="FOR59" s="383">
        <f t="shared" si="328"/>
        <v>0</v>
      </c>
      <c r="FOS59" s="383">
        <f t="shared" si="328"/>
        <v>0</v>
      </c>
      <c r="FOT59" s="383">
        <f t="shared" si="328"/>
        <v>0</v>
      </c>
      <c r="FOU59" s="383">
        <f t="shared" si="328"/>
        <v>0</v>
      </c>
      <c r="FOV59" s="383">
        <f t="shared" si="328"/>
        <v>0</v>
      </c>
      <c r="FOW59" s="383">
        <f t="shared" si="328"/>
        <v>0</v>
      </c>
      <c r="FOX59" s="383">
        <f t="shared" si="328"/>
        <v>0</v>
      </c>
      <c r="FOY59" s="383">
        <f t="shared" si="328"/>
        <v>0</v>
      </c>
      <c r="FOZ59" s="383">
        <f t="shared" si="328"/>
        <v>0</v>
      </c>
      <c r="FPA59" s="383">
        <f t="shared" si="328"/>
        <v>0</v>
      </c>
      <c r="FPB59" s="383">
        <f t="shared" si="328"/>
        <v>0</v>
      </c>
      <c r="FPC59" s="383">
        <f t="shared" si="328"/>
        <v>0</v>
      </c>
      <c r="FPD59" s="383">
        <f t="shared" si="328"/>
        <v>0</v>
      </c>
      <c r="FPE59" s="383">
        <f t="shared" si="328"/>
        <v>0</v>
      </c>
      <c r="FPF59" s="383">
        <f t="shared" si="328"/>
        <v>0</v>
      </c>
      <c r="FPG59" s="383">
        <f t="shared" si="328"/>
        <v>0</v>
      </c>
      <c r="FPH59" s="383">
        <f t="shared" si="328"/>
        <v>0</v>
      </c>
      <c r="FPI59" s="383">
        <f t="shared" si="328"/>
        <v>0</v>
      </c>
      <c r="FPJ59" s="383">
        <f t="shared" si="328"/>
        <v>0</v>
      </c>
      <c r="FPK59" s="383">
        <f t="shared" si="328"/>
        <v>0</v>
      </c>
      <c r="FPL59" s="383">
        <f t="shared" si="328"/>
        <v>0</v>
      </c>
      <c r="FPM59" s="383">
        <f t="shared" si="328"/>
        <v>0</v>
      </c>
      <c r="FPN59" s="383">
        <f t="shared" ref="FPN59:FRY59" si="329">$C$59*FPN54</f>
        <v>0</v>
      </c>
      <c r="FPO59" s="383">
        <f t="shared" si="329"/>
        <v>0</v>
      </c>
      <c r="FPP59" s="383">
        <f t="shared" si="329"/>
        <v>0</v>
      </c>
      <c r="FPQ59" s="383">
        <f t="shared" si="329"/>
        <v>0</v>
      </c>
      <c r="FPR59" s="383">
        <f t="shared" si="329"/>
        <v>0</v>
      </c>
      <c r="FPS59" s="383">
        <f t="shared" si="329"/>
        <v>0</v>
      </c>
      <c r="FPT59" s="383">
        <f t="shared" si="329"/>
        <v>0</v>
      </c>
      <c r="FPU59" s="383">
        <f t="shared" si="329"/>
        <v>0</v>
      </c>
      <c r="FPV59" s="383">
        <f t="shared" si="329"/>
        <v>0</v>
      </c>
      <c r="FPW59" s="383">
        <f t="shared" si="329"/>
        <v>0</v>
      </c>
      <c r="FPX59" s="383">
        <f t="shared" si="329"/>
        <v>0</v>
      </c>
      <c r="FPY59" s="383">
        <f t="shared" si="329"/>
        <v>0</v>
      </c>
      <c r="FPZ59" s="383">
        <f t="shared" si="329"/>
        <v>0</v>
      </c>
      <c r="FQA59" s="383">
        <f t="shared" si="329"/>
        <v>0</v>
      </c>
      <c r="FQB59" s="383">
        <f t="shared" si="329"/>
        <v>0</v>
      </c>
      <c r="FQC59" s="383">
        <f t="shared" si="329"/>
        <v>0</v>
      </c>
      <c r="FQD59" s="383">
        <f t="shared" si="329"/>
        <v>0</v>
      </c>
      <c r="FQE59" s="383">
        <f t="shared" si="329"/>
        <v>0</v>
      </c>
      <c r="FQF59" s="383">
        <f t="shared" si="329"/>
        <v>0</v>
      </c>
      <c r="FQG59" s="383">
        <f t="shared" si="329"/>
        <v>0</v>
      </c>
      <c r="FQH59" s="383">
        <f t="shared" si="329"/>
        <v>0</v>
      </c>
      <c r="FQI59" s="383">
        <f t="shared" si="329"/>
        <v>0</v>
      </c>
      <c r="FQJ59" s="383">
        <f t="shared" si="329"/>
        <v>0</v>
      </c>
      <c r="FQK59" s="383">
        <f t="shared" si="329"/>
        <v>0</v>
      </c>
      <c r="FQL59" s="383">
        <f t="shared" si="329"/>
        <v>0</v>
      </c>
      <c r="FQM59" s="383">
        <f t="shared" si="329"/>
        <v>0</v>
      </c>
      <c r="FQN59" s="383">
        <f t="shared" si="329"/>
        <v>0</v>
      </c>
      <c r="FQO59" s="383">
        <f t="shared" si="329"/>
        <v>0</v>
      </c>
      <c r="FQP59" s="383">
        <f t="shared" si="329"/>
        <v>0</v>
      </c>
      <c r="FQQ59" s="383">
        <f t="shared" si="329"/>
        <v>0</v>
      </c>
      <c r="FQR59" s="383">
        <f t="shared" si="329"/>
        <v>0</v>
      </c>
      <c r="FQS59" s="383">
        <f t="shared" si="329"/>
        <v>0</v>
      </c>
      <c r="FQT59" s="383">
        <f t="shared" si="329"/>
        <v>0</v>
      </c>
      <c r="FQU59" s="383">
        <f t="shared" si="329"/>
        <v>0</v>
      </c>
      <c r="FQV59" s="383">
        <f t="shared" si="329"/>
        <v>0</v>
      </c>
      <c r="FQW59" s="383">
        <f t="shared" si="329"/>
        <v>0</v>
      </c>
      <c r="FQX59" s="383">
        <f t="shared" si="329"/>
        <v>0</v>
      </c>
      <c r="FQY59" s="383">
        <f t="shared" si="329"/>
        <v>0</v>
      </c>
      <c r="FQZ59" s="383">
        <f t="shared" si="329"/>
        <v>0</v>
      </c>
      <c r="FRA59" s="383">
        <f t="shared" si="329"/>
        <v>0</v>
      </c>
      <c r="FRB59" s="383">
        <f t="shared" si="329"/>
        <v>0</v>
      </c>
      <c r="FRC59" s="383">
        <f t="shared" si="329"/>
        <v>0</v>
      </c>
      <c r="FRD59" s="383">
        <f t="shared" si="329"/>
        <v>0</v>
      </c>
      <c r="FRE59" s="383">
        <f t="shared" si="329"/>
        <v>0</v>
      </c>
      <c r="FRF59" s="383">
        <f t="shared" si="329"/>
        <v>0</v>
      </c>
      <c r="FRG59" s="383">
        <f t="shared" si="329"/>
        <v>0</v>
      </c>
      <c r="FRH59" s="383">
        <f t="shared" si="329"/>
        <v>0</v>
      </c>
      <c r="FRI59" s="383">
        <f t="shared" si="329"/>
        <v>0</v>
      </c>
      <c r="FRJ59" s="383">
        <f t="shared" si="329"/>
        <v>0</v>
      </c>
      <c r="FRK59" s="383">
        <f t="shared" si="329"/>
        <v>0</v>
      </c>
      <c r="FRL59" s="383">
        <f t="shared" si="329"/>
        <v>0</v>
      </c>
      <c r="FRM59" s="383">
        <f t="shared" si="329"/>
        <v>0</v>
      </c>
      <c r="FRN59" s="383">
        <f t="shared" si="329"/>
        <v>0</v>
      </c>
      <c r="FRO59" s="383">
        <f t="shared" si="329"/>
        <v>0</v>
      </c>
      <c r="FRP59" s="383">
        <f t="shared" si="329"/>
        <v>0</v>
      </c>
      <c r="FRQ59" s="383">
        <f t="shared" si="329"/>
        <v>0</v>
      </c>
      <c r="FRR59" s="383">
        <f t="shared" si="329"/>
        <v>0</v>
      </c>
      <c r="FRS59" s="383">
        <f t="shared" si="329"/>
        <v>0</v>
      </c>
      <c r="FRT59" s="383">
        <f t="shared" si="329"/>
        <v>0</v>
      </c>
      <c r="FRU59" s="383">
        <f t="shared" si="329"/>
        <v>0</v>
      </c>
      <c r="FRV59" s="383">
        <f t="shared" si="329"/>
        <v>0</v>
      </c>
      <c r="FRW59" s="383">
        <f t="shared" si="329"/>
        <v>0</v>
      </c>
      <c r="FRX59" s="383">
        <f t="shared" si="329"/>
        <v>0</v>
      </c>
      <c r="FRY59" s="383">
        <f t="shared" si="329"/>
        <v>0</v>
      </c>
      <c r="FRZ59" s="383">
        <f t="shared" ref="FRZ59:FUK59" si="330">$C$59*FRZ54</f>
        <v>0</v>
      </c>
      <c r="FSA59" s="383">
        <f t="shared" si="330"/>
        <v>0</v>
      </c>
      <c r="FSB59" s="383">
        <f t="shared" si="330"/>
        <v>0</v>
      </c>
      <c r="FSC59" s="383">
        <f t="shared" si="330"/>
        <v>0</v>
      </c>
      <c r="FSD59" s="383">
        <f t="shared" si="330"/>
        <v>0</v>
      </c>
      <c r="FSE59" s="383">
        <f t="shared" si="330"/>
        <v>0</v>
      </c>
      <c r="FSF59" s="383">
        <f t="shared" si="330"/>
        <v>0</v>
      </c>
      <c r="FSG59" s="383">
        <f t="shared" si="330"/>
        <v>0</v>
      </c>
      <c r="FSH59" s="383">
        <f t="shared" si="330"/>
        <v>0</v>
      </c>
      <c r="FSI59" s="383">
        <f t="shared" si="330"/>
        <v>0</v>
      </c>
      <c r="FSJ59" s="383">
        <f t="shared" si="330"/>
        <v>0</v>
      </c>
      <c r="FSK59" s="383">
        <f t="shared" si="330"/>
        <v>0</v>
      </c>
      <c r="FSL59" s="383">
        <f t="shared" si="330"/>
        <v>0</v>
      </c>
      <c r="FSM59" s="383">
        <f t="shared" si="330"/>
        <v>0</v>
      </c>
      <c r="FSN59" s="383">
        <f t="shared" si="330"/>
        <v>0</v>
      </c>
      <c r="FSO59" s="383">
        <f t="shared" si="330"/>
        <v>0</v>
      </c>
      <c r="FSP59" s="383">
        <f t="shared" si="330"/>
        <v>0</v>
      </c>
      <c r="FSQ59" s="383">
        <f t="shared" si="330"/>
        <v>0</v>
      </c>
      <c r="FSR59" s="383">
        <f t="shared" si="330"/>
        <v>0</v>
      </c>
      <c r="FSS59" s="383">
        <f t="shared" si="330"/>
        <v>0</v>
      </c>
      <c r="FST59" s="383">
        <f t="shared" si="330"/>
        <v>0</v>
      </c>
      <c r="FSU59" s="383">
        <f t="shared" si="330"/>
        <v>0</v>
      </c>
      <c r="FSV59" s="383">
        <f t="shared" si="330"/>
        <v>0</v>
      </c>
      <c r="FSW59" s="383">
        <f t="shared" si="330"/>
        <v>0</v>
      </c>
      <c r="FSX59" s="383">
        <f t="shared" si="330"/>
        <v>0</v>
      </c>
      <c r="FSY59" s="383">
        <f t="shared" si="330"/>
        <v>0</v>
      </c>
      <c r="FSZ59" s="383">
        <f t="shared" si="330"/>
        <v>0</v>
      </c>
      <c r="FTA59" s="383">
        <f t="shared" si="330"/>
        <v>0</v>
      </c>
      <c r="FTB59" s="383">
        <f t="shared" si="330"/>
        <v>0</v>
      </c>
      <c r="FTC59" s="383">
        <f t="shared" si="330"/>
        <v>0</v>
      </c>
      <c r="FTD59" s="383">
        <f t="shared" si="330"/>
        <v>0</v>
      </c>
      <c r="FTE59" s="383">
        <f t="shared" si="330"/>
        <v>0</v>
      </c>
      <c r="FTF59" s="383">
        <f t="shared" si="330"/>
        <v>0</v>
      </c>
      <c r="FTG59" s="383">
        <f t="shared" si="330"/>
        <v>0</v>
      </c>
      <c r="FTH59" s="383">
        <f t="shared" si="330"/>
        <v>0</v>
      </c>
      <c r="FTI59" s="383">
        <f t="shared" si="330"/>
        <v>0</v>
      </c>
      <c r="FTJ59" s="383">
        <f t="shared" si="330"/>
        <v>0</v>
      </c>
      <c r="FTK59" s="383">
        <f t="shared" si="330"/>
        <v>0</v>
      </c>
      <c r="FTL59" s="383">
        <f t="shared" si="330"/>
        <v>0</v>
      </c>
      <c r="FTM59" s="383">
        <f t="shared" si="330"/>
        <v>0</v>
      </c>
      <c r="FTN59" s="383">
        <f t="shared" si="330"/>
        <v>0</v>
      </c>
      <c r="FTO59" s="383">
        <f t="shared" si="330"/>
        <v>0</v>
      </c>
      <c r="FTP59" s="383">
        <f t="shared" si="330"/>
        <v>0</v>
      </c>
      <c r="FTQ59" s="383">
        <f t="shared" si="330"/>
        <v>0</v>
      </c>
      <c r="FTR59" s="383">
        <f t="shared" si="330"/>
        <v>0</v>
      </c>
      <c r="FTS59" s="383">
        <f t="shared" si="330"/>
        <v>0</v>
      </c>
      <c r="FTT59" s="383">
        <f t="shared" si="330"/>
        <v>0</v>
      </c>
      <c r="FTU59" s="383">
        <f t="shared" si="330"/>
        <v>0</v>
      </c>
      <c r="FTV59" s="383">
        <f t="shared" si="330"/>
        <v>0</v>
      </c>
      <c r="FTW59" s="383">
        <f t="shared" si="330"/>
        <v>0</v>
      </c>
      <c r="FTX59" s="383">
        <f t="shared" si="330"/>
        <v>0</v>
      </c>
      <c r="FTY59" s="383">
        <f t="shared" si="330"/>
        <v>0</v>
      </c>
      <c r="FTZ59" s="383">
        <f t="shared" si="330"/>
        <v>0</v>
      </c>
      <c r="FUA59" s="383">
        <f t="shared" si="330"/>
        <v>0</v>
      </c>
      <c r="FUB59" s="383">
        <f t="shared" si="330"/>
        <v>0</v>
      </c>
      <c r="FUC59" s="383">
        <f t="shared" si="330"/>
        <v>0</v>
      </c>
      <c r="FUD59" s="383">
        <f t="shared" si="330"/>
        <v>0</v>
      </c>
      <c r="FUE59" s="383">
        <f t="shared" si="330"/>
        <v>0</v>
      </c>
      <c r="FUF59" s="383">
        <f t="shared" si="330"/>
        <v>0</v>
      </c>
      <c r="FUG59" s="383">
        <f t="shared" si="330"/>
        <v>0</v>
      </c>
      <c r="FUH59" s="383">
        <f t="shared" si="330"/>
        <v>0</v>
      </c>
      <c r="FUI59" s="383">
        <f t="shared" si="330"/>
        <v>0</v>
      </c>
      <c r="FUJ59" s="383">
        <f t="shared" si="330"/>
        <v>0</v>
      </c>
      <c r="FUK59" s="383">
        <f t="shared" si="330"/>
        <v>0</v>
      </c>
      <c r="FUL59" s="383">
        <f t="shared" ref="FUL59:FWW59" si="331">$C$59*FUL54</f>
        <v>0</v>
      </c>
      <c r="FUM59" s="383">
        <f t="shared" si="331"/>
        <v>0</v>
      </c>
      <c r="FUN59" s="383">
        <f t="shared" si="331"/>
        <v>0</v>
      </c>
      <c r="FUO59" s="383">
        <f t="shared" si="331"/>
        <v>0</v>
      </c>
      <c r="FUP59" s="383">
        <f t="shared" si="331"/>
        <v>0</v>
      </c>
      <c r="FUQ59" s="383">
        <f t="shared" si="331"/>
        <v>0</v>
      </c>
      <c r="FUR59" s="383">
        <f t="shared" si="331"/>
        <v>0</v>
      </c>
      <c r="FUS59" s="383">
        <f t="shared" si="331"/>
        <v>0</v>
      </c>
      <c r="FUT59" s="383">
        <f t="shared" si="331"/>
        <v>0</v>
      </c>
      <c r="FUU59" s="383">
        <f t="shared" si="331"/>
        <v>0</v>
      </c>
      <c r="FUV59" s="383">
        <f t="shared" si="331"/>
        <v>0</v>
      </c>
      <c r="FUW59" s="383">
        <f t="shared" si="331"/>
        <v>0</v>
      </c>
      <c r="FUX59" s="383">
        <f t="shared" si="331"/>
        <v>0</v>
      </c>
      <c r="FUY59" s="383">
        <f t="shared" si="331"/>
        <v>0</v>
      </c>
      <c r="FUZ59" s="383">
        <f t="shared" si="331"/>
        <v>0</v>
      </c>
      <c r="FVA59" s="383">
        <f t="shared" si="331"/>
        <v>0</v>
      </c>
      <c r="FVB59" s="383">
        <f t="shared" si="331"/>
        <v>0</v>
      </c>
      <c r="FVC59" s="383">
        <f t="shared" si="331"/>
        <v>0</v>
      </c>
      <c r="FVD59" s="383">
        <f t="shared" si="331"/>
        <v>0</v>
      </c>
      <c r="FVE59" s="383">
        <f t="shared" si="331"/>
        <v>0</v>
      </c>
      <c r="FVF59" s="383">
        <f t="shared" si="331"/>
        <v>0</v>
      </c>
      <c r="FVG59" s="383">
        <f t="shared" si="331"/>
        <v>0</v>
      </c>
      <c r="FVH59" s="383">
        <f t="shared" si="331"/>
        <v>0</v>
      </c>
      <c r="FVI59" s="383">
        <f t="shared" si="331"/>
        <v>0</v>
      </c>
      <c r="FVJ59" s="383">
        <f t="shared" si="331"/>
        <v>0</v>
      </c>
      <c r="FVK59" s="383">
        <f t="shared" si="331"/>
        <v>0</v>
      </c>
      <c r="FVL59" s="383">
        <f t="shared" si="331"/>
        <v>0</v>
      </c>
      <c r="FVM59" s="383">
        <f t="shared" si="331"/>
        <v>0</v>
      </c>
      <c r="FVN59" s="383">
        <f t="shared" si="331"/>
        <v>0</v>
      </c>
      <c r="FVO59" s="383">
        <f t="shared" si="331"/>
        <v>0</v>
      </c>
      <c r="FVP59" s="383">
        <f t="shared" si="331"/>
        <v>0</v>
      </c>
      <c r="FVQ59" s="383">
        <f t="shared" si="331"/>
        <v>0</v>
      </c>
      <c r="FVR59" s="383">
        <f t="shared" si="331"/>
        <v>0</v>
      </c>
      <c r="FVS59" s="383">
        <f t="shared" si="331"/>
        <v>0</v>
      </c>
      <c r="FVT59" s="383">
        <f t="shared" si="331"/>
        <v>0</v>
      </c>
      <c r="FVU59" s="383">
        <f t="shared" si="331"/>
        <v>0</v>
      </c>
      <c r="FVV59" s="383">
        <f t="shared" si="331"/>
        <v>0</v>
      </c>
      <c r="FVW59" s="383">
        <f t="shared" si="331"/>
        <v>0</v>
      </c>
      <c r="FVX59" s="383">
        <f t="shared" si="331"/>
        <v>0</v>
      </c>
      <c r="FVY59" s="383">
        <f t="shared" si="331"/>
        <v>0</v>
      </c>
      <c r="FVZ59" s="383">
        <f t="shared" si="331"/>
        <v>0</v>
      </c>
      <c r="FWA59" s="383">
        <f t="shared" si="331"/>
        <v>0</v>
      </c>
      <c r="FWB59" s="383">
        <f t="shared" si="331"/>
        <v>0</v>
      </c>
      <c r="FWC59" s="383">
        <f t="shared" si="331"/>
        <v>0</v>
      </c>
      <c r="FWD59" s="383">
        <f t="shared" si="331"/>
        <v>0</v>
      </c>
      <c r="FWE59" s="383">
        <f t="shared" si="331"/>
        <v>0</v>
      </c>
      <c r="FWF59" s="383">
        <f t="shared" si="331"/>
        <v>0</v>
      </c>
      <c r="FWG59" s="383">
        <f t="shared" si="331"/>
        <v>0</v>
      </c>
      <c r="FWH59" s="383">
        <f t="shared" si="331"/>
        <v>0</v>
      </c>
      <c r="FWI59" s="383">
        <f t="shared" si="331"/>
        <v>0</v>
      </c>
      <c r="FWJ59" s="383">
        <f t="shared" si="331"/>
        <v>0</v>
      </c>
      <c r="FWK59" s="383">
        <f t="shared" si="331"/>
        <v>0</v>
      </c>
      <c r="FWL59" s="383">
        <f t="shared" si="331"/>
        <v>0</v>
      </c>
      <c r="FWM59" s="383">
        <f t="shared" si="331"/>
        <v>0</v>
      </c>
      <c r="FWN59" s="383">
        <f t="shared" si="331"/>
        <v>0</v>
      </c>
      <c r="FWO59" s="383">
        <f t="shared" si="331"/>
        <v>0</v>
      </c>
      <c r="FWP59" s="383">
        <f t="shared" si="331"/>
        <v>0</v>
      </c>
      <c r="FWQ59" s="383">
        <f t="shared" si="331"/>
        <v>0</v>
      </c>
      <c r="FWR59" s="383">
        <f t="shared" si="331"/>
        <v>0</v>
      </c>
      <c r="FWS59" s="383">
        <f t="shared" si="331"/>
        <v>0</v>
      </c>
      <c r="FWT59" s="383">
        <f t="shared" si="331"/>
        <v>0</v>
      </c>
      <c r="FWU59" s="383">
        <f t="shared" si="331"/>
        <v>0</v>
      </c>
      <c r="FWV59" s="383">
        <f t="shared" si="331"/>
        <v>0</v>
      </c>
      <c r="FWW59" s="383">
        <f t="shared" si="331"/>
        <v>0</v>
      </c>
      <c r="FWX59" s="383">
        <f t="shared" ref="FWX59:FZI59" si="332">$C$59*FWX54</f>
        <v>0</v>
      </c>
      <c r="FWY59" s="383">
        <f t="shared" si="332"/>
        <v>0</v>
      </c>
      <c r="FWZ59" s="383">
        <f t="shared" si="332"/>
        <v>0</v>
      </c>
      <c r="FXA59" s="383">
        <f t="shared" si="332"/>
        <v>0</v>
      </c>
      <c r="FXB59" s="383">
        <f t="shared" si="332"/>
        <v>0</v>
      </c>
      <c r="FXC59" s="383">
        <f t="shared" si="332"/>
        <v>0</v>
      </c>
      <c r="FXD59" s="383">
        <f t="shared" si="332"/>
        <v>0</v>
      </c>
      <c r="FXE59" s="383">
        <f t="shared" si="332"/>
        <v>0</v>
      </c>
      <c r="FXF59" s="383">
        <f t="shared" si="332"/>
        <v>0</v>
      </c>
      <c r="FXG59" s="383">
        <f t="shared" si="332"/>
        <v>0</v>
      </c>
      <c r="FXH59" s="383">
        <f t="shared" si="332"/>
        <v>0</v>
      </c>
      <c r="FXI59" s="383">
        <f t="shared" si="332"/>
        <v>0</v>
      </c>
      <c r="FXJ59" s="383">
        <f t="shared" si="332"/>
        <v>0</v>
      </c>
      <c r="FXK59" s="383">
        <f t="shared" si="332"/>
        <v>0</v>
      </c>
      <c r="FXL59" s="383">
        <f t="shared" si="332"/>
        <v>0</v>
      </c>
      <c r="FXM59" s="383">
        <f t="shared" si="332"/>
        <v>0</v>
      </c>
      <c r="FXN59" s="383">
        <f t="shared" si="332"/>
        <v>0</v>
      </c>
      <c r="FXO59" s="383">
        <f t="shared" si="332"/>
        <v>0</v>
      </c>
      <c r="FXP59" s="383">
        <f t="shared" si="332"/>
        <v>0</v>
      </c>
      <c r="FXQ59" s="383">
        <f t="shared" si="332"/>
        <v>0</v>
      </c>
      <c r="FXR59" s="383">
        <f t="shared" si="332"/>
        <v>0</v>
      </c>
      <c r="FXS59" s="383">
        <f t="shared" si="332"/>
        <v>0</v>
      </c>
      <c r="FXT59" s="383">
        <f t="shared" si="332"/>
        <v>0</v>
      </c>
      <c r="FXU59" s="383">
        <f t="shared" si="332"/>
        <v>0</v>
      </c>
      <c r="FXV59" s="383">
        <f t="shared" si="332"/>
        <v>0</v>
      </c>
      <c r="FXW59" s="383">
        <f t="shared" si="332"/>
        <v>0</v>
      </c>
      <c r="FXX59" s="383">
        <f t="shared" si="332"/>
        <v>0</v>
      </c>
      <c r="FXY59" s="383">
        <f t="shared" si="332"/>
        <v>0</v>
      </c>
      <c r="FXZ59" s="383">
        <f t="shared" si="332"/>
        <v>0</v>
      </c>
      <c r="FYA59" s="383">
        <f t="shared" si="332"/>
        <v>0</v>
      </c>
      <c r="FYB59" s="383">
        <f t="shared" si="332"/>
        <v>0</v>
      </c>
      <c r="FYC59" s="383">
        <f t="shared" si="332"/>
        <v>0</v>
      </c>
      <c r="FYD59" s="383">
        <f t="shared" si="332"/>
        <v>0</v>
      </c>
      <c r="FYE59" s="383">
        <f t="shared" si="332"/>
        <v>0</v>
      </c>
      <c r="FYF59" s="383">
        <f t="shared" si="332"/>
        <v>0</v>
      </c>
      <c r="FYG59" s="383">
        <f t="shared" si="332"/>
        <v>0</v>
      </c>
      <c r="FYH59" s="383">
        <f t="shared" si="332"/>
        <v>0</v>
      </c>
      <c r="FYI59" s="383">
        <f t="shared" si="332"/>
        <v>0</v>
      </c>
      <c r="FYJ59" s="383">
        <f t="shared" si="332"/>
        <v>0</v>
      </c>
      <c r="FYK59" s="383">
        <f t="shared" si="332"/>
        <v>0</v>
      </c>
      <c r="FYL59" s="383">
        <f t="shared" si="332"/>
        <v>0</v>
      </c>
      <c r="FYM59" s="383">
        <f t="shared" si="332"/>
        <v>0</v>
      </c>
      <c r="FYN59" s="383">
        <f t="shared" si="332"/>
        <v>0</v>
      </c>
      <c r="FYO59" s="383">
        <f t="shared" si="332"/>
        <v>0</v>
      </c>
      <c r="FYP59" s="383">
        <f t="shared" si="332"/>
        <v>0</v>
      </c>
      <c r="FYQ59" s="383">
        <f t="shared" si="332"/>
        <v>0</v>
      </c>
      <c r="FYR59" s="383">
        <f t="shared" si="332"/>
        <v>0</v>
      </c>
      <c r="FYS59" s="383">
        <f t="shared" si="332"/>
        <v>0</v>
      </c>
      <c r="FYT59" s="383">
        <f t="shared" si="332"/>
        <v>0</v>
      </c>
      <c r="FYU59" s="383">
        <f t="shared" si="332"/>
        <v>0</v>
      </c>
      <c r="FYV59" s="383">
        <f t="shared" si="332"/>
        <v>0</v>
      </c>
      <c r="FYW59" s="383">
        <f t="shared" si="332"/>
        <v>0</v>
      </c>
      <c r="FYX59" s="383">
        <f t="shared" si="332"/>
        <v>0</v>
      </c>
      <c r="FYY59" s="383">
        <f t="shared" si="332"/>
        <v>0</v>
      </c>
      <c r="FYZ59" s="383">
        <f t="shared" si="332"/>
        <v>0</v>
      </c>
      <c r="FZA59" s="383">
        <f t="shared" si="332"/>
        <v>0</v>
      </c>
      <c r="FZB59" s="383">
        <f t="shared" si="332"/>
        <v>0</v>
      </c>
      <c r="FZC59" s="383">
        <f t="shared" si="332"/>
        <v>0</v>
      </c>
      <c r="FZD59" s="383">
        <f t="shared" si="332"/>
        <v>0</v>
      </c>
      <c r="FZE59" s="383">
        <f t="shared" si="332"/>
        <v>0</v>
      </c>
      <c r="FZF59" s="383">
        <f t="shared" si="332"/>
        <v>0</v>
      </c>
      <c r="FZG59" s="383">
        <f t="shared" si="332"/>
        <v>0</v>
      </c>
      <c r="FZH59" s="383">
        <f t="shared" si="332"/>
        <v>0</v>
      </c>
      <c r="FZI59" s="383">
        <f t="shared" si="332"/>
        <v>0</v>
      </c>
      <c r="FZJ59" s="383">
        <f t="shared" ref="FZJ59:GBU59" si="333">$C$59*FZJ54</f>
        <v>0</v>
      </c>
      <c r="FZK59" s="383">
        <f t="shared" si="333"/>
        <v>0</v>
      </c>
      <c r="FZL59" s="383">
        <f t="shared" si="333"/>
        <v>0</v>
      </c>
      <c r="FZM59" s="383">
        <f t="shared" si="333"/>
        <v>0</v>
      </c>
      <c r="FZN59" s="383">
        <f t="shared" si="333"/>
        <v>0</v>
      </c>
      <c r="FZO59" s="383">
        <f t="shared" si="333"/>
        <v>0</v>
      </c>
      <c r="FZP59" s="383">
        <f t="shared" si="333"/>
        <v>0</v>
      </c>
      <c r="FZQ59" s="383">
        <f t="shared" si="333"/>
        <v>0</v>
      </c>
      <c r="FZR59" s="383">
        <f t="shared" si="333"/>
        <v>0</v>
      </c>
      <c r="FZS59" s="383">
        <f t="shared" si="333"/>
        <v>0</v>
      </c>
      <c r="FZT59" s="383">
        <f t="shared" si="333"/>
        <v>0</v>
      </c>
      <c r="FZU59" s="383">
        <f t="shared" si="333"/>
        <v>0</v>
      </c>
      <c r="FZV59" s="383">
        <f t="shared" si="333"/>
        <v>0</v>
      </c>
      <c r="FZW59" s="383">
        <f t="shared" si="333"/>
        <v>0</v>
      </c>
      <c r="FZX59" s="383">
        <f t="shared" si="333"/>
        <v>0</v>
      </c>
      <c r="FZY59" s="383">
        <f t="shared" si="333"/>
        <v>0</v>
      </c>
      <c r="FZZ59" s="383">
        <f t="shared" si="333"/>
        <v>0</v>
      </c>
      <c r="GAA59" s="383">
        <f t="shared" si="333"/>
        <v>0</v>
      </c>
      <c r="GAB59" s="383">
        <f t="shared" si="333"/>
        <v>0</v>
      </c>
      <c r="GAC59" s="383">
        <f t="shared" si="333"/>
        <v>0</v>
      </c>
      <c r="GAD59" s="383">
        <f t="shared" si="333"/>
        <v>0</v>
      </c>
      <c r="GAE59" s="383">
        <f t="shared" si="333"/>
        <v>0</v>
      </c>
      <c r="GAF59" s="383">
        <f t="shared" si="333"/>
        <v>0</v>
      </c>
      <c r="GAG59" s="383">
        <f t="shared" si="333"/>
        <v>0</v>
      </c>
      <c r="GAH59" s="383">
        <f t="shared" si="333"/>
        <v>0</v>
      </c>
      <c r="GAI59" s="383">
        <f t="shared" si="333"/>
        <v>0</v>
      </c>
      <c r="GAJ59" s="383">
        <f t="shared" si="333"/>
        <v>0</v>
      </c>
      <c r="GAK59" s="383">
        <f t="shared" si="333"/>
        <v>0</v>
      </c>
      <c r="GAL59" s="383">
        <f t="shared" si="333"/>
        <v>0</v>
      </c>
      <c r="GAM59" s="383">
        <f t="shared" si="333"/>
        <v>0</v>
      </c>
      <c r="GAN59" s="383">
        <f t="shared" si="333"/>
        <v>0</v>
      </c>
      <c r="GAO59" s="383">
        <f t="shared" si="333"/>
        <v>0</v>
      </c>
      <c r="GAP59" s="383">
        <f t="shared" si="333"/>
        <v>0</v>
      </c>
      <c r="GAQ59" s="383">
        <f t="shared" si="333"/>
        <v>0</v>
      </c>
      <c r="GAR59" s="383">
        <f t="shared" si="333"/>
        <v>0</v>
      </c>
      <c r="GAS59" s="383">
        <f t="shared" si="333"/>
        <v>0</v>
      </c>
      <c r="GAT59" s="383">
        <f t="shared" si="333"/>
        <v>0</v>
      </c>
      <c r="GAU59" s="383">
        <f t="shared" si="333"/>
        <v>0</v>
      </c>
      <c r="GAV59" s="383">
        <f t="shared" si="333"/>
        <v>0</v>
      </c>
      <c r="GAW59" s="383">
        <f t="shared" si="333"/>
        <v>0</v>
      </c>
      <c r="GAX59" s="383">
        <f t="shared" si="333"/>
        <v>0</v>
      </c>
      <c r="GAY59" s="383">
        <f t="shared" si="333"/>
        <v>0</v>
      </c>
      <c r="GAZ59" s="383">
        <f t="shared" si="333"/>
        <v>0</v>
      </c>
      <c r="GBA59" s="383">
        <f t="shared" si="333"/>
        <v>0</v>
      </c>
      <c r="GBB59" s="383">
        <f t="shared" si="333"/>
        <v>0</v>
      </c>
      <c r="GBC59" s="383">
        <f t="shared" si="333"/>
        <v>0</v>
      </c>
      <c r="GBD59" s="383">
        <f t="shared" si="333"/>
        <v>0</v>
      </c>
      <c r="GBE59" s="383">
        <f t="shared" si="333"/>
        <v>0</v>
      </c>
      <c r="GBF59" s="383">
        <f t="shared" si="333"/>
        <v>0</v>
      </c>
      <c r="GBG59" s="383">
        <f t="shared" si="333"/>
        <v>0</v>
      </c>
      <c r="GBH59" s="383">
        <f t="shared" si="333"/>
        <v>0</v>
      </c>
      <c r="GBI59" s="383">
        <f t="shared" si="333"/>
        <v>0</v>
      </c>
      <c r="GBJ59" s="383">
        <f t="shared" si="333"/>
        <v>0</v>
      </c>
      <c r="GBK59" s="383">
        <f t="shared" si="333"/>
        <v>0</v>
      </c>
      <c r="GBL59" s="383">
        <f t="shared" si="333"/>
        <v>0</v>
      </c>
      <c r="GBM59" s="383">
        <f t="shared" si="333"/>
        <v>0</v>
      </c>
      <c r="GBN59" s="383">
        <f t="shared" si="333"/>
        <v>0</v>
      </c>
      <c r="GBO59" s="383">
        <f t="shared" si="333"/>
        <v>0</v>
      </c>
      <c r="GBP59" s="383">
        <f t="shared" si="333"/>
        <v>0</v>
      </c>
      <c r="GBQ59" s="383">
        <f t="shared" si="333"/>
        <v>0</v>
      </c>
      <c r="GBR59" s="383">
        <f t="shared" si="333"/>
        <v>0</v>
      </c>
      <c r="GBS59" s="383">
        <f t="shared" si="333"/>
        <v>0</v>
      </c>
      <c r="GBT59" s="383">
        <f t="shared" si="333"/>
        <v>0</v>
      </c>
      <c r="GBU59" s="383">
        <f t="shared" si="333"/>
        <v>0</v>
      </c>
      <c r="GBV59" s="383">
        <f t="shared" ref="GBV59:GEG59" si="334">$C$59*GBV54</f>
        <v>0</v>
      </c>
      <c r="GBW59" s="383">
        <f t="shared" si="334"/>
        <v>0</v>
      </c>
      <c r="GBX59" s="383">
        <f t="shared" si="334"/>
        <v>0</v>
      </c>
      <c r="GBY59" s="383">
        <f t="shared" si="334"/>
        <v>0</v>
      </c>
      <c r="GBZ59" s="383">
        <f t="shared" si="334"/>
        <v>0</v>
      </c>
      <c r="GCA59" s="383">
        <f t="shared" si="334"/>
        <v>0</v>
      </c>
      <c r="GCB59" s="383">
        <f t="shared" si="334"/>
        <v>0</v>
      </c>
      <c r="GCC59" s="383">
        <f t="shared" si="334"/>
        <v>0</v>
      </c>
      <c r="GCD59" s="383">
        <f t="shared" si="334"/>
        <v>0</v>
      </c>
      <c r="GCE59" s="383">
        <f t="shared" si="334"/>
        <v>0</v>
      </c>
      <c r="GCF59" s="383">
        <f t="shared" si="334"/>
        <v>0</v>
      </c>
      <c r="GCG59" s="383">
        <f t="shared" si="334"/>
        <v>0</v>
      </c>
      <c r="GCH59" s="383">
        <f t="shared" si="334"/>
        <v>0</v>
      </c>
      <c r="GCI59" s="383">
        <f t="shared" si="334"/>
        <v>0</v>
      </c>
      <c r="GCJ59" s="383">
        <f t="shared" si="334"/>
        <v>0</v>
      </c>
      <c r="GCK59" s="383">
        <f t="shared" si="334"/>
        <v>0</v>
      </c>
      <c r="GCL59" s="383">
        <f t="shared" si="334"/>
        <v>0</v>
      </c>
      <c r="GCM59" s="383">
        <f t="shared" si="334"/>
        <v>0</v>
      </c>
      <c r="GCN59" s="383">
        <f t="shared" si="334"/>
        <v>0</v>
      </c>
      <c r="GCO59" s="383">
        <f t="shared" si="334"/>
        <v>0</v>
      </c>
      <c r="GCP59" s="383">
        <f t="shared" si="334"/>
        <v>0</v>
      </c>
      <c r="GCQ59" s="383">
        <f t="shared" si="334"/>
        <v>0</v>
      </c>
      <c r="GCR59" s="383">
        <f t="shared" si="334"/>
        <v>0</v>
      </c>
      <c r="GCS59" s="383">
        <f t="shared" si="334"/>
        <v>0</v>
      </c>
      <c r="GCT59" s="383">
        <f t="shared" si="334"/>
        <v>0</v>
      </c>
      <c r="GCU59" s="383">
        <f t="shared" si="334"/>
        <v>0</v>
      </c>
      <c r="GCV59" s="383">
        <f t="shared" si="334"/>
        <v>0</v>
      </c>
      <c r="GCW59" s="383">
        <f t="shared" si="334"/>
        <v>0</v>
      </c>
      <c r="GCX59" s="383">
        <f t="shared" si="334"/>
        <v>0</v>
      </c>
      <c r="GCY59" s="383">
        <f t="shared" si="334"/>
        <v>0</v>
      </c>
      <c r="GCZ59" s="383">
        <f t="shared" si="334"/>
        <v>0</v>
      </c>
      <c r="GDA59" s="383">
        <f t="shared" si="334"/>
        <v>0</v>
      </c>
      <c r="GDB59" s="383">
        <f t="shared" si="334"/>
        <v>0</v>
      </c>
      <c r="GDC59" s="383">
        <f t="shared" si="334"/>
        <v>0</v>
      </c>
      <c r="GDD59" s="383">
        <f t="shared" si="334"/>
        <v>0</v>
      </c>
      <c r="GDE59" s="383">
        <f t="shared" si="334"/>
        <v>0</v>
      </c>
      <c r="GDF59" s="383">
        <f t="shared" si="334"/>
        <v>0</v>
      </c>
      <c r="GDG59" s="383">
        <f t="shared" si="334"/>
        <v>0</v>
      </c>
      <c r="GDH59" s="383">
        <f t="shared" si="334"/>
        <v>0</v>
      </c>
      <c r="GDI59" s="383">
        <f t="shared" si="334"/>
        <v>0</v>
      </c>
      <c r="GDJ59" s="383">
        <f t="shared" si="334"/>
        <v>0</v>
      </c>
      <c r="GDK59" s="383">
        <f t="shared" si="334"/>
        <v>0</v>
      </c>
      <c r="GDL59" s="383">
        <f t="shared" si="334"/>
        <v>0</v>
      </c>
      <c r="GDM59" s="383">
        <f t="shared" si="334"/>
        <v>0</v>
      </c>
      <c r="GDN59" s="383">
        <f t="shared" si="334"/>
        <v>0</v>
      </c>
      <c r="GDO59" s="383">
        <f t="shared" si="334"/>
        <v>0</v>
      </c>
      <c r="GDP59" s="383">
        <f t="shared" si="334"/>
        <v>0</v>
      </c>
      <c r="GDQ59" s="383">
        <f t="shared" si="334"/>
        <v>0</v>
      </c>
      <c r="GDR59" s="383">
        <f t="shared" si="334"/>
        <v>0</v>
      </c>
      <c r="GDS59" s="383">
        <f t="shared" si="334"/>
        <v>0</v>
      </c>
      <c r="GDT59" s="383">
        <f t="shared" si="334"/>
        <v>0</v>
      </c>
      <c r="GDU59" s="383">
        <f t="shared" si="334"/>
        <v>0</v>
      </c>
      <c r="GDV59" s="383">
        <f t="shared" si="334"/>
        <v>0</v>
      </c>
      <c r="GDW59" s="383">
        <f t="shared" si="334"/>
        <v>0</v>
      </c>
      <c r="GDX59" s="383">
        <f t="shared" si="334"/>
        <v>0</v>
      </c>
      <c r="GDY59" s="383">
        <f t="shared" si="334"/>
        <v>0</v>
      </c>
      <c r="GDZ59" s="383">
        <f t="shared" si="334"/>
        <v>0</v>
      </c>
      <c r="GEA59" s="383">
        <f t="shared" si="334"/>
        <v>0</v>
      </c>
      <c r="GEB59" s="383">
        <f t="shared" si="334"/>
        <v>0</v>
      </c>
      <c r="GEC59" s="383">
        <f t="shared" si="334"/>
        <v>0</v>
      </c>
      <c r="GED59" s="383">
        <f t="shared" si="334"/>
        <v>0</v>
      </c>
      <c r="GEE59" s="383">
        <f t="shared" si="334"/>
        <v>0</v>
      </c>
      <c r="GEF59" s="383">
        <f t="shared" si="334"/>
        <v>0</v>
      </c>
      <c r="GEG59" s="383">
        <f t="shared" si="334"/>
        <v>0</v>
      </c>
      <c r="GEH59" s="383">
        <f t="shared" ref="GEH59:GGS59" si="335">$C$59*GEH54</f>
        <v>0</v>
      </c>
      <c r="GEI59" s="383">
        <f t="shared" si="335"/>
        <v>0</v>
      </c>
      <c r="GEJ59" s="383">
        <f t="shared" si="335"/>
        <v>0</v>
      </c>
      <c r="GEK59" s="383">
        <f t="shared" si="335"/>
        <v>0</v>
      </c>
      <c r="GEL59" s="383">
        <f t="shared" si="335"/>
        <v>0</v>
      </c>
      <c r="GEM59" s="383">
        <f t="shared" si="335"/>
        <v>0</v>
      </c>
      <c r="GEN59" s="383">
        <f t="shared" si="335"/>
        <v>0</v>
      </c>
      <c r="GEO59" s="383">
        <f t="shared" si="335"/>
        <v>0</v>
      </c>
      <c r="GEP59" s="383">
        <f t="shared" si="335"/>
        <v>0</v>
      </c>
      <c r="GEQ59" s="383">
        <f t="shared" si="335"/>
        <v>0</v>
      </c>
      <c r="GER59" s="383">
        <f t="shared" si="335"/>
        <v>0</v>
      </c>
      <c r="GES59" s="383">
        <f t="shared" si="335"/>
        <v>0</v>
      </c>
      <c r="GET59" s="383">
        <f t="shared" si="335"/>
        <v>0</v>
      </c>
      <c r="GEU59" s="383">
        <f t="shared" si="335"/>
        <v>0</v>
      </c>
      <c r="GEV59" s="383">
        <f t="shared" si="335"/>
        <v>0</v>
      </c>
      <c r="GEW59" s="383">
        <f t="shared" si="335"/>
        <v>0</v>
      </c>
      <c r="GEX59" s="383">
        <f t="shared" si="335"/>
        <v>0</v>
      </c>
      <c r="GEY59" s="383">
        <f t="shared" si="335"/>
        <v>0</v>
      </c>
      <c r="GEZ59" s="383">
        <f t="shared" si="335"/>
        <v>0</v>
      </c>
      <c r="GFA59" s="383">
        <f t="shared" si="335"/>
        <v>0</v>
      </c>
      <c r="GFB59" s="383">
        <f t="shared" si="335"/>
        <v>0</v>
      </c>
      <c r="GFC59" s="383">
        <f t="shared" si="335"/>
        <v>0</v>
      </c>
      <c r="GFD59" s="383">
        <f t="shared" si="335"/>
        <v>0</v>
      </c>
      <c r="GFE59" s="383">
        <f t="shared" si="335"/>
        <v>0</v>
      </c>
      <c r="GFF59" s="383">
        <f t="shared" si="335"/>
        <v>0</v>
      </c>
      <c r="GFG59" s="383">
        <f t="shared" si="335"/>
        <v>0</v>
      </c>
      <c r="GFH59" s="383">
        <f t="shared" si="335"/>
        <v>0</v>
      </c>
      <c r="GFI59" s="383">
        <f t="shared" si="335"/>
        <v>0</v>
      </c>
      <c r="GFJ59" s="383">
        <f t="shared" si="335"/>
        <v>0</v>
      </c>
      <c r="GFK59" s="383">
        <f t="shared" si="335"/>
        <v>0</v>
      </c>
      <c r="GFL59" s="383">
        <f t="shared" si="335"/>
        <v>0</v>
      </c>
      <c r="GFM59" s="383">
        <f t="shared" si="335"/>
        <v>0</v>
      </c>
      <c r="GFN59" s="383">
        <f t="shared" si="335"/>
        <v>0</v>
      </c>
      <c r="GFO59" s="383">
        <f t="shared" si="335"/>
        <v>0</v>
      </c>
      <c r="GFP59" s="383">
        <f t="shared" si="335"/>
        <v>0</v>
      </c>
      <c r="GFQ59" s="383">
        <f t="shared" si="335"/>
        <v>0</v>
      </c>
      <c r="GFR59" s="383">
        <f t="shared" si="335"/>
        <v>0</v>
      </c>
      <c r="GFS59" s="383">
        <f t="shared" si="335"/>
        <v>0</v>
      </c>
      <c r="GFT59" s="383">
        <f t="shared" si="335"/>
        <v>0</v>
      </c>
      <c r="GFU59" s="383">
        <f t="shared" si="335"/>
        <v>0</v>
      </c>
      <c r="GFV59" s="383">
        <f t="shared" si="335"/>
        <v>0</v>
      </c>
      <c r="GFW59" s="383">
        <f t="shared" si="335"/>
        <v>0</v>
      </c>
      <c r="GFX59" s="383">
        <f t="shared" si="335"/>
        <v>0</v>
      </c>
      <c r="GFY59" s="383">
        <f t="shared" si="335"/>
        <v>0</v>
      </c>
      <c r="GFZ59" s="383">
        <f t="shared" si="335"/>
        <v>0</v>
      </c>
      <c r="GGA59" s="383">
        <f t="shared" si="335"/>
        <v>0</v>
      </c>
      <c r="GGB59" s="383">
        <f t="shared" si="335"/>
        <v>0</v>
      </c>
      <c r="GGC59" s="383">
        <f t="shared" si="335"/>
        <v>0</v>
      </c>
      <c r="GGD59" s="383">
        <f t="shared" si="335"/>
        <v>0</v>
      </c>
      <c r="GGE59" s="383">
        <f t="shared" si="335"/>
        <v>0</v>
      </c>
      <c r="GGF59" s="383">
        <f t="shared" si="335"/>
        <v>0</v>
      </c>
      <c r="GGG59" s="383">
        <f t="shared" si="335"/>
        <v>0</v>
      </c>
      <c r="GGH59" s="383">
        <f t="shared" si="335"/>
        <v>0</v>
      </c>
      <c r="GGI59" s="383">
        <f t="shared" si="335"/>
        <v>0</v>
      </c>
      <c r="GGJ59" s="383">
        <f t="shared" si="335"/>
        <v>0</v>
      </c>
      <c r="GGK59" s="383">
        <f t="shared" si="335"/>
        <v>0</v>
      </c>
      <c r="GGL59" s="383">
        <f t="shared" si="335"/>
        <v>0</v>
      </c>
      <c r="GGM59" s="383">
        <f t="shared" si="335"/>
        <v>0</v>
      </c>
      <c r="GGN59" s="383">
        <f t="shared" si="335"/>
        <v>0</v>
      </c>
      <c r="GGO59" s="383">
        <f t="shared" si="335"/>
        <v>0</v>
      </c>
      <c r="GGP59" s="383">
        <f t="shared" si="335"/>
        <v>0</v>
      </c>
      <c r="GGQ59" s="383">
        <f t="shared" si="335"/>
        <v>0</v>
      </c>
      <c r="GGR59" s="383">
        <f t="shared" si="335"/>
        <v>0</v>
      </c>
      <c r="GGS59" s="383">
        <f t="shared" si="335"/>
        <v>0</v>
      </c>
      <c r="GGT59" s="383">
        <f t="shared" ref="GGT59:GJE59" si="336">$C$59*GGT54</f>
        <v>0</v>
      </c>
      <c r="GGU59" s="383">
        <f t="shared" si="336"/>
        <v>0</v>
      </c>
      <c r="GGV59" s="383">
        <f t="shared" si="336"/>
        <v>0</v>
      </c>
      <c r="GGW59" s="383">
        <f t="shared" si="336"/>
        <v>0</v>
      </c>
      <c r="GGX59" s="383">
        <f t="shared" si="336"/>
        <v>0</v>
      </c>
      <c r="GGY59" s="383">
        <f t="shared" si="336"/>
        <v>0</v>
      </c>
      <c r="GGZ59" s="383">
        <f t="shared" si="336"/>
        <v>0</v>
      </c>
      <c r="GHA59" s="383">
        <f t="shared" si="336"/>
        <v>0</v>
      </c>
      <c r="GHB59" s="383">
        <f t="shared" si="336"/>
        <v>0</v>
      </c>
      <c r="GHC59" s="383">
        <f t="shared" si="336"/>
        <v>0</v>
      </c>
      <c r="GHD59" s="383">
        <f t="shared" si="336"/>
        <v>0</v>
      </c>
      <c r="GHE59" s="383">
        <f t="shared" si="336"/>
        <v>0</v>
      </c>
      <c r="GHF59" s="383">
        <f t="shared" si="336"/>
        <v>0</v>
      </c>
      <c r="GHG59" s="383">
        <f t="shared" si="336"/>
        <v>0</v>
      </c>
      <c r="GHH59" s="383">
        <f t="shared" si="336"/>
        <v>0</v>
      </c>
      <c r="GHI59" s="383">
        <f t="shared" si="336"/>
        <v>0</v>
      </c>
      <c r="GHJ59" s="383">
        <f t="shared" si="336"/>
        <v>0</v>
      </c>
      <c r="GHK59" s="383">
        <f t="shared" si="336"/>
        <v>0</v>
      </c>
      <c r="GHL59" s="383">
        <f t="shared" si="336"/>
        <v>0</v>
      </c>
      <c r="GHM59" s="383">
        <f t="shared" si="336"/>
        <v>0</v>
      </c>
      <c r="GHN59" s="383">
        <f t="shared" si="336"/>
        <v>0</v>
      </c>
      <c r="GHO59" s="383">
        <f t="shared" si="336"/>
        <v>0</v>
      </c>
      <c r="GHP59" s="383">
        <f t="shared" si="336"/>
        <v>0</v>
      </c>
      <c r="GHQ59" s="383">
        <f t="shared" si="336"/>
        <v>0</v>
      </c>
      <c r="GHR59" s="383">
        <f t="shared" si="336"/>
        <v>0</v>
      </c>
      <c r="GHS59" s="383">
        <f t="shared" si="336"/>
        <v>0</v>
      </c>
      <c r="GHT59" s="383">
        <f t="shared" si="336"/>
        <v>0</v>
      </c>
      <c r="GHU59" s="383">
        <f t="shared" si="336"/>
        <v>0</v>
      </c>
      <c r="GHV59" s="383">
        <f t="shared" si="336"/>
        <v>0</v>
      </c>
      <c r="GHW59" s="383">
        <f t="shared" si="336"/>
        <v>0</v>
      </c>
      <c r="GHX59" s="383">
        <f t="shared" si="336"/>
        <v>0</v>
      </c>
      <c r="GHY59" s="383">
        <f t="shared" si="336"/>
        <v>0</v>
      </c>
      <c r="GHZ59" s="383">
        <f t="shared" si="336"/>
        <v>0</v>
      </c>
      <c r="GIA59" s="383">
        <f t="shared" si="336"/>
        <v>0</v>
      </c>
      <c r="GIB59" s="383">
        <f t="shared" si="336"/>
        <v>0</v>
      </c>
      <c r="GIC59" s="383">
        <f t="shared" si="336"/>
        <v>0</v>
      </c>
      <c r="GID59" s="383">
        <f t="shared" si="336"/>
        <v>0</v>
      </c>
      <c r="GIE59" s="383">
        <f t="shared" si="336"/>
        <v>0</v>
      </c>
      <c r="GIF59" s="383">
        <f t="shared" si="336"/>
        <v>0</v>
      </c>
      <c r="GIG59" s="383">
        <f t="shared" si="336"/>
        <v>0</v>
      </c>
      <c r="GIH59" s="383">
        <f t="shared" si="336"/>
        <v>0</v>
      </c>
      <c r="GII59" s="383">
        <f t="shared" si="336"/>
        <v>0</v>
      </c>
      <c r="GIJ59" s="383">
        <f t="shared" si="336"/>
        <v>0</v>
      </c>
      <c r="GIK59" s="383">
        <f t="shared" si="336"/>
        <v>0</v>
      </c>
      <c r="GIL59" s="383">
        <f t="shared" si="336"/>
        <v>0</v>
      </c>
      <c r="GIM59" s="383">
        <f t="shared" si="336"/>
        <v>0</v>
      </c>
      <c r="GIN59" s="383">
        <f t="shared" si="336"/>
        <v>0</v>
      </c>
      <c r="GIO59" s="383">
        <f t="shared" si="336"/>
        <v>0</v>
      </c>
      <c r="GIP59" s="383">
        <f t="shared" si="336"/>
        <v>0</v>
      </c>
      <c r="GIQ59" s="383">
        <f t="shared" si="336"/>
        <v>0</v>
      </c>
      <c r="GIR59" s="383">
        <f t="shared" si="336"/>
        <v>0</v>
      </c>
      <c r="GIS59" s="383">
        <f t="shared" si="336"/>
        <v>0</v>
      </c>
      <c r="GIT59" s="383">
        <f t="shared" si="336"/>
        <v>0</v>
      </c>
      <c r="GIU59" s="383">
        <f t="shared" si="336"/>
        <v>0</v>
      </c>
      <c r="GIV59" s="383">
        <f t="shared" si="336"/>
        <v>0</v>
      </c>
      <c r="GIW59" s="383">
        <f t="shared" si="336"/>
        <v>0</v>
      </c>
      <c r="GIX59" s="383">
        <f t="shared" si="336"/>
        <v>0</v>
      </c>
      <c r="GIY59" s="383">
        <f t="shared" si="336"/>
        <v>0</v>
      </c>
      <c r="GIZ59" s="383">
        <f t="shared" si="336"/>
        <v>0</v>
      </c>
      <c r="GJA59" s="383">
        <f t="shared" si="336"/>
        <v>0</v>
      </c>
      <c r="GJB59" s="383">
        <f t="shared" si="336"/>
        <v>0</v>
      </c>
      <c r="GJC59" s="383">
        <f t="shared" si="336"/>
        <v>0</v>
      </c>
      <c r="GJD59" s="383">
        <f t="shared" si="336"/>
        <v>0</v>
      </c>
      <c r="GJE59" s="383">
        <f t="shared" si="336"/>
        <v>0</v>
      </c>
      <c r="GJF59" s="383">
        <f t="shared" ref="GJF59:GLQ59" si="337">$C$59*GJF54</f>
        <v>0</v>
      </c>
      <c r="GJG59" s="383">
        <f t="shared" si="337"/>
        <v>0</v>
      </c>
      <c r="GJH59" s="383">
        <f t="shared" si="337"/>
        <v>0</v>
      </c>
      <c r="GJI59" s="383">
        <f t="shared" si="337"/>
        <v>0</v>
      </c>
      <c r="GJJ59" s="383">
        <f t="shared" si="337"/>
        <v>0</v>
      </c>
      <c r="GJK59" s="383">
        <f t="shared" si="337"/>
        <v>0</v>
      </c>
      <c r="GJL59" s="383">
        <f t="shared" si="337"/>
        <v>0</v>
      </c>
      <c r="GJM59" s="383">
        <f t="shared" si="337"/>
        <v>0</v>
      </c>
      <c r="GJN59" s="383">
        <f t="shared" si="337"/>
        <v>0</v>
      </c>
      <c r="GJO59" s="383">
        <f t="shared" si="337"/>
        <v>0</v>
      </c>
      <c r="GJP59" s="383">
        <f t="shared" si="337"/>
        <v>0</v>
      </c>
      <c r="GJQ59" s="383">
        <f t="shared" si="337"/>
        <v>0</v>
      </c>
      <c r="GJR59" s="383">
        <f t="shared" si="337"/>
        <v>0</v>
      </c>
      <c r="GJS59" s="383">
        <f t="shared" si="337"/>
        <v>0</v>
      </c>
      <c r="GJT59" s="383">
        <f t="shared" si="337"/>
        <v>0</v>
      </c>
      <c r="GJU59" s="383">
        <f t="shared" si="337"/>
        <v>0</v>
      </c>
      <c r="GJV59" s="383">
        <f t="shared" si="337"/>
        <v>0</v>
      </c>
      <c r="GJW59" s="383">
        <f t="shared" si="337"/>
        <v>0</v>
      </c>
      <c r="GJX59" s="383">
        <f t="shared" si="337"/>
        <v>0</v>
      </c>
      <c r="GJY59" s="383">
        <f t="shared" si="337"/>
        <v>0</v>
      </c>
      <c r="GJZ59" s="383">
        <f t="shared" si="337"/>
        <v>0</v>
      </c>
      <c r="GKA59" s="383">
        <f t="shared" si="337"/>
        <v>0</v>
      </c>
      <c r="GKB59" s="383">
        <f t="shared" si="337"/>
        <v>0</v>
      </c>
      <c r="GKC59" s="383">
        <f t="shared" si="337"/>
        <v>0</v>
      </c>
      <c r="GKD59" s="383">
        <f t="shared" si="337"/>
        <v>0</v>
      </c>
      <c r="GKE59" s="383">
        <f t="shared" si="337"/>
        <v>0</v>
      </c>
      <c r="GKF59" s="383">
        <f t="shared" si="337"/>
        <v>0</v>
      </c>
      <c r="GKG59" s="383">
        <f t="shared" si="337"/>
        <v>0</v>
      </c>
      <c r="GKH59" s="383">
        <f t="shared" si="337"/>
        <v>0</v>
      </c>
      <c r="GKI59" s="383">
        <f t="shared" si="337"/>
        <v>0</v>
      </c>
      <c r="GKJ59" s="383">
        <f t="shared" si="337"/>
        <v>0</v>
      </c>
      <c r="GKK59" s="383">
        <f t="shared" si="337"/>
        <v>0</v>
      </c>
      <c r="GKL59" s="383">
        <f t="shared" si="337"/>
        <v>0</v>
      </c>
      <c r="GKM59" s="383">
        <f t="shared" si="337"/>
        <v>0</v>
      </c>
      <c r="GKN59" s="383">
        <f t="shared" si="337"/>
        <v>0</v>
      </c>
      <c r="GKO59" s="383">
        <f t="shared" si="337"/>
        <v>0</v>
      </c>
      <c r="GKP59" s="383">
        <f t="shared" si="337"/>
        <v>0</v>
      </c>
      <c r="GKQ59" s="383">
        <f t="shared" si="337"/>
        <v>0</v>
      </c>
      <c r="GKR59" s="383">
        <f t="shared" si="337"/>
        <v>0</v>
      </c>
      <c r="GKS59" s="383">
        <f t="shared" si="337"/>
        <v>0</v>
      </c>
      <c r="GKT59" s="383">
        <f t="shared" si="337"/>
        <v>0</v>
      </c>
      <c r="GKU59" s="383">
        <f t="shared" si="337"/>
        <v>0</v>
      </c>
      <c r="GKV59" s="383">
        <f t="shared" si="337"/>
        <v>0</v>
      </c>
      <c r="GKW59" s="383">
        <f t="shared" si="337"/>
        <v>0</v>
      </c>
      <c r="GKX59" s="383">
        <f t="shared" si="337"/>
        <v>0</v>
      </c>
      <c r="GKY59" s="383">
        <f t="shared" si="337"/>
        <v>0</v>
      </c>
      <c r="GKZ59" s="383">
        <f t="shared" si="337"/>
        <v>0</v>
      </c>
      <c r="GLA59" s="383">
        <f t="shared" si="337"/>
        <v>0</v>
      </c>
      <c r="GLB59" s="383">
        <f t="shared" si="337"/>
        <v>0</v>
      </c>
      <c r="GLC59" s="383">
        <f t="shared" si="337"/>
        <v>0</v>
      </c>
      <c r="GLD59" s="383">
        <f t="shared" si="337"/>
        <v>0</v>
      </c>
      <c r="GLE59" s="383">
        <f t="shared" si="337"/>
        <v>0</v>
      </c>
      <c r="GLF59" s="383">
        <f t="shared" si="337"/>
        <v>0</v>
      </c>
      <c r="GLG59" s="383">
        <f t="shared" si="337"/>
        <v>0</v>
      </c>
      <c r="GLH59" s="383">
        <f t="shared" si="337"/>
        <v>0</v>
      </c>
      <c r="GLI59" s="383">
        <f t="shared" si="337"/>
        <v>0</v>
      </c>
      <c r="GLJ59" s="383">
        <f t="shared" si="337"/>
        <v>0</v>
      </c>
      <c r="GLK59" s="383">
        <f t="shared" si="337"/>
        <v>0</v>
      </c>
      <c r="GLL59" s="383">
        <f t="shared" si="337"/>
        <v>0</v>
      </c>
      <c r="GLM59" s="383">
        <f t="shared" si="337"/>
        <v>0</v>
      </c>
      <c r="GLN59" s="383">
        <f t="shared" si="337"/>
        <v>0</v>
      </c>
      <c r="GLO59" s="383">
        <f t="shared" si="337"/>
        <v>0</v>
      </c>
      <c r="GLP59" s="383">
        <f t="shared" si="337"/>
        <v>0</v>
      </c>
      <c r="GLQ59" s="383">
        <f t="shared" si="337"/>
        <v>0</v>
      </c>
      <c r="GLR59" s="383">
        <f t="shared" ref="GLR59:GOC59" si="338">$C$59*GLR54</f>
        <v>0</v>
      </c>
      <c r="GLS59" s="383">
        <f t="shared" si="338"/>
        <v>0</v>
      </c>
      <c r="GLT59" s="383">
        <f t="shared" si="338"/>
        <v>0</v>
      </c>
      <c r="GLU59" s="383">
        <f t="shared" si="338"/>
        <v>0</v>
      </c>
      <c r="GLV59" s="383">
        <f t="shared" si="338"/>
        <v>0</v>
      </c>
      <c r="GLW59" s="383">
        <f t="shared" si="338"/>
        <v>0</v>
      </c>
      <c r="GLX59" s="383">
        <f t="shared" si="338"/>
        <v>0</v>
      </c>
      <c r="GLY59" s="383">
        <f t="shared" si="338"/>
        <v>0</v>
      </c>
      <c r="GLZ59" s="383">
        <f t="shared" si="338"/>
        <v>0</v>
      </c>
      <c r="GMA59" s="383">
        <f t="shared" si="338"/>
        <v>0</v>
      </c>
      <c r="GMB59" s="383">
        <f t="shared" si="338"/>
        <v>0</v>
      </c>
      <c r="GMC59" s="383">
        <f t="shared" si="338"/>
        <v>0</v>
      </c>
      <c r="GMD59" s="383">
        <f t="shared" si="338"/>
        <v>0</v>
      </c>
      <c r="GME59" s="383">
        <f t="shared" si="338"/>
        <v>0</v>
      </c>
      <c r="GMF59" s="383">
        <f t="shared" si="338"/>
        <v>0</v>
      </c>
      <c r="GMG59" s="383">
        <f t="shared" si="338"/>
        <v>0</v>
      </c>
      <c r="GMH59" s="383">
        <f t="shared" si="338"/>
        <v>0</v>
      </c>
      <c r="GMI59" s="383">
        <f t="shared" si="338"/>
        <v>0</v>
      </c>
      <c r="GMJ59" s="383">
        <f t="shared" si="338"/>
        <v>0</v>
      </c>
      <c r="GMK59" s="383">
        <f t="shared" si="338"/>
        <v>0</v>
      </c>
      <c r="GML59" s="383">
        <f t="shared" si="338"/>
        <v>0</v>
      </c>
      <c r="GMM59" s="383">
        <f t="shared" si="338"/>
        <v>0</v>
      </c>
      <c r="GMN59" s="383">
        <f t="shared" si="338"/>
        <v>0</v>
      </c>
      <c r="GMO59" s="383">
        <f t="shared" si="338"/>
        <v>0</v>
      </c>
      <c r="GMP59" s="383">
        <f t="shared" si="338"/>
        <v>0</v>
      </c>
      <c r="GMQ59" s="383">
        <f t="shared" si="338"/>
        <v>0</v>
      </c>
      <c r="GMR59" s="383">
        <f t="shared" si="338"/>
        <v>0</v>
      </c>
      <c r="GMS59" s="383">
        <f t="shared" si="338"/>
        <v>0</v>
      </c>
      <c r="GMT59" s="383">
        <f t="shared" si="338"/>
        <v>0</v>
      </c>
      <c r="GMU59" s="383">
        <f t="shared" si="338"/>
        <v>0</v>
      </c>
      <c r="GMV59" s="383">
        <f t="shared" si="338"/>
        <v>0</v>
      </c>
      <c r="GMW59" s="383">
        <f t="shared" si="338"/>
        <v>0</v>
      </c>
      <c r="GMX59" s="383">
        <f t="shared" si="338"/>
        <v>0</v>
      </c>
      <c r="GMY59" s="383">
        <f t="shared" si="338"/>
        <v>0</v>
      </c>
      <c r="GMZ59" s="383">
        <f t="shared" si="338"/>
        <v>0</v>
      </c>
      <c r="GNA59" s="383">
        <f t="shared" si="338"/>
        <v>0</v>
      </c>
      <c r="GNB59" s="383">
        <f t="shared" si="338"/>
        <v>0</v>
      </c>
      <c r="GNC59" s="383">
        <f t="shared" si="338"/>
        <v>0</v>
      </c>
      <c r="GND59" s="383">
        <f t="shared" si="338"/>
        <v>0</v>
      </c>
      <c r="GNE59" s="383">
        <f t="shared" si="338"/>
        <v>0</v>
      </c>
      <c r="GNF59" s="383">
        <f t="shared" si="338"/>
        <v>0</v>
      </c>
      <c r="GNG59" s="383">
        <f t="shared" si="338"/>
        <v>0</v>
      </c>
      <c r="GNH59" s="383">
        <f t="shared" si="338"/>
        <v>0</v>
      </c>
      <c r="GNI59" s="383">
        <f t="shared" si="338"/>
        <v>0</v>
      </c>
      <c r="GNJ59" s="383">
        <f t="shared" si="338"/>
        <v>0</v>
      </c>
      <c r="GNK59" s="383">
        <f t="shared" si="338"/>
        <v>0</v>
      </c>
      <c r="GNL59" s="383">
        <f t="shared" si="338"/>
        <v>0</v>
      </c>
      <c r="GNM59" s="383">
        <f t="shared" si="338"/>
        <v>0</v>
      </c>
      <c r="GNN59" s="383">
        <f t="shared" si="338"/>
        <v>0</v>
      </c>
      <c r="GNO59" s="383">
        <f t="shared" si="338"/>
        <v>0</v>
      </c>
      <c r="GNP59" s="383">
        <f t="shared" si="338"/>
        <v>0</v>
      </c>
      <c r="GNQ59" s="383">
        <f t="shared" si="338"/>
        <v>0</v>
      </c>
      <c r="GNR59" s="383">
        <f t="shared" si="338"/>
        <v>0</v>
      </c>
      <c r="GNS59" s="383">
        <f t="shared" si="338"/>
        <v>0</v>
      </c>
      <c r="GNT59" s="383">
        <f t="shared" si="338"/>
        <v>0</v>
      </c>
      <c r="GNU59" s="383">
        <f t="shared" si="338"/>
        <v>0</v>
      </c>
      <c r="GNV59" s="383">
        <f t="shared" si="338"/>
        <v>0</v>
      </c>
      <c r="GNW59" s="383">
        <f t="shared" si="338"/>
        <v>0</v>
      </c>
      <c r="GNX59" s="383">
        <f t="shared" si="338"/>
        <v>0</v>
      </c>
      <c r="GNY59" s="383">
        <f t="shared" si="338"/>
        <v>0</v>
      </c>
      <c r="GNZ59" s="383">
        <f t="shared" si="338"/>
        <v>0</v>
      </c>
      <c r="GOA59" s="383">
        <f t="shared" si="338"/>
        <v>0</v>
      </c>
      <c r="GOB59" s="383">
        <f t="shared" si="338"/>
        <v>0</v>
      </c>
      <c r="GOC59" s="383">
        <f t="shared" si="338"/>
        <v>0</v>
      </c>
      <c r="GOD59" s="383">
        <f t="shared" ref="GOD59:GQO59" si="339">$C$59*GOD54</f>
        <v>0</v>
      </c>
      <c r="GOE59" s="383">
        <f t="shared" si="339"/>
        <v>0</v>
      </c>
      <c r="GOF59" s="383">
        <f t="shared" si="339"/>
        <v>0</v>
      </c>
      <c r="GOG59" s="383">
        <f t="shared" si="339"/>
        <v>0</v>
      </c>
      <c r="GOH59" s="383">
        <f t="shared" si="339"/>
        <v>0</v>
      </c>
      <c r="GOI59" s="383">
        <f t="shared" si="339"/>
        <v>0</v>
      </c>
      <c r="GOJ59" s="383">
        <f t="shared" si="339"/>
        <v>0</v>
      </c>
      <c r="GOK59" s="383">
        <f t="shared" si="339"/>
        <v>0</v>
      </c>
      <c r="GOL59" s="383">
        <f t="shared" si="339"/>
        <v>0</v>
      </c>
      <c r="GOM59" s="383">
        <f t="shared" si="339"/>
        <v>0</v>
      </c>
      <c r="GON59" s="383">
        <f t="shared" si="339"/>
        <v>0</v>
      </c>
      <c r="GOO59" s="383">
        <f t="shared" si="339"/>
        <v>0</v>
      </c>
      <c r="GOP59" s="383">
        <f t="shared" si="339"/>
        <v>0</v>
      </c>
      <c r="GOQ59" s="383">
        <f t="shared" si="339"/>
        <v>0</v>
      </c>
      <c r="GOR59" s="383">
        <f t="shared" si="339"/>
        <v>0</v>
      </c>
      <c r="GOS59" s="383">
        <f t="shared" si="339"/>
        <v>0</v>
      </c>
      <c r="GOT59" s="383">
        <f t="shared" si="339"/>
        <v>0</v>
      </c>
      <c r="GOU59" s="383">
        <f t="shared" si="339"/>
        <v>0</v>
      </c>
      <c r="GOV59" s="383">
        <f t="shared" si="339"/>
        <v>0</v>
      </c>
      <c r="GOW59" s="383">
        <f t="shared" si="339"/>
        <v>0</v>
      </c>
      <c r="GOX59" s="383">
        <f t="shared" si="339"/>
        <v>0</v>
      </c>
      <c r="GOY59" s="383">
        <f t="shared" si="339"/>
        <v>0</v>
      </c>
      <c r="GOZ59" s="383">
        <f t="shared" si="339"/>
        <v>0</v>
      </c>
      <c r="GPA59" s="383">
        <f t="shared" si="339"/>
        <v>0</v>
      </c>
      <c r="GPB59" s="383">
        <f t="shared" si="339"/>
        <v>0</v>
      </c>
      <c r="GPC59" s="383">
        <f t="shared" si="339"/>
        <v>0</v>
      </c>
      <c r="GPD59" s="383">
        <f t="shared" si="339"/>
        <v>0</v>
      </c>
      <c r="GPE59" s="383">
        <f t="shared" si="339"/>
        <v>0</v>
      </c>
      <c r="GPF59" s="383">
        <f t="shared" si="339"/>
        <v>0</v>
      </c>
      <c r="GPG59" s="383">
        <f t="shared" si="339"/>
        <v>0</v>
      </c>
      <c r="GPH59" s="383">
        <f t="shared" si="339"/>
        <v>0</v>
      </c>
      <c r="GPI59" s="383">
        <f t="shared" si="339"/>
        <v>0</v>
      </c>
      <c r="GPJ59" s="383">
        <f t="shared" si="339"/>
        <v>0</v>
      </c>
      <c r="GPK59" s="383">
        <f t="shared" si="339"/>
        <v>0</v>
      </c>
      <c r="GPL59" s="383">
        <f t="shared" si="339"/>
        <v>0</v>
      </c>
      <c r="GPM59" s="383">
        <f t="shared" si="339"/>
        <v>0</v>
      </c>
      <c r="GPN59" s="383">
        <f t="shared" si="339"/>
        <v>0</v>
      </c>
      <c r="GPO59" s="383">
        <f t="shared" si="339"/>
        <v>0</v>
      </c>
      <c r="GPP59" s="383">
        <f t="shared" si="339"/>
        <v>0</v>
      </c>
      <c r="GPQ59" s="383">
        <f t="shared" si="339"/>
        <v>0</v>
      </c>
      <c r="GPR59" s="383">
        <f t="shared" si="339"/>
        <v>0</v>
      </c>
      <c r="GPS59" s="383">
        <f t="shared" si="339"/>
        <v>0</v>
      </c>
      <c r="GPT59" s="383">
        <f t="shared" si="339"/>
        <v>0</v>
      </c>
      <c r="GPU59" s="383">
        <f t="shared" si="339"/>
        <v>0</v>
      </c>
      <c r="GPV59" s="383">
        <f t="shared" si="339"/>
        <v>0</v>
      </c>
      <c r="GPW59" s="383">
        <f t="shared" si="339"/>
        <v>0</v>
      </c>
      <c r="GPX59" s="383">
        <f t="shared" si="339"/>
        <v>0</v>
      </c>
      <c r="GPY59" s="383">
        <f t="shared" si="339"/>
        <v>0</v>
      </c>
      <c r="GPZ59" s="383">
        <f t="shared" si="339"/>
        <v>0</v>
      </c>
      <c r="GQA59" s="383">
        <f t="shared" si="339"/>
        <v>0</v>
      </c>
      <c r="GQB59" s="383">
        <f t="shared" si="339"/>
        <v>0</v>
      </c>
      <c r="GQC59" s="383">
        <f t="shared" si="339"/>
        <v>0</v>
      </c>
      <c r="GQD59" s="383">
        <f t="shared" si="339"/>
        <v>0</v>
      </c>
      <c r="GQE59" s="383">
        <f t="shared" si="339"/>
        <v>0</v>
      </c>
      <c r="GQF59" s="383">
        <f t="shared" si="339"/>
        <v>0</v>
      </c>
      <c r="GQG59" s="383">
        <f t="shared" si="339"/>
        <v>0</v>
      </c>
      <c r="GQH59" s="383">
        <f t="shared" si="339"/>
        <v>0</v>
      </c>
      <c r="GQI59" s="383">
        <f t="shared" si="339"/>
        <v>0</v>
      </c>
      <c r="GQJ59" s="383">
        <f t="shared" si="339"/>
        <v>0</v>
      </c>
      <c r="GQK59" s="383">
        <f t="shared" si="339"/>
        <v>0</v>
      </c>
      <c r="GQL59" s="383">
        <f t="shared" si="339"/>
        <v>0</v>
      </c>
      <c r="GQM59" s="383">
        <f t="shared" si="339"/>
        <v>0</v>
      </c>
      <c r="GQN59" s="383">
        <f t="shared" si="339"/>
        <v>0</v>
      </c>
      <c r="GQO59" s="383">
        <f t="shared" si="339"/>
        <v>0</v>
      </c>
      <c r="GQP59" s="383">
        <f t="shared" ref="GQP59:GTA59" si="340">$C$59*GQP54</f>
        <v>0</v>
      </c>
      <c r="GQQ59" s="383">
        <f t="shared" si="340"/>
        <v>0</v>
      </c>
      <c r="GQR59" s="383">
        <f t="shared" si="340"/>
        <v>0</v>
      </c>
      <c r="GQS59" s="383">
        <f t="shared" si="340"/>
        <v>0</v>
      </c>
      <c r="GQT59" s="383">
        <f t="shared" si="340"/>
        <v>0</v>
      </c>
      <c r="GQU59" s="383">
        <f t="shared" si="340"/>
        <v>0</v>
      </c>
      <c r="GQV59" s="383">
        <f t="shared" si="340"/>
        <v>0</v>
      </c>
      <c r="GQW59" s="383">
        <f t="shared" si="340"/>
        <v>0</v>
      </c>
      <c r="GQX59" s="383">
        <f t="shared" si="340"/>
        <v>0</v>
      </c>
      <c r="GQY59" s="383">
        <f t="shared" si="340"/>
        <v>0</v>
      </c>
      <c r="GQZ59" s="383">
        <f t="shared" si="340"/>
        <v>0</v>
      </c>
      <c r="GRA59" s="383">
        <f t="shared" si="340"/>
        <v>0</v>
      </c>
      <c r="GRB59" s="383">
        <f t="shared" si="340"/>
        <v>0</v>
      </c>
      <c r="GRC59" s="383">
        <f t="shared" si="340"/>
        <v>0</v>
      </c>
      <c r="GRD59" s="383">
        <f t="shared" si="340"/>
        <v>0</v>
      </c>
      <c r="GRE59" s="383">
        <f t="shared" si="340"/>
        <v>0</v>
      </c>
      <c r="GRF59" s="383">
        <f t="shared" si="340"/>
        <v>0</v>
      </c>
      <c r="GRG59" s="383">
        <f t="shared" si="340"/>
        <v>0</v>
      </c>
      <c r="GRH59" s="383">
        <f t="shared" si="340"/>
        <v>0</v>
      </c>
      <c r="GRI59" s="383">
        <f t="shared" si="340"/>
        <v>0</v>
      </c>
      <c r="GRJ59" s="383">
        <f t="shared" si="340"/>
        <v>0</v>
      </c>
      <c r="GRK59" s="383">
        <f t="shared" si="340"/>
        <v>0</v>
      </c>
      <c r="GRL59" s="383">
        <f t="shared" si="340"/>
        <v>0</v>
      </c>
      <c r="GRM59" s="383">
        <f t="shared" si="340"/>
        <v>0</v>
      </c>
      <c r="GRN59" s="383">
        <f t="shared" si="340"/>
        <v>0</v>
      </c>
      <c r="GRO59" s="383">
        <f t="shared" si="340"/>
        <v>0</v>
      </c>
      <c r="GRP59" s="383">
        <f t="shared" si="340"/>
        <v>0</v>
      </c>
      <c r="GRQ59" s="383">
        <f t="shared" si="340"/>
        <v>0</v>
      </c>
      <c r="GRR59" s="383">
        <f t="shared" si="340"/>
        <v>0</v>
      </c>
      <c r="GRS59" s="383">
        <f t="shared" si="340"/>
        <v>0</v>
      </c>
      <c r="GRT59" s="383">
        <f t="shared" si="340"/>
        <v>0</v>
      </c>
      <c r="GRU59" s="383">
        <f t="shared" si="340"/>
        <v>0</v>
      </c>
      <c r="GRV59" s="383">
        <f t="shared" si="340"/>
        <v>0</v>
      </c>
      <c r="GRW59" s="383">
        <f t="shared" si="340"/>
        <v>0</v>
      </c>
      <c r="GRX59" s="383">
        <f t="shared" si="340"/>
        <v>0</v>
      </c>
      <c r="GRY59" s="383">
        <f t="shared" si="340"/>
        <v>0</v>
      </c>
      <c r="GRZ59" s="383">
        <f t="shared" si="340"/>
        <v>0</v>
      </c>
      <c r="GSA59" s="383">
        <f t="shared" si="340"/>
        <v>0</v>
      </c>
      <c r="GSB59" s="383">
        <f t="shared" si="340"/>
        <v>0</v>
      </c>
      <c r="GSC59" s="383">
        <f t="shared" si="340"/>
        <v>0</v>
      </c>
      <c r="GSD59" s="383">
        <f t="shared" si="340"/>
        <v>0</v>
      </c>
      <c r="GSE59" s="383">
        <f t="shared" si="340"/>
        <v>0</v>
      </c>
      <c r="GSF59" s="383">
        <f t="shared" si="340"/>
        <v>0</v>
      </c>
      <c r="GSG59" s="383">
        <f t="shared" si="340"/>
        <v>0</v>
      </c>
      <c r="GSH59" s="383">
        <f t="shared" si="340"/>
        <v>0</v>
      </c>
      <c r="GSI59" s="383">
        <f t="shared" si="340"/>
        <v>0</v>
      </c>
      <c r="GSJ59" s="383">
        <f t="shared" si="340"/>
        <v>0</v>
      </c>
      <c r="GSK59" s="383">
        <f t="shared" si="340"/>
        <v>0</v>
      </c>
      <c r="GSL59" s="383">
        <f t="shared" si="340"/>
        <v>0</v>
      </c>
      <c r="GSM59" s="383">
        <f t="shared" si="340"/>
        <v>0</v>
      </c>
      <c r="GSN59" s="383">
        <f t="shared" si="340"/>
        <v>0</v>
      </c>
      <c r="GSO59" s="383">
        <f t="shared" si="340"/>
        <v>0</v>
      </c>
      <c r="GSP59" s="383">
        <f t="shared" si="340"/>
        <v>0</v>
      </c>
      <c r="GSQ59" s="383">
        <f t="shared" si="340"/>
        <v>0</v>
      </c>
      <c r="GSR59" s="383">
        <f t="shared" si="340"/>
        <v>0</v>
      </c>
      <c r="GSS59" s="383">
        <f t="shared" si="340"/>
        <v>0</v>
      </c>
      <c r="GST59" s="383">
        <f t="shared" si="340"/>
        <v>0</v>
      </c>
      <c r="GSU59" s="383">
        <f t="shared" si="340"/>
        <v>0</v>
      </c>
      <c r="GSV59" s="383">
        <f t="shared" si="340"/>
        <v>0</v>
      </c>
      <c r="GSW59" s="383">
        <f t="shared" si="340"/>
        <v>0</v>
      </c>
      <c r="GSX59" s="383">
        <f t="shared" si="340"/>
        <v>0</v>
      </c>
      <c r="GSY59" s="383">
        <f t="shared" si="340"/>
        <v>0</v>
      </c>
      <c r="GSZ59" s="383">
        <f t="shared" si="340"/>
        <v>0</v>
      </c>
      <c r="GTA59" s="383">
        <f t="shared" si="340"/>
        <v>0</v>
      </c>
      <c r="GTB59" s="383">
        <f t="shared" ref="GTB59:GVM59" si="341">$C$59*GTB54</f>
        <v>0</v>
      </c>
      <c r="GTC59" s="383">
        <f t="shared" si="341"/>
        <v>0</v>
      </c>
      <c r="GTD59" s="383">
        <f t="shared" si="341"/>
        <v>0</v>
      </c>
      <c r="GTE59" s="383">
        <f t="shared" si="341"/>
        <v>0</v>
      </c>
      <c r="GTF59" s="383">
        <f t="shared" si="341"/>
        <v>0</v>
      </c>
      <c r="GTG59" s="383">
        <f t="shared" si="341"/>
        <v>0</v>
      </c>
      <c r="GTH59" s="383">
        <f t="shared" si="341"/>
        <v>0</v>
      </c>
      <c r="GTI59" s="383">
        <f t="shared" si="341"/>
        <v>0</v>
      </c>
      <c r="GTJ59" s="383">
        <f t="shared" si="341"/>
        <v>0</v>
      </c>
      <c r="GTK59" s="383">
        <f t="shared" si="341"/>
        <v>0</v>
      </c>
      <c r="GTL59" s="383">
        <f t="shared" si="341"/>
        <v>0</v>
      </c>
      <c r="GTM59" s="383">
        <f t="shared" si="341"/>
        <v>0</v>
      </c>
      <c r="GTN59" s="383">
        <f t="shared" si="341"/>
        <v>0</v>
      </c>
      <c r="GTO59" s="383">
        <f t="shared" si="341"/>
        <v>0</v>
      </c>
      <c r="GTP59" s="383">
        <f t="shared" si="341"/>
        <v>0</v>
      </c>
      <c r="GTQ59" s="383">
        <f t="shared" si="341"/>
        <v>0</v>
      </c>
      <c r="GTR59" s="383">
        <f t="shared" si="341"/>
        <v>0</v>
      </c>
      <c r="GTS59" s="383">
        <f t="shared" si="341"/>
        <v>0</v>
      </c>
      <c r="GTT59" s="383">
        <f t="shared" si="341"/>
        <v>0</v>
      </c>
      <c r="GTU59" s="383">
        <f t="shared" si="341"/>
        <v>0</v>
      </c>
      <c r="GTV59" s="383">
        <f t="shared" si="341"/>
        <v>0</v>
      </c>
      <c r="GTW59" s="383">
        <f t="shared" si="341"/>
        <v>0</v>
      </c>
      <c r="GTX59" s="383">
        <f t="shared" si="341"/>
        <v>0</v>
      </c>
      <c r="GTY59" s="383">
        <f t="shared" si="341"/>
        <v>0</v>
      </c>
      <c r="GTZ59" s="383">
        <f t="shared" si="341"/>
        <v>0</v>
      </c>
      <c r="GUA59" s="383">
        <f t="shared" si="341"/>
        <v>0</v>
      </c>
      <c r="GUB59" s="383">
        <f t="shared" si="341"/>
        <v>0</v>
      </c>
      <c r="GUC59" s="383">
        <f t="shared" si="341"/>
        <v>0</v>
      </c>
      <c r="GUD59" s="383">
        <f t="shared" si="341"/>
        <v>0</v>
      </c>
      <c r="GUE59" s="383">
        <f t="shared" si="341"/>
        <v>0</v>
      </c>
      <c r="GUF59" s="383">
        <f t="shared" si="341"/>
        <v>0</v>
      </c>
      <c r="GUG59" s="383">
        <f t="shared" si="341"/>
        <v>0</v>
      </c>
      <c r="GUH59" s="383">
        <f t="shared" si="341"/>
        <v>0</v>
      </c>
      <c r="GUI59" s="383">
        <f t="shared" si="341"/>
        <v>0</v>
      </c>
      <c r="GUJ59" s="383">
        <f t="shared" si="341"/>
        <v>0</v>
      </c>
      <c r="GUK59" s="383">
        <f t="shared" si="341"/>
        <v>0</v>
      </c>
      <c r="GUL59" s="383">
        <f t="shared" si="341"/>
        <v>0</v>
      </c>
      <c r="GUM59" s="383">
        <f t="shared" si="341"/>
        <v>0</v>
      </c>
      <c r="GUN59" s="383">
        <f t="shared" si="341"/>
        <v>0</v>
      </c>
      <c r="GUO59" s="383">
        <f t="shared" si="341"/>
        <v>0</v>
      </c>
      <c r="GUP59" s="383">
        <f t="shared" si="341"/>
        <v>0</v>
      </c>
      <c r="GUQ59" s="383">
        <f t="shared" si="341"/>
        <v>0</v>
      </c>
      <c r="GUR59" s="383">
        <f t="shared" si="341"/>
        <v>0</v>
      </c>
      <c r="GUS59" s="383">
        <f t="shared" si="341"/>
        <v>0</v>
      </c>
      <c r="GUT59" s="383">
        <f t="shared" si="341"/>
        <v>0</v>
      </c>
      <c r="GUU59" s="383">
        <f t="shared" si="341"/>
        <v>0</v>
      </c>
      <c r="GUV59" s="383">
        <f t="shared" si="341"/>
        <v>0</v>
      </c>
      <c r="GUW59" s="383">
        <f t="shared" si="341"/>
        <v>0</v>
      </c>
      <c r="GUX59" s="383">
        <f t="shared" si="341"/>
        <v>0</v>
      </c>
      <c r="GUY59" s="383">
        <f t="shared" si="341"/>
        <v>0</v>
      </c>
      <c r="GUZ59" s="383">
        <f t="shared" si="341"/>
        <v>0</v>
      </c>
      <c r="GVA59" s="383">
        <f t="shared" si="341"/>
        <v>0</v>
      </c>
      <c r="GVB59" s="383">
        <f t="shared" si="341"/>
        <v>0</v>
      </c>
      <c r="GVC59" s="383">
        <f t="shared" si="341"/>
        <v>0</v>
      </c>
      <c r="GVD59" s="383">
        <f t="shared" si="341"/>
        <v>0</v>
      </c>
      <c r="GVE59" s="383">
        <f t="shared" si="341"/>
        <v>0</v>
      </c>
      <c r="GVF59" s="383">
        <f t="shared" si="341"/>
        <v>0</v>
      </c>
      <c r="GVG59" s="383">
        <f t="shared" si="341"/>
        <v>0</v>
      </c>
      <c r="GVH59" s="383">
        <f t="shared" si="341"/>
        <v>0</v>
      </c>
      <c r="GVI59" s="383">
        <f t="shared" si="341"/>
        <v>0</v>
      </c>
      <c r="GVJ59" s="383">
        <f t="shared" si="341"/>
        <v>0</v>
      </c>
      <c r="GVK59" s="383">
        <f t="shared" si="341"/>
        <v>0</v>
      </c>
      <c r="GVL59" s="383">
        <f t="shared" si="341"/>
        <v>0</v>
      </c>
      <c r="GVM59" s="383">
        <f t="shared" si="341"/>
        <v>0</v>
      </c>
      <c r="GVN59" s="383">
        <f t="shared" ref="GVN59:GXY59" si="342">$C$59*GVN54</f>
        <v>0</v>
      </c>
      <c r="GVO59" s="383">
        <f t="shared" si="342"/>
        <v>0</v>
      </c>
      <c r="GVP59" s="383">
        <f t="shared" si="342"/>
        <v>0</v>
      </c>
      <c r="GVQ59" s="383">
        <f t="shared" si="342"/>
        <v>0</v>
      </c>
      <c r="GVR59" s="383">
        <f t="shared" si="342"/>
        <v>0</v>
      </c>
      <c r="GVS59" s="383">
        <f t="shared" si="342"/>
        <v>0</v>
      </c>
      <c r="GVT59" s="383">
        <f t="shared" si="342"/>
        <v>0</v>
      </c>
      <c r="GVU59" s="383">
        <f t="shared" si="342"/>
        <v>0</v>
      </c>
      <c r="GVV59" s="383">
        <f t="shared" si="342"/>
        <v>0</v>
      </c>
      <c r="GVW59" s="383">
        <f t="shared" si="342"/>
        <v>0</v>
      </c>
      <c r="GVX59" s="383">
        <f t="shared" si="342"/>
        <v>0</v>
      </c>
      <c r="GVY59" s="383">
        <f t="shared" si="342"/>
        <v>0</v>
      </c>
      <c r="GVZ59" s="383">
        <f t="shared" si="342"/>
        <v>0</v>
      </c>
      <c r="GWA59" s="383">
        <f t="shared" si="342"/>
        <v>0</v>
      </c>
      <c r="GWB59" s="383">
        <f t="shared" si="342"/>
        <v>0</v>
      </c>
      <c r="GWC59" s="383">
        <f t="shared" si="342"/>
        <v>0</v>
      </c>
      <c r="GWD59" s="383">
        <f t="shared" si="342"/>
        <v>0</v>
      </c>
      <c r="GWE59" s="383">
        <f t="shared" si="342"/>
        <v>0</v>
      </c>
      <c r="GWF59" s="383">
        <f t="shared" si="342"/>
        <v>0</v>
      </c>
      <c r="GWG59" s="383">
        <f t="shared" si="342"/>
        <v>0</v>
      </c>
      <c r="GWH59" s="383">
        <f t="shared" si="342"/>
        <v>0</v>
      </c>
      <c r="GWI59" s="383">
        <f t="shared" si="342"/>
        <v>0</v>
      </c>
      <c r="GWJ59" s="383">
        <f t="shared" si="342"/>
        <v>0</v>
      </c>
      <c r="GWK59" s="383">
        <f t="shared" si="342"/>
        <v>0</v>
      </c>
      <c r="GWL59" s="383">
        <f t="shared" si="342"/>
        <v>0</v>
      </c>
      <c r="GWM59" s="383">
        <f t="shared" si="342"/>
        <v>0</v>
      </c>
      <c r="GWN59" s="383">
        <f t="shared" si="342"/>
        <v>0</v>
      </c>
      <c r="GWO59" s="383">
        <f t="shared" si="342"/>
        <v>0</v>
      </c>
      <c r="GWP59" s="383">
        <f t="shared" si="342"/>
        <v>0</v>
      </c>
      <c r="GWQ59" s="383">
        <f t="shared" si="342"/>
        <v>0</v>
      </c>
      <c r="GWR59" s="383">
        <f t="shared" si="342"/>
        <v>0</v>
      </c>
      <c r="GWS59" s="383">
        <f t="shared" si="342"/>
        <v>0</v>
      </c>
      <c r="GWT59" s="383">
        <f t="shared" si="342"/>
        <v>0</v>
      </c>
      <c r="GWU59" s="383">
        <f t="shared" si="342"/>
        <v>0</v>
      </c>
      <c r="GWV59" s="383">
        <f t="shared" si="342"/>
        <v>0</v>
      </c>
      <c r="GWW59" s="383">
        <f t="shared" si="342"/>
        <v>0</v>
      </c>
      <c r="GWX59" s="383">
        <f t="shared" si="342"/>
        <v>0</v>
      </c>
      <c r="GWY59" s="383">
        <f t="shared" si="342"/>
        <v>0</v>
      </c>
      <c r="GWZ59" s="383">
        <f t="shared" si="342"/>
        <v>0</v>
      </c>
      <c r="GXA59" s="383">
        <f t="shared" si="342"/>
        <v>0</v>
      </c>
      <c r="GXB59" s="383">
        <f t="shared" si="342"/>
        <v>0</v>
      </c>
      <c r="GXC59" s="383">
        <f t="shared" si="342"/>
        <v>0</v>
      </c>
      <c r="GXD59" s="383">
        <f t="shared" si="342"/>
        <v>0</v>
      </c>
      <c r="GXE59" s="383">
        <f t="shared" si="342"/>
        <v>0</v>
      </c>
      <c r="GXF59" s="383">
        <f t="shared" si="342"/>
        <v>0</v>
      </c>
      <c r="GXG59" s="383">
        <f t="shared" si="342"/>
        <v>0</v>
      </c>
      <c r="GXH59" s="383">
        <f t="shared" si="342"/>
        <v>0</v>
      </c>
      <c r="GXI59" s="383">
        <f t="shared" si="342"/>
        <v>0</v>
      </c>
      <c r="GXJ59" s="383">
        <f t="shared" si="342"/>
        <v>0</v>
      </c>
      <c r="GXK59" s="383">
        <f t="shared" si="342"/>
        <v>0</v>
      </c>
      <c r="GXL59" s="383">
        <f t="shared" si="342"/>
        <v>0</v>
      </c>
      <c r="GXM59" s="383">
        <f t="shared" si="342"/>
        <v>0</v>
      </c>
      <c r="GXN59" s="383">
        <f t="shared" si="342"/>
        <v>0</v>
      </c>
      <c r="GXO59" s="383">
        <f t="shared" si="342"/>
        <v>0</v>
      </c>
      <c r="GXP59" s="383">
        <f t="shared" si="342"/>
        <v>0</v>
      </c>
      <c r="GXQ59" s="383">
        <f t="shared" si="342"/>
        <v>0</v>
      </c>
      <c r="GXR59" s="383">
        <f t="shared" si="342"/>
        <v>0</v>
      </c>
      <c r="GXS59" s="383">
        <f t="shared" si="342"/>
        <v>0</v>
      </c>
      <c r="GXT59" s="383">
        <f t="shared" si="342"/>
        <v>0</v>
      </c>
      <c r="GXU59" s="383">
        <f t="shared" si="342"/>
        <v>0</v>
      </c>
      <c r="GXV59" s="383">
        <f t="shared" si="342"/>
        <v>0</v>
      </c>
      <c r="GXW59" s="383">
        <f t="shared" si="342"/>
        <v>0</v>
      </c>
      <c r="GXX59" s="383">
        <f t="shared" si="342"/>
        <v>0</v>
      </c>
      <c r="GXY59" s="383">
        <f t="shared" si="342"/>
        <v>0</v>
      </c>
      <c r="GXZ59" s="383">
        <f t="shared" ref="GXZ59:HAK59" si="343">$C$59*GXZ54</f>
        <v>0</v>
      </c>
      <c r="GYA59" s="383">
        <f t="shared" si="343"/>
        <v>0</v>
      </c>
      <c r="GYB59" s="383">
        <f t="shared" si="343"/>
        <v>0</v>
      </c>
      <c r="GYC59" s="383">
        <f t="shared" si="343"/>
        <v>0</v>
      </c>
      <c r="GYD59" s="383">
        <f t="shared" si="343"/>
        <v>0</v>
      </c>
      <c r="GYE59" s="383">
        <f t="shared" si="343"/>
        <v>0</v>
      </c>
      <c r="GYF59" s="383">
        <f t="shared" si="343"/>
        <v>0</v>
      </c>
      <c r="GYG59" s="383">
        <f t="shared" si="343"/>
        <v>0</v>
      </c>
      <c r="GYH59" s="383">
        <f t="shared" si="343"/>
        <v>0</v>
      </c>
      <c r="GYI59" s="383">
        <f t="shared" si="343"/>
        <v>0</v>
      </c>
      <c r="GYJ59" s="383">
        <f t="shared" si="343"/>
        <v>0</v>
      </c>
      <c r="GYK59" s="383">
        <f t="shared" si="343"/>
        <v>0</v>
      </c>
      <c r="GYL59" s="383">
        <f t="shared" si="343"/>
        <v>0</v>
      </c>
      <c r="GYM59" s="383">
        <f t="shared" si="343"/>
        <v>0</v>
      </c>
      <c r="GYN59" s="383">
        <f t="shared" si="343"/>
        <v>0</v>
      </c>
      <c r="GYO59" s="383">
        <f t="shared" si="343"/>
        <v>0</v>
      </c>
      <c r="GYP59" s="383">
        <f t="shared" si="343"/>
        <v>0</v>
      </c>
      <c r="GYQ59" s="383">
        <f t="shared" si="343"/>
        <v>0</v>
      </c>
      <c r="GYR59" s="383">
        <f t="shared" si="343"/>
        <v>0</v>
      </c>
      <c r="GYS59" s="383">
        <f t="shared" si="343"/>
        <v>0</v>
      </c>
      <c r="GYT59" s="383">
        <f t="shared" si="343"/>
        <v>0</v>
      </c>
      <c r="GYU59" s="383">
        <f t="shared" si="343"/>
        <v>0</v>
      </c>
      <c r="GYV59" s="383">
        <f t="shared" si="343"/>
        <v>0</v>
      </c>
      <c r="GYW59" s="383">
        <f t="shared" si="343"/>
        <v>0</v>
      </c>
      <c r="GYX59" s="383">
        <f t="shared" si="343"/>
        <v>0</v>
      </c>
      <c r="GYY59" s="383">
        <f t="shared" si="343"/>
        <v>0</v>
      </c>
      <c r="GYZ59" s="383">
        <f t="shared" si="343"/>
        <v>0</v>
      </c>
      <c r="GZA59" s="383">
        <f t="shared" si="343"/>
        <v>0</v>
      </c>
      <c r="GZB59" s="383">
        <f t="shared" si="343"/>
        <v>0</v>
      </c>
      <c r="GZC59" s="383">
        <f t="shared" si="343"/>
        <v>0</v>
      </c>
      <c r="GZD59" s="383">
        <f t="shared" si="343"/>
        <v>0</v>
      </c>
      <c r="GZE59" s="383">
        <f t="shared" si="343"/>
        <v>0</v>
      </c>
      <c r="GZF59" s="383">
        <f t="shared" si="343"/>
        <v>0</v>
      </c>
      <c r="GZG59" s="383">
        <f t="shared" si="343"/>
        <v>0</v>
      </c>
      <c r="GZH59" s="383">
        <f t="shared" si="343"/>
        <v>0</v>
      </c>
      <c r="GZI59" s="383">
        <f t="shared" si="343"/>
        <v>0</v>
      </c>
      <c r="GZJ59" s="383">
        <f t="shared" si="343"/>
        <v>0</v>
      </c>
      <c r="GZK59" s="383">
        <f t="shared" si="343"/>
        <v>0</v>
      </c>
      <c r="GZL59" s="383">
        <f t="shared" si="343"/>
        <v>0</v>
      </c>
      <c r="GZM59" s="383">
        <f t="shared" si="343"/>
        <v>0</v>
      </c>
      <c r="GZN59" s="383">
        <f t="shared" si="343"/>
        <v>0</v>
      </c>
      <c r="GZO59" s="383">
        <f t="shared" si="343"/>
        <v>0</v>
      </c>
      <c r="GZP59" s="383">
        <f t="shared" si="343"/>
        <v>0</v>
      </c>
      <c r="GZQ59" s="383">
        <f t="shared" si="343"/>
        <v>0</v>
      </c>
      <c r="GZR59" s="383">
        <f t="shared" si="343"/>
        <v>0</v>
      </c>
      <c r="GZS59" s="383">
        <f t="shared" si="343"/>
        <v>0</v>
      </c>
      <c r="GZT59" s="383">
        <f t="shared" si="343"/>
        <v>0</v>
      </c>
      <c r="GZU59" s="383">
        <f t="shared" si="343"/>
        <v>0</v>
      </c>
      <c r="GZV59" s="383">
        <f t="shared" si="343"/>
        <v>0</v>
      </c>
      <c r="GZW59" s="383">
        <f t="shared" si="343"/>
        <v>0</v>
      </c>
      <c r="GZX59" s="383">
        <f t="shared" si="343"/>
        <v>0</v>
      </c>
      <c r="GZY59" s="383">
        <f t="shared" si="343"/>
        <v>0</v>
      </c>
      <c r="GZZ59" s="383">
        <f t="shared" si="343"/>
        <v>0</v>
      </c>
      <c r="HAA59" s="383">
        <f t="shared" si="343"/>
        <v>0</v>
      </c>
      <c r="HAB59" s="383">
        <f t="shared" si="343"/>
        <v>0</v>
      </c>
      <c r="HAC59" s="383">
        <f t="shared" si="343"/>
        <v>0</v>
      </c>
      <c r="HAD59" s="383">
        <f t="shared" si="343"/>
        <v>0</v>
      </c>
      <c r="HAE59" s="383">
        <f t="shared" si="343"/>
        <v>0</v>
      </c>
      <c r="HAF59" s="383">
        <f t="shared" si="343"/>
        <v>0</v>
      </c>
      <c r="HAG59" s="383">
        <f t="shared" si="343"/>
        <v>0</v>
      </c>
      <c r="HAH59" s="383">
        <f t="shared" si="343"/>
        <v>0</v>
      </c>
      <c r="HAI59" s="383">
        <f t="shared" si="343"/>
        <v>0</v>
      </c>
      <c r="HAJ59" s="383">
        <f t="shared" si="343"/>
        <v>0</v>
      </c>
      <c r="HAK59" s="383">
        <f t="shared" si="343"/>
        <v>0</v>
      </c>
      <c r="HAL59" s="383">
        <f t="shared" ref="HAL59:HCW59" si="344">$C$59*HAL54</f>
        <v>0</v>
      </c>
      <c r="HAM59" s="383">
        <f t="shared" si="344"/>
        <v>0</v>
      </c>
      <c r="HAN59" s="383">
        <f t="shared" si="344"/>
        <v>0</v>
      </c>
      <c r="HAO59" s="383">
        <f t="shared" si="344"/>
        <v>0</v>
      </c>
      <c r="HAP59" s="383">
        <f t="shared" si="344"/>
        <v>0</v>
      </c>
      <c r="HAQ59" s="383">
        <f t="shared" si="344"/>
        <v>0</v>
      </c>
      <c r="HAR59" s="383">
        <f t="shared" si="344"/>
        <v>0</v>
      </c>
      <c r="HAS59" s="383">
        <f t="shared" si="344"/>
        <v>0</v>
      </c>
      <c r="HAT59" s="383">
        <f t="shared" si="344"/>
        <v>0</v>
      </c>
      <c r="HAU59" s="383">
        <f t="shared" si="344"/>
        <v>0</v>
      </c>
      <c r="HAV59" s="383">
        <f t="shared" si="344"/>
        <v>0</v>
      </c>
      <c r="HAW59" s="383">
        <f t="shared" si="344"/>
        <v>0</v>
      </c>
      <c r="HAX59" s="383">
        <f t="shared" si="344"/>
        <v>0</v>
      </c>
      <c r="HAY59" s="383">
        <f t="shared" si="344"/>
        <v>0</v>
      </c>
      <c r="HAZ59" s="383">
        <f t="shared" si="344"/>
        <v>0</v>
      </c>
      <c r="HBA59" s="383">
        <f t="shared" si="344"/>
        <v>0</v>
      </c>
      <c r="HBB59" s="383">
        <f t="shared" si="344"/>
        <v>0</v>
      </c>
      <c r="HBC59" s="383">
        <f t="shared" si="344"/>
        <v>0</v>
      </c>
      <c r="HBD59" s="383">
        <f t="shared" si="344"/>
        <v>0</v>
      </c>
      <c r="HBE59" s="383">
        <f t="shared" si="344"/>
        <v>0</v>
      </c>
      <c r="HBF59" s="383">
        <f t="shared" si="344"/>
        <v>0</v>
      </c>
      <c r="HBG59" s="383">
        <f t="shared" si="344"/>
        <v>0</v>
      </c>
      <c r="HBH59" s="383">
        <f t="shared" si="344"/>
        <v>0</v>
      </c>
      <c r="HBI59" s="383">
        <f t="shared" si="344"/>
        <v>0</v>
      </c>
      <c r="HBJ59" s="383">
        <f t="shared" si="344"/>
        <v>0</v>
      </c>
      <c r="HBK59" s="383">
        <f t="shared" si="344"/>
        <v>0</v>
      </c>
      <c r="HBL59" s="383">
        <f t="shared" si="344"/>
        <v>0</v>
      </c>
      <c r="HBM59" s="383">
        <f t="shared" si="344"/>
        <v>0</v>
      </c>
      <c r="HBN59" s="383">
        <f t="shared" si="344"/>
        <v>0</v>
      </c>
      <c r="HBO59" s="383">
        <f t="shared" si="344"/>
        <v>0</v>
      </c>
      <c r="HBP59" s="383">
        <f t="shared" si="344"/>
        <v>0</v>
      </c>
      <c r="HBQ59" s="383">
        <f t="shared" si="344"/>
        <v>0</v>
      </c>
      <c r="HBR59" s="383">
        <f t="shared" si="344"/>
        <v>0</v>
      </c>
      <c r="HBS59" s="383">
        <f t="shared" si="344"/>
        <v>0</v>
      </c>
      <c r="HBT59" s="383">
        <f t="shared" si="344"/>
        <v>0</v>
      </c>
      <c r="HBU59" s="383">
        <f t="shared" si="344"/>
        <v>0</v>
      </c>
      <c r="HBV59" s="383">
        <f t="shared" si="344"/>
        <v>0</v>
      </c>
      <c r="HBW59" s="383">
        <f t="shared" si="344"/>
        <v>0</v>
      </c>
      <c r="HBX59" s="383">
        <f t="shared" si="344"/>
        <v>0</v>
      </c>
      <c r="HBY59" s="383">
        <f t="shared" si="344"/>
        <v>0</v>
      </c>
      <c r="HBZ59" s="383">
        <f t="shared" si="344"/>
        <v>0</v>
      </c>
      <c r="HCA59" s="383">
        <f t="shared" si="344"/>
        <v>0</v>
      </c>
      <c r="HCB59" s="383">
        <f t="shared" si="344"/>
        <v>0</v>
      </c>
      <c r="HCC59" s="383">
        <f t="shared" si="344"/>
        <v>0</v>
      </c>
      <c r="HCD59" s="383">
        <f t="shared" si="344"/>
        <v>0</v>
      </c>
      <c r="HCE59" s="383">
        <f t="shared" si="344"/>
        <v>0</v>
      </c>
      <c r="HCF59" s="383">
        <f t="shared" si="344"/>
        <v>0</v>
      </c>
      <c r="HCG59" s="383">
        <f t="shared" si="344"/>
        <v>0</v>
      </c>
      <c r="HCH59" s="383">
        <f t="shared" si="344"/>
        <v>0</v>
      </c>
      <c r="HCI59" s="383">
        <f t="shared" si="344"/>
        <v>0</v>
      </c>
      <c r="HCJ59" s="383">
        <f t="shared" si="344"/>
        <v>0</v>
      </c>
      <c r="HCK59" s="383">
        <f t="shared" si="344"/>
        <v>0</v>
      </c>
      <c r="HCL59" s="383">
        <f t="shared" si="344"/>
        <v>0</v>
      </c>
      <c r="HCM59" s="383">
        <f t="shared" si="344"/>
        <v>0</v>
      </c>
      <c r="HCN59" s="383">
        <f t="shared" si="344"/>
        <v>0</v>
      </c>
      <c r="HCO59" s="383">
        <f t="shared" si="344"/>
        <v>0</v>
      </c>
      <c r="HCP59" s="383">
        <f t="shared" si="344"/>
        <v>0</v>
      </c>
      <c r="HCQ59" s="383">
        <f t="shared" si="344"/>
        <v>0</v>
      </c>
      <c r="HCR59" s="383">
        <f t="shared" si="344"/>
        <v>0</v>
      </c>
      <c r="HCS59" s="383">
        <f t="shared" si="344"/>
        <v>0</v>
      </c>
      <c r="HCT59" s="383">
        <f t="shared" si="344"/>
        <v>0</v>
      </c>
      <c r="HCU59" s="383">
        <f t="shared" si="344"/>
        <v>0</v>
      </c>
      <c r="HCV59" s="383">
        <f t="shared" si="344"/>
        <v>0</v>
      </c>
      <c r="HCW59" s="383">
        <f t="shared" si="344"/>
        <v>0</v>
      </c>
      <c r="HCX59" s="383">
        <f t="shared" ref="HCX59:HFI59" si="345">$C$59*HCX54</f>
        <v>0</v>
      </c>
      <c r="HCY59" s="383">
        <f t="shared" si="345"/>
        <v>0</v>
      </c>
      <c r="HCZ59" s="383">
        <f t="shared" si="345"/>
        <v>0</v>
      </c>
      <c r="HDA59" s="383">
        <f t="shared" si="345"/>
        <v>0</v>
      </c>
      <c r="HDB59" s="383">
        <f t="shared" si="345"/>
        <v>0</v>
      </c>
      <c r="HDC59" s="383">
        <f t="shared" si="345"/>
        <v>0</v>
      </c>
      <c r="HDD59" s="383">
        <f t="shared" si="345"/>
        <v>0</v>
      </c>
      <c r="HDE59" s="383">
        <f t="shared" si="345"/>
        <v>0</v>
      </c>
      <c r="HDF59" s="383">
        <f t="shared" si="345"/>
        <v>0</v>
      </c>
      <c r="HDG59" s="383">
        <f t="shared" si="345"/>
        <v>0</v>
      </c>
      <c r="HDH59" s="383">
        <f t="shared" si="345"/>
        <v>0</v>
      </c>
      <c r="HDI59" s="383">
        <f t="shared" si="345"/>
        <v>0</v>
      </c>
      <c r="HDJ59" s="383">
        <f t="shared" si="345"/>
        <v>0</v>
      </c>
      <c r="HDK59" s="383">
        <f t="shared" si="345"/>
        <v>0</v>
      </c>
      <c r="HDL59" s="383">
        <f t="shared" si="345"/>
        <v>0</v>
      </c>
      <c r="HDM59" s="383">
        <f t="shared" si="345"/>
        <v>0</v>
      </c>
      <c r="HDN59" s="383">
        <f t="shared" si="345"/>
        <v>0</v>
      </c>
      <c r="HDO59" s="383">
        <f t="shared" si="345"/>
        <v>0</v>
      </c>
      <c r="HDP59" s="383">
        <f t="shared" si="345"/>
        <v>0</v>
      </c>
      <c r="HDQ59" s="383">
        <f t="shared" si="345"/>
        <v>0</v>
      </c>
      <c r="HDR59" s="383">
        <f t="shared" si="345"/>
        <v>0</v>
      </c>
      <c r="HDS59" s="383">
        <f t="shared" si="345"/>
        <v>0</v>
      </c>
      <c r="HDT59" s="383">
        <f t="shared" si="345"/>
        <v>0</v>
      </c>
      <c r="HDU59" s="383">
        <f t="shared" si="345"/>
        <v>0</v>
      </c>
      <c r="HDV59" s="383">
        <f t="shared" si="345"/>
        <v>0</v>
      </c>
      <c r="HDW59" s="383">
        <f t="shared" si="345"/>
        <v>0</v>
      </c>
      <c r="HDX59" s="383">
        <f t="shared" si="345"/>
        <v>0</v>
      </c>
      <c r="HDY59" s="383">
        <f t="shared" si="345"/>
        <v>0</v>
      </c>
      <c r="HDZ59" s="383">
        <f t="shared" si="345"/>
        <v>0</v>
      </c>
      <c r="HEA59" s="383">
        <f t="shared" si="345"/>
        <v>0</v>
      </c>
      <c r="HEB59" s="383">
        <f t="shared" si="345"/>
        <v>0</v>
      </c>
      <c r="HEC59" s="383">
        <f t="shared" si="345"/>
        <v>0</v>
      </c>
      <c r="HED59" s="383">
        <f t="shared" si="345"/>
        <v>0</v>
      </c>
      <c r="HEE59" s="383">
        <f t="shared" si="345"/>
        <v>0</v>
      </c>
      <c r="HEF59" s="383">
        <f t="shared" si="345"/>
        <v>0</v>
      </c>
      <c r="HEG59" s="383">
        <f t="shared" si="345"/>
        <v>0</v>
      </c>
      <c r="HEH59" s="383">
        <f t="shared" si="345"/>
        <v>0</v>
      </c>
      <c r="HEI59" s="383">
        <f t="shared" si="345"/>
        <v>0</v>
      </c>
      <c r="HEJ59" s="383">
        <f t="shared" si="345"/>
        <v>0</v>
      </c>
      <c r="HEK59" s="383">
        <f t="shared" si="345"/>
        <v>0</v>
      </c>
      <c r="HEL59" s="383">
        <f t="shared" si="345"/>
        <v>0</v>
      </c>
      <c r="HEM59" s="383">
        <f t="shared" si="345"/>
        <v>0</v>
      </c>
      <c r="HEN59" s="383">
        <f t="shared" si="345"/>
        <v>0</v>
      </c>
      <c r="HEO59" s="383">
        <f t="shared" si="345"/>
        <v>0</v>
      </c>
      <c r="HEP59" s="383">
        <f t="shared" si="345"/>
        <v>0</v>
      </c>
      <c r="HEQ59" s="383">
        <f t="shared" si="345"/>
        <v>0</v>
      </c>
      <c r="HER59" s="383">
        <f t="shared" si="345"/>
        <v>0</v>
      </c>
      <c r="HES59" s="383">
        <f t="shared" si="345"/>
        <v>0</v>
      </c>
      <c r="HET59" s="383">
        <f t="shared" si="345"/>
        <v>0</v>
      </c>
      <c r="HEU59" s="383">
        <f t="shared" si="345"/>
        <v>0</v>
      </c>
      <c r="HEV59" s="383">
        <f t="shared" si="345"/>
        <v>0</v>
      </c>
      <c r="HEW59" s="383">
        <f t="shared" si="345"/>
        <v>0</v>
      </c>
      <c r="HEX59" s="383">
        <f t="shared" si="345"/>
        <v>0</v>
      </c>
      <c r="HEY59" s="383">
        <f t="shared" si="345"/>
        <v>0</v>
      </c>
      <c r="HEZ59" s="383">
        <f t="shared" si="345"/>
        <v>0</v>
      </c>
      <c r="HFA59" s="383">
        <f t="shared" si="345"/>
        <v>0</v>
      </c>
      <c r="HFB59" s="383">
        <f t="shared" si="345"/>
        <v>0</v>
      </c>
      <c r="HFC59" s="383">
        <f t="shared" si="345"/>
        <v>0</v>
      </c>
      <c r="HFD59" s="383">
        <f t="shared" si="345"/>
        <v>0</v>
      </c>
      <c r="HFE59" s="383">
        <f t="shared" si="345"/>
        <v>0</v>
      </c>
      <c r="HFF59" s="383">
        <f t="shared" si="345"/>
        <v>0</v>
      </c>
      <c r="HFG59" s="383">
        <f t="shared" si="345"/>
        <v>0</v>
      </c>
      <c r="HFH59" s="383">
        <f t="shared" si="345"/>
        <v>0</v>
      </c>
      <c r="HFI59" s="383">
        <f t="shared" si="345"/>
        <v>0</v>
      </c>
      <c r="HFJ59" s="383">
        <f t="shared" ref="HFJ59:HHU59" si="346">$C$59*HFJ54</f>
        <v>0</v>
      </c>
      <c r="HFK59" s="383">
        <f t="shared" si="346"/>
        <v>0</v>
      </c>
      <c r="HFL59" s="383">
        <f t="shared" si="346"/>
        <v>0</v>
      </c>
      <c r="HFM59" s="383">
        <f t="shared" si="346"/>
        <v>0</v>
      </c>
      <c r="HFN59" s="383">
        <f t="shared" si="346"/>
        <v>0</v>
      </c>
      <c r="HFO59" s="383">
        <f t="shared" si="346"/>
        <v>0</v>
      </c>
      <c r="HFP59" s="383">
        <f t="shared" si="346"/>
        <v>0</v>
      </c>
      <c r="HFQ59" s="383">
        <f t="shared" si="346"/>
        <v>0</v>
      </c>
      <c r="HFR59" s="383">
        <f t="shared" si="346"/>
        <v>0</v>
      </c>
      <c r="HFS59" s="383">
        <f t="shared" si="346"/>
        <v>0</v>
      </c>
      <c r="HFT59" s="383">
        <f t="shared" si="346"/>
        <v>0</v>
      </c>
      <c r="HFU59" s="383">
        <f t="shared" si="346"/>
        <v>0</v>
      </c>
      <c r="HFV59" s="383">
        <f t="shared" si="346"/>
        <v>0</v>
      </c>
      <c r="HFW59" s="383">
        <f t="shared" si="346"/>
        <v>0</v>
      </c>
      <c r="HFX59" s="383">
        <f t="shared" si="346"/>
        <v>0</v>
      </c>
      <c r="HFY59" s="383">
        <f t="shared" si="346"/>
        <v>0</v>
      </c>
      <c r="HFZ59" s="383">
        <f t="shared" si="346"/>
        <v>0</v>
      </c>
      <c r="HGA59" s="383">
        <f t="shared" si="346"/>
        <v>0</v>
      </c>
      <c r="HGB59" s="383">
        <f t="shared" si="346"/>
        <v>0</v>
      </c>
      <c r="HGC59" s="383">
        <f t="shared" si="346"/>
        <v>0</v>
      </c>
      <c r="HGD59" s="383">
        <f t="shared" si="346"/>
        <v>0</v>
      </c>
      <c r="HGE59" s="383">
        <f t="shared" si="346"/>
        <v>0</v>
      </c>
      <c r="HGF59" s="383">
        <f t="shared" si="346"/>
        <v>0</v>
      </c>
      <c r="HGG59" s="383">
        <f t="shared" si="346"/>
        <v>0</v>
      </c>
      <c r="HGH59" s="383">
        <f t="shared" si="346"/>
        <v>0</v>
      </c>
      <c r="HGI59" s="383">
        <f t="shared" si="346"/>
        <v>0</v>
      </c>
      <c r="HGJ59" s="383">
        <f t="shared" si="346"/>
        <v>0</v>
      </c>
      <c r="HGK59" s="383">
        <f t="shared" si="346"/>
        <v>0</v>
      </c>
      <c r="HGL59" s="383">
        <f t="shared" si="346"/>
        <v>0</v>
      </c>
      <c r="HGM59" s="383">
        <f t="shared" si="346"/>
        <v>0</v>
      </c>
      <c r="HGN59" s="383">
        <f t="shared" si="346"/>
        <v>0</v>
      </c>
      <c r="HGO59" s="383">
        <f t="shared" si="346"/>
        <v>0</v>
      </c>
      <c r="HGP59" s="383">
        <f t="shared" si="346"/>
        <v>0</v>
      </c>
      <c r="HGQ59" s="383">
        <f t="shared" si="346"/>
        <v>0</v>
      </c>
      <c r="HGR59" s="383">
        <f t="shared" si="346"/>
        <v>0</v>
      </c>
      <c r="HGS59" s="383">
        <f t="shared" si="346"/>
        <v>0</v>
      </c>
      <c r="HGT59" s="383">
        <f t="shared" si="346"/>
        <v>0</v>
      </c>
      <c r="HGU59" s="383">
        <f t="shared" si="346"/>
        <v>0</v>
      </c>
      <c r="HGV59" s="383">
        <f t="shared" si="346"/>
        <v>0</v>
      </c>
      <c r="HGW59" s="383">
        <f t="shared" si="346"/>
        <v>0</v>
      </c>
      <c r="HGX59" s="383">
        <f t="shared" si="346"/>
        <v>0</v>
      </c>
      <c r="HGY59" s="383">
        <f t="shared" si="346"/>
        <v>0</v>
      </c>
      <c r="HGZ59" s="383">
        <f t="shared" si="346"/>
        <v>0</v>
      </c>
      <c r="HHA59" s="383">
        <f t="shared" si="346"/>
        <v>0</v>
      </c>
      <c r="HHB59" s="383">
        <f t="shared" si="346"/>
        <v>0</v>
      </c>
      <c r="HHC59" s="383">
        <f t="shared" si="346"/>
        <v>0</v>
      </c>
      <c r="HHD59" s="383">
        <f t="shared" si="346"/>
        <v>0</v>
      </c>
      <c r="HHE59" s="383">
        <f t="shared" si="346"/>
        <v>0</v>
      </c>
      <c r="HHF59" s="383">
        <f t="shared" si="346"/>
        <v>0</v>
      </c>
      <c r="HHG59" s="383">
        <f t="shared" si="346"/>
        <v>0</v>
      </c>
      <c r="HHH59" s="383">
        <f t="shared" si="346"/>
        <v>0</v>
      </c>
      <c r="HHI59" s="383">
        <f t="shared" si="346"/>
        <v>0</v>
      </c>
      <c r="HHJ59" s="383">
        <f t="shared" si="346"/>
        <v>0</v>
      </c>
      <c r="HHK59" s="383">
        <f t="shared" si="346"/>
        <v>0</v>
      </c>
      <c r="HHL59" s="383">
        <f t="shared" si="346"/>
        <v>0</v>
      </c>
      <c r="HHM59" s="383">
        <f t="shared" si="346"/>
        <v>0</v>
      </c>
      <c r="HHN59" s="383">
        <f t="shared" si="346"/>
        <v>0</v>
      </c>
      <c r="HHO59" s="383">
        <f t="shared" si="346"/>
        <v>0</v>
      </c>
      <c r="HHP59" s="383">
        <f t="shared" si="346"/>
        <v>0</v>
      </c>
      <c r="HHQ59" s="383">
        <f t="shared" si="346"/>
        <v>0</v>
      </c>
      <c r="HHR59" s="383">
        <f t="shared" si="346"/>
        <v>0</v>
      </c>
      <c r="HHS59" s="383">
        <f t="shared" si="346"/>
        <v>0</v>
      </c>
      <c r="HHT59" s="383">
        <f t="shared" si="346"/>
        <v>0</v>
      </c>
      <c r="HHU59" s="383">
        <f t="shared" si="346"/>
        <v>0</v>
      </c>
      <c r="HHV59" s="383">
        <f t="shared" ref="HHV59:HKG59" si="347">$C$59*HHV54</f>
        <v>0</v>
      </c>
      <c r="HHW59" s="383">
        <f t="shared" si="347"/>
        <v>0</v>
      </c>
      <c r="HHX59" s="383">
        <f t="shared" si="347"/>
        <v>0</v>
      </c>
      <c r="HHY59" s="383">
        <f t="shared" si="347"/>
        <v>0</v>
      </c>
      <c r="HHZ59" s="383">
        <f t="shared" si="347"/>
        <v>0</v>
      </c>
      <c r="HIA59" s="383">
        <f t="shared" si="347"/>
        <v>0</v>
      </c>
      <c r="HIB59" s="383">
        <f t="shared" si="347"/>
        <v>0</v>
      </c>
      <c r="HIC59" s="383">
        <f t="shared" si="347"/>
        <v>0</v>
      </c>
      <c r="HID59" s="383">
        <f t="shared" si="347"/>
        <v>0</v>
      </c>
      <c r="HIE59" s="383">
        <f t="shared" si="347"/>
        <v>0</v>
      </c>
      <c r="HIF59" s="383">
        <f t="shared" si="347"/>
        <v>0</v>
      </c>
      <c r="HIG59" s="383">
        <f t="shared" si="347"/>
        <v>0</v>
      </c>
      <c r="HIH59" s="383">
        <f t="shared" si="347"/>
        <v>0</v>
      </c>
      <c r="HII59" s="383">
        <f t="shared" si="347"/>
        <v>0</v>
      </c>
      <c r="HIJ59" s="383">
        <f t="shared" si="347"/>
        <v>0</v>
      </c>
      <c r="HIK59" s="383">
        <f t="shared" si="347"/>
        <v>0</v>
      </c>
      <c r="HIL59" s="383">
        <f t="shared" si="347"/>
        <v>0</v>
      </c>
      <c r="HIM59" s="383">
        <f t="shared" si="347"/>
        <v>0</v>
      </c>
      <c r="HIN59" s="383">
        <f t="shared" si="347"/>
        <v>0</v>
      </c>
      <c r="HIO59" s="383">
        <f t="shared" si="347"/>
        <v>0</v>
      </c>
      <c r="HIP59" s="383">
        <f t="shared" si="347"/>
        <v>0</v>
      </c>
      <c r="HIQ59" s="383">
        <f t="shared" si="347"/>
        <v>0</v>
      </c>
      <c r="HIR59" s="383">
        <f t="shared" si="347"/>
        <v>0</v>
      </c>
      <c r="HIS59" s="383">
        <f t="shared" si="347"/>
        <v>0</v>
      </c>
      <c r="HIT59" s="383">
        <f t="shared" si="347"/>
        <v>0</v>
      </c>
      <c r="HIU59" s="383">
        <f t="shared" si="347"/>
        <v>0</v>
      </c>
      <c r="HIV59" s="383">
        <f t="shared" si="347"/>
        <v>0</v>
      </c>
      <c r="HIW59" s="383">
        <f t="shared" si="347"/>
        <v>0</v>
      </c>
      <c r="HIX59" s="383">
        <f t="shared" si="347"/>
        <v>0</v>
      </c>
      <c r="HIY59" s="383">
        <f t="shared" si="347"/>
        <v>0</v>
      </c>
      <c r="HIZ59" s="383">
        <f t="shared" si="347"/>
        <v>0</v>
      </c>
      <c r="HJA59" s="383">
        <f t="shared" si="347"/>
        <v>0</v>
      </c>
      <c r="HJB59" s="383">
        <f t="shared" si="347"/>
        <v>0</v>
      </c>
      <c r="HJC59" s="383">
        <f t="shared" si="347"/>
        <v>0</v>
      </c>
      <c r="HJD59" s="383">
        <f t="shared" si="347"/>
        <v>0</v>
      </c>
      <c r="HJE59" s="383">
        <f t="shared" si="347"/>
        <v>0</v>
      </c>
      <c r="HJF59" s="383">
        <f t="shared" si="347"/>
        <v>0</v>
      </c>
      <c r="HJG59" s="383">
        <f t="shared" si="347"/>
        <v>0</v>
      </c>
      <c r="HJH59" s="383">
        <f t="shared" si="347"/>
        <v>0</v>
      </c>
      <c r="HJI59" s="383">
        <f t="shared" si="347"/>
        <v>0</v>
      </c>
      <c r="HJJ59" s="383">
        <f t="shared" si="347"/>
        <v>0</v>
      </c>
      <c r="HJK59" s="383">
        <f t="shared" si="347"/>
        <v>0</v>
      </c>
      <c r="HJL59" s="383">
        <f t="shared" si="347"/>
        <v>0</v>
      </c>
      <c r="HJM59" s="383">
        <f t="shared" si="347"/>
        <v>0</v>
      </c>
      <c r="HJN59" s="383">
        <f t="shared" si="347"/>
        <v>0</v>
      </c>
      <c r="HJO59" s="383">
        <f t="shared" si="347"/>
        <v>0</v>
      </c>
      <c r="HJP59" s="383">
        <f t="shared" si="347"/>
        <v>0</v>
      </c>
      <c r="HJQ59" s="383">
        <f t="shared" si="347"/>
        <v>0</v>
      </c>
      <c r="HJR59" s="383">
        <f t="shared" si="347"/>
        <v>0</v>
      </c>
      <c r="HJS59" s="383">
        <f t="shared" si="347"/>
        <v>0</v>
      </c>
      <c r="HJT59" s="383">
        <f t="shared" si="347"/>
        <v>0</v>
      </c>
      <c r="HJU59" s="383">
        <f t="shared" si="347"/>
        <v>0</v>
      </c>
      <c r="HJV59" s="383">
        <f t="shared" si="347"/>
        <v>0</v>
      </c>
      <c r="HJW59" s="383">
        <f t="shared" si="347"/>
        <v>0</v>
      </c>
      <c r="HJX59" s="383">
        <f t="shared" si="347"/>
        <v>0</v>
      </c>
      <c r="HJY59" s="383">
        <f t="shared" si="347"/>
        <v>0</v>
      </c>
      <c r="HJZ59" s="383">
        <f t="shared" si="347"/>
        <v>0</v>
      </c>
      <c r="HKA59" s="383">
        <f t="shared" si="347"/>
        <v>0</v>
      </c>
      <c r="HKB59" s="383">
        <f t="shared" si="347"/>
        <v>0</v>
      </c>
      <c r="HKC59" s="383">
        <f t="shared" si="347"/>
        <v>0</v>
      </c>
      <c r="HKD59" s="383">
        <f t="shared" si="347"/>
        <v>0</v>
      </c>
      <c r="HKE59" s="383">
        <f t="shared" si="347"/>
        <v>0</v>
      </c>
      <c r="HKF59" s="383">
        <f t="shared" si="347"/>
        <v>0</v>
      </c>
      <c r="HKG59" s="383">
        <f t="shared" si="347"/>
        <v>0</v>
      </c>
      <c r="HKH59" s="383">
        <f t="shared" ref="HKH59:HMS59" si="348">$C$59*HKH54</f>
        <v>0</v>
      </c>
      <c r="HKI59" s="383">
        <f t="shared" si="348"/>
        <v>0</v>
      </c>
      <c r="HKJ59" s="383">
        <f t="shared" si="348"/>
        <v>0</v>
      </c>
      <c r="HKK59" s="383">
        <f t="shared" si="348"/>
        <v>0</v>
      </c>
      <c r="HKL59" s="383">
        <f t="shared" si="348"/>
        <v>0</v>
      </c>
      <c r="HKM59" s="383">
        <f t="shared" si="348"/>
        <v>0</v>
      </c>
      <c r="HKN59" s="383">
        <f t="shared" si="348"/>
        <v>0</v>
      </c>
      <c r="HKO59" s="383">
        <f t="shared" si="348"/>
        <v>0</v>
      </c>
      <c r="HKP59" s="383">
        <f t="shared" si="348"/>
        <v>0</v>
      </c>
      <c r="HKQ59" s="383">
        <f t="shared" si="348"/>
        <v>0</v>
      </c>
      <c r="HKR59" s="383">
        <f t="shared" si="348"/>
        <v>0</v>
      </c>
      <c r="HKS59" s="383">
        <f t="shared" si="348"/>
        <v>0</v>
      </c>
      <c r="HKT59" s="383">
        <f t="shared" si="348"/>
        <v>0</v>
      </c>
      <c r="HKU59" s="383">
        <f t="shared" si="348"/>
        <v>0</v>
      </c>
      <c r="HKV59" s="383">
        <f t="shared" si="348"/>
        <v>0</v>
      </c>
      <c r="HKW59" s="383">
        <f t="shared" si="348"/>
        <v>0</v>
      </c>
      <c r="HKX59" s="383">
        <f t="shared" si="348"/>
        <v>0</v>
      </c>
      <c r="HKY59" s="383">
        <f t="shared" si="348"/>
        <v>0</v>
      </c>
      <c r="HKZ59" s="383">
        <f t="shared" si="348"/>
        <v>0</v>
      </c>
      <c r="HLA59" s="383">
        <f t="shared" si="348"/>
        <v>0</v>
      </c>
      <c r="HLB59" s="383">
        <f t="shared" si="348"/>
        <v>0</v>
      </c>
      <c r="HLC59" s="383">
        <f t="shared" si="348"/>
        <v>0</v>
      </c>
      <c r="HLD59" s="383">
        <f t="shared" si="348"/>
        <v>0</v>
      </c>
      <c r="HLE59" s="383">
        <f t="shared" si="348"/>
        <v>0</v>
      </c>
      <c r="HLF59" s="383">
        <f t="shared" si="348"/>
        <v>0</v>
      </c>
      <c r="HLG59" s="383">
        <f t="shared" si="348"/>
        <v>0</v>
      </c>
      <c r="HLH59" s="383">
        <f t="shared" si="348"/>
        <v>0</v>
      </c>
      <c r="HLI59" s="383">
        <f t="shared" si="348"/>
        <v>0</v>
      </c>
      <c r="HLJ59" s="383">
        <f t="shared" si="348"/>
        <v>0</v>
      </c>
      <c r="HLK59" s="383">
        <f t="shared" si="348"/>
        <v>0</v>
      </c>
      <c r="HLL59" s="383">
        <f t="shared" si="348"/>
        <v>0</v>
      </c>
      <c r="HLM59" s="383">
        <f t="shared" si="348"/>
        <v>0</v>
      </c>
      <c r="HLN59" s="383">
        <f t="shared" si="348"/>
        <v>0</v>
      </c>
      <c r="HLO59" s="383">
        <f t="shared" si="348"/>
        <v>0</v>
      </c>
      <c r="HLP59" s="383">
        <f t="shared" si="348"/>
        <v>0</v>
      </c>
      <c r="HLQ59" s="383">
        <f t="shared" si="348"/>
        <v>0</v>
      </c>
      <c r="HLR59" s="383">
        <f t="shared" si="348"/>
        <v>0</v>
      </c>
      <c r="HLS59" s="383">
        <f t="shared" si="348"/>
        <v>0</v>
      </c>
      <c r="HLT59" s="383">
        <f t="shared" si="348"/>
        <v>0</v>
      </c>
      <c r="HLU59" s="383">
        <f t="shared" si="348"/>
        <v>0</v>
      </c>
      <c r="HLV59" s="383">
        <f t="shared" si="348"/>
        <v>0</v>
      </c>
      <c r="HLW59" s="383">
        <f t="shared" si="348"/>
        <v>0</v>
      </c>
      <c r="HLX59" s="383">
        <f t="shared" si="348"/>
        <v>0</v>
      </c>
      <c r="HLY59" s="383">
        <f t="shared" si="348"/>
        <v>0</v>
      </c>
      <c r="HLZ59" s="383">
        <f t="shared" si="348"/>
        <v>0</v>
      </c>
      <c r="HMA59" s="383">
        <f t="shared" si="348"/>
        <v>0</v>
      </c>
      <c r="HMB59" s="383">
        <f t="shared" si="348"/>
        <v>0</v>
      </c>
      <c r="HMC59" s="383">
        <f t="shared" si="348"/>
        <v>0</v>
      </c>
      <c r="HMD59" s="383">
        <f t="shared" si="348"/>
        <v>0</v>
      </c>
      <c r="HME59" s="383">
        <f t="shared" si="348"/>
        <v>0</v>
      </c>
      <c r="HMF59" s="383">
        <f t="shared" si="348"/>
        <v>0</v>
      </c>
      <c r="HMG59" s="383">
        <f t="shared" si="348"/>
        <v>0</v>
      </c>
      <c r="HMH59" s="383">
        <f t="shared" si="348"/>
        <v>0</v>
      </c>
      <c r="HMI59" s="383">
        <f t="shared" si="348"/>
        <v>0</v>
      </c>
      <c r="HMJ59" s="383">
        <f t="shared" si="348"/>
        <v>0</v>
      </c>
      <c r="HMK59" s="383">
        <f t="shared" si="348"/>
        <v>0</v>
      </c>
      <c r="HML59" s="383">
        <f t="shared" si="348"/>
        <v>0</v>
      </c>
      <c r="HMM59" s="383">
        <f t="shared" si="348"/>
        <v>0</v>
      </c>
      <c r="HMN59" s="383">
        <f t="shared" si="348"/>
        <v>0</v>
      </c>
      <c r="HMO59" s="383">
        <f t="shared" si="348"/>
        <v>0</v>
      </c>
      <c r="HMP59" s="383">
        <f t="shared" si="348"/>
        <v>0</v>
      </c>
      <c r="HMQ59" s="383">
        <f t="shared" si="348"/>
        <v>0</v>
      </c>
      <c r="HMR59" s="383">
        <f t="shared" si="348"/>
        <v>0</v>
      </c>
      <c r="HMS59" s="383">
        <f t="shared" si="348"/>
        <v>0</v>
      </c>
      <c r="HMT59" s="383">
        <f t="shared" ref="HMT59:HPE59" si="349">$C$59*HMT54</f>
        <v>0</v>
      </c>
      <c r="HMU59" s="383">
        <f t="shared" si="349"/>
        <v>0</v>
      </c>
      <c r="HMV59" s="383">
        <f t="shared" si="349"/>
        <v>0</v>
      </c>
      <c r="HMW59" s="383">
        <f t="shared" si="349"/>
        <v>0</v>
      </c>
      <c r="HMX59" s="383">
        <f t="shared" si="349"/>
        <v>0</v>
      </c>
      <c r="HMY59" s="383">
        <f t="shared" si="349"/>
        <v>0</v>
      </c>
      <c r="HMZ59" s="383">
        <f t="shared" si="349"/>
        <v>0</v>
      </c>
      <c r="HNA59" s="383">
        <f t="shared" si="349"/>
        <v>0</v>
      </c>
      <c r="HNB59" s="383">
        <f t="shared" si="349"/>
        <v>0</v>
      </c>
      <c r="HNC59" s="383">
        <f t="shared" si="349"/>
        <v>0</v>
      </c>
      <c r="HND59" s="383">
        <f t="shared" si="349"/>
        <v>0</v>
      </c>
      <c r="HNE59" s="383">
        <f t="shared" si="349"/>
        <v>0</v>
      </c>
      <c r="HNF59" s="383">
        <f t="shared" si="349"/>
        <v>0</v>
      </c>
      <c r="HNG59" s="383">
        <f t="shared" si="349"/>
        <v>0</v>
      </c>
      <c r="HNH59" s="383">
        <f t="shared" si="349"/>
        <v>0</v>
      </c>
      <c r="HNI59" s="383">
        <f t="shared" si="349"/>
        <v>0</v>
      </c>
      <c r="HNJ59" s="383">
        <f t="shared" si="349"/>
        <v>0</v>
      </c>
      <c r="HNK59" s="383">
        <f t="shared" si="349"/>
        <v>0</v>
      </c>
      <c r="HNL59" s="383">
        <f t="shared" si="349"/>
        <v>0</v>
      </c>
      <c r="HNM59" s="383">
        <f t="shared" si="349"/>
        <v>0</v>
      </c>
      <c r="HNN59" s="383">
        <f t="shared" si="349"/>
        <v>0</v>
      </c>
      <c r="HNO59" s="383">
        <f t="shared" si="349"/>
        <v>0</v>
      </c>
      <c r="HNP59" s="383">
        <f t="shared" si="349"/>
        <v>0</v>
      </c>
      <c r="HNQ59" s="383">
        <f t="shared" si="349"/>
        <v>0</v>
      </c>
      <c r="HNR59" s="383">
        <f t="shared" si="349"/>
        <v>0</v>
      </c>
      <c r="HNS59" s="383">
        <f t="shared" si="349"/>
        <v>0</v>
      </c>
      <c r="HNT59" s="383">
        <f t="shared" si="349"/>
        <v>0</v>
      </c>
      <c r="HNU59" s="383">
        <f t="shared" si="349"/>
        <v>0</v>
      </c>
      <c r="HNV59" s="383">
        <f t="shared" si="349"/>
        <v>0</v>
      </c>
      <c r="HNW59" s="383">
        <f t="shared" si="349"/>
        <v>0</v>
      </c>
      <c r="HNX59" s="383">
        <f t="shared" si="349"/>
        <v>0</v>
      </c>
      <c r="HNY59" s="383">
        <f t="shared" si="349"/>
        <v>0</v>
      </c>
      <c r="HNZ59" s="383">
        <f t="shared" si="349"/>
        <v>0</v>
      </c>
      <c r="HOA59" s="383">
        <f t="shared" si="349"/>
        <v>0</v>
      </c>
      <c r="HOB59" s="383">
        <f t="shared" si="349"/>
        <v>0</v>
      </c>
      <c r="HOC59" s="383">
        <f t="shared" si="349"/>
        <v>0</v>
      </c>
      <c r="HOD59" s="383">
        <f t="shared" si="349"/>
        <v>0</v>
      </c>
      <c r="HOE59" s="383">
        <f t="shared" si="349"/>
        <v>0</v>
      </c>
      <c r="HOF59" s="383">
        <f t="shared" si="349"/>
        <v>0</v>
      </c>
      <c r="HOG59" s="383">
        <f t="shared" si="349"/>
        <v>0</v>
      </c>
      <c r="HOH59" s="383">
        <f t="shared" si="349"/>
        <v>0</v>
      </c>
      <c r="HOI59" s="383">
        <f t="shared" si="349"/>
        <v>0</v>
      </c>
      <c r="HOJ59" s="383">
        <f t="shared" si="349"/>
        <v>0</v>
      </c>
      <c r="HOK59" s="383">
        <f t="shared" si="349"/>
        <v>0</v>
      </c>
      <c r="HOL59" s="383">
        <f t="shared" si="349"/>
        <v>0</v>
      </c>
      <c r="HOM59" s="383">
        <f t="shared" si="349"/>
        <v>0</v>
      </c>
      <c r="HON59" s="383">
        <f t="shared" si="349"/>
        <v>0</v>
      </c>
      <c r="HOO59" s="383">
        <f t="shared" si="349"/>
        <v>0</v>
      </c>
      <c r="HOP59" s="383">
        <f t="shared" si="349"/>
        <v>0</v>
      </c>
      <c r="HOQ59" s="383">
        <f t="shared" si="349"/>
        <v>0</v>
      </c>
      <c r="HOR59" s="383">
        <f t="shared" si="349"/>
        <v>0</v>
      </c>
      <c r="HOS59" s="383">
        <f t="shared" si="349"/>
        <v>0</v>
      </c>
      <c r="HOT59" s="383">
        <f t="shared" si="349"/>
        <v>0</v>
      </c>
      <c r="HOU59" s="383">
        <f t="shared" si="349"/>
        <v>0</v>
      </c>
      <c r="HOV59" s="383">
        <f t="shared" si="349"/>
        <v>0</v>
      </c>
      <c r="HOW59" s="383">
        <f t="shared" si="349"/>
        <v>0</v>
      </c>
      <c r="HOX59" s="383">
        <f t="shared" si="349"/>
        <v>0</v>
      </c>
      <c r="HOY59" s="383">
        <f t="shared" si="349"/>
        <v>0</v>
      </c>
      <c r="HOZ59" s="383">
        <f t="shared" si="349"/>
        <v>0</v>
      </c>
      <c r="HPA59" s="383">
        <f t="shared" si="349"/>
        <v>0</v>
      </c>
      <c r="HPB59" s="383">
        <f t="shared" si="349"/>
        <v>0</v>
      </c>
      <c r="HPC59" s="383">
        <f t="shared" si="349"/>
        <v>0</v>
      </c>
      <c r="HPD59" s="383">
        <f t="shared" si="349"/>
        <v>0</v>
      </c>
      <c r="HPE59" s="383">
        <f t="shared" si="349"/>
        <v>0</v>
      </c>
      <c r="HPF59" s="383">
        <f t="shared" ref="HPF59:HRQ59" si="350">$C$59*HPF54</f>
        <v>0</v>
      </c>
      <c r="HPG59" s="383">
        <f t="shared" si="350"/>
        <v>0</v>
      </c>
      <c r="HPH59" s="383">
        <f t="shared" si="350"/>
        <v>0</v>
      </c>
      <c r="HPI59" s="383">
        <f t="shared" si="350"/>
        <v>0</v>
      </c>
      <c r="HPJ59" s="383">
        <f t="shared" si="350"/>
        <v>0</v>
      </c>
      <c r="HPK59" s="383">
        <f t="shared" si="350"/>
        <v>0</v>
      </c>
      <c r="HPL59" s="383">
        <f t="shared" si="350"/>
        <v>0</v>
      </c>
      <c r="HPM59" s="383">
        <f t="shared" si="350"/>
        <v>0</v>
      </c>
      <c r="HPN59" s="383">
        <f t="shared" si="350"/>
        <v>0</v>
      </c>
      <c r="HPO59" s="383">
        <f t="shared" si="350"/>
        <v>0</v>
      </c>
      <c r="HPP59" s="383">
        <f t="shared" si="350"/>
        <v>0</v>
      </c>
      <c r="HPQ59" s="383">
        <f t="shared" si="350"/>
        <v>0</v>
      </c>
      <c r="HPR59" s="383">
        <f t="shared" si="350"/>
        <v>0</v>
      </c>
      <c r="HPS59" s="383">
        <f t="shared" si="350"/>
        <v>0</v>
      </c>
      <c r="HPT59" s="383">
        <f t="shared" si="350"/>
        <v>0</v>
      </c>
      <c r="HPU59" s="383">
        <f t="shared" si="350"/>
        <v>0</v>
      </c>
      <c r="HPV59" s="383">
        <f t="shared" si="350"/>
        <v>0</v>
      </c>
      <c r="HPW59" s="383">
        <f t="shared" si="350"/>
        <v>0</v>
      </c>
      <c r="HPX59" s="383">
        <f t="shared" si="350"/>
        <v>0</v>
      </c>
      <c r="HPY59" s="383">
        <f t="shared" si="350"/>
        <v>0</v>
      </c>
      <c r="HPZ59" s="383">
        <f t="shared" si="350"/>
        <v>0</v>
      </c>
      <c r="HQA59" s="383">
        <f t="shared" si="350"/>
        <v>0</v>
      </c>
      <c r="HQB59" s="383">
        <f t="shared" si="350"/>
        <v>0</v>
      </c>
      <c r="HQC59" s="383">
        <f t="shared" si="350"/>
        <v>0</v>
      </c>
      <c r="HQD59" s="383">
        <f t="shared" si="350"/>
        <v>0</v>
      </c>
      <c r="HQE59" s="383">
        <f t="shared" si="350"/>
        <v>0</v>
      </c>
      <c r="HQF59" s="383">
        <f t="shared" si="350"/>
        <v>0</v>
      </c>
      <c r="HQG59" s="383">
        <f t="shared" si="350"/>
        <v>0</v>
      </c>
      <c r="HQH59" s="383">
        <f t="shared" si="350"/>
        <v>0</v>
      </c>
      <c r="HQI59" s="383">
        <f t="shared" si="350"/>
        <v>0</v>
      </c>
      <c r="HQJ59" s="383">
        <f t="shared" si="350"/>
        <v>0</v>
      </c>
      <c r="HQK59" s="383">
        <f t="shared" si="350"/>
        <v>0</v>
      </c>
      <c r="HQL59" s="383">
        <f t="shared" si="350"/>
        <v>0</v>
      </c>
      <c r="HQM59" s="383">
        <f t="shared" si="350"/>
        <v>0</v>
      </c>
      <c r="HQN59" s="383">
        <f t="shared" si="350"/>
        <v>0</v>
      </c>
      <c r="HQO59" s="383">
        <f t="shared" si="350"/>
        <v>0</v>
      </c>
      <c r="HQP59" s="383">
        <f t="shared" si="350"/>
        <v>0</v>
      </c>
      <c r="HQQ59" s="383">
        <f t="shared" si="350"/>
        <v>0</v>
      </c>
      <c r="HQR59" s="383">
        <f t="shared" si="350"/>
        <v>0</v>
      </c>
      <c r="HQS59" s="383">
        <f t="shared" si="350"/>
        <v>0</v>
      </c>
      <c r="HQT59" s="383">
        <f t="shared" si="350"/>
        <v>0</v>
      </c>
      <c r="HQU59" s="383">
        <f t="shared" si="350"/>
        <v>0</v>
      </c>
      <c r="HQV59" s="383">
        <f t="shared" si="350"/>
        <v>0</v>
      </c>
      <c r="HQW59" s="383">
        <f t="shared" si="350"/>
        <v>0</v>
      </c>
      <c r="HQX59" s="383">
        <f t="shared" si="350"/>
        <v>0</v>
      </c>
      <c r="HQY59" s="383">
        <f t="shared" si="350"/>
        <v>0</v>
      </c>
      <c r="HQZ59" s="383">
        <f t="shared" si="350"/>
        <v>0</v>
      </c>
      <c r="HRA59" s="383">
        <f t="shared" si="350"/>
        <v>0</v>
      </c>
      <c r="HRB59" s="383">
        <f t="shared" si="350"/>
        <v>0</v>
      </c>
      <c r="HRC59" s="383">
        <f t="shared" si="350"/>
        <v>0</v>
      </c>
      <c r="HRD59" s="383">
        <f t="shared" si="350"/>
        <v>0</v>
      </c>
      <c r="HRE59" s="383">
        <f t="shared" si="350"/>
        <v>0</v>
      </c>
      <c r="HRF59" s="383">
        <f t="shared" si="350"/>
        <v>0</v>
      </c>
      <c r="HRG59" s="383">
        <f t="shared" si="350"/>
        <v>0</v>
      </c>
      <c r="HRH59" s="383">
        <f t="shared" si="350"/>
        <v>0</v>
      </c>
      <c r="HRI59" s="383">
        <f t="shared" si="350"/>
        <v>0</v>
      </c>
      <c r="HRJ59" s="383">
        <f t="shared" si="350"/>
        <v>0</v>
      </c>
      <c r="HRK59" s="383">
        <f t="shared" si="350"/>
        <v>0</v>
      </c>
      <c r="HRL59" s="383">
        <f t="shared" si="350"/>
        <v>0</v>
      </c>
      <c r="HRM59" s="383">
        <f t="shared" si="350"/>
        <v>0</v>
      </c>
      <c r="HRN59" s="383">
        <f t="shared" si="350"/>
        <v>0</v>
      </c>
      <c r="HRO59" s="383">
        <f t="shared" si="350"/>
        <v>0</v>
      </c>
      <c r="HRP59" s="383">
        <f t="shared" si="350"/>
        <v>0</v>
      </c>
      <c r="HRQ59" s="383">
        <f t="shared" si="350"/>
        <v>0</v>
      </c>
      <c r="HRR59" s="383">
        <f t="shared" ref="HRR59:HUC59" si="351">$C$59*HRR54</f>
        <v>0</v>
      </c>
      <c r="HRS59" s="383">
        <f t="shared" si="351"/>
        <v>0</v>
      </c>
      <c r="HRT59" s="383">
        <f t="shared" si="351"/>
        <v>0</v>
      </c>
      <c r="HRU59" s="383">
        <f t="shared" si="351"/>
        <v>0</v>
      </c>
      <c r="HRV59" s="383">
        <f t="shared" si="351"/>
        <v>0</v>
      </c>
      <c r="HRW59" s="383">
        <f t="shared" si="351"/>
        <v>0</v>
      </c>
      <c r="HRX59" s="383">
        <f t="shared" si="351"/>
        <v>0</v>
      </c>
      <c r="HRY59" s="383">
        <f t="shared" si="351"/>
        <v>0</v>
      </c>
      <c r="HRZ59" s="383">
        <f t="shared" si="351"/>
        <v>0</v>
      </c>
      <c r="HSA59" s="383">
        <f t="shared" si="351"/>
        <v>0</v>
      </c>
      <c r="HSB59" s="383">
        <f t="shared" si="351"/>
        <v>0</v>
      </c>
      <c r="HSC59" s="383">
        <f t="shared" si="351"/>
        <v>0</v>
      </c>
      <c r="HSD59" s="383">
        <f t="shared" si="351"/>
        <v>0</v>
      </c>
      <c r="HSE59" s="383">
        <f t="shared" si="351"/>
        <v>0</v>
      </c>
      <c r="HSF59" s="383">
        <f t="shared" si="351"/>
        <v>0</v>
      </c>
      <c r="HSG59" s="383">
        <f t="shared" si="351"/>
        <v>0</v>
      </c>
      <c r="HSH59" s="383">
        <f t="shared" si="351"/>
        <v>0</v>
      </c>
      <c r="HSI59" s="383">
        <f t="shared" si="351"/>
        <v>0</v>
      </c>
      <c r="HSJ59" s="383">
        <f t="shared" si="351"/>
        <v>0</v>
      </c>
      <c r="HSK59" s="383">
        <f t="shared" si="351"/>
        <v>0</v>
      </c>
      <c r="HSL59" s="383">
        <f t="shared" si="351"/>
        <v>0</v>
      </c>
      <c r="HSM59" s="383">
        <f t="shared" si="351"/>
        <v>0</v>
      </c>
      <c r="HSN59" s="383">
        <f t="shared" si="351"/>
        <v>0</v>
      </c>
      <c r="HSO59" s="383">
        <f t="shared" si="351"/>
        <v>0</v>
      </c>
      <c r="HSP59" s="383">
        <f t="shared" si="351"/>
        <v>0</v>
      </c>
      <c r="HSQ59" s="383">
        <f t="shared" si="351"/>
        <v>0</v>
      </c>
      <c r="HSR59" s="383">
        <f t="shared" si="351"/>
        <v>0</v>
      </c>
      <c r="HSS59" s="383">
        <f t="shared" si="351"/>
        <v>0</v>
      </c>
      <c r="HST59" s="383">
        <f t="shared" si="351"/>
        <v>0</v>
      </c>
      <c r="HSU59" s="383">
        <f t="shared" si="351"/>
        <v>0</v>
      </c>
      <c r="HSV59" s="383">
        <f t="shared" si="351"/>
        <v>0</v>
      </c>
      <c r="HSW59" s="383">
        <f t="shared" si="351"/>
        <v>0</v>
      </c>
      <c r="HSX59" s="383">
        <f t="shared" si="351"/>
        <v>0</v>
      </c>
      <c r="HSY59" s="383">
        <f t="shared" si="351"/>
        <v>0</v>
      </c>
      <c r="HSZ59" s="383">
        <f t="shared" si="351"/>
        <v>0</v>
      </c>
      <c r="HTA59" s="383">
        <f t="shared" si="351"/>
        <v>0</v>
      </c>
      <c r="HTB59" s="383">
        <f t="shared" si="351"/>
        <v>0</v>
      </c>
      <c r="HTC59" s="383">
        <f t="shared" si="351"/>
        <v>0</v>
      </c>
      <c r="HTD59" s="383">
        <f t="shared" si="351"/>
        <v>0</v>
      </c>
      <c r="HTE59" s="383">
        <f t="shared" si="351"/>
        <v>0</v>
      </c>
      <c r="HTF59" s="383">
        <f t="shared" si="351"/>
        <v>0</v>
      </c>
      <c r="HTG59" s="383">
        <f t="shared" si="351"/>
        <v>0</v>
      </c>
      <c r="HTH59" s="383">
        <f t="shared" si="351"/>
        <v>0</v>
      </c>
      <c r="HTI59" s="383">
        <f t="shared" si="351"/>
        <v>0</v>
      </c>
      <c r="HTJ59" s="383">
        <f t="shared" si="351"/>
        <v>0</v>
      </c>
      <c r="HTK59" s="383">
        <f t="shared" si="351"/>
        <v>0</v>
      </c>
      <c r="HTL59" s="383">
        <f t="shared" si="351"/>
        <v>0</v>
      </c>
      <c r="HTM59" s="383">
        <f t="shared" si="351"/>
        <v>0</v>
      </c>
      <c r="HTN59" s="383">
        <f t="shared" si="351"/>
        <v>0</v>
      </c>
      <c r="HTO59" s="383">
        <f t="shared" si="351"/>
        <v>0</v>
      </c>
      <c r="HTP59" s="383">
        <f t="shared" si="351"/>
        <v>0</v>
      </c>
      <c r="HTQ59" s="383">
        <f t="shared" si="351"/>
        <v>0</v>
      </c>
      <c r="HTR59" s="383">
        <f t="shared" si="351"/>
        <v>0</v>
      </c>
      <c r="HTS59" s="383">
        <f t="shared" si="351"/>
        <v>0</v>
      </c>
      <c r="HTT59" s="383">
        <f t="shared" si="351"/>
        <v>0</v>
      </c>
      <c r="HTU59" s="383">
        <f t="shared" si="351"/>
        <v>0</v>
      </c>
      <c r="HTV59" s="383">
        <f t="shared" si="351"/>
        <v>0</v>
      </c>
      <c r="HTW59" s="383">
        <f t="shared" si="351"/>
        <v>0</v>
      </c>
      <c r="HTX59" s="383">
        <f t="shared" si="351"/>
        <v>0</v>
      </c>
      <c r="HTY59" s="383">
        <f t="shared" si="351"/>
        <v>0</v>
      </c>
      <c r="HTZ59" s="383">
        <f t="shared" si="351"/>
        <v>0</v>
      </c>
      <c r="HUA59" s="383">
        <f t="shared" si="351"/>
        <v>0</v>
      </c>
      <c r="HUB59" s="383">
        <f t="shared" si="351"/>
        <v>0</v>
      </c>
      <c r="HUC59" s="383">
        <f t="shared" si="351"/>
        <v>0</v>
      </c>
      <c r="HUD59" s="383">
        <f t="shared" ref="HUD59:HWO59" si="352">$C$59*HUD54</f>
        <v>0</v>
      </c>
      <c r="HUE59" s="383">
        <f t="shared" si="352"/>
        <v>0</v>
      </c>
      <c r="HUF59" s="383">
        <f t="shared" si="352"/>
        <v>0</v>
      </c>
      <c r="HUG59" s="383">
        <f t="shared" si="352"/>
        <v>0</v>
      </c>
      <c r="HUH59" s="383">
        <f t="shared" si="352"/>
        <v>0</v>
      </c>
      <c r="HUI59" s="383">
        <f t="shared" si="352"/>
        <v>0</v>
      </c>
      <c r="HUJ59" s="383">
        <f t="shared" si="352"/>
        <v>0</v>
      </c>
      <c r="HUK59" s="383">
        <f t="shared" si="352"/>
        <v>0</v>
      </c>
      <c r="HUL59" s="383">
        <f t="shared" si="352"/>
        <v>0</v>
      </c>
      <c r="HUM59" s="383">
        <f t="shared" si="352"/>
        <v>0</v>
      </c>
      <c r="HUN59" s="383">
        <f t="shared" si="352"/>
        <v>0</v>
      </c>
      <c r="HUO59" s="383">
        <f t="shared" si="352"/>
        <v>0</v>
      </c>
      <c r="HUP59" s="383">
        <f t="shared" si="352"/>
        <v>0</v>
      </c>
      <c r="HUQ59" s="383">
        <f t="shared" si="352"/>
        <v>0</v>
      </c>
      <c r="HUR59" s="383">
        <f t="shared" si="352"/>
        <v>0</v>
      </c>
      <c r="HUS59" s="383">
        <f t="shared" si="352"/>
        <v>0</v>
      </c>
      <c r="HUT59" s="383">
        <f t="shared" si="352"/>
        <v>0</v>
      </c>
      <c r="HUU59" s="383">
        <f t="shared" si="352"/>
        <v>0</v>
      </c>
      <c r="HUV59" s="383">
        <f t="shared" si="352"/>
        <v>0</v>
      </c>
      <c r="HUW59" s="383">
        <f t="shared" si="352"/>
        <v>0</v>
      </c>
      <c r="HUX59" s="383">
        <f t="shared" si="352"/>
        <v>0</v>
      </c>
      <c r="HUY59" s="383">
        <f t="shared" si="352"/>
        <v>0</v>
      </c>
      <c r="HUZ59" s="383">
        <f t="shared" si="352"/>
        <v>0</v>
      </c>
      <c r="HVA59" s="383">
        <f t="shared" si="352"/>
        <v>0</v>
      </c>
      <c r="HVB59" s="383">
        <f t="shared" si="352"/>
        <v>0</v>
      </c>
      <c r="HVC59" s="383">
        <f t="shared" si="352"/>
        <v>0</v>
      </c>
      <c r="HVD59" s="383">
        <f t="shared" si="352"/>
        <v>0</v>
      </c>
      <c r="HVE59" s="383">
        <f t="shared" si="352"/>
        <v>0</v>
      </c>
      <c r="HVF59" s="383">
        <f t="shared" si="352"/>
        <v>0</v>
      </c>
      <c r="HVG59" s="383">
        <f t="shared" si="352"/>
        <v>0</v>
      </c>
      <c r="HVH59" s="383">
        <f t="shared" si="352"/>
        <v>0</v>
      </c>
      <c r="HVI59" s="383">
        <f t="shared" si="352"/>
        <v>0</v>
      </c>
      <c r="HVJ59" s="383">
        <f t="shared" si="352"/>
        <v>0</v>
      </c>
      <c r="HVK59" s="383">
        <f t="shared" si="352"/>
        <v>0</v>
      </c>
      <c r="HVL59" s="383">
        <f t="shared" si="352"/>
        <v>0</v>
      </c>
      <c r="HVM59" s="383">
        <f t="shared" si="352"/>
        <v>0</v>
      </c>
      <c r="HVN59" s="383">
        <f t="shared" si="352"/>
        <v>0</v>
      </c>
      <c r="HVO59" s="383">
        <f t="shared" si="352"/>
        <v>0</v>
      </c>
      <c r="HVP59" s="383">
        <f t="shared" si="352"/>
        <v>0</v>
      </c>
      <c r="HVQ59" s="383">
        <f t="shared" si="352"/>
        <v>0</v>
      </c>
      <c r="HVR59" s="383">
        <f t="shared" si="352"/>
        <v>0</v>
      </c>
      <c r="HVS59" s="383">
        <f t="shared" si="352"/>
        <v>0</v>
      </c>
      <c r="HVT59" s="383">
        <f t="shared" si="352"/>
        <v>0</v>
      </c>
      <c r="HVU59" s="383">
        <f t="shared" si="352"/>
        <v>0</v>
      </c>
      <c r="HVV59" s="383">
        <f t="shared" si="352"/>
        <v>0</v>
      </c>
      <c r="HVW59" s="383">
        <f t="shared" si="352"/>
        <v>0</v>
      </c>
      <c r="HVX59" s="383">
        <f t="shared" si="352"/>
        <v>0</v>
      </c>
      <c r="HVY59" s="383">
        <f t="shared" si="352"/>
        <v>0</v>
      </c>
      <c r="HVZ59" s="383">
        <f t="shared" si="352"/>
        <v>0</v>
      </c>
      <c r="HWA59" s="383">
        <f t="shared" si="352"/>
        <v>0</v>
      </c>
      <c r="HWB59" s="383">
        <f t="shared" si="352"/>
        <v>0</v>
      </c>
      <c r="HWC59" s="383">
        <f t="shared" si="352"/>
        <v>0</v>
      </c>
      <c r="HWD59" s="383">
        <f t="shared" si="352"/>
        <v>0</v>
      </c>
      <c r="HWE59" s="383">
        <f t="shared" si="352"/>
        <v>0</v>
      </c>
      <c r="HWF59" s="383">
        <f t="shared" si="352"/>
        <v>0</v>
      </c>
      <c r="HWG59" s="383">
        <f t="shared" si="352"/>
        <v>0</v>
      </c>
      <c r="HWH59" s="383">
        <f t="shared" si="352"/>
        <v>0</v>
      </c>
      <c r="HWI59" s="383">
        <f t="shared" si="352"/>
        <v>0</v>
      </c>
      <c r="HWJ59" s="383">
        <f t="shared" si="352"/>
        <v>0</v>
      </c>
      <c r="HWK59" s="383">
        <f t="shared" si="352"/>
        <v>0</v>
      </c>
      <c r="HWL59" s="383">
        <f t="shared" si="352"/>
        <v>0</v>
      </c>
      <c r="HWM59" s="383">
        <f t="shared" si="352"/>
        <v>0</v>
      </c>
      <c r="HWN59" s="383">
        <f t="shared" si="352"/>
        <v>0</v>
      </c>
      <c r="HWO59" s="383">
        <f t="shared" si="352"/>
        <v>0</v>
      </c>
      <c r="HWP59" s="383">
        <f t="shared" ref="HWP59:HZA59" si="353">$C$59*HWP54</f>
        <v>0</v>
      </c>
      <c r="HWQ59" s="383">
        <f t="shared" si="353"/>
        <v>0</v>
      </c>
      <c r="HWR59" s="383">
        <f t="shared" si="353"/>
        <v>0</v>
      </c>
      <c r="HWS59" s="383">
        <f t="shared" si="353"/>
        <v>0</v>
      </c>
      <c r="HWT59" s="383">
        <f t="shared" si="353"/>
        <v>0</v>
      </c>
      <c r="HWU59" s="383">
        <f t="shared" si="353"/>
        <v>0</v>
      </c>
      <c r="HWV59" s="383">
        <f t="shared" si="353"/>
        <v>0</v>
      </c>
      <c r="HWW59" s="383">
        <f t="shared" si="353"/>
        <v>0</v>
      </c>
      <c r="HWX59" s="383">
        <f t="shared" si="353"/>
        <v>0</v>
      </c>
      <c r="HWY59" s="383">
        <f t="shared" si="353"/>
        <v>0</v>
      </c>
      <c r="HWZ59" s="383">
        <f t="shared" si="353"/>
        <v>0</v>
      </c>
      <c r="HXA59" s="383">
        <f t="shared" si="353"/>
        <v>0</v>
      </c>
      <c r="HXB59" s="383">
        <f t="shared" si="353"/>
        <v>0</v>
      </c>
      <c r="HXC59" s="383">
        <f t="shared" si="353"/>
        <v>0</v>
      </c>
      <c r="HXD59" s="383">
        <f t="shared" si="353"/>
        <v>0</v>
      </c>
      <c r="HXE59" s="383">
        <f t="shared" si="353"/>
        <v>0</v>
      </c>
      <c r="HXF59" s="383">
        <f t="shared" si="353"/>
        <v>0</v>
      </c>
      <c r="HXG59" s="383">
        <f t="shared" si="353"/>
        <v>0</v>
      </c>
      <c r="HXH59" s="383">
        <f t="shared" si="353"/>
        <v>0</v>
      </c>
      <c r="HXI59" s="383">
        <f t="shared" si="353"/>
        <v>0</v>
      </c>
      <c r="HXJ59" s="383">
        <f t="shared" si="353"/>
        <v>0</v>
      </c>
      <c r="HXK59" s="383">
        <f t="shared" si="353"/>
        <v>0</v>
      </c>
      <c r="HXL59" s="383">
        <f t="shared" si="353"/>
        <v>0</v>
      </c>
      <c r="HXM59" s="383">
        <f t="shared" si="353"/>
        <v>0</v>
      </c>
      <c r="HXN59" s="383">
        <f t="shared" si="353"/>
        <v>0</v>
      </c>
      <c r="HXO59" s="383">
        <f t="shared" si="353"/>
        <v>0</v>
      </c>
      <c r="HXP59" s="383">
        <f t="shared" si="353"/>
        <v>0</v>
      </c>
      <c r="HXQ59" s="383">
        <f t="shared" si="353"/>
        <v>0</v>
      </c>
      <c r="HXR59" s="383">
        <f t="shared" si="353"/>
        <v>0</v>
      </c>
      <c r="HXS59" s="383">
        <f t="shared" si="353"/>
        <v>0</v>
      </c>
      <c r="HXT59" s="383">
        <f t="shared" si="353"/>
        <v>0</v>
      </c>
      <c r="HXU59" s="383">
        <f t="shared" si="353"/>
        <v>0</v>
      </c>
      <c r="HXV59" s="383">
        <f t="shared" si="353"/>
        <v>0</v>
      </c>
      <c r="HXW59" s="383">
        <f t="shared" si="353"/>
        <v>0</v>
      </c>
      <c r="HXX59" s="383">
        <f t="shared" si="353"/>
        <v>0</v>
      </c>
      <c r="HXY59" s="383">
        <f t="shared" si="353"/>
        <v>0</v>
      </c>
      <c r="HXZ59" s="383">
        <f t="shared" si="353"/>
        <v>0</v>
      </c>
      <c r="HYA59" s="383">
        <f t="shared" si="353"/>
        <v>0</v>
      </c>
      <c r="HYB59" s="383">
        <f t="shared" si="353"/>
        <v>0</v>
      </c>
      <c r="HYC59" s="383">
        <f t="shared" si="353"/>
        <v>0</v>
      </c>
      <c r="HYD59" s="383">
        <f t="shared" si="353"/>
        <v>0</v>
      </c>
      <c r="HYE59" s="383">
        <f t="shared" si="353"/>
        <v>0</v>
      </c>
      <c r="HYF59" s="383">
        <f t="shared" si="353"/>
        <v>0</v>
      </c>
      <c r="HYG59" s="383">
        <f t="shared" si="353"/>
        <v>0</v>
      </c>
      <c r="HYH59" s="383">
        <f t="shared" si="353"/>
        <v>0</v>
      </c>
      <c r="HYI59" s="383">
        <f t="shared" si="353"/>
        <v>0</v>
      </c>
      <c r="HYJ59" s="383">
        <f t="shared" si="353"/>
        <v>0</v>
      </c>
      <c r="HYK59" s="383">
        <f t="shared" si="353"/>
        <v>0</v>
      </c>
      <c r="HYL59" s="383">
        <f t="shared" si="353"/>
        <v>0</v>
      </c>
      <c r="HYM59" s="383">
        <f t="shared" si="353"/>
        <v>0</v>
      </c>
      <c r="HYN59" s="383">
        <f t="shared" si="353"/>
        <v>0</v>
      </c>
      <c r="HYO59" s="383">
        <f t="shared" si="353"/>
        <v>0</v>
      </c>
      <c r="HYP59" s="383">
        <f t="shared" si="353"/>
        <v>0</v>
      </c>
      <c r="HYQ59" s="383">
        <f t="shared" si="353"/>
        <v>0</v>
      </c>
      <c r="HYR59" s="383">
        <f t="shared" si="353"/>
        <v>0</v>
      </c>
      <c r="HYS59" s="383">
        <f t="shared" si="353"/>
        <v>0</v>
      </c>
      <c r="HYT59" s="383">
        <f t="shared" si="353"/>
        <v>0</v>
      </c>
      <c r="HYU59" s="383">
        <f t="shared" si="353"/>
        <v>0</v>
      </c>
      <c r="HYV59" s="383">
        <f t="shared" si="353"/>
        <v>0</v>
      </c>
      <c r="HYW59" s="383">
        <f t="shared" si="353"/>
        <v>0</v>
      </c>
      <c r="HYX59" s="383">
        <f t="shared" si="353"/>
        <v>0</v>
      </c>
      <c r="HYY59" s="383">
        <f t="shared" si="353"/>
        <v>0</v>
      </c>
      <c r="HYZ59" s="383">
        <f t="shared" si="353"/>
        <v>0</v>
      </c>
      <c r="HZA59" s="383">
        <f t="shared" si="353"/>
        <v>0</v>
      </c>
      <c r="HZB59" s="383">
        <f t="shared" ref="HZB59:IBM59" si="354">$C$59*HZB54</f>
        <v>0</v>
      </c>
      <c r="HZC59" s="383">
        <f t="shared" si="354"/>
        <v>0</v>
      </c>
      <c r="HZD59" s="383">
        <f t="shared" si="354"/>
        <v>0</v>
      </c>
      <c r="HZE59" s="383">
        <f t="shared" si="354"/>
        <v>0</v>
      </c>
      <c r="HZF59" s="383">
        <f t="shared" si="354"/>
        <v>0</v>
      </c>
      <c r="HZG59" s="383">
        <f t="shared" si="354"/>
        <v>0</v>
      </c>
      <c r="HZH59" s="383">
        <f t="shared" si="354"/>
        <v>0</v>
      </c>
      <c r="HZI59" s="383">
        <f t="shared" si="354"/>
        <v>0</v>
      </c>
      <c r="HZJ59" s="383">
        <f t="shared" si="354"/>
        <v>0</v>
      </c>
      <c r="HZK59" s="383">
        <f t="shared" si="354"/>
        <v>0</v>
      </c>
      <c r="HZL59" s="383">
        <f t="shared" si="354"/>
        <v>0</v>
      </c>
      <c r="HZM59" s="383">
        <f t="shared" si="354"/>
        <v>0</v>
      </c>
      <c r="HZN59" s="383">
        <f t="shared" si="354"/>
        <v>0</v>
      </c>
      <c r="HZO59" s="383">
        <f t="shared" si="354"/>
        <v>0</v>
      </c>
      <c r="HZP59" s="383">
        <f t="shared" si="354"/>
        <v>0</v>
      </c>
      <c r="HZQ59" s="383">
        <f t="shared" si="354"/>
        <v>0</v>
      </c>
      <c r="HZR59" s="383">
        <f t="shared" si="354"/>
        <v>0</v>
      </c>
      <c r="HZS59" s="383">
        <f t="shared" si="354"/>
        <v>0</v>
      </c>
      <c r="HZT59" s="383">
        <f t="shared" si="354"/>
        <v>0</v>
      </c>
      <c r="HZU59" s="383">
        <f t="shared" si="354"/>
        <v>0</v>
      </c>
      <c r="HZV59" s="383">
        <f t="shared" si="354"/>
        <v>0</v>
      </c>
      <c r="HZW59" s="383">
        <f t="shared" si="354"/>
        <v>0</v>
      </c>
      <c r="HZX59" s="383">
        <f t="shared" si="354"/>
        <v>0</v>
      </c>
      <c r="HZY59" s="383">
        <f t="shared" si="354"/>
        <v>0</v>
      </c>
      <c r="HZZ59" s="383">
        <f t="shared" si="354"/>
        <v>0</v>
      </c>
      <c r="IAA59" s="383">
        <f t="shared" si="354"/>
        <v>0</v>
      </c>
      <c r="IAB59" s="383">
        <f t="shared" si="354"/>
        <v>0</v>
      </c>
      <c r="IAC59" s="383">
        <f t="shared" si="354"/>
        <v>0</v>
      </c>
      <c r="IAD59" s="383">
        <f t="shared" si="354"/>
        <v>0</v>
      </c>
      <c r="IAE59" s="383">
        <f t="shared" si="354"/>
        <v>0</v>
      </c>
      <c r="IAF59" s="383">
        <f t="shared" si="354"/>
        <v>0</v>
      </c>
      <c r="IAG59" s="383">
        <f t="shared" si="354"/>
        <v>0</v>
      </c>
      <c r="IAH59" s="383">
        <f t="shared" si="354"/>
        <v>0</v>
      </c>
      <c r="IAI59" s="383">
        <f t="shared" si="354"/>
        <v>0</v>
      </c>
      <c r="IAJ59" s="383">
        <f t="shared" si="354"/>
        <v>0</v>
      </c>
      <c r="IAK59" s="383">
        <f t="shared" si="354"/>
        <v>0</v>
      </c>
      <c r="IAL59" s="383">
        <f t="shared" si="354"/>
        <v>0</v>
      </c>
      <c r="IAM59" s="383">
        <f t="shared" si="354"/>
        <v>0</v>
      </c>
      <c r="IAN59" s="383">
        <f t="shared" si="354"/>
        <v>0</v>
      </c>
      <c r="IAO59" s="383">
        <f t="shared" si="354"/>
        <v>0</v>
      </c>
      <c r="IAP59" s="383">
        <f t="shared" si="354"/>
        <v>0</v>
      </c>
      <c r="IAQ59" s="383">
        <f t="shared" si="354"/>
        <v>0</v>
      </c>
      <c r="IAR59" s="383">
        <f t="shared" si="354"/>
        <v>0</v>
      </c>
      <c r="IAS59" s="383">
        <f t="shared" si="354"/>
        <v>0</v>
      </c>
      <c r="IAT59" s="383">
        <f t="shared" si="354"/>
        <v>0</v>
      </c>
      <c r="IAU59" s="383">
        <f t="shared" si="354"/>
        <v>0</v>
      </c>
      <c r="IAV59" s="383">
        <f t="shared" si="354"/>
        <v>0</v>
      </c>
      <c r="IAW59" s="383">
        <f t="shared" si="354"/>
        <v>0</v>
      </c>
      <c r="IAX59" s="383">
        <f t="shared" si="354"/>
        <v>0</v>
      </c>
      <c r="IAY59" s="383">
        <f t="shared" si="354"/>
        <v>0</v>
      </c>
      <c r="IAZ59" s="383">
        <f t="shared" si="354"/>
        <v>0</v>
      </c>
      <c r="IBA59" s="383">
        <f t="shared" si="354"/>
        <v>0</v>
      </c>
      <c r="IBB59" s="383">
        <f t="shared" si="354"/>
        <v>0</v>
      </c>
      <c r="IBC59" s="383">
        <f t="shared" si="354"/>
        <v>0</v>
      </c>
      <c r="IBD59" s="383">
        <f t="shared" si="354"/>
        <v>0</v>
      </c>
      <c r="IBE59" s="383">
        <f t="shared" si="354"/>
        <v>0</v>
      </c>
      <c r="IBF59" s="383">
        <f t="shared" si="354"/>
        <v>0</v>
      </c>
      <c r="IBG59" s="383">
        <f t="shared" si="354"/>
        <v>0</v>
      </c>
      <c r="IBH59" s="383">
        <f t="shared" si="354"/>
        <v>0</v>
      </c>
      <c r="IBI59" s="383">
        <f t="shared" si="354"/>
        <v>0</v>
      </c>
      <c r="IBJ59" s="383">
        <f t="shared" si="354"/>
        <v>0</v>
      </c>
      <c r="IBK59" s="383">
        <f t="shared" si="354"/>
        <v>0</v>
      </c>
      <c r="IBL59" s="383">
        <f t="shared" si="354"/>
        <v>0</v>
      </c>
      <c r="IBM59" s="383">
        <f t="shared" si="354"/>
        <v>0</v>
      </c>
      <c r="IBN59" s="383">
        <f t="shared" ref="IBN59:IDY59" si="355">$C$59*IBN54</f>
        <v>0</v>
      </c>
      <c r="IBO59" s="383">
        <f t="shared" si="355"/>
        <v>0</v>
      </c>
      <c r="IBP59" s="383">
        <f t="shared" si="355"/>
        <v>0</v>
      </c>
      <c r="IBQ59" s="383">
        <f t="shared" si="355"/>
        <v>0</v>
      </c>
      <c r="IBR59" s="383">
        <f t="shared" si="355"/>
        <v>0</v>
      </c>
      <c r="IBS59" s="383">
        <f t="shared" si="355"/>
        <v>0</v>
      </c>
      <c r="IBT59" s="383">
        <f t="shared" si="355"/>
        <v>0</v>
      </c>
      <c r="IBU59" s="383">
        <f t="shared" si="355"/>
        <v>0</v>
      </c>
      <c r="IBV59" s="383">
        <f t="shared" si="355"/>
        <v>0</v>
      </c>
      <c r="IBW59" s="383">
        <f t="shared" si="355"/>
        <v>0</v>
      </c>
      <c r="IBX59" s="383">
        <f t="shared" si="355"/>
        <v>0</v>
      </c>
      <c r="IBY59" s="383">
        <f t="shared" si="355"/>
        <v>0</v>
      </c>
      <c r="IBZ59" s="383">
        <f t="shared" si="355"/>
        <v>0</v>
      </c>
      <c r="ICA59" s="383">
        <f t="shared" si="355"/>
        <v>0</v>
      </c>
      <c r="ICB59" s="383">
        <f t="shared" si="355"/>
        <v>0</v>
      </c>
      <c r="ICC59" s="383">
        <f t="shared" si="355"/>
        <v>0</v>
      </c>
      <c r="ICD59" s="383">
        <f t="shared" si="355"/>
        <v>0</v>
      </c>
      <c r="ICE59" s="383">
        <f t="shared" si="355"/>
        <v>0</v>
      </c>
      <c r="ICF59" s="383">
        <f t="shared" si="355"/>
        <v>0</v>
      </c>
      <c r="ICG59" s="383">
        <f t="shared" si="355"/>
        <v>0</v>
      </c>
      <c r="ICH59" s="383">
        <f t="shared" si="355"/>
        <v>0</v>
      </c>
      <c r="ICI59" s="383">
        <f t="shared" si="355"/>
        <v>0</v>
      </c>
      <c r="ICJ59" s="383">
        <f t="shared" si="355"/>
        <v>0</v>
      </c>
      <c r="ICK59" s="383">
        <f t="shared" si="355"/>
        <v>0</v>
      </c>
      <c r="ICL59" s="383">
        <f t="shared" si="355"/>
        <v>0</v>
      </c>
      <c r="ICM59" s="383">
        <f t="shared" si="355"/>
        <v>0</v>
      </c>
      <c r="ICN59" s="383">
        <f t="shared" si="355"/>
        <v>0</v>
      </c>
      <c r="ICO59" s="383">
        <f t="shared" si="355"/>
        <v>0</v>
      </c>
      <c r="ICP59" s="383">
        <f t="shared" si="355"/>
        <v>0</v>
      </c>
      <c r="ICQ59" s="383">
        <f t="shared" si="355"/>
        <v>0</v>
      </c>
      <c r="ICR59" s="383">
        <f t="shared" si="355"/>
        <v>0</v>
      </c>
      <c r="ICS59" s="383">
        <f t="shared" si="355"/>
        <v>0</v>
      </c>
      <c r="ICT59" s="383">
        <f t="shared" si="355"/>
        <v>0</v>
      </c>
      <c r="ICU59" s="383">
        <f t="shared" si="355"/>
        <v>0</v>
      </c>
      <c r="ICV59" s="383">
        <f t="shared" si="355"/>
        <v>0</v>
      </c>
      <c r="ICW59" s="383">
        <f t="shared" si="355"/>
        <v>0</v>
      </c>
      <c r="ICX59" s="383">
        <f t="shared" si="355"/>
        <v>0</v>
      </c>
      <c r="ICY59" s="383">
        <f t="shared" si="355"/>
        <v>0</v>
      </c>
      <c r="ICZ59" s="383">
        <f t="shared" si="355"/>
        <v>0</v>
      </c>
      <c r="IDA59" s="383">
        <f t="shared" si="355"/>
        <v>0</v>
      </c>
      <c r="IDB59" s="383">
        <f t="shared" si="355"/>
        <v>0</v>
      </c>
      <c r="IDC59" s="383">
        <f t="shared" si="355"/>
        <v>0</v>
      </c>
      <c r="IDD59" s="383">
        <f t="shared" si="355"/>
        <v>0</v>
      </c>
      <c r="IDE59" s="383">
        <f t="shared" si="355"/>
        <v>0</v>
      </c>
      <c r="IDF59" s="383">
        <f t="shared" si="355"/>
        <v>0</v>
      </c>
      <c r="IDG59" s="383">
        <f t="shared" si="355"/>
        <v>0</v>
      </c>
      <c r="IDH59" s="383">
        <f t="shared" si="355"/>
        <v>0</v>
      </c>
      <c r="IDI59" s="383">
        <f t="shared" si="355"/>
        <v>0</v>
      </c>
      <c r="IDJ59" s="383">
        <f t="shared" si="355"/>
        <v>0</v>
      </c>
      <c r="IDK59" s="383">
        <f t="shared" si="355"/>
        <v>0</v>
      </c>
      <c r="IDL59" s="383">
        <f t="shared" si="355"/>
        <v>0</v>
      </c>
      <c r="IDM59" s="383">
        <f t="shared" si="355"/>
        <v>0</v>
      </c>
      <c r="IDN59" s="383">
        <f t="shared" si="355"/>
        <v>0</v>
      </c>
      <c r="IDO59" s="383">
        <f t="shared" si="355"/>
        <v>0</v>
      </c>
      <c r="IDP59" s="383">
        <f t="shared" si="355"/>
        <v>0</v>
      </c>
      <c r="IDQ59" s="383">
        <f t="shared" si="355"/>
        <v>0</v>
      </c>
      <c r="IDR59" s="383">
        <f t="shared" si="355"/>
        <v>0</v>
      </c>
      <c r="IDS59" s="383">
        <f t="shared" si="355"/>
        <v>0</v>
      </c>
      <c r="IDT59" s="383">
        <f t="shared" si="355"/>
        <v>0</v>
      </c>
      <c r="IDU59" s="383">
        <f t="shared" si="355"/>
        <v>0</v>
      </c>
      <c r="IDV59" s="383">
        <f t="shared" si="355"/>
        <v>0</v>
      </c>
      <c r="IDW59" s="383">
        <f t="shared" si="355"/>
        <v>0</v>
      </c>
      <c r="IDX59" s="383">
        <f t="shared" si="355"/>
        <v>0</v>
      </c>
      <c r="IDY59" s="383">
        <f t="shared" si="355"/>
        <v>0</v>
      </c>
      <c r="IDZ59" s="383">
        <f t="shared" ref="IDZ59:IGK59" si="356">$C$59*IDZ54</f>
        <v>0</v>
      </c>
      <c r="IEA59" s="383">
        <f t="shared" si="356"/>
        <v>0</v>
      </c>
      <c r="IEB59" s="383">
        <f t="shared" si="356"/>
        <v>0</v>
      </c>
      <c r="IEC59" s="383">
        <f t="shared" si="356"/>
        <v>0</v>
      </c>
      <c r="IED59" s="383">
        <f t="shared" si="356"/>
        <v>0</v>
      </c>
      <c r="IEE59" s="383">
        <f t="shared" si="356"/>
        <v>0</v>
      </c>
      <c r="IEF59" s="383">
        <f t="shared" si="356"/>
        <v>0</v>
      </c>
      <c r="IEG59" s="383">
        <f t="shared" si="356"/>
        <v>0</v>
      </c>
      <c r="IEH59" s="383">
        <f t="shared" si="356"/>
        <v>0</v>
      </c>
      <c r="IEI59" s="383">
        <f t="shared" si="356"/>
        <v>0</v>
      </c>
      <c r="IEJ59" s="383">
        <f t="shared" si="356"/>
        <v>0</v>
      </c>
      <c r="IEK59" s="383">
        <f t="shared" si="356"/>
        <v>0</v>
      </c>
      <c r="IEL59" s="383">
        <f t="shared" si="356"/>
        <v>0</v>
      </c>
      <c r="IEM59" s="383">
        <f t="shared" si="356"/>
        <v>0</v>
      </c>
      <c r="IEN59" s="383">
        <f t="shared" si="356"/>
        <v>0</v>
      </c>
      <c r="IEO59" s="383">
        <f t="shared" si="356"/>
        <v>0</v>
      </c>
      <c r="IEP59" s="383">
        <f t="shared" si="356"/>
        <v>0</v>
      </c>
      <c r="IEQ59" s="383">
        <f t="shared" si="356"/>
        <v>0</v>
      </c>
      <c r="IER59" s="383">
        <f t="shared" si="356"/>
        <v>0</v>
      </c>
      <c r="IES59" s="383">
        <f t="shared" si="356"/>
        <v>0</v>
      </c>
      <c r="IET59" s="383">
        <f t="shared" si="356"/>
        <v>0</v>
      </c>
      <c r="IEU59" s="383">
        <f t="shared" si="356"/>
        <v>0</v>
      </c>
      <c r="IEV59" s="383">
        <f t="shared" si="356"/>
        <v>0</v>
      </c>
      <c r="IEW59" s="383">
        <f t="shared" si="356"/>
        <v>0</v>
      </c>
      <c r="IEX59" s="383">
        <f t="shared" si="356"/>
        <v>0</v>
      </c>
      <c r="IEY59" s="383">
        <f t="shared" si="356"/>
        <v>0</v>
      </c>
      <c r="IEZ59" s="383">
        <f t="shared" si="356"/>
        <v>0</v>
      </c>
      <c r="IFA59" s="383">
        <f t="shared" si="356"/>
        <v>0</v>
      </c>
      <c r="IFB59" s="383">
        <f t="shared" si="356"/>
        <v>0</v>
      </c>
      <c r="IFC59" s="383">
        <f t="shared" si="356"/>
        <v>0</v>
      </c>
      <c r="IFD59" s="383">
        <f t="shared" si="356"/>
        <v>0</v>
      </c>
      <c r="IFE59" s="383">
        <f t="shared" si="356"/>
        <v>0</v>
      </c>
      <c r="IFF59" s="383">
        <f t="shared" si="356"/>
        <v>0</v>
      </c>
      <c r="IFG59" s="383">
        <f t="shared" si="356"/>
        <v>0</v>
      </c>
      <c r="IFH59" s="383">
        <f t="shared" si="356"/>
        <v>0</v>
      </c>
      <c r="IFI59" s="383">
        <f t="shared" si="356"/>
        <v>0</v>
      </c>
      <c r="IFJ59" s="383">
        <f t="shared" si="356"/>
        <v>0</v>
      </c>
      <c r="IFK59" s="383">
        <f t="shared" si="356"/>
        <v>0</v>
      </c>
      <c r="IFL59" s="383">
        <f t="shared" si="356"/>
        <v>0</v>
      </c>
      <c r="IFM59" s="383">
        <f t="shared" si="356"/>
        <v>0</v>
      </c>
      <c r="IFN59" s="383">
        <f t="shared" si="356"/>
        <v>0</v>
      </c>
      <c r="IFO59" s="383">
        <f t="shared" si="356"/>
        <v>0</v>
      </c>
      <c r="IFP59" s="383">
        <f t="shared" si="356"/>
        <v>0</v>
      </c>
      <c r="IFQ59" s="383">
        <f t="shared" si="356"/>
        <v>0</v>
      </c>
      <c r="IFR59" s="383">
        <f t="shared" si="356"/>
        <v>0</v>
      </c>
      <c r="IFS59" s="383">
        <f t="shared" si="356"/>
        <v>0</v>
      </c>
      <c r="IFT59" s="383">
        <f t="shared" si="356"/>
        <v>0</v>
      </c>
      <c r="IFU59" s="383">
        <f t="shared" si="356"/>
        <v>0</v>
      </c>
      <c r="IFV59" s="383">
        <f t="shared" si="356"/>
        <v>0</v>
      </c>
      <c r="IFW59" s="383">
        <f t="shared" si="356"/>
        <v>0</v>
      </c>
      <c r="IFX59" s="383">
        <f t="shared" si="356"/>
        <v>0</v>
      </c>
      <c r="IFY59" s="383">
        <f t="shared" si="356"/>
        <v>0</v>
      </c>
      <c r="IFZ59" s="383">
        <f t="shared" si="356"/>
        <v>0</v>
      </c>
      <c r="IGA59" s="383">
        <f t="shared" si="356"/>
        <v>0</v>
      </c>
      <c r="IGB59" s="383">
        <f t="shared" si="356"/>
        <v>0</v>
      </c>
      <c r="IGC59" s="383">
        <f t="shared" si="356"/>
        <v>0</v>
      </c>
      <c r="IGD59" s="383">
        <f t="shared" si="356"/>
        <v>0</v>
      </c>
      <c r="IGE59" s="383">
        <f t="shared" si="356"/>
        <v>0</v>
      </c>
      <c r="IGF59" s="383">
        <f t="shared" si="356"/>
        <v>0</v>
      </c>
      <c r="IGG59" s="383">
        <f t="shared" si="356"/>
        <v>0</v>
      </c>
      <c r="IGH59" s="383">
        <f t="shared" si="356"/>
        <v>0</v>
      </c>
      <c r="IGI59" s="383">
        <f t="shared" si="356"/>
        <v>0</v>
      </c>
      <c r="IGJ59" s="383">
        <f t="shared" si="356"/>
        <v>0</v>
      </c>
      <c r="IGK59" s="383">
        <f t="shared" si="356"/>
        <v>0</v>
      </c>
      <c r="IGL59" s="383">
        <f t="shared" ref="IGL59:IIW59" si="357">$C$59*IGL54</f>
        <v>0</v>
      </c>
      <c r="IGM59" s="383">
        <f t="shared" si="357"/>
        <v>0</v>
      </c>
      <c r="IGN59" s="383">
        <f t="shared" si="357"/>
        <v>0</v>
      </c>
      <c r="IGO59" s="383">
        <f t="shared" si="357"/>
        <v>0</v>
      </c>
      <c r="IGP59" s="383">
        <f t="shared" si="357"/>
        <v>0</v>
      </c>
      <c r="IGQ59" s="383">
        <f t="shared" si="357"/>
        <v>0</v>
      </c>
      <c r="IGR59" s="383">
        <f t="shared" si="357"/>
        <v>0</v>
      </c>
      <c r="IGS59" s="383">
        <f t="shared" si="357"/>
        <v>0</v>
      </c>
      <c r="IGT59" s="383">
        <f t="shared" si="357"/>
        <v>0</v>
      </c>
      <c r="IGU59" s="383">
        <f t="shared" si="357"/>
        <v>0</v>
      </c>
      <c r="IGV59" s="383">
        <f t="shared" si="357"/>
        <v>0</v>
      </c>
      <c r="IGW59" s="383">
        <f t="shared" si="357"/>
        <v>0</v>
      </c>
      <c r="IGX59" s="383">
        <f t="shared" si="357"/>
        <v>0</v>
      </c>
      <c r="IGY59" s="383">
        <f t="shared" si="357"/>
        <v>0</v>
      </c>
      <c r="IGZ59" s="383">
        <f t="shared" si="357"/>
        <v>0</v>
      </c>
      <c r="IHA59" s="383">
        <f t="shared" si="357"/>
        <v>0</v>
      </c>
      <c r="IHB59" s="383">
        <f t="shared" si="357"/>
        <v>0</v>
      </c>
      <c r="IHC59" s="383">
        <f t="shared" si="357"/>
        <v>0</v>
      </c>
      <c r="IHD59" s="383">
        <f t="shared" si="357"/>
        <v>0</v>
      </c>
      <c r="IHE59" s="383">
        <f t="shared" si="357"/>
        <v>0</v>
      </c>
      <c r="IHF59" s="383">
        <f t="shared" si="357"/>
        <v>0</v>
      </c>
      <c r="IHG59" s="383">
        <f t="shared" si="357"/>
        <v>0</v>
      </c>
      <c r="IHH59" s="383">
        <f t="shared" si="357"/>
        <v>0</v>
      </c>
      <c r="IHI59" s="383">
        <f t="shared" si="357"/>
        <v>0</v>
      </c>
      <c r="IHJ59" s="383">
        <f t="shared" si="357"/>
        <v>0</v>
      </c>
      <c r="IHK59" s="383">
        <f t="shared" si="357"/>
        <v>0</v>
      </c>
      <c r="IHL59" s="383">
        <f t="shared" si="357"/>
        <v>0</v>
      </c>
      <c r="IHM59" s="383">
        <f t="shared" si="357"/>
        <v>0</v>
      </c>
      <c r="IHN59" s="383">
        <f t="shared" si="357"/>
        <v>0</v>
      </c>
      <c r="IHO59" s="383">
        <f t="shared" si="357"/>
        <v>0</v>
      </c>
      <c r="IHP59" s="383">
        <f t="shared" si="357"/>
        <v>0</v>
      </c>
      <c r="IHQ59" s="383">
        <f t="shared" si="357"/>
        <v>0</v>
      </c>
      <c r="IHR59" s="383">
        <f t="shared" si="357"/>
        <v>0</v>
      </c>
      <c r="IHS59" s="383">
        <f t="shared" si="357"/>
        <v>0</v>
      </c>
      <c r="IHT59" s="383">
        <f t="shared" si="357"/>
        <v>0</v>
      </c>
      <c r="IHU59" s="383">
        <f t="shared" si="357"/>
        <v>0</v>
      </c>
      <c r="IHV59" s="383">
        <f t="shared" si="357"/>
        <v>0</v>
      </c>
      <c r="IHW59" s="383">
        <f t="shared" si="357"/>
        <v>0</v>
      </c>
      <c r="IHX59" s="383">
        <f t="shared" si="357"/>
        <v>0</v>
      </c>
      <c r="IHY59" s="383">
        <f t="shared" si="357"/>
        <v>0</v>
      </c>
      <c r="IHZ59" s="383">
        <f t="shared" si="357"/>
        <v>0</v>
      </c>
      <c r="IIA59" s="383">
        <f t="shared" si="357"/>
        <v>0</v>
      </c>
      <c r="IIB59" s="383">
        <f t="shared" si="357"/>
        <v>0</v>
      </c>
      <c r="IIC59" s="383">
        <f t="shared" si="357"/>
        <v>0</v>
      </c>
      <c r="IID59" s="383">
        <f t="shared" si="357"/>
        <v>0</v>
      </c>
      <c r="IIE59" s="383">
        <f t="shared" si="357"/>
        <v>0</v>
      </c>
      <c r="IIF59" s="383">
        <f t="shared" si="357"/>
        <v>0</v>
      </c>
      <c r="IIG59" s="383">
        <f t="shared" si="357"/>
        <v>0</v>
      </c>
      <c r="IIH59" s="383">
        <f t="shared" si="357"/>
        <v>0</v>
      </c>
      <c r="III59" s="383">
        <f t="shared" si="357"/>
        <v>0</v>
      </c>
      <c r="IIJ59" s="383">
        <f t="shared" si="357"/>
        <v>0</v>
      </c>
      <c r="IIK59" s="383">
        <f t="shared" si="357"/>
        <v>0</v>
      </c>
      <c r="IIL59" s="383">
        <f t="shared" si="357"/>
        <v>0</v>
      </c>
      <c r="IIM59" s="383">
        <f t="shared" si="357"/>
        <v>0</v>
      </c>
      <c r="IIN59" s="383">
        <f t="shared" si="357"/>
        <v>0</v>
      </c>
      <c r="IIO59" s="383">
        <f t="shared" si="357"/>
        <v>0</v>
      </c>
      <c r="IIP59" s="383">
        <f t="shared" si="357"/>
        <v>0</v>
      </c>
      <c r="IIQ59" s="383">
        <f t="shared" si="357"/>
        <v>0</v>
      </c>
      <c r="IIR59" s="383">
        <f t="shared" si="357"/>
        <v>0</v>
      </c>
      <c r="IIS59" s="383">
        <f t="shared" si="357"/>
        <v>0</v>
      </c>
      <c r="IIT59" s="383">
        <f t="shared" si="357"/>
        <v>0</v>
      </c>
      <c r="IIU59" s="383">
        <f t="shared" si="357"/>
        <v>0</v>
      </c>
      <c r="IIV59" s="383">
        <f t="shared" si="357"/>
        <v>0</v>
      </c>
      <c r="IIW59" s="383">
        <f t="shared" si="357"/>
        <v>0</v>
      </c>
      <c r="IIX59" s="383">
        <f t="shared" ref="IIX59:ILI59" si="358">$C$59*IIX54</f>
        <v>0</v>
      </c>
      <c r="IIY59" s="383">
        <f t="shared" si="358"/>
        <v>0</v>
      </c>
      <c r="IIZ59" s="383">
        <f t="shared" si="358"/>
        <v>0</v>
      </c>
      <c r="IJA59" s="383">
        <f t="shared" si="358"/>
        <v>0</v>
      </c>
      <c r="IJB59" s="383">
        <f t="shared" si="358"/>
        <v>0</v>
      </c>
      <c r="IJC59" s="383">
        <f t="shared" si="358"/>
        <v>0</v>
      </c>
      <c r="IJD59" s="383">
        <f t="shared" si="358"/>
        <v>0</v>
      </c>
      <c r="IJE59" s="383">
        <f t="shared" si="358"/>
        <v>0</v>
      </c>
      <c r="IJF59" s="383">
        <f t="shared" si="358"/>
        <v>0</v>
      </c>
      <c r="IJG59" s="383">
        <f t="shared" si="358"/>
        <v>0</v>
      </c>
      <c r="IJH59" s="383">
        <f t="shared" si="358"/>
        <v>0</v>
      </c>
      <c r="IJI59" s="383">
        <f t="shared" si="358"/>
        <v>0</v>
      </c>
      <c r="IJJ59" s="383">
        <f t="shared" si="358"/>
        <v>0</v>
      </c>
      <c r="IJK59" s="383">
        <f t="shared" si="358"/>
        <v>0</v>
      </c>
      <c r="IJL59" s="383">
        <f t="shared" si="358"/>
        <v>0</v>
      </c>
      <c r="IJM59" s="383">
        <f t="shared" si="358"/>
        <v>0</v>
      </c>
      <c r="IJN59" s="383">
        <f t="shared" si="358"/>
        <v>0</v>
      </c>
      <c r="IJO59" s="383">
        <f t="shared" si="358"/>
        <v>0</v>
      </c>
      <c r="IJP59" s="383">
        <f t="shared" si="358"/>
        <v>0</v>
      </c>
      <c r="IJQ59" s="383">
        <f t="shared" si="358"/>
        <v>0</v>
      </c>
      <c r="IJR59" s="383">
        <f t="shared" si="358"/>
        <v>0</v>
      </c>
      <c r="IJS59" s="383">
        <f t="shared" si="358"/>
        <v>0</v>
      </c>
      <c r="IJT59" s="383">
        <f t="shared" si="358"/>
        <v>0</v>
      </c>
      <c r="IJU59" s="383">
        <f t="shared" si="358"/>
        <v>0</v>
      </c>
      <c r="IJV59" s="383">
        <f t="shared" si="358"/>
        <v>0</v>
      </c>
      <c r="IJW59" s="383">
        <f t="shared" si="358"/>
        <v>0</v>
      </c>
      <c r="IJX59" s="383">
        <f t="shared" si="358"/>
        <v>0</v>
      </c>
      <c r="IJY59" s="383">
        <f t="shared" si="358"/>
        <v>0</v>
      </c>
      <c r="IJZ59" s="383">
        <f t="shared" si="358"/>
        <v>0</v>
      </c>
      <c r="IKA59" s="383">
        <f t="shared" si="358"/>
        <v>0</v>
      </c>
      <c r="IKB59" s="383">
        <f t="shared" si="358"/>
        <v>0</v>
      </c>
      <c r="IKC59" s="383">
        <f t="shared" si="358"/>
        <v>0</v>
      </c>
      <c r="IKD59" s="383">
        <f t="shared" si="358"/>
        <v>0</v>
      </c>
      <c r="IKE59" s="383">
        <f t="shared" si="358"/>
        <v>0</v>
      </c>
      <c r="IKF59" s="383">
        <f t="shared" si="358"/>
        <v>0</v>
      </c>
      <c r="IKG59" s="383">
        <f t="shared" si="358"/>
        <v>0</v>
      </c>
      <c r="IKH59" s="383">
        <f t="shared" si="358"/>
        <v>0</v>
      </c>
      <c r="IKI59" s="383">
        <f t="shared" si="358"/>
        <v>0</v>
      </c>
      <c r="IKJ59" s="383">
        <f t="shared" si="358"/>
        <v>0</v>
      </c>
      <c r="IKK59" s="383">
        <f t="shared" si="358"/>
        <v>0</v>
      </c>
      <c r="IKL59" s="383">
        <f t="shared" si="358"/>
        <v>0</v>
      </c>
      <c r="IKM59" s="383">
        <f t="shared" si="358"/>
        <v>0</v>
      </c>
      <c r="IKN59" s="383">
        <f t="shared" si="358"/>
        <v>0</v>
      </c>
      <c r="IKO59" s="383">
        <f t="shared" si="358"/>
        <v>0</v>
      </c>
      <c r="IKP59" s="383">
        <f t="shared" si="358"/>
        <v>0</v>
      </c>
      <c r="IKQ59" s="383">
        <f t="shared" si="358"/>
        <v>0</v>
      </c>
      <c r="IKR59" s="383">
        <f t="shared" si="358"/>
        <v>0</v>
      </c>
      <c r="IKS59" s="383">
        <f t="shared" si="358"/>
        <v>0</v>
      </c>
      <c r="IKT59" s="383">
        <f t="shared" si="358"/>
        <v>0</v>
      </c>
      <c r="IKU59" s="383">
        <f t="shared" si="358"/>
        <v>0</v>
      </c>
      <c r="IKV59" s="383">
        <f t="shared" si="358"/>
        <v>0</v>
      </c>
      <c r="IKW59" s="383">
        <f t="shared" si="358"/>
        <v>0</v>
      </c>
      <c r="IKX59" s="383">
        <f t="shared" si="358"/>
        <v>0</v>
      </c>
      <c r="IKY59" s="383">
        <f t="shared" si="358"/>
        <v>0</v>
      </c>
      <c r="IKZ59" s="383">
        <f t="shared" si="358"/>
        <v>0</v>
      </c>
      <c r="ILA59" s="383">
        <f t="shared" si="358"/>
        <v>0</v>
      </c>
      <c r="ILB59" s="383">
        <f t="shared" si="358"/>
        <v>0</v>
      </c>
      <c r="ILC59" s="383">
        <f t="shared" si="358"/>
        <v>0</v>
      </c>
      <c r="ILD59" s="383">
        <f t="shared" si="358"/>
        <v>0</v>
      </c>
      <c r="ILE59" s="383">
        <f t="shared" si="358"/>
        <v>0</v>
      </c>
      <c r="ILF59" s="383">
        <f t="shared" si="358"/>
        <v>0</v>
      </c>
      <c r="ILG59" s="383">
        <f t="shared" si="358"/>
        <v>0</v>
      </c>
      <c r="ILH59" s="383">
        <f t="shared" si="358"/>
        <v>0</v>
      </c>
      <c r="ILI59" s="383">
        <f t="shared" si="358"/>
        <v>0</v>
      </c>
      <c r="ILJ59" s="383">
        <f t="shared" ref="ILJ59:INU59" si="359">$C$59*ILJ54</f>
        <v>0</v>
      </c>
      <c r="ILK59" s="383">
        <f t="shared" si="359"/>
        <v>0</v>
      </c>
      <c r="ILL59" s="383">
        <f t="shared" si="359"/>
        <v>0</v>
      </c>
      <c r="ILM59" s="383">
        <f t="shared" si="359"/>
        <v>0</v>
      </c>
      <c r="ILN59" s="383">
        <f t="shared" si="359"/>
        <v>0</v>
      </c>
      <c r="ILO59" s="383">
        <f t="shared" si="359"/>
        <v>0</v>
      </c>
      <c r="ILP59" s="383">
        <f t="shared" si="359"/>
        <v>0</v>
      </c>
      <c r="ILQ59" s="383">
        <f t="shared" si="359"/>
        <v>0</v>
      </c>
      <c r="ILR59" s="383">
        <f t="shared" si="359"/>
        <v>0</v>
      </c>
      <c r="ILS59" s="383">
        <f t="shared" si="359"/>
        <v>0</v>
      </c>
      <c r="ILT59" s="383">
        <f t="shared" si="359"/>
        <v>0</v>
      </c>
      <c r="ILU59" s="383">
        <f t="shared" si="359"/>
        <v>0</v>
      </c>
      <c r="ILV59" s="383">
        <f t="shared" si="359"/>
        <v>0</v>
      </c>
      <c r="ILW59" s="383">
        <f t="shared" si="359"/>
        <v>0</v>
      </c>
      <c r="ILX59" s="383">
        <f t="shared" si="359"/>
        <v>0</v>
      </c>
      <c r="ILY59" s="383">
        <f t="shared" si="359"/>
        <v>0</v>
      </c>
      <c r="ILZ59" s="383">
        <f t="shared" si="359"/>
        <v>0</v>
      </c>
      <c r="IMA59" s="383">
        <f t="shared" si="359"/>
        <v>0</v>
      </c>
      <c r="IMB59" s="383">
        <f t="shared" si="359"/>
        <v>0</v>
      </c>
      <c r="IMC59" s="383">
        <f t="shared" si="359"/>
        <v>0</v>
      </c>
      <c r="IMD59" s="383">
        <f t="shared" si="359"/>
        <v>0</v>
      </c>
      <c r="IME59" s="383">
        <f t="shared" si="359"/>
        <v>0</v>
      </c>
      <c r="IMF59" s="383">
        <f t="shared" si="359"/>
        <v>0</v>
      </c>
      <c r="IMG59" s="383">
        <f t="shared" si="359"/>
        <v>0</v>
      </c>
      <c r="IMH59" s="383">
        <f t="shared" si="359"/>
        <v>0</v>
      </c>
      <c r="IMI59" s="383">
        <f t="shared" si="359"/>
        <v>0</v>
      </c>
      <c r="IMJ59" s="383">
        <f t="shared" si="359"/>
        <v>0</v>
      </c>
      <c r="IMK59" s="383">
        <f t="shared" si="359"/>
        <v>0</v>
      </c>
      <c r="IML59" s="383">
        <f t="shared" si="359"/>
        <v>0</v>
      </c>
      <c r="IMM59" s="383">
        <f t="shared" si="359"/>
        <v>0</v>
      </c>
      <c r="IMN59" s="383">
        <f t="shared" si="359"/>
        <v>0</v>
      </c>
      <c r="IMO59" s="383">
        <f t="shared" si="359"/>
        <v>0</v>
      </c>
      <c r="IMP59" s="383">
        <f t="shared" si="359"/>
        <v>0</v>
      </c>
      <c r="IMQ59" s="383">
        <f t="shared" si="359"/>
        <v>0</v>
      </c>
      <c r="IMR59" s="383">
        <f t="shared" si="359"/>
        <v>0</v>
      </c>
      <c r="IMS59" s="383">
        <f t="shared" si="359"/>
        <v>0</v>
      </c>
      <c r="IMT59" s="383">
        <f t="shared" si="359"/>
        <v>0</v>
      </c>
      <c r="IMU59" s="383">
        <f t="shared" si="359"/>
        <v>0</v>
      </c>
      <c r="IMV59" s="383">
        <f t="shared" si="359"/>
        <v>0</v>
      </c>
      <c r="IMW59" s="383">
        <f t="shared" si="359"/>
        <v>0</v>
      </c>
      <c r="IMX59" s="383">
        <f t="shared" si="359"/>
        <v>0</v>
      </c>
      <c r="IMY59" s="383">
        <f t="shared" si="359"/>
        <v>0</v>
      </c>
      <c r="IMZ59" s="383">
        <f t="shared" si="359"/>
        <v>0</v>
      </c>
      <c r="INA59" s="383">
        <f t="shared" si="359"/>
        <v>0</v>
      </c>
      <c r="INB59" s="383">
        <f t="shared" si="359"/>
        <v>0</v>
      </c>
      <c r="INC59" s="383">
        <f t="shared" si="359"/>
        <v>0</v>
      </c>
      <c r="IND59" s="383">
        <f t="shared" si="359"/>
        <v>0</v>
      </c>
      <c r="INE59" s="383">
        <f t="shared" si="359"/>
        <v>0</v>
      </c>
      <c r="INF59" s="383">
        <f t="shared" si="359"/>
        <v>0</v>
      </c>
      <c r="ING59" s="383">
        <f t="shared" si="359"/>
        <v>0</v>
      </c>
      <c r="INH59" s="383">
        <f t="shared" si="359"/>
        <v>0</v>
      </c>
      <c r="INI59" s="383">
        <f t="shared" si="359"/>
        <v>0</v>
      </c>
      <c r="INJ59" s="383">
        <f t="shared" si="359"/>
        <v>0</v>
      </c>
      <c r="INK59" s="383">
        <f t="shared" si="359"/>
        <v>0</v>
      </c>
      <c r="INL59" s="383">
        <f t="shared" si="359"/>
        <v>0</v>
      </c>
      <c r="INM59" s="383">
        <f t="shared" si="359"/>
        <v>0</v>
      </c>
      <c r="INN59" s="383">
        <f t="shared" si="359"/>
        <v>0</v>
      </c>
      <c r="INO59" s="383">
        <f t="shared" si="359"/>
        <v>0</v>
      </c>
      <c r="INP59" s="383">
        <f t="shared" si="359"/>
        <v>0</v>
      </c>
      <c r="INQ59" s="383">
        <f t="shared" si="359"/>
        <v>0</v>
      </c>
      <c r="INR59" s="383">
        <f t="shared" si="359"/>
        <v>0</v>
      </c>
      <c r="INS59" s="383">
        <f t="shared" si="359"/>
        <v>0</v>
      </c>
      <c r="INT59" s="383">
        <f t="shared" si="359"/>
        <v>0</v>
      </c>
      <c r="INU59" s="383">
        <f t="shared" si="359"/>
        <v>0</v>
      </c>
      <c r="INV59" s="383">
        <f t="shared" ref="INV59:IQG59" si="360">$C$59*INV54</f>
        <v>0</v>
      </c>
      <c r="INW59" s="383">
        <f t="shared" si="360"/>
        <v>0</v>
      </c>
      <c r="INX59" s="383">
        <f t="shared" si="360"/>
        <v>0</v>
      </c>
      <c r="INY59" s="383">
        <f t="shared" si="360"/>
        <v>0</v>
      </c>
      <c r="INZ59" s="383">
        <f t="shared" si="360"/>
        <v>0</v>
      </c>
      <c r="IOA59" s="383">
        <f t="shared" si="360"/>
        <v>0</v>
      </c>
      <c r="IOB59" s="383">
        <f t="shared" si="360"/>
        <v>0</v>
      </c>
      <c r="IOC59" s="383">
        <f t="shared" si="360"/>
        <v>0</v>
      </c>
      <c r="IOD59" s="383">
        <f t="shared" si="360"/>
        <v>0</v>
      </c>
      <c r="IOE59" s="383">
        <f t="shared" si="360"/>
        <v>0</v>
      </c>
      <c r="IOF59" s="383">
        <f t="shared" si="360"/>
        <v>0</v>
      </c>
      <c r="IOG59" s="383">
        <f t="shared" si="360"/>
        <v>0</v>
      </c>
      <c r="IOH59" s="383">
        <f t="shared" si="360"/>
        <v>0</v>
      </c>
      <c r="IOI59" s="383">
        <f t="shared" si="360"/>
        <v>0</v>
      </c>
      <c r="IOJ59" s="383">
        <f t="shared" si="360"/>
        <v>0</v>
      </c>
      <c r="IOK59" s="383">
        <f t="shared" si="360"/>
        <v>0</v>
      </c>
      <c r="IOL59" s="383">
        <f t="shared" si="360"/>
        <v>0</v>
      </c>
      <c r="IOM59" s="383">
        <f t="shared" si="360"/>
        <v>0</v>
      </c>
      <c r="ION59" s="383">
        <f t="shared" si="360"/>
        <v>0</v>
      </c>
      <c r="IOO59" s="383">
        <f t="shared" si="360"/>
        <v>0</v>
      </c>
      <c r="IOP59" s="383">
        <f t="shared" si="360"/>
        <v>0</v>
      </c>
      <c r="IOQ59" s="383">
        <f t="shared" si="360"/>
        <v>0</v>
      </c>
      <c r="IOR59" s="383">
        <f t="shared" si="360"/>
        <v>0</v>
      </c>
      <c r="IOS59" s="383">
        <f t="shared" si="360"/>
        <v>0</v>
      </c>
      <c r="IOT59" s="383">
        <f t="shared" si="360"/>
        <v>0</v>
      </c>
      <c r="IOU59" s="383">
        <f t="shared" si="360"/>
        <v>0</v>
      </c>
      <c r="IOV59" s="383">
        <f t="shared" si="360"/>
        <v>0</v>
      </c>
      <c r="IOW59" s="383">
        <f t="shared" si="360"/>
        <v>0</v>
      </c>
      <c r="IOX59" s="383">
        <f t="shared" si="360"/>
        <v>0</v>
      </c>
      <c r="IOY59" s="383">
        <f t="shared" si="360"/>
        <v>0</v>
      </c>
      <c r="IOZ59" s="383">
        <f t="shared" si="360"/>
        <v>0</v>
      </c>
      <c r="IPA59" s="383">
        <f t="shared" si="360"/>
        <v>0</v>
      </c>
      <c r="IPB59" s="383">
        <f t="shared" si="360"/>
        <v>0</v>
      </c>
      <c r="IPC59" s="383">
        <f t="shared" si="360"/>
        <v>0</v>
      </c>
      <c r="IPD59" s="383">
        <f t="shared" si="360"/>
        <v>0</v>
      </c>
      <c r="IPE59" s="383">
        <f t="shared" si="360"/>
        <v>0</v>
      </c>
      <c r="IPF59" s="383">
        <f t="shared" si="360"/>
        <v>0</v>
      </c>
      <c r="IPG59" s="383">
        <f t="shared" si="360"/>
        <v>0</v>
      </c>
      <c r="IPH59" s="383">
        <f t="shared" si="360"/>
        <v>0</v>
      </c>
      <c r="IPI59" s="383">
        <f t="shared" si="360"/>
        <v>0</v>
      </c>
      <c r="IPJ59" s="383">
        <f t="shared" si="360"/>
        <v>0</v>
      </c>
      <c r="IPK59" s="383">
        <f t="shared" si="360"/>
        <v>0</v>
      </c>
      <c r="IPL59" s="383">
        <f t="shared" si="360"/>
        <v>0</v>
      </c>
      <c r="IPM59" s="383">
        <f t="shared" si="360"/>
        <v>0</v>
      </c>
      <c r="IPN59" s="383">
        <f t="shared" si="360"/>
        <v>0</v>
      </c>
      <c r="IPO59" s="383">
        <f t="shared" si="360"/>
        <v>0</v>
      </c>
      <c r="IPP59" s="383">
        <f t="shared" si="360"/>
        <v>0</v>
      </c>
      <c r="IPQ59" s="383">
        <f t="shared" si="360"/>
        <v>0</v>
      </c>
      <c r="IPR59" s="383">
        <f t="shared" si="360"/>
        <v>0</v>
      </c>
      <c r="IPS59" s="383">
        <f t="shared" si="360"/>
        <v>0</v>
      </c>
      <c r="IPT59" s="383">
        <f t="shared" si="360"/>
        <v>0</v>
      </c>
      <c r="IPU59" s="383">
        <f t="shared" si="360"/>
        <v>0</v>
      </c>
      <c r="IPV59" s="383">
        <f t="shared" si="360"/>
        <v>0</v>
      </c>
      <c r="IPW59" s="383">
        <f t="shared" si="360"/>
        <v>0</v>
      </c>
      <c r="IPX59" s="383">
        <f t="shared" si="360"/>
        <v>0</v>
      </c>
      <c r="IPY59" s="383">
        <f t="shared" si="360"/>
        <v>0</v>
      </c>
      <c r="IPZ59" s="383">
        <f t="shared" si="360"/>
        <v>0</v>
      </c>
      <c r="IQA59" s="383">
        <f t="shared" si="360"/>
        <v>0</v>
      </c>
      <c r="IQB59" s="383">
        <f t="shared" si="360"/>
        <v>0</v>
      </c>
      <c r="IQC59" s="383">
        <f t="shared" si="360"/>
        <v>0</v>
      </c>
      <c r="IQD59" s="383">
        <f t="shared" si="360"/>
        <v>0</v>
      </c>
      <c r="IQE59" s="383">
        <f t="shared" si="360"/>
        <v>0</v>
      </c>
      <c r="IQF59" s="383">
        <f t="shared" si="360"/>
        <v>0</v>
      </c>
      <c r="IQG59" s="383">
        <f t="shared" si="360"/>
        <v>0</v>
      </c>
      <c r="IQH59" s="383">
        <f t="shared" ref="IQH59:ISS59" si="361">$C$59*IQH54</f>
        <v>0</v>
      </c>
      <c r="IQI59" s="383">
        <f t="shared" si="361"/>
        <v>0</v>
      </c>
      <c r="IQJ59" s="383">
        <f t="shared" si="361"/>
        <v>0</v>
      </c>
      <c r="IQK59" s="383">
        <f t="shared" si="361"/>
        <v>0</v>
      </c>
      <c r="IQL59" s="383">
        <f t="shared" si="361"/>
        <v>0</v>
      </c>
      <c r="IQM59" s="383">
        <f t="shared" si="361"/>
        <v>0</v>
      </c>
      <c r="IQN59" s="383">
        <f t="shared" si="361"/>
        <v>0</v>
      </c>
      <c r="IQO59" s="383">
        <f t="shared" si="361"/>
        <v>0</v>
      </c>
      <c r="IQP59" s="383">
        <f t="shared" si="361"/>
        <v>0</v>
      </c>
      <c r="IQQ59" s="383">
        <f t="shared" si="361"/>
        <v>0</v>
      </c>
      <c r="IQR59" s="383">
        <f t="shared" si="361"/>
        <v>0</v>
      </c>
      <c r="IQS59" s="383">
        <f t="shared" si="361"/>
        <v>0</v>
      </c>
      <c r="IQT59" s="383">
        <f t="shared" si="361"/>
        <v>0</v>
      </c>
      <c r="IQU59" s="383">
        <f t="shared" si="361"/>
        <v>0</v>
      </c>
      <c r="IQV59" s="383">
        <f t="shared" si="361"/>
        <v>0</v>
      </c>
      <c r="IQW59" s="383">
        <f t="shared" si="361"/>
        <v>0</v>
      </c>
      <c r="IQX59" s="383">
        <f t="shared" si="361"/>
        <v>0</v>
      </c>
      <c r="IQY59" s="383">
        <f t="shared" si="361"/>
        <v>0</v>
      </c>
      <c r="IQZ59" s="383">
        <f t="shared" si="361"/>
        <v>0</v>
      </c>
      <c r="IRA59" s="383">
        <f t="shared" si="361"/>
        <v>0</v>
      </c>
      <c r="IRB59" s="383">
        <f t="shared" si="361"/>
        <v>0</v>
      </c>
      <c r="IRC59" s="383">
        <f t="shared" si="361"/>
        <v>0</v>
      </c>
      <c r="IRD59" s="383">
        <f t="shared" si="361"/>
        <v>0</v>
      </c>
      <c r="IRE59" s="383">
        <f t="shared" si="361"/>
        <v>0</v>
      </c>
      <c r="IRF59" s="383">
        <f t="shared" si="361"/>
        <v>0</v>
      </c>
      <c r="IRG59" s="383">
        <f t="shared" si="361"/>
        <v>0</v>
      </c>
      <c r="IRH59" s="383">
        <f t="shared" si="361"/>
        <v>0</v>
      </c>
      <c r="IRI59" s="383">
        <f t="shared" si="361"/>
        <v>0</v>
      </c>
      <c r="IRJ59" s="383">
        <f t="shared" si="361"/>
        <v>0</v>
      </c>
      <c r="IRK59" s="383">
        <f t="shared" si="361"/>
        <v>0</v>
      </c>
      <c r="IRL59" s="383">
        <f t="shared" si="361"/>
        <v>0</v>
      </c>
      <c r="IRM59" s="383">
        <f t="shared" si="361"/>
        <v>0</v>
      </c>
      <c r="IRN59" s="383">
        <f t="shared" si="361"/>
        <v>0</v>
      </c>
      <c r="IRO59" s="383">
        <f t="shared" si="361"/>
        <v>0</v>
      </c>
      <c r="IRP59" s="383">
        <f t="shared" si="361"/>
        <v>0</v>
      </c>
      <c r="IRQ59" s="383">
        <f t="shared" si="361"/>
        <v>0</v>
      </c>
      <c r="IRR59" s="383">
        <f t="shared" si="361"/>
        <v>0</v>
      </c>
      <c r="IRS59" s="383">
        <f t="shared" si="361"/>
        <v>0</v>
      </c>
      <c r="IRT59" s="383">
        <f t="shared" si="361"/>
        <v>0</v>
      </c>
      <c r="IRU59" s="383">
        <f t="shared" si="361"/>
        <v>0</v>
      </c>
      <c r="IRV59" s="383">
        <f t="shared" si="361"/>
        <v>0</v>
      </c>
      <c r="IRW59" s="383">
        <f t="shared" si="361"/>
        <v>0</v>
      </c>
      <c r="IRX59" s="383">
        <f t="shared" si="361"/>
        <v>0</v>
      </c>
      <c r="IRY59" s="383">
        <f t="shared" si="361"/>
        <v>0</v>
      </c>
      <c r="IRZ59" s="383">
        <f t="shared" si="361"/>
        <v>0</v>
      </c>
      <c r="ISA59" s="383">
        <f t="shared" si="361"/>
        <v>0</v>
      </c>
      <c r="ISB59" s="383">
        <f t="shared" si="361"/>
        <v>0</v>
      </c>
      <c r="ISC59" s="383">
        <f t="shared" si="361"/>
        <v>0</v>
      </c>
      <c r="ISD59" s="383">
        <f t="shared" si="361"/>
        <v>0</v>
      </c>
      <c r="ISE59" s="383">
        <f t="shared" si="361"/>
        <v>0</v>
      </c>
      <c r="ISF59" s="383">
        <f t="shared" si="361"/>
        <v>0</v>
      </c>
      <c r="ISG59" s="383">
        <f t="shared" si="361"/>
        <v>0</v>
      </c>
      <c r="ISH59" s="383">
        <f t="shared" si="361"/>
        <v>0</v>
      </c>
      <c r="ISI59" s="383">
        <f t="shared" si="361"/>
        <v>0</v>
      </c>
      <c r="ISJ59" s="383">
        <f t="shared" si="361"/>
        <v>0</v>
      </c>
      <c r="ISK59" s="383">
        <f t="shared" si="361"/>
        <v>0</v>
      </c>
      <c r="ISL59" s="383">
        <f t="shared" si="361"/>
        <v>0</v>
      </c>
      <c r="ISM59" s="383">
        <f t="shared" si="361"/>
        <v>0</v>
      </c>
      <c r="ISN59" s="383">
        <f t="shared" si="361"/>
        <v>0</v>
      </c>
      <c r="ISO59" s="383">
        <f t="shared" si="361"/>
        <v>0</v>
      </c>
      <c r="ISP59" s="383">
        <f t="shared" si="361"/>
        <v>0</v>
      </c>
      <c r="ISQ59" s="383">
        <f t="shared" si="361"/>
        <v>0</v>
      </c>
      <c r="ISR59" s="383">
        <f t="shared" si="361"/>
        <v>0</v>
      </c>
      <c r="ISS59" s="383">
        <f t="shared" si="361"/>
        <v>0</v>
      </c>
      <c r="IST59" s="383">
        <f t="shared" ref="IST59:IVE59" si="362">$C$59*IST54</f>
        <v>0</v>
      </c>
      <c r="ISU59" s="383">
        <f t="shared" si="362"/>
        <v>0</v>
      </c>
      <c r="ISV59" s="383">
        <f t="shared" si="362"/>
        <v>0</v>
      </c>
      <c r="ISW59" s="383">
        <f t="shared" si="362"/>
        <v>0</v>
      </c>
      <c r="ISX59" s="383">
        <f t="shared" si="362"/>
        <v>0</v>
      </c>
      <c r="ISY59" s="383">
        <f t="shared" si="362"/>
        <v>0</v>
      </c>
      <c r="ISZ59" s="383">
        <f t="shared" si="362"/>
        <v>0</v>
      </c>
      <c r="ITA59" s="383">
        <f t="shared" si="362"/>
        <v>0</v>
      </c>
      <c r="ITB59" s="383">
        <f t="shared" si="362"/>
        <v>0</v>
      </c>
      <c r="ITC59" s="383">
        <f t="shared" si="362"/>
        <v>0</v>
      </c>
      <c r="ITD59" s="383">
        <f t="shared" si="362"/>
        <v>0</v>
      </c>
      <c r="ITE59" s="383">
        <f t="shared" si="362"/>
        <v>0</v>
      </c>
      <c r="ITF59" s="383">
        <f t="shared" si="362"/>
        <v>0</v>
      </c>
      <c r="ITG59" s="383">
        <f t="shared" si="362"/>
        <v>0</v>
      </c>
      <c r="ITH59" s="383">
        <f t="shared" si="362"/>
        <v>0</v>
      </c>
      <c r="ITI59" s="383">
        <f t="shared" si="362"/>
        <v>0</v>
      </c>
      <c r="ITJ59" s="383">
        <f t="shared" si="362"/>
        <v>0</v>
      </c>
      <c r="ITK59" s="383">
        <f t="shared" si="362"/>
        <v>0</v>
      </c>
      <c r="ITL59" s="383">
        <f t="shared" si="362"/>
        <v>0</v>
      </c>
      <c r="ITM59" s="383">
        <f t="shared" si="362"/>
        <v>0</v>
      </c>
      <c r="ITN59" s="383">
        <f t="shared" si="362"/>
        <v>0</v>
      </c>
      <c r="ITO59" s="383">
        <f t="shared" si="362"/>
        <v>0</v>
      </c>
      <c r="ITP59" s="383">
        <f t="shared" si="362"/>
        <v>0</v>
      </c>
      <c r="ITQ59" s="383">
        <f t="shared" si="362"/>
        <v>0</v>
      </c>
      <c r="ITR59" s="383">
        <f t="shared" si="362"/>
        <v>0</v>
      </c>
      <c r="ITS59" s="383">
        <f t="shared" si="362"/>
        <v>0</v>
      </c>
      <c r="ITT59" s="383">
        <f t="shared" si="362"/>
        <v>0</v>
      </c>
      <c r="ITU59" s="383">
        <f t="shared" si="362"/>
        <v>0</v>
      </c>
      <c r="ITV59" s="383">
        <f t="shared" si="362"/>
        <v>0</v>
      </c>
      <c r="ITW59" s="383">
        <f t="shared" si="362"/>
        <v>0</v>
      </c>
      <c r="ITX59" s="383">
        <f t="shared" si="362"/>
        <v>0</v>
      </c>
      <c r="ITY59" s="383">
        <f t="shared" si="362"/>
        <v>0</v>
      </c>
      <c r="ITZ59" s="383">
        <f t="shared" si="362"/>
        <v>0</v>
      </c>
      <c r="IUA59" s="383">
        <f t="shared" si="362"/>
        <v>0</v>
      </c>
      <c r="IUB59" s="383">
        <f t="shared" si="362"/>
        <v>0</v>
      </c>
      <c r="IUC59" s="383">
        <f t="shared" si="362"/>
        <v>0</v>
      </c>
      <c r="IUD59" s="383">
        <f t="shared" si="362"/>
        <v>0</v>
      </c>
      <c r="IUE59" s="383">
        <f t="shared" si="362"/>
        <v>0</v>
      </c>
      <c r="IUF59" s="383">
        <f t="shared" si="362"/>
        <v>0</v>
      </c>
      <c r="IUG59" s="383">
        <f t="shared" si="362"/>
        <v>0</v>
      </c>
      <c r="IUH59" s="383">
        <f t="shared" si="362"/>
        <v>0</v>
      </c>
      <c r="IUI59" s="383">
        <f t="shared" si="362"/>
        <v>0</v>
      </c>
      <c r="IUJ59" s="383">
        <f t="shared" si="362"/>
        <v>0</v>
      </c>
      <c r="IUK59" s="383">
        <f t="shared" si="362"/>
        <v>0</v>
      </c>
      <c r="IUL59" s="383">
        <f t="shared" si="362"/>
        <v>0</v>
      </c>
      <c r="IUM59" s="383">
        <f t="shared" si="362"/>
        <v>0</v>
      </c>
      <c r="IUN59" s="383">
        <f t="shared" si="362"/>
        <v>0</v>
      </c>
      <c r="IUO59" s="383">
        <f t="shared" si="362"/>
        <v>0</v>
      </c>
      <c r="IUP59" s="383">
        <f t="shared" si="362"/>
        <v>0</v>
      </c>
      <c r="IUQ59" s="383">
        <f t="shared" si="362"/>
        <v>0</v>
      </c>
      <c r="IUR59" s="383">
        <f t="shared" si="362"/>
        <v>0</v>
      </c>
      <c r="IUS59" s="383">
        <f t="shared" si="362"/>
        <v>0</v>
      </c>
      <c r="IUT59" s="383">
        <f t="shared" si="362"/>
        <v>0</v>
      </c>
      <c r="IUU59" s="383">
        <f t="shared" si="362"/>
        <v>0</v>
      </c>
      <c r="IUV59" s="383">
        <f t="shared" si="362"/>
        <v>0</v>
      </c>
      <c r="IUW59" s="383">
        <f t="shared" si="362"/>
        <v>0</v>
      </c>
      <c r="IUX59" s="383">
        <f t="shared" si="362"/>
        <v>0</v>
      </c>
      <c r="IUY59" s="383">
        <f t="shared" si="362"/>
        <v>0</v>
      </c>
      <c r="IUZ59" s="383">
        <f t="shared" si="362"/>
        <v>0</v>
      </c>
      <c r="IVA59" s="383">
        <f t="shared" si="362"/>
        <v>0</v>
      </c>
      <c r="IVB59" s="383">
        <f t="shared" si="362"/>
        <v>0</v>
      </c>
      <c r="IVC59" s="383">
        <f t="shared" si="362"/>
        <v>0</v>
      </c>
      <c r="IVD59" s="383">
        <f t="shared" si="362"/>
        <v>0</v>
      </c>
      <c r="IVE59" s="383">
        <f t="shared" si="362"/>
        <v>0</v>
      </c>
      <c r="IVF59" s="383">
        <f t="shared" ref="IVF59:IXQ59" si="363">$C$59*IVF54</f>
        <v>0</v>
      </c>
      <c r="IVG59" s="383">
        <f t="shared" si="363"/>
        <v>0</v>
      </c>
      <c r="IVH59" s="383">
        <f t="shared" si="363"/>
        <v>0</v>
      </c>
      <c r="IVI59" s="383">
        <f t="shared" si="363"/>
        <v>0</v>
      </c>
      <c r="IVJ59" s="383">
        <f t="shared" si="363"/>
        <v>0</v>
      </c>
      <c r="IVK59" s="383">
        <f t="shared" si="363"/>
        <v>0</v>
      </c>
      <c r="IVL59" s="383">
        <f t="shared" si="363"/>
        <v>0</v>
      </c>
      <c r="IVM59" s="383">
        <f t="shared" si="363"/>
        <v>0</v>
      </c>
      <c r="IVN59" s="383">
        <f t="shared" si="363"/>
        <v>0</v>
      </c>
      <c r="IVO59" s="383">
        <f t="shared" si="363"/>
        <v>0</v>
      </c>
      <c r="IVP59" s="383">
        <f t="shared" si="363"/>
        <v>0</v>
      </c>
      <c r="IVQ59" s="383">
        <f t="shared" si="363"/>
        <v>0</v>
      </c>
      <c r="IVR59" s="383">
        <f t="shared" si="363"/>
        <v>0</v>
      </c>
      <c r="IVS59" s="383">
        <f t="shared" si="363"/>
        <v>0</v>
      </c>
      <c r="IVT59" s="383">
        <f t="shared" si="363"/>
        <v>0</v>
      </c>
      <c r="IVU59" s="383">
        <f t="shared" si="363"/>
        <v>0</v>
      </c>
      <c r="IVV59" s="383">
        <f t="shared" si="363"/>
        <v>0</v>
      </c>
      <c r="IVW59" s="383">
        <f t="shared" si="363"/>
        <v>0</v>
      </c>
      <c r="IVX59" s="383">
        <f t="shared" si="363"/>
        <v>0</v>
      </c>
      <c r="IVY59" s="383">
        <f t="shared" si="363"/>
        <v>0</v>
      </c>
      <c r="IVZ59" s="383">
        <f t="shared" si="363"/>
        <v>0</v>
      </c>
      <c r="IWA59" s="383">
        <f t="shared" si="363"/>
        <v>0</v>
      </c>
      <c r="IWB59" s="383">
        <f t="shared" si="363"/>
        <v>0</v>
      </c>
      <c r="IWC59" s="383">
        <f t="shared" si="363"/>
        <v>0</v>
      </c>
      <c r="IWD59" s="383">
        <f t="shared" si="363"/>
        <v>0</v>
      </c>
      <c r="IWE59" s="383">
        <f t="shared" si="363"/>
        <v>0</v>
      </c>
      <c r="IWF59" s="383">
        <f t="shared" si="363"/>
        <v>0</v>
      </c>
      <c r="IWG59" s="383">
        <f t="shared" si="363"/>
        <v>0</v>
      </c>
      <c r="IWH59" s="383">
        <f t="shared" si="363"/>
        <v>0</v>
      </c>
      <c r="IWI59" s="383">
        <f t="shared" si="363"/>
        <v>0</v>
      </c>
      <c r="IWJ59" s="383">
        <f t="shared" si="363"/>
        <v>0</v>
      </c>
      <c r="IWK59" s="383">
        <f t="shared" si="363"/>
        <v>0</v>
      </c>
      <c r="IWL59" s="383">
        <f t="shared" si="363"/>
        <v>0</v>
      </c>
      <c r="IWM59" s="383">
        <f t="shared" si="363"/>
        <v>0</v>
      </c>
      <c r="IWN59" s="383">
        <f t="shared" si="363"/>
        <v>0</v>
      </c>
      <c r="IWO59" s="383">
        <f t="shared" si="363"/>
        <v>0</v>
      </c>
      <c r="IWP59" s="383">
        <f t="shared" si="363"/>
        <v>0</v>
      </c>
      <c r="IWQ59" s="383">
        <f t="shared" si="363"/>
        <v>0</v>
      </c>
      <c r="IWR59" s="383">
        <f t="shared" si="363"/>
        <v>0</v>
      </c>
      <c r="IWS59" s="383">
        <f t="shared" si="363"/>
        <v>0</v>
      </c>
      <c r="IWT59" s="383">
        <f t="shared" si="363"/>
        <v>0</v>
      </c>
      <c r="IWU59" s="383">
        <f t="shared" si="363"/>
        <v>0</v>
      </c>
      <c r="IWV59" s="383">
        <f t="shared" si="363"/>
        <v>0</v>
      </c>
      <c r="IWW59" s="383">
        <f t="shared" si="363"/>
        <v>0</v>
      </c>
      <c r="IWX59" s="383">
        <f t="shared" si="363"/>
        <v>0</v>
      </c>
      <c r="IWY59" s="383">
        <f t="shared" si="363"/>
        <v>0</v>
      </c>
      <c r="IWZ59" s="383">
        <f t="shared" si="363"/>
        <v>0</v>
      </c>
      <c r="IXA59" s="383">
        <f t="shared" si="363"/>
        <v>0</v>
      </c>
      <c r="IXB59" s="383">
        <f t="shared" si="363"/>
        <v>0</v>
      </c>
      <c r="IXC59" s="383">
        <f t="shared" si="363"/>
        <v>0</v>
      </c>
      <c r="IXD59" s="383">
        <f t="shared" si="363"/>
        <v>0</v>
      </c>
      <c r="IXE59" s="383">
        <f t="shared" si="363"/>
        <v>0</v>
      </c>
      <c r="IXF59" s="383">
        <f t="shared" si="363"/>
        <v>0</v>
      </c>
      <c r="IXG59" s="383">
        <f t="shared" si="363"/>
        <v>0</v>
      </c>
      <c r="IXH59" s="383">
        <f t="shared" si="363"/>
        <v>0</v>
      </c>
      <c r="IXI59" s="383">
        <f t="shared" si="363"/>
        <v>0</v>
      </c>
      <c r="IXJ59" s="383">
        <f t="shared" si="363"/>
        <v>0</v>
      </c>
      <c r="IXK59" s="383">
        <f t="shared" si="363"/>
        <v>0</v>
      </c>
      <c r="IXL59" s="383">
        <f t="shared" si="363"/>
        <v>0</v>
      </c>
      <c r="IXM59" s="383">
        <f t="shared" si="363"/>
        <v>0</v>
      </c>
      <c r="IXN59" s="383">
        <f t="shared" si="363"/>
        <v>0</v>
      </c>
      <c r="IXO59" s="383">
        <f t="shared" si="363"/>
        <v>0</v>
      </c>
      <c r="IXP59" s="383">
        <f t="shared" si="363"/>
        <v>0</v>
      </c>
      <c r="IXQ59" s="383">
        <f t="shared" si="363"/>
        <v>0</v>
      </c>
      <c r="IXR59" s="383">
        <f t="shared" ref="IXR59:JAC59" si="364">$C$59*IXR54</f>
        <v>0</v>
      </c>
      <c r="IXS59" s="383">
        <f t="shared" si="364"/>
        <v>0</v>
      </c>
      <c r="IXT59" s="383">
        <f t="shared" si="364"/>
        <v>0</v>
      </c>
      <c r="IXU59" s="383">
        <f t="shared" si="364"/>
        <v>0</v>
      </c>
      <c r="IXV59" s="383">
        <f t="shared" si="364"/>
        <v>0</v>
      </c>
      <c r="IXW59" s="383">
        <f t="shared" si="364"/>
        <v>0</v>
      </c>
      <c r="IXX59" s="383">
        <f t="shared" si="364"/>
        <v>0</v>
      </c>
      <c r="IXY59" s="383">
        <f t="shared" si="364"/>
        <v>0</v>
      </c>
      <c r="IXZ59" s="383">
        <f t="shared" si="364"/>
        <v>0</v>
      </c>
      <c r="IYA59" s="383">
        <f t="shared" si="364"/>
        <v>0</v>
      </c>
      <c r="IYB59" s="383">
        <f t="shared" si="364"/>
        <v>0</v>
      </c>
      <c r="IYC59" s="383">
        <f t="shared" si="364"/>
        <v>0</v>
      </c>
      <c r="IYD59" s="383">
        <f t="shared" si="364"/>
        <v>0</v>
      </c>
      <c r="IYE59" s="383">
        <f t="shared" si="364"/>
        <v>0</v>
      </c>
      <c r="IYF59" s="383">
        <f t="shared" si="364"/>
        <v>0</v>
      </c>
      <c r="IYG59" s="383">
        <f t="shared" si="364"/>
        <v>0</v>
      </c>
      <c r="IYH59" s="383">
        <f t="shared" si="364"/>
        <v>0</v>
      </c>
      <c r="IYI59" s="383">
        <f t="shared" si="364"/>
        <v>0</v>
      </c>
      <c r="IYJ59" s="383">
        <f t="shared" si="364"/>
        <v>0</v>
      </c>
      <c r="IYK59" s="383">
        <f t="shared" si="364"/>
        <v>0</v>
      </c>
      <c r="IYL59" s="383">
        <f t="shared" si="364"/>
        <v>0</v>
      </c>
      <c r="IYM59" s="383">
        <f t="shared" si="364"/>
        <v>0</v>
      </c>
      <c r="IYN59" s="383">
        <f t="shared" si="364"/>
        <v>0</v>
      </c>
      <c r="IYO59" s="383">
        <f t="shared" si="364"/>
        <v>0</v>
      </c>
      <c r="IYP59" s="383">
        <f t="shared" si="364"/>
        <v>0</v>
      </c>
      <c r="IYQ59" s="383">
        <f t="shared" si="364"/>
        <v>0</v>
      </c>
      <c r="IYR59" s="383">
        <f t="shared" si="364"/>
        <v>0</v>
      </c>
      <c r="IYS59" s="383">
        <f t="shared" si="364"/>
        <v>0</v>
      </c>
      <c r="IYT59" s="383">
        <f t="shared" si="364"/>
        <v>0</v>
      </c>
      <c r="IYU59" s="383">
        <f t="shared" si="364"/>
        <v>0</v>
      </c>
      <c r="IYV59" s="383">
        <f t="shared" si="364"/>
        <v>0</v>
      </c>
      <c r="IYW59" s="383">
        <f t="shared" si="364"/>
        <v>0</v>
      </c>
      <c r="IYX59" s="383">
        <f t="shared" si="364"/>
        <v>0</v>
      </c>
      <c r="IYY59" s="383">
        <f t="shared" si="364"/>
        <v>0</v>
      </c>
      <c r="IYZ59" s="383">
        <f t="shared" si="364"/>
        <v>0</v>
      </c>
      <c r="IZA59" s="383">
        <f t="shared" si="364"/>
        <v>0</v>
      </c>
      <c r="IZB59" s="383">
        <f t="shared" si="364"/>
        <v>0</v>
      </c>
      <c r="IZC59" s="383">
        <f t="shared" si="364"/>
        <v>0</v>
      </c>
      <c r="IZD59" s="383">
        <f t="shared" si="364"/>
        <v>0</v>
      </c>
      <c r="IZE59" s="383">
        <f t="shared" si="364"/>
        <v>0</v>
      </c>
      <c r="IZF59" s="383">
        <f t="shared" si="364"/>
        <v>0</v>
      </c>
      <c r="IZG59" s="383">
        <f t="shared" si="364"/>
        <v>0</v>
      </c>
      <c r="IZH59" s="383">
        <f t="shared" si="364"/>
        <v>0</v>
      </c>
      <c r="IZI59" s="383">
        <f t="shared" si="364"/>
        <v>0</v>
      </c>
      <c r="IZJ59" s="383">
        <f t="shared" si="364"/>
        <v>0</v>
      </c>
      <c r="IZK59" s="383">
        <f t="shared" si="364"/>
        <v>0</v>
      </c>
      <c r="IZL59" s="383">
        <f t="shared" si="364"/>
        <v>0</v>
      </c>
      <c r="IZM59" s="383">
        <f t="shared" si="364"/>
        <v>0</v>
      </c>
      <c r="IZN59" s="383">
        <f t="shared" si="364"/>
        <v>0</v>
      </c>
      <c r="IZO59" s="383">
        <f t="shared" si="364"/>
        <v>0</v>
      </c>
      <c r="IZP59" s="383">
        <f t="shared" si="364"/>
        <v>0</v>
      </c>
      <c r="IZQ59" s="383">
        <f t="shared" si="364"/>
        <v>0</v>
      </c>
      <c r="IZR59" s="383">
        <f t="shared" si="364"/>
        <v>0</v>
      </c>
      <c r="IZS59" s="383">
        <f t="shared" si="364"/>
        <v>0</v>
      </c>
      <c r="IZT59" s="383">
        <f t="shared" si="364"/>
        <v>0</v>
      </c>
      <c r="IZU59" s="383">
        <f t="shared" si="364"/>
        <v>0</v>
      </c>
      <c r="IZV59" s="383">
        <f t="shared" si="364"/>
        <v>0</v>
      </c>
      <c r="IZW59" s="383">
        <f t="shared" si="364"/>
        <v>0</v>
      </c>
      <c r="IZX59" s="383">
        <f t="shared" si="364"/>
        <v>0</v>
      </c>
      <c r="IZY59" s="383">
        <f t="shared" si="364"/>
        <v>0</v>
      </c>
      <c r="IZZ59" s="383">
        <f t="shared" si="364"/>
        <v>0</v>
      </c>
      <c r="JAA59" s="383">
        <f t="shared" si="364"/>
        <v>0</v>
      </c>
      <c r="JAB59" s="383">
        <f t="shared" si="364"/>
        <v>0</v>
      </c>
      <c r="JAC59" s="383">
        <f t="shared" si="364"/>
        <v>0</v>
      </c>
      <c r="JAD59" s="383">
        <f t="shared" ref="JAD59:JCO59" si="365">$C$59*JAD54</f>
        <v>0</v>
      </c>
      <c r="JAE59" s="383">
        <f t="shared" si="365"/>
        <v>0</v>
      </c>
      <c r="JAF59" s="383">
        <f t="shared" si="365"/>
        <v>0</v>
      </c>
      <c r="JAG59" s="383">
        <f t="shared" si="365"/>
        <v>0</v>
      </c>
      <c r="JAH59" s="383">
        <f t="shared" si="365"/>
        <v>0</v>
      </c>
      <c r="JAI59" s="383">
        <f t="shared" si="365"/>
        <v>0</v>
      </c>
      <c r="JAJ59" s="383">
        <f t="shared" si="365"/>
        <v>0</v>
      </c>
      <c r="JAK59" s="383">
        <f t="shared" si="365"/>
        <v>0</v>
      </c>
      <c r="JAL59" s="383">
        <f t="shared" si="365"/>
        <v>0</v>
      </c>
      <c r="JAM59" s="383">
        <f t="shared" si="365"/>
        <v>0</v>
      </c>
      <c r="JAN59" s="383">
        <f t="shared" si="365"/>
        <v>0</v>
      </c>
      <c r="JAO59" s="383">
        <f t="shared" si="365"/>
        <v>0</v>
      </c>
      <c r="JAP59" s="383">
        <f t="shared" si="365"/>
        <v>0</v>
      </c>
      <c r="JAQ59" s="383">
        <f t="shared" si="365"/>
        <v>0</v>
      </c>
      <c r="JAR59" s="383">
        <f t="shared" si="365"/>
        <v>0</v>
      </c>
      <c r="JAS59" s="383">
        <f t="shared" si="365"/>
        <v>0</v>
      </c>
      <c r="JAT59" s="383">
        <f t="shared" si="365"/>
        <v>0</v>
      </c>
      <c r="JAU59" s="383">
        <f t="shared" si="365"/>
        <v>0</v>
      </c>
      <c r="JAV59" s="383">
        <f t="shared" si="365"/>
        <v>0</v>
      </c>
      <c r="JAW59" s="383">
        <f t="shared" si="365"/>
        <v>0</v>
      </c>
      <c r="JAX59" s="383">
        <f t="shared" si="365"/>
        <v>0</v>
      </c>
      <c r="JAY59" s="383">
        <f t="shared" si="365"/>
        <v>0</v>
      </c>
      <c r="JAZ59" s="383">
        <f t="shared" si="365"/>
        <v>0</v>
      </c>
      <c r="JBA59" s="383">
        <f t="shared" si="365"/>
        <v>0</v>
      </c>
      <c r="JBB59" s="383">
        <f t="shared" si="365"/>
        <v>0</v>
      </c>
      <c r="JBC59" s="383">
        <f t="shared" si="365"/>
        <v>0</v>
      </c>
      <c r="JBD59" s="383">
        <f t="shared" si="365"/>
        <v>0</v>
      </c>
      <c r="JBE59" s="383">
        <f t="shared" si="365"/>
        <v>0</v>
      </c>
      <c r="JBF59" s="383">
        <f t="shared" si="365"/>
        <v>0</v>
      </c>
      <c r="JBG59" s="383">
        <f t="shared" si="365"/>
        <v>0</v>
      </c>
      <c r="JBH59" s="383">
        <f t="shared" si="365"/>
        <v>0</v>
      </c>
      <c r="JBI59" s="383">
        <f t="shared" si="365"/>
        <v>0</v>
      </c>
      <c r="JBJ59" s="383">
        <f t="shared" si="365"/>
        <v>0</v>
      </c>
      <c r="JBK59" s="383">
        <f t="shared" si="365"/>
        <v>0</v>
      </c>
      <c r="JBL59" s="383">
        <f t="shared" si="365"/>
        <v>0</v>
      </c>
      <c r="JBM59" s="383">
        <f t="shared" si="365"/>
        <v>0</v>
      </c>
      <c r="JBN59" s="383">
        <f t="shared" si="365"/>
        <v>0</v>
      </c>
      <c r="JBO59" s="383">
        <f t="shared" si="365"/>
        <v>0</v>
      </c>
      <c r="JBP59" s="383">
        <f t="shared" si="365"/>
        <v>0</v>
      </c>
      <c r="JBQ59" s="383">
        <f t="shared" si="365"/>
        <v>0</v>
      </c>
      <c r="JBR59" s="383">
        <f t="shared" si="365"/>
        <v>0</v>
      </c>
      <c r="JBS59" s="383">
        <f t="shared" si="365"/>
        <v>0</v>
      </c>
      <c r="JBT59" s="383">
        <f t="shared" si="365"/>
        <v>0</v>
      </c>
      <c r="JBU59" s="383">
        <f t="shared" si="365"/>
        <v>0</v>
      </c>
      <c r="JBV59" s="383">
        <f t="shared" si="365"/>
        <v>0</v>
      </c>
      <c r="JBW59" s="383">
        <f t="shared" si="365"/>
        <v>0</v>
      </c>
      <c r="JBX59" s="383">
        <f t="shared" si="365"/>
        <v>0</v>
      </c>
      <c r="JBY59" s="383">
        <f t="shared" si="365"/>
        <v>0</v>
      </c>
      <c r="JBZ59" s="383">
        <f t="shared" si="365"/>
        <v>0</v>
      </c>
      <c r="JCA59" s="383">
        <f t="shared" si="365"/>
        <v>0</v>
      </c>
      <c r="JCB59" s="383">
        <f t="shared" si="365"/>
        <v>0</v>
      </c>
      <c r="JCC59" s="383">
        <f t="shared" si="365"/>
        <v>0</v>
      </c>
      <c r="JCD59" s="383">
        <f t="shared" si="365"/>
        <v>0</v>
      </c>
      <c r="JCE59" s="383">
        <f t="shared" si="365"/>
        <v>0</v>
      </c>
      <c r="JCF59" s="383">
        <f t="shared" si="365"/>
        <v>0</v>
      </c>
      <c r="JCG59" s="383">
        <f t="shared" si="365"/>
        <v>0</v>
      </c>
      <c r="JCH59" s="383">
        <f t="shared" si="365"/>
        <v>0</v>
      </c>
      <c r="JCI59" s="383">
        <f t="shared" si="365"/>
        <v>0</v>
      </c>
      <c r="JCJ59" s="383">
        <f t="shared" si="365"/>
        <v>0</v>
      </c>
      <c r="JCK59" s="383">
        <f t="shared" si="365"/>
        <v>0</v>
      </c>
      <c r="JCL59" s="383">
        <f t="shared" si="365"/>
        <v>0</v>
      </c>
      <c r="JCM59" s="383">
        <f t="shared" si="365"/>
        <v>0</v>
      </c>
      <c r="JCN59" s="383">
        <f t="shared" si="365"/>
        <v>0</v>
      </c>
      <c r="JCO59" s="383">
        <f t="shared" si="365"/>
        <v>0</v>
      </c>
      <c r="JCP59" s="383">
        <f t="shared" ref="JCP59:JFA59" si="366">$C$59*JCP54</f>
        <v>0</v>
      </c>
      <c r="JCQ59" s="383">
        <f t="shared" si="366"/>
        <v>0</v>
      </c>
      <c r="JCR59" s="383">
        <f t="shared" si="366"/>
        <v>0</v>
      </c>
      <c r="JCS59" s="383">
        <f t="shared" si="366"/>
        <v>0</v>
      </c>
      <c r="JCT59" s="383">
        <f t="shared" si="366"/>
        <v>0</v>
      </c>
      <c r="JCU59" s="383">
        <f t="shared" si="366"/>
        <v>0</v>
      </c>
      <c r="JCV59" s="383">
        <f t="shared" si="366"/>
        <v>0</v>
      </c>
      <c r="JCW59" s="383">
        <f t="shared" si="366"/>
        <v>0</v>
      </c>
      <c r="JCX59" s="383">
        <f t="shared" si="366"/>
        <v>0</v>
      </c>
      <c r="JCY59" s="383">
        <f t="shared" si="366"/>
        <v>0</v>
      </c>
      <c r="JCZ59" s="383">
        <f t="shared" si="366"/>
        <v>0</v>
      </c>
      <c r="JDA59" s="383">
        <f t="shared" si="366"/>
        <v>0</v>
      </c>
      <c r="JDB59" s="383">
        <f t="shared" si="366"/>
        <v>0</v>
      </c>
      <c r="JDC59" s="383">
        <f t="shared" si="366"/>
        <v>0</v>
      </c>
      <c r="JDD59" s="383">
        <f t="shared" si="366"/>
        <v>0</v>
      </c>
      <c r="JDE59" s="383">
        <f t="shared" si="366"/>
        <v>0</v>
      </c>
      <c r="JDF59" s="383">
        <f t="shared" si="366"/>
        <v>0</v>
      </c>
      <c r="JDG59" s="383">
        <f t="shared" si="366"/>
        <v>0</v>
      </c>
      <c r="JDH59" s="383">
        <f t="shared" si="366"/>
        <v>0</v>
      </c>
      <c r="JDI59" s="383">
        <f t="shared" si="366"/>
        <v>0</v>
      </c>
      <c r="JDJ59" s="383">
        <f t="shared" si="366"/>
        <v>0</v>
      </c>
      <c r="JDK59" s="383">
        <f t="shared" si="366"/>
        <v>0</v>
      </c>
      <c r="JDL59" s="383">
        <f t="shared" si="366"/>
        <v>0</v>
      </c>
      <c r="JDM59" s="383">
        <f t="shared" si="366"/>
        <v>0</v>
      </c>
      <c r="JDN59" s="383">
        <f t="shared" si="366"/>
        <v>0</v>
      </c>
      <c r="JDO59" s="383">
        <f t="shared" si="366"/>
        <v>0</v>
      </c>
      <c r="JDP59" s="383">
        <f t="shared" si="366"/>
        <v>0</v>
      </c>
      <c r="JDQ59" s="383">
        <f t="shared" si="366"/>
        <v>0</v>
      </c>
      <c r="JDR59" s="383">
        <f t="shared" si="366"/>
        <v>0</v>
      </c>
      <c r="JDS59" s="383">
        <f t="shared" si="366"/>
        <v>0</v>
      </c>
      <c r="JDT59" s="383">
        <f t="shared" si="366"/>
        <v>0</v>
      </c>
      <c r="JDU59" s="383">
        <f t="shared" si="366"/>
        <v>0</v>
      </c>
      <c r="JDV59" s="383">
        <f t="shared" si="366"/>
        <v>0</v>
      </c>
      <c r="JDW59" s="383">
        <f t="shared" si="366"/>
        <v>0</v>
      </c>
      <c r="JDX59" s="383">
        <f t="shared" si="366"/>
        <v>0</v>
      </c>
      <c r="JDY59" s="383">
        <f t="shared" si="366"/>
        <v>0</v>
      </c>
      <c r="JDZ59" s="383">
        <f t="shared" si="366"/>
        <v>0</v>
      </c>
      <c r="JEA59" s="383">
        <f t="shared" si="366"/>
        <v>0</v>
      </c>
      <c r="JEB59" s="383">
        <f t="shared" si="366"/>
        <v>0</v>
      </c>
      <c r="JEC59" s="383">
        <f t="shared" si="366"/>
        <v>0</v>
      </c>
      <c r="JED59" s="383">
        <f t="shared" si="366"/>
        <v>0</v>
      </c>
      <c r="JEE59" s="383">
        <f t="shared" si="366"/>
        <v>0</v>
      </c>
      <c r="JEF59" s="383">
        <f t="shared" si="366"/>
        <v>0</v>
      </c>
      <c r="JEG59" s="383">
        <f t="shared" si="366"/>
        <v>0</v>
      </c>
      <c r="JEH59" s="383">
        <f t="shared" si="366"/>
        <v>0</v>
      </c>
      <c r="JEI59" s="383">
        <f t="shared" si="366"/>
        <v>0</v>
      </c>
      <c r="JEJ59" s="383">
        <f t="shared" si="366"/>
        <v>0</v>
      </c>
      <c r="JEK59" s="383">
        <f t="shared" si="366"/>
        <v>0</v>
      </c>
      <c r="JEL59" s="383">
        <f t="shared" si="366"/>
        <v>0</v>
      </c>
      <c r="JEM59" s="383">
        <f t="shared" si="366"/>
        <v>0</v>
      </c>
      <c r="JEN59" s="383">
        <f t="shared" si="366"/>
        <v>0</v>
      </c>
      <c r="JEO59" s="383">
        <f t="shared" si="366"/>
        <v>0</v>
      </c>
      <c r="JEP59" s="383">
        <f t="shared" si="366"/>
        <v>0</v>
      </c>
      <c r="JEQ59" s="383">
        <f t="shared" si="366"/>
        <v>0</v>
      </c>
      <c r="JER59" s="383">
        <f t="shared" si="366"/>
        <v>0</v>
      </c>
      <c r="JES59" s="383">
        <f t="shared" si="366"/>
        <v>0</v>
      </c>
      <c r="JET59" s="383">
        <f t="shared" si="366"/>
        <v>0</v>
      </c>
      <c r="JEU59" s="383">
        <f t="shared" si="366"/>
        <v>0</v>
      </c>
      <c r="JEV59" s="383">
        <f t="shared" si="366"/>
        <v>0</v>
      </c>
      <c r="JEW59" s="383">
        <f t="shared" si="366"/>
        <v>0</v>
      </c>
      <c r="JEX59" s="383">
        <f t="shared" si="366"/>
        <v>0</v>
      </c>
      <c r="JEY59" s="383">
        <f t="shared" si="366"/>
        <v>0</v>
      </c>
      <c r="JEZ59" s="383">
        <f t="shared" si="366"/>
        <v>0</v>
      </c>
      <c r="JFA59" s="383">
        <f t="shared" si="366"/>
        <v>0</v>
      </c>
      <c r="JFB59" s="383">
        <f t="shared" ref="JFB59:JHM59" si="367">$C$59*JFB54</f>
        <v>0</v>
      </c>
      <c r="JFC59" s="383">
        <f t="shared" si="367"/>
        <v>0</v>
      </c>
      <c r="JFD59" s="383">
        <f t="shared" si="367"/>
        <v>0</v>
      </c>
      <c r="JFE59" s="383">
        <f t="shared" si="367"/>
        <v>0</v>
      </c>
      <c r="JFF59" s="383">
        <f t="shared" si="367"/>
        <v>0</v>
      </c>
      <c r="JFG59" s="383">
        <f t="shared" si="367"/>
        <v>0</v>
      </c>
      <c r="JFH59" s="383">
        <f t="shared" si="367"/>
        <v>0</v>
      </c>
      <c r="JFI59" s="383">
        <f t="shared" si="367"/>
        <v>0</v>
      </c>
      <c r="JFJ59" s="383">
        <f t="shared" si="367"/>
        <v>0</v>
      </c>
      <c r="JFK59" s="383">
        <f t="shared" si="367"/>
        <v>0</v>
      </c>
      <c r="JFL59" s="383">
        <f t="shared" si="367"/>
        <v>0</v>
      </c>
      <c r="JFM59" s="383">
        <f t="shared" si="367"/>
        <v>0</v>
      </c>
      <c r="JFN59" s="383">
        <f t="shared" si="367"/>
        <v>0</v>
      </c>
      <c r="JFO59" s="383">
        <f t="shared" si="367"/>
        <v>0</v>
      </c>
      <c r="JFP59" s="383">
        <f t="shared" si="367"/>
        <v>0</v>
      </c>
      <c r="JFQ59" s="383">
        <f t="shared" si="367"/>
        <v>0</v>
      </c>
      <c r="JFR59" s="383">
        <f t="shared" si="367"/>
        <v>0</v>
      </c>
      <c r="JFS59" s="383">
        <f t="shared" si="367"/>
        <v>0</v>
      </c>
      <c r="JFT59" s="383">
        <f t="shared" si="367"/>
        <v>0</v>
      </c>
      <c r="JFU59" s="383">
        <f t="shared" si="367"/>
        <v>0</v>
      </c>
      <c r="JFV59" s="383">
        <f t="shared" si="367"/>
        <v>0</v>
      </c>
      <c r="JFW59" s="383">
        <f t="shared" si="367"/>
        <v>0</v>
      </c>
      <c r="JFX59" s="383">
        <f t="shared" si="367"/>
        <v>0</v>
      </c>
      <c r="JFY59" s="383">
        <f t="shared" si="367"/>
        <v>0</v>
      </c>
      <c r="JFZ59" s="383">
        <f t="shared" si="367"/>
        <v>0</v>
      </c>
      <c r="JGA59" s="383">
        <f t="shared" si="367"/>
        <v>0</v>
      </c>
      <c r="JGB59" s="383">
        <f t="shared" si="367"/>
        <v>0</v>
      </c>
      <c r="JGC59" s="383">
        <f t="shared" si="367"/>
        <v>0</v>
      </c>
      <c r="JGD59" s="383">
        <f t="shared" si="367"/>
        <v>0</v>
      </c>
      <c r="JGE59" s="383">
        <f t="shared" si="367"/>
        <v>0</v>
      </c>
      <c r="JGF59" s="383">
        <f t="shared" si="367"/>
        <v>0</v>
      </c>
      <c r="JGG59" s="383">
        <f t="shared" si="367"/>
        <v>0</v>
      </c>
      <c r="JGH59" s="383">
        <f t="shared" si="367"/>
        <v>0</v>
      </c>
      <c r="JGI59" s="383">
        <f t="shared" si="367"/>
        <v>0</v>
      </c>
      <c r="JGJ59" s="383">
        <f t="shared" si="367"/>
        <v>0</v>
      </c>
      <c r="JGK59" s="383">
        <f t="shared" si="367"/>
        <v>0</v>
      </c>
      <c r="JGL59" s="383">
        <f t="shared" si="367"/>
        <v>0</v>
      </c>
      <c r="JGM59" s="383">
        <f t="shared" si="367"/>
        <v>0</v>
      </c>
      <c r="JGN59" s="383">
        <f t="shared" si="367"/>
        <v>0</v>
      </c>
      <c r="JGO59" s="383">
        <f t="shared" si="367"/>
        <v>0</v>
      </c>
      <c r="JGP59" s="383">
        <f t="shared" si="367"/>
        <v>0</v>
      </c>
      <c r="JGQ59" s="383">
        <f t="shared" si="367"/>
        <v>0</v>
      </c>
      <c r="JGR59" s="383">
        <f t="shared" si="367"/>
        <v>0</v>
      </c>
      <c r="JGS59" s="383">
        <f t="shared" si="367"/>
        <v>0</v>
      </c>
      <c r="JGT59" s="383">
        <f t="shared" si="367"/>
        <v>0</v>
      </c>
      <c r="JGU59" s="383">
        <f t="shared" si="367"/>
        <v>0</v>
      </c>
      <c r="JGV59" s="383">
        <f t="shared" si="367"/>
        <v>0</v>
      </c>
      <c r="JGW59" s="383">
        <f t="shared" si="367"/>
        <v>0</v>
      </c>
      <c r="JGX59" s="383">
        <f t="shared" si="367"/>
        <v>0</v>
      </c>
      <c r="JGY59" s="383">
        <f t="shared" si="367"/>
        <v>0</v>
      </c>
      <c r="JGZ59" s="383">
        <f t="shared" si="367"/>
        <v>0</v>
      </c>
      <c r="JHA59" s="383">
        <f t="shared" si="367"/>
        <v>0</v>
      </c>
      <c r="JHB59" s="383">
        <f t="shared" si="367"/>
        <v>0</v>
      </c>
      <c r="JHC59" s="383">
        <f t="shared" si="367"/>
        <v>0</v>
      </c>
      <c r="JHD59" s="383">
        <f t="shared" si="367"/>
        <v>0</v>
      </c>
      <c r="JHE59" s="383">
        <f t="shared" si="367"/>
        <v>0</v>
      </c>
      <c r="JHF59" s="383">
        <f t="shared" si="367"/>
        <v>0</v>
      </c>
      <c r="JHG59" s="383">
        <f t="shared" si="367"/>
        <v>0</v>
      </c>
      <c r="JHH59" s="383">
        <f t="shared" si="367"/>
        <v>0</v>
      </c>
      <c r="JHI59" s="383">
        <f t="shared" si="367"/>
        <v>0</v>
      </c>
      <c r="JHJ59" s="383">
        <f t="shared" si="367"/>
        <v>0</v>
      </c>
      <c r="JHK59" s="383">
        <f t="shared" si="367"/>
        <v>0</v>
      </c>
      <c r="JHL59" s="383">
        <f t="shared" si="367"/>
        <v>0</v>
      </c>
      <c r="JHM59" s="383">
        <f t="shared" si="367"/>
        <v>0</v>
      </c>
      <c r="JHN59" s="383">
        <f t="shared" ref="JHN59:JJY59" si="368">$C$59*JHN54</f>
        <v>0</v>
      </c>
      <c r="JHO59" s="383">
        <f t="shared" si="368"/>
        <v>0</v>
      </c>
      <c r="JHP59" s="383">
        <f t="shared" si="368"/>
        <v>0</v>
      </c>
      <c r="JHQ59" s="383">
        <f t="shared" si="368"/>
        <v>0</v>
      </c>
      <c r="JHR59" s="383">
        <f t="shared" si="368"/>
        <v>0</v>
      </c>
      <c r="JHS59" s="383">
        <f t="shared" si="368"/>
        <v>0</v>
      </c>
      <c r="JHT59" s="383">
        <f t="shared" si="368"/>
        <v>0</v>
      </c>
      <c r="JHU59" s="383">
        <f t="shared" si="368"/>
        <v>0</v>
      </c>
      <c r="JHV59" s="383">
        <f t="shared" si="368"/>
        <v>0</v>
      </c>
      <c r="JHW59" s="383">
        <f t="shared" si="368"/>
        <v>0</v>
      </c>
      <c r="JHX59" s="383">
        <f t="shared" si="368"/>
        <v>0</v>
      </c>
      <c r="JHY59" s="383">
        <f t="shared" si="368"/>
        <v>0</v>
      </c>
      <c r="JHZ59" s="383">
        <f t="shared" si="368"/>
        <v>0</v>
      </c>
      <c r="JIA59" s="383">
        <f t="shared" si="368"/>
        <v>0</v>
      </c>
      <c r="JIB59" s="383">
        <f t="shared" si="368"/>
        <v>0</v>
      </c>
      <c r="JIC59" s="383">
        <f t="shared" si="368"/>
        <v>0</v>
      </c>
      <c r="JID59" s="383">
        <f t="shared" si="368"/>
        <v>0</v>
      </c>
      <c r="JIE59" s="383">
        <f t="shared" si="368"/>
        <v>0</v>
      </c>
      <c r="JIF59" s="383">
        <f t="shared" si="368"/>
        <v>0</v>
      </c>
      <c r="JIG59" s="383">
        <f t="shared" si="368"/>
        <v>0</v>
      </c>
      <c r="JIH59" s="383">
        <f t="shared" si="368"/>
        <v>0</v>
      </c>
      <c r="JII59" s="383">
        <f t="shared" si="368"/>
        <v>0</v>
      </c>
      <c r="JIJ59" s="383">
        <f t="shared" si="368"/>
        <v>0</v>
      </c>
      <c r="JIK59" s="383">
        <f t="shared" si="368"/>
        <v>0</v>
      </c>
      <c r="JIL59" s="383">
        <f t="shared" si="368"/>
        <v>0</v>
      </c>
      <c r="JIM59" s="383">
        <f t="shared" si="368"/>
        <v>0</v>
      </c>
      <c r="JIN59" s="383">
        <f t="shared" si="368"/>
        <v>0</v>
      </c>
      <c r="JIO59" s="383">
        <f t="shared" si="368"/>
        <v>0</v>
      </c>
      <c r="JIP59" s="383">
        <f t="shared" si="368"/>
        <v>0</v>
      </c>
      <c r="JIQ59" s="383">
        <f t="shared" si="368"/>
        <v>0</v>
      </c>
      <c r="JIR59" s="383">
        <f t="shared" si="368"/>
        <v>0</v>
      </c>
      <c r="JIS59" s="383">
        <f t="shared" si="368"/>
        <v>0</v>
      </c>
      <c r="JIT59" s="383">
        <f t="shared" si="368"/>
        <v>0</v>
      </c>
      <c r="JIU59" s="383">
        <f t="shared" si="368"/>
        <v>0</v>
      </c>
      <c r="JIV59" s="383">
        <f t="shared" si="368"/>
        <v>0</v>
      </c>
      <c r="JIW59" s="383">
        <f t="shared" si="368"/>
        <v>0</v>
      </c>
      <c r="JIX59" s="383">
        <f t="shared" si="368"/>
        <v>0</v>
      </c>
      <c r="JIY59" s="383">
        <f t="shared" si="368"/>
        <v>0</v>
      </c>
      <c r="JIZ59" s="383">
        <f t="shared" si="368"/>
        <v>0</v>
      </c>
      <c r="JJA59" s="383">
        <f t="shared" si="368"/>
        <v>0</v>
      </c>
      <c r="JJB59" s="383">
        <f t="shared" si="368"/>
        <v>0</v>
      </c>
      <c r="JJC59" s="383">
        <f t="shared" si="368"/>
        <v>0</v>
      </c>
      <c r="JJD59" s="383">
        <f t="shared" si="368"/>
        <v>0</v>
      </c>
      <c r="JJE59" s="383">
        <f t="shared" si="368"/>
        <v>0</v>
      </c>
      <c r="JJF59" s="383">
        <f t="shared" si="368"/>
        <v>0</v>
      </c>
      <c r="JJG59" s="383">
        <f t="shared" si="368"/>
        <v>0</v>
      </c>
      <c r="JJH59" s="383">
        <f t="shared" si="368"/>
        <v>0</v>
      </c>
      <c r="JJI59" s="383">
        <f t="shared" si="368"/>
        <v>0</v>
      </c>
      <c r="JJJ59" s="383">
        <f t="shared" si="368"/>
        <v>0</v>
      </c>
      <c r="JJK59" s="383">
        <f t="shared" si="368"/>
        <v>0</v>
      </c>
      <c r="JJL59" s="383">
        <f t="shared" si="368"/>
        <v>0</v>
      </c>
      <c r="JJM59" s="383">
        <f t="shared" si="368"/>
        <v>0</v>
      </c>
      <c r="JJN59" s="383">
        <f t="shared" si="368"/>
        <v>0</v>
      </c>
      <c r="JJO59" s="383">
        <f t="shared" si="368"/>
        <v>0</v>
      </c>
      <c r="JJP59" s="383">
        <f t="shared" si="368"/>
        <v>0</v>
      </c>
      <c r="JJQ59" s="383">
        <f t="shared" si="368"/>
        <v>0</v>
      </c>
      <c r="JJR59" s="383">
        <f t="shared" si="368"/>
        <v>0</v>
      </c>
      <c r="JJS59" s="383">
        <f t="shared" si="368"/>
        <v>0</v>
      </c>
      <c r="JJT59" s="383">
        <f t="shared" si="368"/>
        <v>0</v>
      </c>
      <c r="JJU59" s="383">
        <f t="shared" si="368"/>
        <v>0</v>
      </c>
      <c r="JJV59" s="383">
        <f t="shared" si="368"/>
        <v>0</v>
      </c>
      <c r="JJW59" s="383">
        <f t="shared" si="368"/>
        <v>0</v>
      </c>
      <c r="JJX59" s="383">
        <f t="shared" si="368"/>
        <v>0</v>
      </c>
      <c r="JJY59" s="383">
        <f t="shared" si="368"/>
        <v>0</v>
      </c>
      <c r="JJZ59" s="383">
        <f t="shared" ref="JJZ59:JMK59" si="369">$C$59*JJZ54</f>
        <v>0</v>
      </c>
      <c r="JKA59" s="383">
        <f t="shared" si="369"/>
        <v>0</v>
      </c>
      <c r="JKB59" s="383">
        <f t="shared" si="369"/>
        <v>0</v>
      </c>
      <c r="JKC59" s="383">
        <f t="shared" si="369"/>
        <v>0</v>
      </c>
      <c r="JKD59" s="383">
        <f t="shared" si="369"/>
        <v>0</v>
      </c>
      <c r="JKE59" s="383">
        <f t="shared" si="369"/>
        <v>0</v>
      </c>
      <c r="JKF59" s="383">
        <f t="shared" si="369"/>
        <v>0</v>
      </c>
      <c r="JKG59" s="383">
        <f t="shared" si="369"/>
        <v>0</v>
      </c>
      <c r="JKH59" s="383">
        <f t="shared" si="369"/>
        <v>0</v>
      </c>
      <c r="JKI59" s="383">
        <f t="shared" si="369"/>
        <v>0</v>
      </c>
      <c r="JKJ59" s="383">
        <f t="shared" si="369"/>
        <v>0</v>
      </c>
      <c r="JKK59" s="383">
        <f t="shared" si="369"/>
        <v>0</v>
      </c>
      <c r="JKL59" s="383">
        <f t="shared" si="369"/>
        <v>0</v>
      </c>
      <c r="JKM59" s="383">
        <f t="shared" si="369"/>
        <v>0</v>
      </c>
      <c r="JKN59" s="383">
        <f t="shared" si="369"/>
        <v>0</v>
      </c>
      <c r="JKO59" s="383">
        <f t="shared" si="369"/>
        <v>0</v>
      </c>
      <c r="JKP59" s="383">
        <f t="shared" si="369"/>
        <v>0</v>
      </c>
      <c r="JKQ59" s="383">
        <f t="shared" si="369"/>
        <v>0</v>
      </c>
      <c r="JKR59" s="383">
        <f t="shared" si="369"/>
        <v>0</v>
      </c>
      <c r="JKS59" s="383">
        <f t="shared" si="369"/>
        <v>0</v>
      </c>
      <c r="JKT59" s="383">
        <f t="shared" si="369"/>
        <v>0</v>
      </c>
      <c r="JKU59" s="383">
        <f t="shared" si="369"/>
        <v>0</v>
      </c>
      <c r="JKV59" s="383">
        <f t="shared" si="369"/>
        <v>0</v>
      </c>
      <c r="JKW59" s="383">
        <f t="shared" si="369"/>
        <v>0</v>
      </c>
      <c r="JKX59" s="383">
        <f t="shared" si="369"/>
        <v>0</v>
      </c>
      <c r="JKY59" s="383">
        <f t="shared" si="369"/>
        <v>0</v>
      </c>
      <c r="JKZ59" s="383">
        <f t="shared" si="369"/>
        <v>0</v>
      </c>
      <c r="JLA59" s="383">
        <f t="shared" si="369"/>
        <v>0</v>
      </c>
      <c r="JLB59" s="383">
        <f t="shared" si="369"/>
        <v>0</v>
      </c>
      <c r="JLC59" s="383">
        <f t="shared" si="369"/>
        <v>0</v>
      </c>
      <c r="JLD59" s="383">
        <f t="shared" si="369"/>
        <v>0</v>
      </c>
      <c r="JLE59" s="383">
        <f t="shared" si="369"/>
        <v>0</v>
      </c>
      <c r="JLF59" s="383">
        <f t="shared" si="369"/>
        <v>0</v>
      </c>
      <c r="JLG59" s="383">
        <f t="shared" si="369"/>
        <v>0</v>
      </c>
      <c r="JLH59" s="383">
        <f t="shared" si="369"/>
        <v>0</v>
      </c>
      <c r="JLI59" s="383">
        <f t="shared" si="369"/>
        <v>0</v>
      </c>
      <c r="JLJ59" s="383">
        <f t="shared" si="369"/>
        <v>0</v>
      </c>
      <c r="JLK59" s="383">
        <f t="shared" si="369"/>
        <v>0</v>
      </c>
      <c r="JLL59" s="383">
        <f t="shared" si="369"/>
        <v>0</v>
      </c>
      <c r="JLM59" s="383">
        <f t="shared" si="369"/>
        <v>0</v>
      </c>
      <c r="JLN59" s="383">
        <f t="shared" si="369"/>
        <v>0</v>
      </c>
      <c r="JLO59" s="383">
        <f t="shared" si="369"/>
        <v>0</v>
      </c>
      <c r="JLP59" s="383">
        <f t="shared" si="369"/>
        <v>0</v>
      </c>
      <c r="JLQ59" s="383">
        <f t="shared" si="369"/>
        <v>0</v>
      </c>
      <c r="JLR59" s="383">
        <f t="shared" si="369"/>
        <v>0</v>
      </c>
      <c r="JLS59" s="383">
        <f t="shared" si="369"/>
        <v>0</v>
      </c>
      <c r="JLT59" s="383">
        <f t="shared" si="369"/>
        <v>0</v>
      </c>
      <c r="JLU59" s="383">
        <f t="shared" si="369"/>
        <v>0</v>
      </c>
      <c r="JLV59" s="383">
        <f t="shared" si="369"/>
        <v>0</v>
      </c>
      <c r="JLW59" s="383">
        <f t="shared" si="369"/>
        <v>0</v>
      </c>
      <c r="JLX59" s="383">
        <f t="shared" si="369"/>
        <v>0</v>
      </c>
      <c r="JLY59" s="383">
        <f t="shared" si="369"/>
        <v>0</v>
      </c>
      <c r="JLZ59" s="383">
        <f t="shared" si="369"/>
        <v>0</v>
      </c>
      <c r="JMA59" s="383">
        <f t="shared" si="369"/>
        <v>0</v>
      </c>
      <c r="JMB59" s="383">
        <f t="shared" si="369"/>
        <v>0</v>
      </c>
      <c r="JMC59" s="383">
        <f t="shared" si="369"/>
        <v>0</v>
      </c>
      <c r="JMD59" s="383">
        <f t="shared" si="369"/>
        <v>0</v>
      </c>
      <c r="JME59" s="383">
        <f t="shared" si="369"/>
        <v>0</v>
      </c>
      <c r="JMF59" s="383">
        <f t="shared" si="369"/>
        <v>0</v>
      </c>
      <c r="JMG59" s="383">
        <f t="shared" si="369"/>
        <v>0</v>
      </c>
      <c r="JMH59" s="383">
        <f t="shared" si="369"/>
        <v>0</v>
      </c>
      <c r="JMI59" s="383">
        <f t="shared" si="369"/>
        <v>0</v>
      </c>
      <c r="JMJ59" s="383">
        <f t="shared" si="369"/>
        <v>0</v>
      </c>
      <c r="JMK59" s="383">
        <f t="shared" si="369"/>
        <v>0</v>
      </c>
      <c r="JML59" s="383">
        <f t="shared" ref="JML59:JOW59" si="370">$C$59*JML54</f>
        <v>0</v>
      </c>
      <c r="JMM59" s="383">
        <f t="shared" si="370"/>
        <v>0</v>
      </c>
      <c r="JMN59" s="383">
        <f t="shared" si="370"/>
        <v>0</v>
      </c>
      <c r="JMO59" s="383">
        <f t="shared" si="370"/>
        <v>0</v>
      </c>
      <c r="JMP59" s="383">
        <f t="shared" si="370"/>
        <v>0</v>
      </c>
      <c r="JMQ59" s="383">
        <f t="shared" si="370"/>
        <v>0</v>
      </c>
      <c r="JMR59" s="383">
        <f t="shared" si="370"/>
        <v>0</v>
      </c>
      <c r="JMS59" s="383">
        <f t="shared" si="370"/>
        <v>0</v>
      </c>
      <c r="JMT59" s="383">
        <f t="shared" si="370"/>
        <v>0</v>
      </c>
      <c r="JMU59" s="383">
        <f t="shared" si="370"/>
        <v>0</v>
      </c>
      <c r="JMV59" s="383">
        <f t="shared" si="370"/>
        <v>0</v>
      </c>
      <c r="JMW59" s="383">
        <f t="shared" si="370"/>
        <v>0</v>
      </c>
      <c r="JMX59" s="383">
        <f t="shared" si="370"/>
        <v>0</v>
      </c>
      <c r="JMY59" s="383">
        <f t="shared" si="370"/>
        <v>0</v>
      </c>
      <c r="JMZ59" s="383">
        <f t="shared" si="370"/>
        <v>0</v>
      </c>
      <c r="JNA59" s="383">
        <f t="shared" si="370"/>
        <v>0</v>
      </c>
      <c r="JNB59" s="383">
        <f t="shared" si="370"/>
        <v>0</v>
      </c>
      <c r="JNC59" s="383">
        <f t="shared" si="370"/>
        <v>0</v>
      </c>
      <c r="JND59" s="383">
        <f t="shared" si="370"/>
        <v>0</v>
      </c>
      <c r="JNE59" s="383">
        <f t="shared" si="370"/>
        <v>0</v>
      </c>
      <c r="JNF59" s="383">
        <f t="shared" si="370"/>
        <v>0</v>
      </c>
      <c r="JNG59" s="383">
        <f t="shared" si="370"/>
        <v>0</v>
      </c>
      <c r="JNH59" s="383">
        <f t="shared" si="370"/>
        <v>0</v>
      </c>
      <c r="JNI59" s="383">
        <f t="shared" si="370"/>
        <v>0</v>
      </c>
      <c r="JNJ59" s="383">
        <f t="shared" si="370"/>
        <v>0</v>
      </c>
      <c r="JNK59" s="383">
        <f t="shared" si="370"/>
        <v>0</v>
      </c>
      <c r="JNL59" s="383">
        <f t="shared" si="370"/>
        <v>0</v>
      </c>
      <c r="JNM59" s="383">
        <f t="shared" si="370"/>
        <v>0</v>
      </c>
      <c r="JNN59" s="383">
        <f t="shared" si="370"/>
        <v>0</v>
      </c>
      <c r="JNO59" s="383">
        <f t="shared" si="370"/>
        <v>0</v>
      </c>
      <c r="JNP59" s="383">
        <f t="shared" si="370"/>
        <v>0</v>
      </c>
      <c r="JNQ59" s="383">
        <f t="shared" si="370"/>
        <v>0</v>
      </c>
      <c r="JNR59" s="383">
        <f t="shared" si="370"/>
        <v>0</v>
      </c>
      <c r="JNS59" s="383">
        <f t="shared" si="370"/>
        <v>0</v>
      </c>
      <c r="JNT59" s="383">
        <f t="shared" si="370"/>
        <v>0</v>
      </c>
      <c r="JNU59" s="383">
        <f t="shared" si="370"/>
        <v>0</v>
      </c>
      <c r="JNV59" s="383">
        <f t="shared" si="370"/>
        <v>0</v>
      </c>
      <c r="JNW59" s="383">
        <f t="shared" si="370"/>
        <v>0</v>
      </c>
      <c r="JNX59" s="383">
        <f t="shared" si="370"/>
        <v>0</v>
      </c>
      <c r="JNY59" s="383">
        <f t="shared" si="370"/>
        <v>0</v>
      </c>
      <c r="JNZ59" s="383">
        <f t="shared" si="370"/>
        <v>0</v>
      </c>
      <c r="JOA59" s="383">
        <f t="shared" si="370"/>
        <v>0</v>
      </c>
      <c r="JOB59" s="383">
        <f t="shared" si="370"/>
        <v>0</v>
      </c>
      <c r="JOC59" s="383">
        <f t="shared" si="370"/>
        <v>0</v>
      </c>
      <c r="JOD59" s="383">
        <f t="shared" si="370"/>
        <v>0</v>
      </c>
      <c r="JOE59" s="383">
        <f t="shared" si="370"/>
        <v>0</v>
      </c>
      <c r="JOF59" s="383">
        <f t="shared" si="370"/>
        <v>0</v>
      </c>
      <c r="JOG59" s="383">
        <f t="shared" si="370"/>
        <v>0</v>
      </c>
      <c r="JOH59" s="383">
        <f t="shared" si="370"/>
        <v>0</v>
      </c>
      <c r="JOI59" s="383">
        <f t="shared" si="370"/>
        <v>0</v>
      </c>
      <c r="JOJ59" s="383">
        <f t="shared" si="370"/>
        <v>0</v>
      </c>
      <c r="JOK59" s="383">
        <f t="shared" si="370"/>
        <v>0</v>
      </c>
      <c r="JOL59" s="383">
        <f t="shared" si="370"/>
        <v>0</v>
      </c>
      <c r="JOM59" s="383">
        <f t="shared" si="370"/>
        <v>0</v>
      </c>
      <c r="JON59" s="383">
        <f t="shared" si="370"/>
        <v>0</v>
      </c>
      <c r="JOO59" s="383">
        <f t="shared" si="370"/>
        <v>0</v>
      </c>
      <c r="JOP59" s="383">
        <f t="shared" si="370"/>
        <v>0</v>
      </c>
      <c r="JOQ59" s="383">
        <f t="shared" si="370"/>
        <v>0</v>
      </c>
      <c r="JOR59" s="383">
        <f t="shared" si="370"/>
        <v>0</v>
      </c>
      <c r="JOS59" s="383">
        <f t="shared" si="370"/>
        <v>0</v>
      </c>
      <c r="JOT59" s="383">
        <f t="shared" si="370"/>
        <v>0</v>
      </c>
      <c r="JOU59" s="383">
        <f t="shared" si="370"/>
        <v>0</v>
      </c>
      <c r="JOV59" s="383">
        <f t="shared" si="370"/>
        <v>0</v>
      </c>
      <c r="JOW59" s="383">
        <f t="shared" si="370"/>
        <v>0</v>
      </c>
      <c r="JOX59" s="383">
        <f t="shared" ref="JOX59:JRI59" si="371">$C$59*JOX54</f>
        <v>0</v>
      </c>
      <c r="JOY59" s="383">
        <f t="shared" si="371"/>
        <v>0</v>
      </c>
      <c r="JOZ59" s="383">
        <f t="shared" si="371"/>
        <v>0</v>
      </c>
      <c r="JPA59" s="383">
        <f t="shared" si="371"/>
        <v>0</v>
      </c>
      <c r="JPB59" s="383">
        <f t="shared" si="371"/>
        <v>0</v>
      </c>
      <c r="JPC59" s="383">
        <f t="shared" si="371"/>
        <v>0</v>
      </c>
      <c r="JPD59" s="383">
        <f t="shared" si="371"/>
        <v>0</v>
      </c>
      <c r="JPE59" s="383">
        <f t="shared" si="371"/>
        <v>0</v>
      </c>
      <c r="JPF59" s="383">
        <f t="shared" si="371"/>
        <v>0</v>
      </c>
      <c r="JPG59" s="383">
        <f t="shared" si="371"/>
        <v>0</v>
      </c>
      <c r="JPH59" s="383">
        <f t="shared" si="371"/>
        <v>0</v>
      </c>
      <c r="JPI59" s="383">
        <f t="shared" si="371"/>
        <v>0</v>
      </c>
      <c r="JPJ59" s="383">
        <f t="shared" si="371"/>
        <v>0</v>
      </c>
      <c r="JPK59" s="383">
        <f t="shared" si="371"/>
        <v>0</v>
      </c>
      <c r="JPL59" s="383">
        <f t="shared" si="371"/>
        <v>0</v>
      </c>
      <c r="JPM59" s="383">
        <f t="shared" si="371"/>
        <v>0</v>
      </c>
      <c r="JPN59" s="383">
        <f t="shared" si="371"/>
        <v>0</v>
      </c>
      <c r="JPO59" s="383">
        <f t="shared" si="371"/>
        <v>0</v>
      </c>
      <c r="JPP59" s="383">
        <f t="shared" si="371"/>
        <v>0</v>
      </c>
      <c r="JPQ59" s="383">
        <f t="shared" si="371"/>
        <v>0</v>
      </c>
      <c r="JPR59" s="383">
        <f t="shared" si="371"/>
        <v>0</v>
      </c>
      <c r="JPS59" s="383">
        <f t="shared" si="371"/>
        <v>0</v>
      </c>
      <c r="JPT59" s="383">
        <f t="shared" si="371"/>
        <v>0</v>
      </c>
      <c r="JPU59" s="383">
        <f t="shared" si="371"/>
        <v>0</v>
      </c>
      <c r="JPV59" s="383">
        <f t="shared" si="371"/>
        <v>0</v>
      </c>
      <c r="JPW59" s="383">
        <f t="shared" si="371"/>
        <v>0</v>
      </c>
      <c r="JPX59" s="383">
        <f t="shared" si="371"/>
        <v>0</v>
      </c>
      <c r="JPY59" s="383">
        <f t="shared" si="371"/>
        <v>0</v>
      </c>
      <c r="JPZ59" s="383">
        <f t="shared" si="371"/>
        <v>0</v>
      </c>
      <c r="JQA59" s="383">
        <f t="shared" si="371"/>
        <v>0</v>
      </c>
      <c r="JQB59" s="383">
        <f t="shared" si="371"/>
        <v>0</v>
      </c>
      <c r="JQC59" s="383">
        <f t="shared" si="371"/>
        <v>0</v>
      </c>
      <c r="JQD59" s="383">
        <f t="shared" si="371"/>
        <v>0</v>
      </c>
      <c r="JQE59" s="383">
        <f t="shared" si="371"/>
        <v>0</v>
      </c>
      <c r="JQF59" s="383">
        <f t="shared" si="371"/>
        <v>0</v>
      </c>
      <c r="JQG59" s="383">
        <f t="shared" si="371"/>
        <v>0</v>
      </c>
      <c r="JQH59" s="383">
        <f t="shared" si="371"/>
        <v>0</v>
      </c>
      <c r="JQI59" s="383">
        <f t="shared" si="371"/>
        <v>0</v>
      </c>
      <c r="JQJ59" s="383">
        <f t="shared" si="371"/>
        <v>0</v>
      </c>
      <c r="JQK59" s="383">
        <f t="shared" si="371"/>
        <v>0</v>
      </c>
      <c r="JQL59" s="383">
        <f t="shared" si="371"/>
        <v>0</v>
      </c>
      <c r="JQM59" s="383">
        <f t="shared" si="371"/>
        <v>0</v>
      </c>
      <c r="JQN59" s="383">
        <f t="shared" si="371"/>
        <v>0</v>
      </c>
      <c r="JQO59" s="383">
        <f t="shared" si="371"/>
        <v>0</v>
      </c>
      <c r="JQP59" s="383">
        <f t="shared" si="371"/>
        <v>0</v>
      </c>
      <c r="JQQ59" s="383">
        <f t="shared" si="371"/>
        <v>0</v>
      </c>
      <c r="JQR59" s="383">
        <f t="shared" si="371"/>
        <v>0</v>
      </c>
      <c r="JQS59" s="383">
        <f t="shared" si="371"/>
        <v>0</v>
      </c>
      <c r="JQT59" s="383">
        <f t="shared" si="371"/>
        <v>0</v>
      </c>
      <c r="JQU59" s="383">
        <f t="shared" si="371"/>
        <v>0</v>
      </c>
      <c r="JQV59" s="383">
        <f t="shared" si="371"/>
        <v>0</v>
      </c>
      <c r="JQW59" s="383">
        <f t="shared" si="371"/>
        <v>0</v>
      </c>
      <c r="JQX59" s="383">
        <f t="shared" si="371"/>
        <v>0</v>
      </c>
      <c r="JQY59" s="383">
        <f t="shared" si="371"/>
        <v>0</v>
      </c>
      <c r="JQZ59" s="383">
        <f t="shared" si="371"/>
        <v>0</v>
      </c>
      <c r="JRA59" s="383">
        <f t="shared" si="371"/>
        <v>0</v>
      </c>
      <c r="JRB59" s="383">
        <f t="shared" si="371"/>
        <v>0</v>
      </c>
      <c r="JRC59" s="383">
        <f t="shared" si="371"/>
        <v>0</v>
      </c>
      <c r="JRD59" s="383">
        <f t="shared" si="371"/>
        <v>0</v>
      </c>
      <c r="JRE59" s="383">
        <f t="shared" si="371"/>
        <v>0</v>
      </c>
      <c r="JRF59" s="383">
        <f t="shared" si="371"/>
        <v>0</v>
      </c>
      <c r="JRG59" s="383">
        <f t="shared" si="371"/>
        <v>0</v>
      </c>
      <c r="JRH59" s="383">
        <f t="shared" si="371"/>
        <v>0</v>
      </c>
      <c r="JRI59" s="383">
        <f t="shared" si="371"/>
        <v>0</v>
      </c>
      <c r="JRJ59" s="383">
        <f t="shared" ref="JRJ59:JTU59" si="372">$C$59*JRJ54</f>
        <v>0</v>
      </c>
      <c r="JRK59" s="383">
        <f t="shared" si="372"/>
        <v>0</v>
      </c>
      <c r="JRL59" s="383">
        <f t="shared" si="372"/>
        <v>0</v>
      </c>
      <c r="JRM59" s="383">
        <f t="shared" si="372"/>
        <v>0</v>
      </c>
      <c r="JRN59" s="383">
        <f t="shared" si="372"/>
        <v>0</v>
      </c>
      <c r="JRO59" s="383">
        <f t="shared" si="372"/>
        <v>0</v>
      </c>
      <c r="JRP59" s="383">
        <f t="shared" si="372"/>
        <v>0</v>
      </c>
      <c r="JRQ59" s="383">
        <f t="shared" si="372"/>
        <v>0</v>
      </c>
      <c r="JRR59" s="383">
        <f t="shared" si="372"/>
        <v>0</v>
      </c>
      <c r="JRS59" s="383">
        <f t="shared" si="372"/>
        <v>0</v>
      </c>
      <c r="JRT59" s="383">
        <f t="shared" si="372"/>
        <v>0</v>
      </c>
      <c r="JRU59" s="383">
        <f t="shared" si="372"/>
        <v>0</v>
      </c>
      <c r="JRV59" s="383">
        <f t="shared" si="372"/>
        <v>0</v>
      </c>
      <c r="JRW59" s="383">
        <f t="shared" si="372"/>
        <v>0</v>
      </c>
      <c r="JRX59" s="383">
        <f t="shared" si="372"/>
        <v>0</v>
      </c>
      <c r="JRY59" s="383">
        <f t="shared" si="372"/>
        <v>0</v>
      </c>
      <c r="JRZ59" s="383">
        <f t="shared" si="372"/>
        <v>0</v>
      </c>
      <c r="JSA59" s="383">
        <f t="shared" si="372"/>
        <v>0</v>
      </c>
      <c r="JSB59" s="383">
        <f t="shared" si="372"/>
        <v>0</v>
      </c>
      <c r="JSC59" s="383">
        <f t="shared" si="372"/>
        <v>0</v>
      </c>
      <c r="JSD59" s="383">
        <f t="shared" si="372"/>
        <v>0</v>
      </c>
      <c r="JSE59" s="383">
        <f t="shared" si="372"/>
        <v>0</v>
      </c>
      <c r="JSF59" s="383">
        <f t="shared" si="372"/>
        <v>0</v>
      </c>
      <c r="JSG59" s="383">
        <f t="shared" si="372"/>
        <v>0</v>
      </c>
      <c r="JSH59" s="383">
        <f t="shared" si="372"/>
        <v>0</v>
      </c>
      <c r="JSI59" s="383">
        <f t="shared" si="372"/>
        <v>0</v>
      </c>
      <c r="JSJ59" s="383">
        <f t="shared" si="372"/>
        <v>0</v>
      </c>
      <c r="JSK59" s="383">
        <f t="shared" si="372"/>
        <v>0</v>
      </c>
      <c r="JSL59" s="383">
        <f t="shared" si="372"/>
        <v>0</v>
      </c>
      <c r="JSM59" s="383">
        <f t="shared" si="372"/>
        <v>0</v>
      </c>
      <c r="JSN59" s="383">
        <f t="shared" si="372"/>
        <v>0</v>
      </c>
      <c r="JSO59" s="383">
        <f t="shared" si="372"/>
        <v>0</v>
      </c>
      <c r="JSP59" s="383">
        <f t="shared" si="372"/>
        <v>0</v>
      </c>
      <c r="JSQ59" s="383">
        <f t="shared" si="372"/>
        <v>0</v>
      </c>
      <c r="JSR59" s="383">
        <f t="shared" si="372"/>
        <v>0</v>
      </c>
      <c r="JSS59" s="383">
        <f t="shared" si="372"/>
        <v>0</v>
      </c>
      <c r="JST59" s="383">
        <f t="shared" si="372"/>
        <v>0</v>
      </c>
      <c r="JSU59" s="383">
        <f t="shared" si="372"/>
        <v>0</v>
      </c>
      <c r="JSV59" s="383">
        <f t="shared" si="372"/>
        <v>0</v>
      </c>
      <c r="JSW59" s="383">
        <f t="shared" si="372"/>
        <v>0</v>
      </c>
      <c r="JSX59" s="383">
        <f t="shared" si="372"/>
        <v>0</v>
      </c>
      <c r="JSY59" s="383">
        <f t="shared" si="372"/>
        <v>0</v>
      </c>
      <c r="JSZ59" s="383">
        <f t="shared" si="372"/>
        <v>0</v>
      </c>
      <c r="JTA59" s="383">
        <f t="shared" si="372"/>
        <v>0</v>
      </c>
      <c r="JTB59" s="383">
        <f t="shared" si="372"/>
        <v>0</v>
      </c>
      <c r="JTC59" s="383">
        <f t="shared" si="372"/>
        <v>0</v>
      </c>
      <c r="JTD59" s="383">
        <f t="shared" si="372"/>
        <v>0</v>
      </c>
      <c r="JTE59" s="383">
        <f t="shared" si="372"/>
        <v>0</v>
      </c>
      <c r="JTF59" s="383">
        <f t="shared" si="372"/>
        <v>0</v>
      </c>
      <c r="JTG59" s="383">
        <f t="shared" si="372"/>
        <v>0</v>
      </c>
      <c r="JTH59" s="383">
        <f t="shared" si="372"/>
        <v>0</v>
      </c>
      <c r="JTI59" s="383">
        <f t="shared" si="372"/>
        <v>0</v>
      </c>
      <c r="JTJ59" s="383">
        <f t="shared" si="372"/>
        <v>0</v>
      </c>
      <c r="JTK59" s="383">
        <f t="shared" si="372"/>
        <v>0</v>
      </c>
      <c r="JTL59" s="383">
        <f t="shared" si="372"/>
        <v>0</v>
      </c>
      <c r="JTM59" s="383">
        <f t="shared" si="372"/>
        <v>0</v>
      </c>
      <c r="JTN59" s="383">
        <f t="shared" si="372"/>
        <v>0</v>
      </c>
      <c r="JTO59" s="383">
        <f t="shared" si="372"/>
        <v>0</v>
      </c>
      <c r="JTP59" s="383">
        <f t="shared" si="372"/>
        <v>0</v>
      </c>
      <c r="JTQ59" s="383">
        <f t="shared" si="372"/>
        <v>0</v>
      </c>
      <c r="JTR59" s="383">
        <f t="shared" si="372"/>
        <v>0</v>
      </c>
      <c r="JTS59" s="383">
        <f t="shared" si="372"/>
        <v>0</v>
      </c>
      <c r="JTT59" s="383">
        <f t="shared" si="372"/>
        <v>0</v>
      </c>
      <c r="JTU59" s="383">
        <f t="shared" si="372"/>
        <v>0</v>
      </c>
      <c r="JTV59" s="383">
        <f t="shared" ref="JTV59:JWG59" si="373">$C$59*JTV54</f>
        <v>0</v>
      </c>
      <c r="JTW59" s="383">
        <f t="shared" si="373"/>
        <v>0</v>
      </c>
      <c r="JTX59" s="383">
        <f t="shared" si="373"/>
        <v>0</v>
      </c>
      <c r="JTY59" s="383">
        <f t="shared" si="373"/>
        <v>0</v>
      </c>
      <c r="JTZ59" s="383">
        <f t="shared" si="373"/>
        <v>0</v>
      </c>
      <c r="JUA59" s="383">
        <f t="shared" si="373"/>
        <v>0</v>
      </c>
      <c r="JUB59" s="383">
        <f t="shared" si="373"/>
        <v>0</v>
      </c>
      <c r="JUC59" s="383">
        <f t="shared" si="373"/>
        <v>0</v>
      </c>
      <c r="JUD59" s="383">
        <f t="shared" si="373"/>
        <v>0</v>
      </c>
      <c r="JUE59" s="383">
        <f t="shared" si="373"/>
        <v>0</v>
      </c>
      <c r="JUF59" s="383">
        <f t="shared" si="373"/>
        <v>0</v>
      </c>
      <c r="JUG59" s="383">
        <f t="shared" si="373"/>
        <v>0</v>
      </c>
      <c r="JUH59" s="383">
        <f t="shared" si="373"/>
        <v>0</v>
      </c>
      <c r="JUI59" s="383">
        <f t="shared" si="373"/>
        <v>0</v>
      </c>
      <c r="JUJ59" s="383">
        <f t="shared" si="373"/>
        <v>0</v>
      </c>
      <c r="JUK59" s="383">
        <f t="shared" si="373"/>
        <v>0</v>
      </c>
      <c r="JUL59" s="383">
        <f t="shared" si="373"/>
        <v>0</v>
      </c>
      <c r="JUM59" s="383">
        <f t="shared" si="373"/>
        <v>0</v>
      </c>
      <c r="JUN59" s="383">
        <f t="shared" si="373"/>
        <v>0</v>
      </c>
      <c r="JUO59" s="383">
        <f t="shared" si="373"/>
        <v>0</v>
      </c>
      <c r="JUP59" s="383">
        <f t="shared" si="373"/>
        <v>0</v>
      </c>
      <c r="JUQ59" s="383">
        <f t="shared" si="373"/>
        <v>0</v>
      </c>
      <c r="JUR59" s="383">
        <f t="shared" si="373"/>
        <v>0</v>
      </c>
      <c r="JUS59" s="383">
        <f t="shared" si="373"/>
        <v>0</v>
      </c>
      <c r="JUT59" s="383">
        <f t="shared" si="373"/>
        <v>0</v>
      </c>
      <c r="JUU59" s="383">
        <f t="shared" si="373"/>
        <v>0</v>
      </c>
      <c r="JUV59" s="383">
        <f t="shared" si="373"/>
        <v>0</v>
      </c>
      <c r="JUW59" s="383">
        <f t="shared" si="373"/>
        <v>0</v>
      </c>
      <c r="JUX59" s="383">
        <f t="shared" si="373"/>
        <v>0</v>
      </c>
      <c r="JUY59" s="383">
        <f t="shared" si="373"/>
        <v>0</v>
      </c>
      <c r="JUZ59" s="383">
        <f t="shared" si="373"/>
        <v>0</v>
      </c>
      <c r="JVA59" s="383">
        <f t="shared" si="373"/>
        <v>0</v>
      </c>
      <c r="JVB59" s="383">
        <f t="shared" si="373"/>
        <v>0</v>
      </c>
      <c r="JVC59" s="383">
        <f t="shared" si="373"/>
        <v>0</v>
      </c>
      <c r="JVD59" s="383">
        <f t="shared" si="373"/>
        <v>0</v>
      </c>
      <c r="JVE59" s="383">
        <f t="shared" si="373"/>
        <v>0</v>
      </c>
      <c r="JVF59" s="383">
        <f t="shared" si="373"/>
        <v>0</v>
      </c>
      <c r="JVG59" s="383">
        <f t="shared" si="373"/>
        <v>0</v>
      </c>
      <c r="JVH59" s="383">
        <f t="shared" si="373"/>
        <v>0</v>
      </c>
      <c r="JVI59" s="383">
        <f t="shared" si="373"/>
        <v>0</v>
      </c>
      <c r="JVJ59" s="383">
        <f t="shared" si="373"/>
        <v>0</v>
      </c>
      <c r="JVK59" s="383">
        <f t="shared" si="373"/>
        <v>0</v>
      </c>
      <c r="JVL59" s="383">
        <f t="shared" si="373"/>
        <v>0</v>
      </c>
      <c r="JVM59" s="383">
        <f t="shared" si="373"/>
        <v>0</v>
      </c>
      <c r="JVN59" s="383">
        <f t="shared" si="373"/>
        <v>0</v>
      </c>
      <c r="JVO59" s="383">
        <f t="shared" si="373"/>
        <v>0</v>
      </c>
      <c r="JVP59" s="383">
        <f t="shared" si="373"/>
        <v>0</v>
      </c>
      <c r="JVQ59" s="383">
        <f t="shared" si="373"/>
        <v>0</v>
      </c>
      <c r="JVR59" s="383">
        <f t="shared" si="373"/>
        <v>0</v>
      </c>
      <c r="JVS59" s="383">
        <f t="shared" si="373"/>
        <v>0</v>
      </c>
      <c r="JVT59" s="383">
        <f t="shared" si="373"/>
        <v>0</v>
      </c>
      <c r="JVU59" s="383">
        <f t="shared" si="373"/>
        <v>0</v>
      </c>
      <c r="JVV59" s="383">
        <f t="shared" si="373"/>
        <v>0</v>
      </c>
      <c r="JVW59" s="383">
        <f t="shared" si="373"/>
        <v>0</v>
      </c>
      <c r="JVX59" s="383">
        <f t="shared" si="373"/>
        <v>0</v>
      </c>
      <c r="JVY59" s="383">
        <f t="shared" si="373"/>
        <v>0</v>
      </c>
      <c r="JVZ59" s="383">
        <f t="shared" si="373"/>
        <v>0</v>
      </c>
      <c r="JWA59" s="383">
        <f t="shared" si="373"/>
        <v>0</v>
      </c>
      <c r="JWB59" s="383">
        <f t="shared" si="373"/>
        <v>0</v>
      </c>
      <c r="JWC59" s="383">
        <f t="shared" si="373"/>
        <v>0</v>
      </c>
      <c r="JWD59" s="383">
        <f t="shared" si="373"/>
        <v>0</v>
      </c>
      <c r="JWE59" s="383">
        <f t="shared" si="373"/>
        <v>0</v>
      </c>
      <c r="JWF59" s="383">
        <f t="shared" si="373"/>
        <v>0</v>
      </c>
      <c r="JWG59" s="383">
        <f t="shared" si="373"/>
        <v>0</v>
      </c>
      <c r="JWH59" s="383">
        <f t="shared" ref="JWH59:JYS59" si="374">$C$59*JWH54</f>
        <v>0</v>
      </c>
      <c r="JWI59" s="383">
        <f t="shared" si="374"/>
        <v>0</v>
      </c>
      <c r="JWJ59" s="383">
        <f t="shared" si="374"/>
        <v>0</v>
      </c>
      <c r="JWK59" s="383">
        <f t="shared" si="374"/>
        <v>0</v>
      </c>
      <c r="JWL59" s="383">
        <f t="shared" si="374"/>
        <v>0</v>
      </c>
      <c r="JWM59" s="383">
        <f t="shared" si="374"/>
        <v>0</v>
      </c>
      <c r="JWN59" s="383">
        <f t="shared" si="374"/>
        <v>0</v>
      </c>
      <c r="JWO59" s="383">
        <f t="shared" si="374"/>
        <v>0</v>
      </c>
      <c r="JWP59" s="383">
        <f t="shared" si="374"/>
        <v>0</v>
      </c>
      <c r="JWQ59" s="383">
        <f t="shared" si="374"/>
        <v>0</v>
      </c>
      <c r="JWR59" s="383">
        <f t="shared" si="374"/>
        <v>0</v>
      </c>
      <c r="JWS59" s="383">
        <f t="shared" si="374"/>
        <v>0</v>
      </c>
      <c r="JWT59" s="383">
        <f t="shared" si="374"/>
        <v>0</v>
      </c>
      <c r="JWU59" s="383">
        <f t="shared" si="374"/>
        <v>0</v>
      </c>
      <c r="JWV59" s="383">
        <f t="shared" si="374"/>
        <v>0</v>
      </c>
      <c r="JWW59" s="383">
        <f t="shared" si="374"/>
        <v>0</v>
      </c>
      <c r="JWX59" s="383">
        <f t="shared" si="374"/>
        <v>0</v>
      </c>
      <c r="JWY59" s="383">
        <f t="shared" si="374"/>
        <v>0</v>
      </c>
      <c r="JWZ59" s="383">
        <f t="shared" si="374"/>
        <v>0</v>
      </c>
      <c r="JXA59" s="383">
        <f t="shared" si="374"/>
        <v>0</v>
      </c>
      <c r="JXB59" s="383">
        <f t="shared" si="374"/>
        <v>0</v>
      </c>
      <c r="JXC59" s="383">
        <f t="shared" si="374"/>
        <v>0</v>
      </c>
      <c r="JXD59" s="383">
        <f t="shared" si="374"/>
        <v>0</v>
      </c>
      <c r="JXE59" s="383">
        <f t="shared" si="374"/>
        <v>0</v>
      </c>
      <c r="JXF59" s="383">
        <f t="shared" si="374"/>
        <v>0</v>
      </c>
      <c r="JXG59" s="383">
        <f t="shared" si="374"/>
        <v>0</v>
      </c>
      <c r="JXH59" s="383">
        <f t="shared" si="374"/>
        <v>0</v>
      </c>
      <c r="JXI59" s="383">
        <f t="shared" si="374"/>
        <v>0</v>
      </c>
      <c r="JXJ59" s="383">
        <f t="shared" si="374"/>
        <v>0</v>
      </c>
      <c r="JXK59" s="383">
        <f t="shared" si="374"/>
        <v>0</v>
      </c>
      <c r="JXL59" s="383">
        <f t="shared" si="374"/>
        <v>0</v>
      </c>
      <c r="JXM59" s="383">
        <f t="shared" si="374"/>
        <v>0</v>
      </c>
      <c r="JXN59" s="383">
        <f t="shared" si="374"/>
        <v>0</v>
      </c>
      <c r="JXO59" s="383">
        <f t="shared" si="374"/>
        <v>0</v>
      </c>
      <c r="JXP59" s="383">
        <f t="shared" si="374"/>
        <v>0</v>
      </c>
      <c r="JXQ59" s="383">
        <f t="shared" si="374"/>
        <v>0</v>
      </c>
      <c r="JXR59" s="383">
        <f t="shared" si="374"/>
        <v>0</v>
      </c>
      <c r="JXS59" s="383">
        <f t="shared" si="374"/>
        <v>0</v>
      </c>
      <c r="JXT59" s="383">
        <f t="shared" si="374"/>
        <v>0</v>
      </c>
      <c r="JXU59" s="383">
        <f t="shared" si="374"/>
        <v>0</v>
      </c>
      <c r="JXV59" s="383">
        <f t="shared" si="374"/>
        <v>0</v>
      </c>
      <c r="JXW59" s="383">
        <f t="shared" si="374"/>
        <v>0</v>
      </c>
      <c r="JXX59" s="383">
        <f t="shared" si="374"/>
        <v>0</v>
      </c>
      <c r="JXY59" s="383">
        <f t="shared" si="374"/>
        <v>0</v>
      </c>
      <c r="JXZ59" s="383">
        <f t="shared" si="374"/>
        <v>0</v>
      </c>
      <c r="JYA59" s="383">
        <f t="shared" si="374"/>
        <v>0</v>
      </c>
      <c r="JYB59" s="383">
        <f t="shared" si="374"/>
        <v>0</v>
      </c>
      <c r="JYC59" s="383">
        <f t="shared" si="374"/>
        <v>0</v>
      </c>
      <c r="JYD59" s="383">
        <f t="shared" si="374"/>
        <v>0</v>
      </c>
      <c r="JYE59" s="383">
        <f t="shared" si="374"/>
        <v>0</v>
      </c>
      <c r="JYF59" s="383">
        <f t="shared" si="374"/>
        <v>0</v>
      </c>
      <c r="JYG59" s="383">
        <f t="shared" si="374"/>
        <v>0</v>
      </c>
      <c r="JYH59" s="383">
        <f t="shared" si="374"/>
        <v>0</v>
      </c>
      <c r="JYI59" s="383">
        <f t="shared" si="374"/>
        <v>0</v>
      </c>
      <c r="JYJ59" s="383">
        <f t="shared" si="374"/>
        <v>0</v>
      </c>
      <c r="JYK59" s="383">
        <f t="shared" si="374"/>
        <v>0</v>
      </c>
      <c r="JYL59" s="383">
        <f t="shared" si="374"/>
        <v>0</v>
      </c>
      <c r="JYM59" s="383">
        <f t="shared" si="374"/>
        <v>0</v>
      </c>
      <c r="JYN59" s="383">
        <f t="shared" si="374"/>
        <v>0</v>
      </c>
      <c r="JYO59" s="383">
        <f t="shared" si="374"/>
        <v>0</v>
      </c>
      <c r="JYP59" s="383">
        <f t="shared" si="374"/>
        <v>0</v>
      </c>
      <c r="JYQ59" s="383">
        <f t="shared" si="374"/>
        <v>0</v>
      </c>
      <c r="JYR59" s="383">
        <f t="shared" si="374"/>
        <v>0</v>
      </c>
      <c r="JYS59" s="383">
        <f t="shared" si="374"/>
        <v>0</v>
      </c>
      <c r="JYT59" s="383">
        <f t="shared" ref="JYT59:KBE59" si="375">$C$59*JYT54</f>
        <v>0</v>
      </c>
      <c r="JYU59" s="383">
        <f t="shared" si="375"/>
        <v>0</v>
      </c>
      <c r="JYV59" s="383">
        <f t="shared" si="375"/>
        <v>0</v>
      </c>
      <c r="JYW59" s="383">
        <f t="shared" si="375"/>
        <v>0</v>
      </c>
      <c r="JYX59" s="383">
        <f t="shared" si="375"/>
        <v>0</v>
      </c>
      <c r="JYY59" s="383">
        <f t="shared" si="375"/>
        <v>0</v>
      </c>
      <c r="JYZ59" s="383">
        <f t="shared" si="375"/>
        <v>0</v>
      </c>
      <c r="JZA59" s="383">
        <f t="shared" si="375"/>
        <v>0</v>
      </c>
      <c r="JZB59" s="383">
        <f t="shared" si="375"/>
        <v>0</v>
      </c>
      <c r="JZC59" s="383">
        <f t="shared" si="375"/>
        <v>0</v>
      </c>
      <c r="JZD59" s="383">
        <f t="shared" si="375"/>
        <v>0</v>
      </c>
      <c r="JZE59" s="383">
        <f t="shared" si="375"/>
        <v>0</v>
      </c>
      <c r="JZF59" s="383">
        <f t="shared" si="375"/>
        <v>0</v>
      </c>
      <c r="JZG59" s="383">
        <f t="shared" si="375"/>
        <v>0</v>
      </c>
      <c r="JZH59" s="383">
        <f t="shared" si="375"/>
        <v>0</v>
      </c>
      <c r="JZI59" s="383">
        <f t="shared" si="375"/>
        <v>0</v>
      </c>
      <c r="JZJ59" s="383">
        <f t="shared" si="375"/>
        <v>0</v>
      </c>
      <c r="JZK59" s="383">
        <f t="shared" si="375"/>
        <v>0</v>
      </c>
      <c r="JZL59" s="383">
        <f t="shared" si="375"/>
        <v>0</v>
      </c>
      <c r="JZM59" s="383">
        <f t="shared" si="375"/>
        <v>0</v>
      </c>
      <c r="JZN59" s="383">
        <f t="shared" si="375"/>
        <v>0</v>
      </c>
      <c r="JZO59" s="383">
        <f t="shared" si="375"/>
        <v>0</v>
      </c>
      <c r="JZP59" s="383">
        <f t="shared" si="375"/>
        <v>0</v>
      </c>
      <c r="JZQ59" s="383">
        <f t="shared" si="375"/>
        <v>0</v>
      </c>
      <c r="JZR59" s="383">
        <f t="shared" si="375"/>
        <v>0</v>
      </c>
      <c r="JZS59" s="383">
        <f t="shared" si="375"/>
        <v>0</v>
      </c>
      <c r="JZT59" s="383">
        <f t="shared" si="375"/>
        <v>0</v>
      </c>
      <c r="JZU59" s="383">
        <f t="shared" si="375"/>
        <v>0</v>
      </c>
      <c r="JZV59" s="383">
        <f t="shared" si="375"/>
        <v>0</v>
      </c>
      <c r="JZW59" s="383">
        <f t="shared" si="375"/>
        <v>0</v>
      </c>
      <c r="JZX59" s="383">
        <f t="shared" si="375"/>
        <v>0</v>
      </c>
      <c r="JZY59" s="383">
        <f t="shared" si="375"/>
        <v>0</v>
      </c>
      <c r="JZZ59" s="383">
        <f t="shared" si="375"/>
        <v>0</v>
      </c>
      <c r="KAA59" s="383">
        <f t="shared" si="375"/>
        <v>0</v>
      </c>
      <c r="KAB59" s="383">
        <f t="shared" si="375"/>
        <v>0</v>
      </c>
      <c r="KAC59" s="383">
        <f t="shared" si="375"/>
        <v>0</v>
      </c>
      <c r="KAD59" s="383">
        <f t="shared" si="375"/>
        <v>0</v>
      </c>
      <c r="KAE59" s="383">
        <f t="shared" si="375"/>
        <v>0</v>
      </c>
      <c r="KAF59" s="383">
        <f t="shared" si="375"/>
        <v>0</v>
      </c>
      <c r="KAG59" s="383">
        <f t="shared" si="375"/>
        <v>0</v>
      </c>
      <c r="KAH59" s="383">
        <f t="shared" si="375"/>
        <v>0</v>
      </c>
      <c r="KAI59" s="383">
        <f t="shared" si="375"/>
        <v>0</v>
      </c>
      <c r="KAJ59" s="383">
        <f t="shared" si="375"/>
        <v>0</v>
      </c>
      <c r="KAK59" s="383">
        <f t="shared" si="375"/>
        <v>0</v>
      </c>
      <c r="KAL59" s="383">
        <f t="shared" si="375"/>
        <v>0</v>
      </c>
      <c r="KAM59" s="383">
        <f t="shared" si="375"/>
        <v>0</v>
      </c>
      <c r="KAN59" s="383">
        <f t="shared" si="375"/>
        <v>0</v>
      </c>
      <c r="KAO59" s="383">
        <f t="shared" si="375"/>
        <v>0</v>
      </c>
      <c r="KAP59" s="383">
        <f t="shared" si="375"/>
        <v>0</v>
      </c>
      <c r="KAQ59" s="383">
        <f t="shared" si="375"/>
        <v>0</v>
      </c>
      <c r="KAR59" s="383">
        <f t="shared" si="375"/>
        <v>0</v>
      </c>
      <c r="KAS59" s="383">
        <f t="shared" si="375"/>
        <v>0</v>
      </c>
      <c r="KAT59" s="383">
        <f t="shared" si="375"/>
        <v>0</v>
      </c>
      <c r="KAU59" s="383">
        <f t="shared" si="375"/>
        <v>0</v>
      </c>
      <c r="KAV59" s="383">
        <f t="shared" si="375"/>
        <v>0</v>
      </c>
      <c r="KAW59" s="383">
        <f t="shared" si="375"/>
        <v>0</v>
      </c>
      <c r="KAX59" s="383">
        <f t="shared" si="375"/>
        <v>0</v>
      </c>
      <c r="KAY59" s="383">
        <f t="shared" si="375"/>
        <v>0</v>
      </c>
      <c r="KAZ59" s="383">
        <f t="shared" si="375"/>
        <v>0</v>
      </c>
      <c r="KBA59" s="383">
        <f t="shared" si="375"/>
        <v>0</v>
      </c>
      <c r="KBB59" s="383">
        <f t="shared" si="375"/>
        <v>0</v>
      </c>
      <c r="KBC59" s="383">
        <f t="shared" si="375"/>
        <v>0</v>
      </c>
      <c r="KBD59" s="383">
        <f t="shared" si="375"/>
        <v>0</v>
      </c>
      <c r="KBE59" s="383">
        <f t="shared" si="375"/>
        <v>0</v>
      </c>
      <c r="KBF59" s="383">
        <f t="shared" ref="KBF59:KDQ59" si="376">$C$59*KBF54</f>
        <v>0</v>
      </c>
      <c r="KBG59" s="383">
        <f t="shared" si="376"/>
        <v>0</v>
      </c>
      <c r="KBH59" s="383">
        <f t="shared" si="376"/>
        <v>0</v>
      </c>
      <c r="KBI59" s="383">
        <f t="shared" si="376"/>
        <v>0</v>
      </c>
      <c r="KBJ59" s="383">
        <f t="shared" si="376"/>
        <v>0</v>
      </c>
      <c r="KBK59" s="383">
        <f t="shared" si="376"/>
        <v>0</v>
      </c>
      <c r="KBL59" s="383">
        <f t="shared" si="376"/>
        <v>0</v>
      </c>
      <c r="KBM59" s="383">
        <f t="shared" si="376"/>
        <v>0</v>
      </c>
      <c r="KBN59" s="383">
        <f t="shared" si="376"/>
        <v>0</v>
      </c>
      <c r="KBO59" s="383">
        <f t="shared" si="376"/>
        <v>0</v>
      </c>
      <c r="KBP59" s="383">
        <f t="shared" si="376"/>
        <v>0</v>
      </c>
      <c r="KBQ59" s="383">
        <f t="shared" si="376"/>
        <v>0</v>
      </c>
      <c r="KBR59" s="383">
        <f t="shared" si="376"/>
        <v>0</v>
      </c>
      <c r="KBS59" s="383">
        <f t="shared" si="376"/>
        <v>0</v>
      </c>
      <c r="KBT59" s="383">
        <f t="shared" si="376"/>
        <v>0</v>
      </c>
      <c r="KBU59" s="383">
        <f t="shared" si="376"/>
        <v>0</v>
      </c>
      <c r="KBV59" s="383">
        <f t="shared" si="376"/>
        <v>0</v>
      </c>
      <c r="KBW59" s="383">
        <f t="shared" si="376"/>
        <v>0</v>
      </c>
      <c r="KBX59" s="383">
        <f t="shared" si="376"/>
        <v>0</v>
      </c>
      <c r="KBY59" s="383">
        <f t="shared" si="376"/>
        <v>0</v>
      </c>
      <c r="KBZ59" s="383">
        <f t="shared" si="376"/>
        <v>0</v>
      </c>
      <c r="KCA59" s="383">
        <f t="shared" si="376"/>
        <v>0</v>
      </c>
      <c r="KCB59" s="383">
        <f t="shared" si="376"/>
        <v>0</v>
      </c>
      <c r="KCC59" s="383">
        <f t="shared" si="376"/>
        <v>0</v>
      </c>
      <c r="KCD59" s="383">
        <f t="shared" si="376"/>
        <v>0</v>
      </c>
      <c r="KCE59" s="383">
        <f t="shared" si="376"/>
        <v>0</v>
      </c>
      <c r="KCF59" s="383">
        <f t="shared" si="376"/>
        <v>0</v>
      </c>
      <c r="KCG59" s="383">
        <f t="shared" si="376"/>
        <v>0</v>
      </c>
      <c r="KCH59" s="383">
        <f t="shared" si="376"/>
        <v>0</v>
      </c>
      <c r="KCI59" s="383">
        <f t="shared" si="376"/>
        <v>0</v>
      </c>
      <c r="KCJ59" s="383">
        <f t="shared" si="376"/>
        <v>0</v>
      </c>
      <c r="KCK59" s="383">
        <f t="shared" si="376"/>
        <v>0</v>
      </c>
      <c r="KCL59" s="383">
        <f t="shared" si="376"/>
        <v>0</v>
      </c>
      <c r="KCM59" s="383">
        <f t="shared" si="376"/>
        <v>0</v>
      </c>
      <c r="KCN59" s="383">
        <f t="shared" si="376"/>
        <v>0</v>
      </c>
      <c r="KCO59" s="383">
        <f t="shared" si="376"/>
        <v>0</v>
      </c>
      <c r="KCP59" s="383">
        <f t="shared" si="376"/>
        <v>0</v>
      </c>
      <c r="KCQ59" s="383">
        <f t="shared" si="376"/>
        <v>0</v>
      </c>
      <c r="KCR59" s="383">
        <f t="shared" si="376"/>
        <v>0</v>
      </c>
      <c r="KCS59" s="383">
        <f t="shared" si="376"/>
        <v>0</v>
      </c>
      <c r="KCT59" s="383">
        <f t="shared" si="376"/>
        <v>0</v>
      </c>
      <c r="KCU59" s="383">
        <f t="shared" si="376"/>
        <v>0</v>
      </c>
      <c r="KCV59" s="383">
        <f t="shared" si="376"/>
        <v>0</v>
      </c>
      <c r="KCW59" s="383">
        <f t="shared" si="376"/>
        <v>0</v>
      </c>
      <c r="KCX59" s="383">
        <f t="shared" si="376"/>
        <v>0</v>
      </c>
      <c r="KCY59" s="383">
        <f t="shared" si="376"/>
        <v>0</v>
      </c>
      <c r="KCZ59" s="383">
        <f t="shared" si="376"/>
        <v>0</v>
      </c>
      <c r="KDA59" s="383">
        <f t="shared" si="376"/>
        <v>0</v>
      </c>
      <c r="KDB59" s="383">
        <f t="shared" si="376"/>
        <v>0</v>
      </c>
      <c r="KDC59" s="383">
        <f t="shared" si="376"/>
        <v>0</v>
      </c>
      <c r="KDD59" s="383">
        <f t="shared" si="376"/>
        <v>0</v>
      </c>
      <c r="KDE59" s="383">
        <f t="shared" si="376"/>
        <v>0</v>
      </c>
      <c r="KDF59" s="383">
        <f t="shared" si="376"/>
        <v>0</v>
      </c>
      <c r="KDG59" s="383">
        <f t="shared" si="376"/>
        <v>0</v>
      </c>
      <c r="KDH59" s="383">
        <f t="shared" si="376"/>
        <v>0</v>
      </c>
      <c r="KDI59" s="383">
        <f t="shared" si="376"/>
        <v>0</v>
      </c>
      <c r="KDJ59" s="383">
        <f t="shared" si="376"/>
        <v>0</v>
      </c>
      <c r="KDK59" s="383">
        <f t="shared" si="376"/>
        <v>0</v>
      </c>
      <c r="KDL59" s="383">
        <f t="shared" si="376"/>
        <v>0</v>
      </c>
      <c r="KDM59" s="383">
        <f t="shared" si="376"/>
        <v>0</v>
      </c>
      <c r="KDN59" s="383">
        <f t="shared" si="376"/>
        <v>0</v>
      </c>
      <c r="KDO59" s="383">
        <f t="shared" si="376"/>
        <v>0</v>
      </c>
      <c r="KDP59" s="383">
        <f t="shared" si="376"/>
        <v>0</v>
      </c>
      <c r="KDQ59" s="383">
        <f t="shared" si="376"/>
        <v>0</v>
      </c>
      <c r="KDR59" s="383">
        <f t="shared" ref="KDR59:KGC59" si="377">$C$59*KDR54</f>
        <v>0</v>
      </c>
      <c r="KDS59" s="383">
        <f t="shared" si="377"/>
        <v>0</v>
      </c>
      <c r="KDT59" s="383">
        <f t="shared" si="377"/>
        <v>0</v>
      </c>
      <c r="KDU59" s="383">
        <f t="shared" si="377"/>
        <v>0</v>
      </c>
      <c r="KDV59" s="383">
        <f t="shared" si="377"/>
        <v>0</v>
      </c>
      <c r="KDW59" s="383">
        <f t="shared" si="377"/>
        <v>0</v>
      </c>
      <c r="KDX59" s="383">
        <f t="shared" si="377"/>
        <v>0</v>
      </c>
      <c r="KDY59" s="383">
        <f t="shared" si="377"/>
        <v>0</v>
      </c>
      <c r="KDZ59" s="383">
        <f t="shared" si="377"/>
        <v>0</v>
      </c>
      <c r="KEA59" s="383">
        <f t="shared" si="377"/>
        <v>0</v>
      </c>
      <c r="KEB59" s="383">
        <f t="shared" si="377"/>
        <v>0</v>
      </c>
      <c r="KEC59" s="383">
        <f t="shared" si="377"/>
        <v>0</v>
      </c>
      <c r="KED59" s="383">
        <f t="shared" si="377"/>
        <v>0</v>
      </c>
      <c r="KEE59" s="383">
        <f t="shared" si="377"/>
        <v>0</v>
      </c>
      <c r="KEF59" s="383">
        <f t="shared" si="377"/>
        <v>0</v>
      </c>
      <c r="KEG59" s="383">
        <f t="shared" si="377"/>
        <v>0</v>
      </c>
      <c r="KEH59" s="383">
        <f t="shared" si="377"/>
        <v>0</v>
      </c>
      <c r="KEI59" s="383">
        <f t="shared" si="377"/>
        <v>0</v>
      </c>
      <c r="KEJ59" s="383">
        <f t="shared" si="377"/>
        <v>0</v>
      </c>
      <c r="KEK59" s="383">
        <f t="shared" si="377"/>
        <v>0</v>
      </c>
      <c r="KEL59" s="383">
        <f t="shared" si="377"/>
        <v>0</v>
      </c>
      <c r="KEM59" s="383">
        <f t="shared" si="377"/>
        <v>0</v>
      </c>
      <c r="KEN59" s="383">
        <f t="shared" si="377"/>
        <v>0</v>
      </c>
      <c r="KEO59" s="383">
        <f t="shared" si="377"/>
        <v>0</v>
      </c>
      <c r="KEP59" s="383">
        <f t="shared" si="377"/>
        <v>0</v>
      </c>
      <c r="KEQ59" s="383">
        <f t="shared" si="377"/>
        <v>0</v>
      </c>
      <c r="KER59" s="383">
        <f t="shared" si="377"/>
        <v>0</v>
      </c>
      <c r="KES59" s="383">
        <f t="shared" si="377"/>
        <v>0</v>
      </c>
      <c r="KET59" s="383">
        <f t="shared" si="377"/>
        <v>0</v>
      </c>
      <c r="KEU59" s="383">
        <f t="shared" si="377"/>
        <v>0</v>
      </c>
      <c r="KEV59" s="383">
        <f t="shared" si="377"/>
        <v>0</v>
      </c>
      <c r="KEW59" s="383">
        <f t="shared" si="377"/>
        <v>0</v>
      </c>
      <c r="KEX59" s="383">
        <f t="shared" si="377"/>
        <v>0</v>
      </c>
      <c r="KEY59" s="383">
        <f t="shared" si="377"/>
        <v>0</v>
      </c>
      <c r="KEZ59" s="383">
        <f t="shared" si="377"/>
        <v>0</v>
      </c>
      <c r="KFA59" s="383">
        <f t="shared" si="377"/>
        <v>0</v>
      </c>
      <c r="KFB59" s="383">
        <f t="shared" si="377"/>
        <v>0</v>
      </c>
      <c r="KFC59" s="383">
        <f t="shared" si="377"/>
        <v>0</v>
      </c>
      <c r="KFD59" s="383">
        <f t="shared" si="377"/>
        <v>0</v>
      </c>
      <c r="KFE59" s="383">
        <f t="shared" si="377"/>
        <v>0</v>
      </c>
      <c r="KFF59" s="383">
        <f t="shared" si="377"/>
        <v>0</v>
      </c>
      <c r="KFG59" s="383">
        <f t="shared" si="377"/>
        <v>0</v>
      </c>
      <c r="KFH59" s="383">
        <f t="shared" si="377"/>
        <v>0</v>
      </c>
      <c r="KFI59" s="383">
        <f t="shared" si="377"/>
        <v>0</v>
      </c>
      <c r="KFJ59" s="383">
        <f t="shared" si="377"/>
        <v>0</v>
      </c>
      <c r="KFK59" s="383">
        <f t="shared" si="377"/>
        <v>0</v>
      </c>
      <c r="KFL59" s="383">
        <f t="shared" si="377"/>
        <v>0</v>
      </c>
      <c r="KFM59" s="383">
        <f t="shared" si="377"/>
        <v>0</v>
      </c>
      <c r="KFN59" s="383">
        <f t="shared" si="377"/>
        <v>0</v>
      </c>
      <c r="KFO59" s="383">
        <f t="shared" si="377"/>
        <v>0</v>
      </c>
      <c r="KFP59" s="383">
        <f t="shared" si="377"/>
        <v>0</v>
      </c>
      <c r="KFQ59" s="383">
        <f t="shared" si="377"/>
        <v>0</v>
      </c>
      <c r="KFR59" s="383">
        <f t="shared" si="377"/>
        <v>0</v>
      </c>
      <c r="KFS59" s="383">
        <f t="shared" si="377"/>
        <v>0</v>
      </c>
      <c r="KFT59" s="383">
        <f t="shared" si="377"/>
        <v>0</v>
      </c>
      <c r="KFU59" s="383">
        <f t="shared" si="377"/>
        <v>0</v>
      </c>
      <c r="KFV59" s="383">
        <f t="shared" si="377"/>
        <v>0</v>
      </c>
      <c r="KFW59" s="383">
        <f t="shared" si="377"/>
        <v>0</v>
      </c>
      <c r="KFX59" s="383">
        <f t="shared" si="377"/>
        <v>0</v>
      </c>
      <c r="KFY59" s="383">
        <f t="shared" si="377"/>
        <v>0</v>
      </c>
      <c r="KFZ59" s="383">
        <f t="shared" si="377"/>
        <v>0</v>
      </c>
      <c r="KGA59" s="383">
        <f t="shared" si="377"/>
        <v>0</v>
      </c>
      <c r="KGB59" s="383">
        <f t="shared" si="377"/>
        <v>0</v>
      </c>
      <c r="KGC59" s="383">
        <f t="shared" si="377"/>
        <v>0</v>
      </c>
      <c r="KGD59" s="383">
        <f t="shared" ref="KGD59:KIO59" si="378">$C$59*KGD54</f>
        <v>0</v>
      </c>
      <c r="KGE59" s="383">
        <f t="shared" si="378"/>
        <v>0</v>
      </c>
      <c r="KGF59" s="383">
        <f t="shared" si="378"/>
        <v>0</v>
      </c>
      <c r="KGG59" s="383">
        <f t="shared" si="378"/>
        <v>0</v>
      </c>
      <c r="KGH59" s="383">
        <f t="shared" si="378"/>
        <v>0</v>
      </c>
      <c r="KGI59" s="383">
        <f t="shared" si="378"/>
        <v>0</v>
      </c>
      <c r="KGJ59" s="383">
        <f t="shared" si="378"/>
        <v>0</v>
      </c>
      <c r="KGK59" s="383">
        <f t="shared" si="378"/>
        <v>0</v>
      </c>
      <c r="KGL59" s="383">
        <f t="shared" si="378"/>
        <v>0</v>
      </c>
      <c r="KGM59" s="383">
        <f t="shared" si="378"/>
        <v>0</v>
      </c>
      <c r="KGN59" s="383">
        <f t="shared" si="378"/>
        <v>0</v>
      </c>
      <c r="KGO59" s="383">
        <f t="shared" si="378"/>
        <v>0</v>
      </c>
      <c r="KGP59" s="383">
        <f t="shared" si="378"/>
        <v>0</v>
      </c>
      <c r="KGQ59" s="383">
        <f t="shared" si="378"/>
        <v>0</v>
      </c>
      <c r="KGR59" s="383">
        <f t="shared" si="378"/>
        <v>0</v>
      </c>
      <c r="KGS59" s="383">
        <f t="shared" si="378"/>
        <v>0</v>
      </c>
      <c r="KGT59" s="383">
        <f t="shared" si="378"/>
        <v>0</v>
      </c>
      <c r="KGU59" s="383">
        <f t="shared" si="378"/>
        <v>0</v>
      </c>
      <c r="KGV59" s="383">
        <f t="shared" si="378"/>
        <v>0</v>
      </c>
      <c r="KGW59" s="383">
        <f t="shared" si="378"/>
        <v>0</v>
      </c>
      <c r="KGX59" s="383">
        <f t="shared" si="378"/>
        <v>0</v>
      </c>
      <c r="KGY59" s="383">
        <f t="shared" si="378"/>
        <v>0</v>
      </c>
      <c r="KGZ59" s="383">
        <f t="shared" si="378"/>
        <v>0</v>
      </c>
      <c r="KHA59" s="383">
        <f t="shared" si="378"/>
        <v>0</v>
      </c>
      <c r="KHB59" s="383">
        <f t="shared" si="378"/>
        <v>0</v>
      </c>
      <c r="KHC59" s="383">
        <f t="shared" si="378"/>
        <v>0</v>
      </c>
      <c r="KHD59" s="383">
        <f t="shared" si="378"/>
        <v>0</v>
      </c>
      <c r="KHE59" s="383">
        <f t="shared" si="378"/>
        <v>0</v>
      </c>
      <c r="KHF59" s="383">
        <f t="shared" si="378"/>
        <v>0</v>
      </c>
      <c r="KHG59" s="383">
        <f t="shared" si="378"/>
        <v>0</v>
      </c>
      <c r="KHH59" s="383">
        <f t="shared" si="378"/>
        <v>0</v>
      </c>
      <c r="KHI59" s="383">
        <f t="shared" si="378"/>
        <v>0</v>
      </c>
      <c r="KHJ59" s="383">
        <f t="shared" si="378"/>
        <v>0</v>
      </c>
      <c r="KHK59" s="383">
        <f t="shared" si="378"/>
        <v>0</v>
      </c>
      <c r="KHL59" s="383">
        <f t="shared" si="378"/>
        <v>0</v>
      </c>
      <c r="KHM59" s="383">
        <f t="shared" si="378"/>
        <v>0</v>
      </c>
      <c r="KHN59" s="383">
        <f t="shared" si="378"/>
        <v>0</v>
      </c>
      <c r="KHO59" s="383">
        <f t="shared" si="378"/>
        <v>0</v>
      </c>
      <c r="KHP59" s="383">
        <f t="shared" si="378"/>
        <v>0</v>
      </c>
      <c r="KHQ59" s="383">
        <f t="shared" si="378"/>
        <v>0</v>
      </c>
      <c r="KHR59" s="383">
        <f t="shared" si="378"/>
        <v>0</v>
      </c>
      <c r="KHS59" s="383">
        <f t="shared" si="378"/>
        <v>0</v>
      </c>
      <c r="KHT59" s="383">
        <f t="shared" si="378"/>
        <v>0</v>
      </c>
      <c r="KHU59" s="383">
        <f t="shared" si="378"/>
        <v>0</v>
      </c>
      <c r="KHV59" s="383">
        <f t="shared" si="378"/>
        <v>0</v>
      </c>
      <c r="KHW59" s="383">
        <f t="shared" si="378"/>
        <v>0</v>
      </c>
      <c r="KHX59" s="383">
        <f t="shared" si="378"/>
        <v>0</v>
      </c>
      <c r="KHY59" s="383">
        <f t="shared" si="378"/>
        <v>0</v>
      </c>
      <c r="KHZ59" s="383">
        <f t="shared" si="378"/>
        <v>0</v>
      </c>
      <c r="KIA59" s="383">
        <f t="shared" si="378"/>
        <v>0</v>
      </c>
      <c r="KIB59" s="383">
        <f t="shared" si="378"/>
        <v>0</v>
      </c>
      <c r="KIC59" s="383">
        <f t="shared" si="378"/>
        <v>0</v>
      </c>
      <c r="KID59" s="383">
        <f t="shared" si="378"/>
        <v>0</v>
      </c>
      <c r="KIE59" s="383">
        <f t="shared" si="378"/>
        <v>0</v>
      </c>
      <c r="KIF59" s="383">
        <f t="shared" si="378"/>
        <v>0</v>
      </c>
      <c r="KIG59" s="383">
        <f t="shared" si="378"/>
        <v>0</v>
      </c>
      <c r="KIH59" s="383">
        <f t="shared" si="378"/>
        <v>0</v>
      </c>
      <c r="KII59" s="383">
        <f t="shared" si="378"/>
        <v>0</v>
      </c>
      <c r="KIJ59" s="383">
        <f t="shared" si="378"/>
        <v>0</v>
      </c>
      <c r="KIK59" s="383">
        <f t="shared" si="378"/>
        <v>0</v>
      </c>
      <c r="KIL59" s="383">
        <f t="shared" si="378"/>
        <v>0</v>
      </c>
      <c r="KIM59" s="383">
        <f t="shared" si="378"/>
        <v>0</v>
      </c>
      <c r="KIN59" s="383">
        <f t="shared" si="378"/>
        <v>0</v>
      </c>
      <c r="KIO59" s="383">
        <f t="shared" si="378"/>
        <v>0</v>
      </c>
      <c r="KIP59" s="383">
        <f t="shared" ref="KIP59:KLA59" si="379">$C$59*KIP54</f>
        <v>0</v>
      </c>
      <c r="KIQ59" s="383">
        <f t="shared" si="379"/>
        <v>0</v>
      </c>
      <c r="KIR59" s="383">
        <f t="shared" si="379"/>
        <v>0</v>
      </c>
      <c r="KIS59" s="383">
        <f t="shared" si="379"/>
        <v>0</v>
      </c>
      <c r="KIT59" s="383">
        <f t="shared" si="379"/>
        <v>0</v>
      </c>
      <c r="KIU59" s="383">
        <f t="shared" si="379"/>
        <v>0</v>
      </c>
      <c r="KIV59" s="383">
        <f t="shared" si="379"/>
        <v>0</v>
      </c>
      <c r="KIW59" s="383">
        <f t="shared" si="379"/>
        <v>0</v>
      </c>
      <c r="KIX59" s="383">
        <f t="shared" si="379"/>
        <v>0</v>
      </c>
      <c r="KIY59" s="383">
        <f t="shared" si="379"/>
        <v>0</v>
      </c>
      <c r="KIZ59" s="383">
        <f t="shared" si="379"/>
        <v>0</v>
      </c>
      <c r="KJA59" s="383">
        <f t="shared" si="379"/>
        <v>0</v>
      </c>
      <c r="KJB59" s="383">
        <f t="shared" si="379"/>
        <v>0</v>
      </c>
      <c r="KJC59" s="383">
        <f t="shared" si="379"/>
        <v>0</v>
      </c>
      <c r="KJD59" s="383">
        <f t="shared" si="379"/>
        <v>0</v>
      </c>
      <c r="KJE59" s="383">
        <f t="shared" si="379"/>
        <v>0</v>
      </c>
      <c r="KJF59" s="383">
        <f t="shared" si="379"/>
        <v>0</v>
      </c>
      <c r="KJG59" s="383">
        <f t="shared" si="379"/>
        <v>0</v>
      </c>
      <c r="KJH59" s="383">
        <f t="shared" si="379"/>
        <v>0</v>
      </c>
      <c r="KJI59" s="383">
        <f t="shared" si="379"/>
        <v>0</v>
      </c>
      <c r="KJJ59" s="383">
        <f t="shared" si="379"/>
        <v>0</v>
      </c>
      <c r="KJK59" s="383">
        <f t="shared" si="379"/>
        <v>0</v>
      </c>
      <c r="KJL59" s="383">
        <f t="shared" si="379"/>
        <v>0</v>
      </c>
      <c r="KJM59" s="383">
        <f t="shared" si="379"/>
        <v>0</v>
      </c>
      <c r="KJN59" s="383">
        <f t="shared" si="379"/>
        <v>0</v>
      </c>
      <c r="KJO59" s="383">
        <f t="shared" si="379"/>
        <v>0</v>
      </c>
      <c r="KJP59" s="383">
        <f t="shared" si="379"/>
        <v>0</v>
      </c>
      <c r="KJQ59" s="383">
        <f t="shared" si="379"/>
        <v>0</v>
      </c>
      <c r="KJR59" s="383">
        <f t="shared" si="379"/>
        <v>0</v>
      </c>
      <c r="KJS59" s="383">
        <f t="shared" si="379"/>
        <v>0</v>
      </c>
      <c r="KJT59" s="383">
        <f t="shared" si="379"/>
        <v>0</v>
      </c>
      <c r="KJU59" s="383">
        <f t="shared" si="379"/>
        <v>0</v>
      </c>
      <c r="KJV59" s="383">
        <f t="shared" si="379"/>
        <v>0</v>
      </c>
      <c r="KJW59" s="383">
        <f t="shared" si="379"/>
        <v>0</v>
      </c>
      <c r="KJX59" s="383">
        <f t="shared" si="379"/>
        <v>0</v>
      </c>
      <c r="KJY59" s="383">
        <f t="shared" si="379"/>
        <v>0</v>
      </c>
      <c r="KJZ59" s="383">
        <f t="shared" si="379"/>
        <v>0</v>
      </c>
      <c r="KKA59" s="383">
        <f t="shared" si="379"/>
        <v>0</v>
      </c>
      <c r="KKB59" s="383">
        <f t="shared" si="379"/>
        <v>0</v>
      </c>
      <c r="KKC59" s="383">
        <f t="shared" si="379"/>
        <v>0</v>
      </c>
      <c r="KKD59" s="383">
        <f t="shared" si="379"/>
        <v>0</v>
      </c>
      <c r="KKE59" s="383">
        <f t="shared" si="379"/>
        <v>0</v>
      </c>
      <c r="KKF59" s="383">
        <f t="shared" si="379"/>
        <v>0</v>
      </c>
      <c r="KKG59" s="383">
        <f t="shared" si="379"/>
        <v>0</v>
      </c>
      <c r="KKH59" s="383">
        <f t="shared" si="379"/>
        <v>0</v>
      </c>
      <c r="KKI59" s="383">
        <f t="shared" si="379"/>
        <v>0</v>
      </c>
      <c r="KKJ59" s="383">
        <f t="shared" si="379"/>
        <v>0</v>
      </c>
      <c r="KKK59" s="383">
        <f t="shared" si="379"/>
        <v>0</v>
      </c>
      <c r="KKL59" s="383">
        <f t="shared" si="379"/>
        <v>0</v>
      </c>
      <c r="KKM59" s="383">
        <f t="shared" si="379"/>
        <v>0</v>
      </c>
      <c r="KKN59" s="383">
        <f t="shared" si="379"/>
        <v>0</v>
      </c>
      <c r="KKO59" s="383">
        <f t="shared" si="379"/>
        <v>0</v>
      </c>
      <c r="KKP59" s="383">
        <f t="shared" si="379"/>
        <v>0</v>
      </c>
      <c r="KKQ59" s="383">
        <f t="shared" si="379"/>
        <v>0</v>
      </c>
      <c r="KKR59" s="383">
        <f t="shared" si="379"/>
        <v>0</v>
      </c>
      <c r="KKS59" s="383">
        <f t="shared" si="379"/>
        <v>0</v>
      </c>
      <c r="KKT59" s="383">
        <f t="shared" si="379"/>
        <v>0</v>
      </c>
      <c r="KKU59" s="383">
        <f t="shared" si="379"/>
        <v>0</v>
      </c>
      <c r="KKV59" s="383">
        <f t="shared" si="379"/>
        <v>0</v>
      </c>
      <c r="KKW59" s="383">
        <f t="shared" si="379"/>
        <v>0</v>
      </c>
      <c r="KKX59" s="383">
        <f t="shared" si="379"/>
        <v>0</v>
      </c>
      <c r="KKY59" s="383">
        <f t="shared" si="379"/>
        <v>0</v>
      </c>
      <c r="KKZ59" s="383">
        <f t="shared" si="379"/>
        <v>0</v>
      </c>
      <c r="KLA59" s="383">
        <f t="shared" si="379"/>
        <v>0</v>
      </c>
      <c r="KLB59" s="383">
        <f t="shared" ref="KLB59:KNM59" si="380">$C$59*KLB54</f>
        <v>0</v>
      </c>
      <c r="KLC59" s="383">
        <f t="shared" si="380"/>
        <v>0</v>
      </c>
      <c r="KLD59" s="383">
        <f t="shared" si="380"/>
        <v>0</v>
      </c>
      <c r="KLE59" s="383">
        <f t="shared" si="380"/>
        <v>0</v>
      </c>
      <c r="KLF59" s="383">
        <f t="shared" si="380"/>
        <v>0</v>
      </c>
      <c r="KLG59" s="383">
        <f t="shared" si="380"/>
        <v>0</v>
      </c>
      <c r="KLH59" s="383">
        <f t="shared" si="380"/>
        <v>0</v>
      </c>
      <c r="KLI59" s="383">
        <f t="shared" si="380"/>
        <v>0</v>
      </c>
      <c r="KLJ59" s="383">
        <f t="shared" si="380"/>
        <v>0</v>
      </c>
      <c r="KLK59" s="383">
        <f t="shared" si="380"/>
        <v>0</v>
      </c>
      <c r="KLL59" s="383">
        <f t="shared" si="380"/>
        <v>0</v>
      </c>
      <c r="KLM59" s="383">
        <f t="shared" si="380"/>
        <v>0</v>
      </c>
      <c r="KLN59" s="383">
        <f t="shared" si="380"/>
        <v>0</v>
      </c>
      <c r="KLO59" s="383">
        <f t="shared" si="380"/>
        <v>0</v>
      </c>
      <c r="KLP59" s="383">
        <f t="shared" si="380"/>
        <v>0</v>
      </c>
      <c r="KLQ59" s="383">
        <f t="shared" si="380"/>
        <v>0</v>
      </c>
      <c r="KLR59" s="383">
        <f t="shared" si="380"/>
        <v>0</v>
      </c>
      <c r="KLS59" s="383">
        <f t="shared" si="380"/>
        <v>0</v>
      </c>
      <c r="KLT59" s="383">
        <f t="shared" si="380"/>
        <v>0</v>
      </c>
      <c r="KLU59" s="383">
        <f t="shared" si="380"/>
        <v>0</v>
      </c>
      <c r="KLV59" s="383">
        <f t="shared" si="380"/>
        <v>0</v>
      </c>
      <c r="KLW59" s="383">
        <f t="shared" si="380"/>
        <v>0</v>
      </c>
      <c r="KLX59" s="383">
        <f t="shared" si="380"/>
        <v>0</v>
      </c>
      <c r="KLY59" s="383">
        <f t="shared" si="380"/>
        <v>0</v>
      </c>
      <c r="KLZ59" s="383">
        <f t="shared" si="380"/>
        <v>0</v>
      </c>
      <c r="KMA59" s="383">
        <f t="shared" si="380"/>
        <v>0</v>
      </c>
      <c r="KMB59" s="383">
        <f t="shared" si="380"/>
        <v>0</v>
      </c>
      <c r="KMC59" s="383">
        <f t="shared" si="380"/>
        <v>0</v>
      </c>
      <c r="KMD59" s="383">
        <f t="shared" si="380"/>
        <v>0</v>
      </c>
      <c r="KME59" s="383">
        <f t="shared" si="380"/>
        <v>0</v>
      </c>
      <c r="KMF59" s="383">
        <f t="shared" si="380"/>
        <v>0</v>
      </c>
      <c r="KMG59" s="383">
        <f t="shared" si="380"/>
        <v>0</v>
      </c>
      <c r="KMH59" s="383">
        <f t="shared" si="380"/>
        <v>0</v>
      </c>
      <c r="KMI59" s="383">
        <f t="shared" si="380"/>
        <v>0</v>
      </c>
      <c r="KMJ59" s="383">
        <f t="shared" si="380"/>
        <v>0</v>
      </c>
      <c r="KMK59" s="383">
        <f t="shared" si="380"/>
        <v>0</v>
      </c>
      <c r="KML59" s="383">
        <f t="shared" si="380"/>
        <v>0</v>
      </c>
      <c r="KMM59" s="383">
        <f t="shared" si="380"/>
        <v>0</v>
      </c>
      <c r="KMN59" s="383">
        <f t="shared" si="380"/>
        <v>0</v>
      </c>
      <c r="KMO59" s="383">
        <f t="shared" si="380"/>
        <v>0</v>
      </c>
      <c r="KMP59" s="383">
        <f t="shared" si="380"/>
        <v>0</v>
      </c>
      <c r="KMQ59" s="383">
        <f t="shared" si="380"/>
        <v>0</v>
      </c>
      <c r="KMR59" s="383">
        <f t="shared" si="380"/>
        <v>0</v>
      </c>
      <c r="KMS59" s="383">
        <f t="shared" si="380"/>
        <v>0</v>
      </c>
      <c r="KMT59" s="383">
        <f t="shared" si="380"/>
        <v>0</v>
      </c>
      <c r="KMU59" s="383">
        <f t="shared" si="380"/>
        <v>0</v>
      </c>
      <c r="KMV59" s="383">
        <f t="shared" si="380"/>
        <v>0</v>
      </c>
      <c r="KMW59" s="383">
        <f t="shared" si="380"/>
        <v>0</v>
      </c>
      <c r="KMX59" s="383">
        <f t="shared" si="380"/>
        <v>0</v>
      </c>
      <c r="KMY59" s="383">
        <f t="shared" si="380"/>
        <v>0</v>
      </c>
      <c r="KMZ59" s="383">
        <f t="shared" si="380"/>
        <v>0</v>
      </c>
      <c r="KNA59" s="383">
        <f t="shared" si="380"/>
        <v>0</v>
      </c>
      <c r="KNB59" s="383">
        <f t="shared" si="380"/>
        <v>0</v>
      </c>
      <c r="KNC59" s="383">
        <f t="shared" si="380"/>
        <v>0</v>
      </c>
      <c r="KND59" s="383">
        <f t="shared" si="380"/>
        <v>0</v>
      </c>
      <c r="KNE59" s="383">
        <f t="shared" si="380"/>
        <v>0</v>
      </c>
      <c r="KNF59" s="383">
        <f t="shared" si="380"/>
        <v>0</v>
      </c>
      <c r="KNG59" s="383">
        <f t="shared" si="380"/>
        <v>0</v>
      </c>
      <c r="KNH59" s="383">
        <f t="shared" si="380"/>
        <v>0</v>
      </c>
      <c r="KNI59" s="383">
        <f t="shared" si="380"/>
        <v>0</v>
      </c>
      <c r="KNJ59" s="383">
        <f t="shared" si="380"/>
        <v>0</v>
      </c>
      <c r="KNK59" s="383">
        <f t="shared" si="380"/>
        <v>0</v>
      </c>
      <c r="KNL59" s="383">
        <f t="shared" si="380"/>
        <v>0</v>
      </c>
      <c r="KNM59" s="383">
        <f t="shared" si="380"/>
        <v>0</v>
      </c>
      <c r="KNN59" s="383">
        <f t="shared" ref="KNN59:KPY59" si="381">$C$59*KNN54</f>
        <v>0</v>
      </c>
      <c r="KNO59" s="383">
        <f t="shared" si="381"/>
        <v>0</v>
      </c>
      <c r="KNP59" s="383">
        <f t="shared" si="381"/>
        <v>0</v>
      </c>
      <c r="KNQ59" s="383">
        <f t="shared" si="381"/>
        <v>0</v>
      </c>
      <c r="KNR59" s="383">
        <f t="shared" si="381"/>
        <v>0</v>
      </c>
      <c r="KNS59" s="383">
        <f t="shared" si="381"/>
        <v>0</v>
      </c>
      <c r="KNT59" s="383">
        <f t="shared" si="381"/>
        <v>0</v>
      </c>
      <c r="KNU59" s="383">
        <f t="shared" si="381"/>
        <v>0</v>
      </c>
      <c r="KNV59" s="383">
        <f t="shared" si="381"/>
        <v>0</v>
      </c>
      <c r="KNW59" s="383">
        <f t="shared" si="381"/>
        <v>0</v>
      </c>
      <c r="KNX59" s="383">
        <f t="shared" si="381"/>
        <v>0</v>
      </c>
      <c r="KNY59" s="383">
        <f t="shared" si="381"/>
        <v>0</v>
      </c>
      <c r="KNZ59" s="383">
        <f t="shared" si="381"/>
        <v>0</v>
      </c>
      <c r="KOA59" s="383">
        <f t="shared" si="381"/>
        <v>0</v>
      </c>
      <c r="KOB59" s="383">
        <f t="shared" si="381"/>
        <v>0</v>
      </c>
      <c r="KOC59" s="383">
        <f t="shared" si="381"/>
        <v>0</v>
      </c>
      <c r="KOD59" s="383">
        <f t="shared" si="381"/>
        <v>0</v>
      </c>
      <c r="KOE59" s="383">
        <f t="shared" si="381"/>
        <v>0</v>
      </c>
      <c r="KOF59" s="383">
        <f t="shared" si="381"/>
        <v>0</v>
      </c>
      <c r="KOG59" s="383">
        <f t="shared" si="381"/>
        <v>0</v>
      </c>
      <c r="KOH59" s="383">
        <f t="shared" si="381"/>
        <v>0</v>
      </c>
      <c r="KOI59" s="383">
        <f t="shared" si="381"/>
        <v>0</v>
      </c>
      <c r="KOJ59" s="383">
        <f t="shared" si="381"/>
        <v>0</v>
      </c>
      <c r="KOK59" s="383">
        <f t="shared" si="381"/>
        <v>0</v>
      </c>
      <c r="KOL59" s="383">
        <f t="shared" si="381"/>
        <v>0</v>
      </c>
      <c r="KOM59" s="383">
        <f t="shared" si="381"/>
        <v>0</v>
      </c>
      <c r="KON59" s="383">
        <f t="shared" si="381"/>
        <v>0</v>
      </c>
      <c r="KOO59" s="383">
        <f t="shared" si="381"/>
        <v>0</v>
      </c>
      <c r="KOP59" s="383">
        <f t="shared" si="381"/>
        <v>0</v>
      </c>
      <c r="KOQ59" s="383">
        <f t="shared" si="381"/>
        <v>0</v>
      </c>
      <c r="KOR59" s="383">
        <f t="shared" si="381"/>
        <v>0</v>
      </c>
      <c r="KOS59" s="383">
        <f t="shared" si="381"/>
        <v>0</v>
      </c>
      <c r="KOT59" s="383">
        <f t="shared" si="381"/>
        <v>0</v>
      </c>
      <c r="KOU59" s="383">
        <f t="shared" si="381"/>
        <v>0</v>
      </c>
      <c r="KOV59" s="383">
        <f t="shared" si="381"/>
        <v>0</v>
      </c>
      <c r="KOW59" s="383">
        <f t="shared" si="381"/>
        <v>0</v>
      </c>
      <c r="KOX59" s="383">
        <f t="shared" si="381"/>
        <v>0</v>
      </c>
      <c r="KOY59" s="383">
        <f t="shared" si="381"/>
        <v>0</v>
      </c>
      <c r="KOZ59" s="383">
        <f t="shared" si="381"/>
        <v>0</v>
      </c>
      <c r="KPA59" s="383">
        <f t="shared" si="381"/>
        <v>0</v>
      </c>
      <c r="KPB59" s="383">
        <f t="shared" si="381"/>
        <v>0</v>
      </c>
      <c r="KPC59" s="383">
        <f t="shared" si="381"/>
        <v>0</v>
      </c>
      <c r="KPD59" s="383">
        <f t="shared" si="381"/>
        <v>0</v>
      </c>
      <c r="KPE59" s="383">
        <f t="shared" si="381"/>
        <v>0</v>
      </c>
      <c r="KPF59" s="383">
        <f t="shared" si="381"/>
        <v>0</v>
      </c>
      <c r="KPG59" s="383">
        <f t="shared" si="381"/>
        <v>0</v>
      </c>
      <c r="KPH59" s="383">
        <f t="shared" si="381"/>
        <v>0</v>
      </c>
      <c r="KPI59" s="383">
        <f t="shared" si="381"/>
        <v>0</v>
      </c>
      <c r="KPJ59" s="383">
        <f t="shared" si="381"/>
        <v>0</v>
      </c>
      <c r="KPK59" s="383">
        <f t="shared" si="381"/>
        <v>0</v>
      </c>
      <c r="KPL59" s="383">
        <f t="shared" si="381"/>
        <v>0</v>
      </c>
      <c r="KPM59" s="383">
        <f t="shared" si="381"/>
        <v>0</v>
      </c>
      <c r="KPN59" s="383">
        <f t="shared" si="381"/>
        <v>0</v>
      </c>
      <c r="KPO59" s="383">
        <f t="shared" si="381"/>
        <v>0</v>
      </c>
      <c r="KPP59" s="383">
        <f t="shared" si="381"/>
        <v>0</v>
      </c>
      <c r="KPQ59" s="383">
        <f t="shared" si="381"/>
        <v>0</v>
      </c>
      <c r="KPR59" s="383">
        <f t="shared" si="381"/>
        <v>0</v>
      </c>
      <c r="KPS59" s="383">
        <f t="shared" si="381"/>
        <v>0</v>
      </c>
      <c r="KPT59" s="383">
        <f t="shared" si="381"/>
        <v>0</v>
      </c>
      <c r="KPU59" s="383">
        <f t="shared" si="381"/>
        <v>0</v>
      </c>
      <c r="KPV59" s="383">
        <f t="shared" si="381"/>
        <v>0</v>
      </c>
      <c r="KPW59" s="383">
        <f t="shared" si="381"/>
        <v>0</v>
      </c>
      <c r="KPX59" s="383">
        <f t="shared" si="381"/>
        <v>0</v>
      </c>
      <c r="KPY59" s="383">
        <f t="shared" si="381"/>
        <v>0</v>
      </c>
      <c r="KPZ59" s="383">
        <f t="shared" ref="KPZ59:KSK59" si="382">$C$59*KPZ54</f>
        <v>0</v>
      </c>
      <c r="KQA59" s="383">
        <f t="shared" si="382"/>
        <v>0</v>
      </c>
      <c r="KQB59" s="383">
        <f t="shared" si="382"/>
        <v>0</v>
      </c>
      <c r="KQC59" s="383">
        <f t="shared" si="382"/>
        <v>0</v>
      </c>
      <c r="KQD59" s="383">
        <f t="shared" si="382"/>
        <v>0</v>
      </c>
      <c r="KQE59" s="383">
        <f t="shared" si="382"/>
        <v>0</v>
      </c>
      <c r="KQF59" s="383">
        <f t="shared" si="382"/>
        <v>0</v>
      </c>
      <c r="KQG59" s="383">
        <f t="shared" si="382"/>
        <v>0</v>
      </c>
      <c r="KQH59" s="383">
        <f t="shared" si="382"/>
        <v>0</v>
      </c>
      <c r="KQI59" s="383">
        <f t="shared" si="382"/>
        <v>0</v>
      </c>
      <c r="KQJ59" s="383">
        <f t="shared" si="382"/>
        <v>0</v>
      </c>
      <c r="KQK59" s="383">
        <f t="shared" si="382"/>
        <v>0</v>
      </c>
      <c r="KQL59" s="383">
        <f t="shared" si="382"/>
        <v>0</v>
      </c>
      <c r="KQM59" s="383">
        <f t="shared" si="382"/>
        <v>0</v>
      </c>
      <c r="KQN59" s="383">
        <f t="shared" si="382"/>
        <v>0</v>
      </c>
      <c r="KQO59" s="383">
        <f t="shared" si="382"/>
        <v>0</v>
      </c>
      <c r="KQP59" s="383">
        <f t="shared" si="382"/>
        <v>0</v>
      </c>
      <c r="KQQ59" s="383">
        <f t="shared" si="382"/>
        <v>0</v>
      </c>
      <c r="KQR59" s="383">
        <f t="shared" si="382"/>
        <v>0</v>
      </c>
      <c r="KQS59" s="383">
        <f t="shared" si="382"/>
        <v>0</v>
      </c>
      <c r="KQT59" s="383">
        <f t="shared" si="382"/>
        <v>0</v>
      </c>
      <c r="KQU59" s="383">
        <f t="shared" si="382"/>
        <v>0</v>
      </c>
      <c r="KQV59" s="383">
        <f t="shared" si="382"/>
        <v>0</v>
      </c>
      <c r="KQW59" s="383">
        <f t="shared" si="382"/>
        <v>0</v>
      </c>
      <c r="KQX59" s="383">
        <f t="shared" si="382"/>
        <v>0</v>
      </c>
      <c r="KQY59" s="383">
        <f t="shared" si="382"/>
        <v>0</v>
      </c>
      <c r="KQZ59" s="383">
        <f t="shared" si="382"/>
        <v>0</v>
      </c>
      <c r="KRA59" s="383">
        <f t="shared" si="382"/>
        <v>0</v>
      </c>
      <c r="KRB59" s="383">
        <f t="shared" si="382"/>
        <v>0</v>
      </c>
      <c r="KRC59" s="383">
        <f t="shared" si="382"/>
        <v>0</v>
      </c>
      <c r="KRD59" s="383">
        <f t="shared" si="382"/>
        <v>0</v>
      </c>
      <c r="KRE59" s="383">
        <f t="shared" si="382"/>
        <v>0</v>
      </c>
      <c r="KRF59" s="383">
        <f t="shared" si="382"/>
        <v>0</v>
      </c>
      <c r="KRG59" s="383">
        <f t="shared" si="382"/>
        <v>0</v>
      </c>
      <c r="KRH59" s="383">
        <f t="shared" si="382"/>
        <v>0</v>
      </c>
      <c r="KRI59" s="383">
        <f t="shared" si="382"/>
        <v>0</v>
      </c>
      <c r="KRJ59" s="383">
        <f t="shared" si="382"/>
        <v>0</v>
      </c>
      <c r="KRK59" s="383">
        <f t="shared" si="382"/>
        <v>0</v>
      </c>
      <c r="KRL59" s="383">
        <f t="shared" si="382"/>
        <v>0</v>
      </c>
      <c r="KRM59" s="383">
        <f t="shared" si="382"/>
        <v>0</v>
      </c>
      <c r="KRN59" s="383">
        <f t="shared" si="382"/>
        <v>0</v>
      </c>
      <c r="KRO59" s="383">
        <f t="shared" si="382"/>
        <v>0</v>
      </c>
      <c r="KRP59" s="383">
        <f t="shared" si="382"/>
        <v>0</v>
      </c>
      <c r="KRQ59" s="383">
        <f t="shared" si="382"/>
        <v>0</v>
      </c>
      <c r="KRR59" s="383">
        <f t="shared" si="382"/>
        <v>0</v>
      </c>
      <c r="KRS59" s="383">
        <f t="shared" si="382"/>
        <v>0</v>
      </c>
      <c r="KRT59" s="383">
        <f t="shared" si="382"/>
        <v>0</v>
      </c>
      <c r="KRU59" s="383">
        <f t="shared" si="382"/>
        <v>0</v>
      </c>
      <c r="KRV59" s="383">
        <f t="shared" si="382"/>
        <v>0</v>
      </c>
      <c r="KRW59" s="383">
        <f t="shared" si="382"/>
        <v>0</v>
      </c>
      <c r="KRX59" s="383">
        <f t="shared" si="382"/>
        <v>0</v>
      </c>
      <c r="KRY59" s="383">
        <f t="shared" si="382"/>
        <v>0</v>
      </c>
      <c r="KRZ59" s="383">
        <f t="shared" si="382"/>
        <v>0</v>
      </c>
      <c r="KSA59" s="383">
        <f t="shared" si="382"/>
        <v>0</v>
      </c>
      <c r="KSB59" s="383">
        <f t="shared" si="382"/>
        <v>0</v>
      </c>
      <c r="KSC59" s="383">
        <f t="shared" si="382"/>
        <v>0</v>
      </c>
      <c r="KSD59" s="383">
        <f t="shared" si="382"/>
        <v>0</v>
      </c>
      <c r="KSE59" s="383">
        <f t="shared" si="382"/>
        <v>0</v>
      </c>
      <c r="KSF59" s="383">
        <f t="shared" si="382"/>
        <v>0</v>
      </c>
      <c r="KSG59" s="383">
        <f t="shared" si="382"/>
        <v>0</v>
      </c>
      <c r="KSH59" s="383">
        <f t="shared" si="382"/>
        <v>0</v>
      </c>
      <c r="KSI59" s="383">
        <f t="shared" si="382"/>
        <v>0</v>
      </c>
      <c r="KSJ59" s="383">
        <f t="shared" si="382"/>
        <v>0</v>
      </c>
      <c r="KSK59" s="383">
        <f t="shared" si="382"/>
        <v>0</v>
      </c>
      <c r="KSL59" s="383">
        <f t="shared" ref="KSL59:KUW59" si="383">$C$59*KSL54</f>
        <v>0</v>
      </c>
      <c r="KSM59" s="383">
        <f t="shared" si="383"/>
        <v>0</v>
      </c>
      <c r="KSN59" s="383">
        <f t="shared" si="383"/>
        <v>0</v>
      </c>
      <c r="KSO59" s="383">
        <f t="shared" si="383"/>
        <v>0</v>
      </c>
      <c r="KSP59" s="383">
        <f t="shared" si="383"/>
        <v>0</v>
      </c>
      <c r="KSQ59" s="383">
        <f t="shared" si="383"/>
        <v>0</v>
      </c>
      <c r="KSR59" s="383">
        <f t="shared" si="383"/>
        <v>0</v>
      </c>
      <c r="KSS59" s="383">
        <f t="shared" si="383"/>
        <v>0</v>
      </c>
      <c r="KST59" s="383">
        <f t="shared" si="383"/>
        <v>0</v>
      </c>
      <c r="KSU59" s="383">
        <f t="shared" si="383"/>
        <v>0</v>
      </c>
      <c r="KSV59" s="383">
        <f t="shared" si="383"/>
        <v>0</v>
      </c>
      <c r="KSW59" s="383">
        <f t="shared" si="383"/>
        <v>0</v>
      </c>
      <c r="KSX59" s="383">
        <f t="shared" si="383"/>
        <v>0</v>
      </c>
      <c r="KSY59" s="383">
        <f t="shared" si="383"/>
        <v>0</v>
      </c>
      <c r="KSZ59" s="383">
        <f t="shared" si="383"/>
        <v>0</v>
      </c>
      <c r="KTA59" s="383">
        <f t="shared" si="383"/>
        <v>0</v>
      </c>
      <c r="KTB59" s="383">
        <f t="shared" si="383"/>
        <v>0</v>
      </c>
      <c r="KTC59" s="383">
        <f t="shared" si="383"/>
        <v>0</v>
      </c>
      <c r="KTD59" s="383">
        <f t="shared" si="383"/>
        <v>0</v>
      </c>
      <c r="KTE59" s="383">
        <f t="shared" si="383"/>
        <v>0</v>
      </c>
      <c r="KTF59" s="383">
        <f t="shared" si="383"/>
        <v>0</v>
      </c>
      <c r="KTG59" s="383">
        <f t="shared" si="383"/>
        <v>0</v>
      </c>
      <c r="KTH59" s="383">
        <f t="shared" si="383"/>
        <v>0</v>
      </c>
      <c r="KTI59" s="383">
        <f t="shared" si="383"/>
        <v>0</v>
      </c>
      <c r="KTJ59" s="383">
        <f t="shared" si="383"/>
        <v>0</v>
      </c>
      <c r="KTK59" s="383">
        <f t="shared" si="383"/>
        <v>0</v>
      </c>
      <c r="KTL59" s="383">
        <f t="shared" si="383"/>
        <v>0</v>
      </c>
      <c r="KTM59" s="383">
        <f t="shared" si="383"/>
        <v>0</v>
      </c>
      <c r="KTN59" s="383">
        <f t="shared" si="383"/>
        <v>0</v>
      </c>
      <c r="KTO59" s="383">
        <f t="shared" si="383"/>
        <v>0</v>
      </c>
      <c r="KTP59" s="383">
        <f t="shared" si="383"/>
        <v>0</v>
      </c>
      <c r="KTQ59" s="383">
        <f t="shared" si="383"/>
        <v>0</v>
      </c>
      <c r="KTR59" s="383">
        <f t="shared" si="383"/>
        <v>0</v>
      </c>
      <c r="KTS59" s="383">
        <f t="shared" si="383"/>
        <v>0</v>
      </c>
      <c r="KTT59" s="383">
        <f t="shared" si="383"/>
        <v>0</v>
      </c>
      <c r="KTU59" s="383">
        <f t="shared" si="383"/>
        <v>0</v>
      </c>
      <c r="KTV59" s="383">
        <f t="shared" si="383"/>
        <v>0</v>
      </c>
      <c r="KTW59" s="383">
        <f t="shared" si="383"/>
        <v>0</v>
      </c>
      <c r="KTX59" s="383">
        <f t="shared" si="383"/>
        <v>0</v>
      </c>
      <c r="KTY59" s="383">
        <f t="shared" si="383"/>
        <v>0</v>
      </c>
      <c r="KTZ59" s="383">
        <f t="shared" si="383"/>
        <v>0</v>
      </c>
      <c r="KUA59" s="383">
        <f t="shared" si="383"/>
        <v>0</v>
      </c>
      <c r="KUB59" s="383">
        <f t="shared" si="383"/>
        <v>0</v>
      </c>
      <c r="KUC59" s="383">
        <f t="shared" si="383"/>
        <v>0</v>
      </c>
      <c r="KUD59" s="383">
        <f t="shared" si="383"/>
        <v>0</v>
      </c>
      <c r="KUE59" s="383">
        <f t="shared" si="383"/>
        <v>0</v>
      </c>
      <c r="KUF59" s="383">
        <f t="shared" si="383"/>
        <v>0</v>
      </c>
      <c r="KUG59" s="383">
        <f t="shared" si="383"/>
        <v>0</v>
      </c>
      <c r="KUH59" s="383">
        <f t="shared" si="383"/>
        <v>0</v>
      </c>
      <c r="KUI59" s="383">
        <f t="shared" si="383"/>
        <v>0</v>
      </c>
      <c r="KUJ59" s="383">
        <f t="shared" si="383"/>
        <v>0</v>
      </c>
      <c r="KUK59" s="383">
        <f t="shared" si="383"/>
        <v>0</v>
      </c>
      <c r="KUL59" s="383">
        <f t="shared" si="383"/>
        <v>0</v>
      </c>
      <c r="KUM59" s="383">
        <f t="shared" si="383"/>
        <v>0</v>
      </c>
      <c r="KUN59" s="383">
        <f t="shared" si="383"/>
        <v>0</v>
      </c>
      <c r="KUO59" s="383">
        <f t="shared" si="383"/>
        <v>0</v>
      </c>
      <c r="KUP59" s="383">
        <f t="shared" si="383"/>
        <v>0</v>
      </c>
      <c r="KUQ59" s="383">
        <f t="shared" si="383"/>
        <v>0</v>
      </c>
      <c r="KUR59" s="383">
        <f t="shared" si="383"/>
        <v>0</v>
      </c>
      <c r="KUS59" s="383">
        <f t="shared" si="383"/>
        <v>0</v>
      </c>
      <c r="KUT59" s="383">
        <f t="shared" si="383"/>
        <v>0</v>
      </c>
      <c r="KUU59" s="383">
        <f t="shared" si="383"/>
        <v>0</v>
      </c>
      <c r="KUV59" s="383">
        <f t="shared" si="383"/>
        <v>0</v>
      </c>
      <c r="KUW59" s="383">
        <f t="shared" si="383"/>
        <v>0</v>
      </c>
      <c r="KUX59" s="383">
        <f t="shared" ref="KUX59:KXI59" si="384">$C$59*KUX54</f>
        <v>0</v>
      </c>
      <c r="KUY59" s="383">
        <f t="shared" si="384"/>
        <v>0</v>
      </c>
      <c r="KUZ59" s="383">
        <f t="shared" si="384"/>
        <v>0</v>
      </c>
      <c r="KVA59" s="383">
        <f t="shared" si="384"/>
        <v>0</v>
      </c>
      <c r="KVB59" s="383">
        <f t="shared" si="384"/>
        <v>0</v>
      </c>
      <c r="KVC59" s="383">
        <f t="shared" si="384"/>
        <v>0</v>
      </c>
      <c r="KVD59" s="383">
        <f t="shared" si="384"/>
        <v>0</v>
      </c>
      <c r="KVE59" s="383">
        <f t="shared" si="384"/>
        <v>0</v>
      </c>
      <c r="KVF59" s="383">
        <f t="shared" si="384"/>
        <v>0</v>
      </c>
      <c r="KVG59" s="383">
        <f t="shared" si="384"/>
        <v>0</v>
      </c>
      <c r="KVH59" s="383">
        <f t="shared" si="384"/>
        <v>0</v>
      </c>
      <c r="KVI59" s="383">
        <f t="shared" si="384"/>
        <v>0</v>
      </c>
      <c r="KVJ59" s="383">
        <f t="shared" si="384"/>
        <v>0</v>
      </c>
      <c r="KVK59" s="383">
        <f t="shared" si="384"/>
        <v>0</v>
      </c>
      <c r="KVL59" s="383">
        <f t="shared" si="384"/>
        <v>0</v>
      </c>
      <c r="KVM59" s="383">
        <f t="shared" si="384"/>
        <v>0</v>
      </c>
      <c r="KVN59" s="383">
        <f t="shared" si="384"/>
        <v>0</v>
      </c>
      <c r="KVO59" s="383">
        <f t="shared" si="384"/>
        <v>0</v>
      </c>
      <c r="KVP59" s="383">
        <f t="shared" si="384"/>
        <v>0</v>
      </c>
      <c r="KVQ59" s="383">
        <f t="shared" si="384"/>
        <v>0</v>
      </c>
      <c r="KVR59" s="383">
        <f t="shared" si="384"/>
        <v>0</v>
      </c>
      <c r="KVS59" s="383">
        <f t="shared" si="384"/>
        <v>0</v>
      </c>
      <c r="KVT59" s="383">
        <f t="shared" si="384"/>
        <v>0</v>
      </c>
      <c r="KVU59" s="383">
        <f t="shared" si="384"/>
        <v>0</v>
      </c>
      <c r="KVV59" s="383">
        <f t="shared" si="384"/>
        <v>0</v>
      </c>
      <c r="KVW59" s="383">
        <f t="shared" si="384"/>
        <v>0</v>
      </c>
      <c r="KVX59" s="383">
        <f t="shared" si="384"/>
        <v>0</v>
      </c>
      <c r="KVY59" s="383">
        <f t="shared" si="384"/>
        <v>0</v>
      </c>
      <c r="KVZ59" s="383">
        <f t="shared" si="384"/>
        <v>0</v>
      </c>
      <c r="KWA59" s="383">
        <f t="shared" si="384"/>
        <v>0</v>
      </c>
      <c r="KWB59" s="383">
        <f t="shared" si="384"/>
        <v>0</v>
      </c>
      <c r="KWC59" s="383">
        <f t="shared" si="384"/>
        <v>0</v>
      </c>
      <c r="KWD59" s="383">
        <f t="shared" si="384"/>
        <v>0</v>
      </c>
      <c r="KWE59" s="383">
        <f t="shared" si="384"/>
        <v>0</v>
      </c>
      <c r="KWF59" s="383">
        <f t="shared" si="384"/>
        <v>0</v>
      </c>
      <c r="KWG59" s="383">
        <f t="shared" si="384"/>
        <v>0</v>
      </c>
      <c r="KWH59" s="383">
        <f t="shared" si="384"/>
        <v>0</v>
      </c>
      <c r="KWI59" s="383">
        <f t="shared" si="384"/>
        <v>0</v>
      </c>
      <c r="KWJ59" s="383">
        <f t="shared" si="384"/>
        <v>0</v>
      </c>
      <c r="KWK59" s="383">
        <f t="shared" si="384"/>
        <v>0</v>
      </c>
      <c r="KWL59" s="383">
        <f t="shared" si="384"/>
        <v>0</v>
      </c>
      <c r="KWM59" s="383">
        <f t="shared" si="384"/>
        <v>0</v>
      </c>
      <c r="KWN59" s="383">
        <f t="shared" si="384"/>
        <v>0</v>
      </c>
      <c r="KWO59" s="383">
        <f t="shared" si="384"/>
        <v>0</v>
      </c>
      <c r="KWP59" s="383">
        <f t="shared" si="384"/>
        <v>0</v>
      </c>
      <c r="KWQ59" s="383">
        <f t="shared" si="384"/>
        <v>0</v>
      </c>
      <c r="KWR59" s="383">
        <f t="shared" si="384"/>
        <v>0</v>
      </c>
      <c r="KWS59" s="383">
        <f t="shared" si="384"/>
        <v>0</v>
      </c>
      <c r="KWT59" s="383">
        <f t="shared" si="384"/>
        <v>0</v>
      </c>
      <c r="KWU59" s="383">
        <f t="shared" si="384"/>
        <v>0</v>
      </c>
      <c r="KWV59" s="383">
        <f t="shared" si="384"/>
        <v>0</v>
      </c>
      <c r="KWW59" s="383">
        <f t="shared" si="384"/>
        <v>0</v>
      </c>
      <c r="KWX59" s="383">
        <f t="shared" si="384"/>
        <v>0</v>
      </c>
      <c r="KWY59" s="383">
        <f t="shared" si="384"/>
        <v>0</v>
      </c>
      <c r="KWZ59" s="383">
        <f t="shared" si="384"/>
        <v>0</v>
      </c>
      <c r="KXA59" s="383">
        <f t="shared" si="384"/>
        <v>0</v>
      </c>
      <c r="KXB59" s="383">
        <f t="shared" si="384"/>
        <v>0</v>
      </c>
      <c r="KXC59" s="383">
        <f t="shared" si="384"/>
        <v>0</v>
      </c>
      <c r="KXD59" s="383">
        <f t="shared" si="384"/>
        <v>0</v>
      </c>
      <c r="KXE59" s="383">
        <f t="shared" si="384"/>
        <v>0</v>
      </c>
      <c r="KXF59" s="383">
        <f t="shared" si="384"/>
        <v>0</v>
      </c>
      <c r="KXG59" s="383">
        <f t="shared" si="384"/>
        <v>0</v>
      </c>
      <c r="KXH59" s="383">
        <f t="shared" si="384"/>
        <v>0</v>
      </c>
      <c r="KXI59" s="383">
        <f t="shared" si="384"/>
        <v>0</v>
      </c>
      <c r="KXJ59" s="383">
        <f t="shared" ref="KXJ59:KZU59" si="385">$C$59*KXJ54</f>
        <v>0</v>
      </c>
      <c r="KXK59" s="383">
        <f t="shared" si="385"/>
        <v>0</v>
      </c>
      <c r="KXL59" s="383">
        <f t="shared" si="385"/>
        <v>0</v>
      </c>
      <c r="KXM59" s="383">
        <f t="shared" si="385"/>
        <v>0</v>
      </c>
      <c r="KXN59" s="383">
        <f t="shared" si="385"/>
        <v>0</v>
      </c>
      <c r="KXO59" s="383">
        <f t="shared" si="385"/>
        <v>0</v>
      </c>
      <c r="KXP59" s="383">
        <f t="shared" si="385"/>
        <v>0</v>
      </c>
      <c r="KXQ59" s="383">
        <f t="shared" si="385"/>
        <v>0</v>
      </c>
      <c r="KXR59" s="383">
        <f t="shared" si="385"/>
        <v>0</v>
      </c>
      <c r="KXS59" s="383">
        <f t="shared" si="385"/>
        <v>0</v>
      </c>
      <c r="KXT59" s="383">
        <f t="shared" si="385"/>
        <v>0</v>
      </c>
      <c r="KXU59" s="383">
        <f t="shared" si="385"/>
        <v>0</v>
      </c>
      <c r="KXV59" s="383">
        <f t="shared" si="385"/>
        <v>0</v>
      </c>
      <c r="KXW59" s="383">
        <f t="shared" si="385"/>
        <v>0</v>
      </c>
      <c r="KXX59" s="383">
        <f t="shared" si="385"/>
        <v>0</v>
      </c>
      <c r="KXY59" s="383">
        <f t="shared" si="385"/>
        <v>0</v>
      </c>
      <c r="KXZ59" s="383">
        <f t="shared" si="385"/>
        <v>0</v>
      </c>
      <c r="KYA59" s="383">
        <f t="shared" si="385"/>
        <v>0</v>
      </c>
      <c r="KYB59" s="383">
        <f t="shared" si="385"/>
        <v>0</v>
      </c>
      <c r="KYC59" s="383">
        <f t="shared" si="385"/>
        <v>0</v>
      </c>
      <c r="KYD59" s="383">
        <f t="shared" si="385"/>
        <v>0</v>
      </c>
      <c r="KYE59" s="383">
        <f t="shared" si="385"/>
        <v>0</v>
      </c>
      <c r="KYF59" s="383">
        <f t="shared" si="385"/>
        <v>0</v>
      </c>
      <c r="KYG59" s="383">
        <f t="shared" si="385"/>
        <v>0</v>
      </c>
      <c r="KYH59" s="383">
        <f t="shared" si="385"/>
        <v>0</v>
      </c>
      <c r="KYI59" s="383">
        <f t="shared" si="385"/>
        <v>0</v>
      </c>
      <c r="KYJ59" s="383">
        <f t="shared" si="385"/>
        <v>0</v>
      </c>
      <c r="KYK59" s="383">
        <f t="shared" si="385"/>
        <v>0</v>
      </c>
      <c r="KYL59" s="383">
        <f t="shared" si="385"/>
        <v>0</v>
      </c>
      <c r="KYM59" s="383">
        <f t="shared" si="385"/>
        <v>0</v>
      </c>
      <c r="KYN59" s="383">
        <f t="shared" si="385"/>
        <v>0</v>
      </c>
      <c r="KYO59" s="383">
        <f t="shared" si="385"/>
        <v>0</v>
      </c>
      <c r="KYP59" s="383">
        <f t="shared" si="385"/>
        <v>0</v>
      </c>
      <c r="KYQ59" s="383">
        <f t="shared" si="385"/>
        <v>0</v>
      </c>
      <c r="KYR59" s="383">
        <f t="shared" si="385"/>
        <v>0</v>
      </c>
      <c r="KYS59" s="383">
        <f t="shared" si="385"/>
        <v>0</v>
      </c>
      <c r="KYT59" s="383">
        <f t="shared" si="385"/>
        <v>0</v>
      </c>
      <c r="KYU59" s="383">
        <f t="shared" si="385"/>
        <v>0</v>
      </c>
      <c r="KYV59" s="383">
        <f t="shared" si="385"/>
        <v>0</v>
      </c>
      <c r="KYW59" s="383">
        <f t="shared" si="385"/>
        <v>0</v>
      </c>
      <c r="KYX59" s="383">
        <f t="shared" si="385"/>
        <v>0</v>
      </c>
      <c r="KYY59" s="383">
        <f t="shared" si="385"/>
        <v>0</v>
      </c>
      <c r="KYZ59" s="383">
        <f t="shared" si="385"/>
        <v>0</v>
      </c>
      <c r="KZA59" s="383">
        <f t="shared" si="385"/>
        <v>0</v>
      </c>
      <c r="KZB59" s="383">
        <f t="shared" si="385"/>
        <v>0</v>
      </c>
      <c r="KZC59" s="383">
        <f t="shared" si="385"/>
        <v>0</v>
      </c>
      <c r="KZD59" s="383">
        <f t="shared" si="385"/>
        <v>0</v>
      </c>
      <c r="KZE59" s="383">
        <f t="shared" si="385"/>
        <v>0</v>
      </c>
      <c r="KZF59" s="383">
        <f t="shared" si="385"/>
        <v>0</v>
      </c>
      <c r="KZG59" s="383">
        <f t="shared" si="385"/>
        <v>0</v>
      </c>
      <c r="KZH59" s="383">
        <f t="shared" si="385"/>
        <v>0</v>
      </c>
      <c r="KZI59" s="383">
        <f t="shared" si="385"/>
        <v>0</v>
      </c>
      <c r="KZJ59" s="383">
        <f t="shared" si="385"/>
        <v>0</v>
      </c>
      <c r="KZK59" s="383">
        <f t="shared" si="385"/>
        <v>0</v>
      </c>
      <c r="KZL59" s="383">
        <f t="shared" si="385"/>
        <v>0</v>
      </c>
      <c r="KZM59" s="383">
        <f t="shared" si="385"/>
        <v>0</v>
      </c>
      <c r="KZN59" s="383">
        <f t="shared" si="385"/>
        <v>0</v>
      </c>
      <c r="KZO59" s="383">
        <f t="shared" si="385"/>
        <v>0</v>
      </c>
      <c r="KZP59" s="383">
        <f t="shared" si="385"/>
        <v>0</v>
      </c>
      <c r="KZQ59" s="383">
        <f t="shared" si="385"/>
        <v>0</v>
      </c>
      <c r="KZR59" s="383">
        <f t="shared" si="385"/>
        <v>0</v>
      </c>
      <c r="KZS59" s="383">
        <f t="shared" si="385"/>
        <v>0</v>
      </c>
      <c r="KZT59" s="383">
        <f t="shared" si="385"/>
        <v>0</v>
      </c>
      <c r="KZU59" s="383">
        <f t="shared" si="385"/>
        <v>0</v>
      </c>
      <c r="KZV59" s="383">
        <f t="shared" ref="KZV59:LCG59" si="386">$C$59*KZV54</f>
        <v>0</v>
      </c>
      <c r="KZW59" s="383">
        <f t="shared" si="386"/>
        <v>0</v>
      </c>
      <c r="KZX59" s="383">
        <f t="shared" si="386"/>
        <v>0</v>
      </c>
      <c r="KZY59" s="383">
        <f t="shared" si="386"/>
        <v>0</v>
      </c>
      <c r="KZZ59" s="383">
        <f t="shared" si="386"/>
        <v>0</v>
      </c>
      <c r="LAA59" s="383">
        <f t="shared" si="386"/>
        <v>0</v>
      </c>
      <c r="LAB59" s="383">
        <f t="shared" si="386"/>
        <v>0</v>
      </c>
      <c r="LAC59" s="383">
        <f t="shared" si="386"/>
        <v>0</v>
      </c>
      <c r="LAD59" s="383">
        <f t="shared" si="386"/>
        <v>0</v>
      </c>
      <c r="LAE59" s="383">
        <f t="shared" si="386"/>
        <v>0</v>
      </c>
      <c r="LAF59" s="383">
        <f t="shared" si="386"/>
        <v>0</v>
      </c>
      <c r="LAG59" s="383">
        <f t="shared" si="386"/>
        <v>0</v>
      </c>
      <c r="LAH59" s="383">
        <f t="shared" si="386"/>
        <v>0</v>
      </c>
      <c r="LAI59" s="383">
        <f t="shared" si="386"/>
        <v>0</v>
      </c>
      <c r="LAJ59" s="383">
        <f t="shared" si="386"/>
        <v>0</v>
      </c>
      <c r="LAK59" s="383">
        <f t="shared" si="386"/>
        <v>0</v>
      </c>
      <c r="LAL59" s="383">
        <f t="shared" si="386"/>
        <v>0</v>
      </c>
      <c r="LAM59" s="383">
        <f t="shared" si="386"/>
        <v>0</v>
      </c>
      <c r="LAN59" s="383">
        <f t="shared" si="386"/>
        <v>0</v>
      </c>
      <c r="LAO59" s="383">
        <f t="shared" si="386"/>
        <v>0</v>
      </c>
      <c r="LAP59" s="383">
        <f t="shared" si="386"/>
        <v>0</v>
      </c>
      <c r="LAQ59" s="383">
        <f t="shared" si="386"/>
        <v>0</v>
      </c>
      <c r="LAR59" s="383">
        <f t="shared" si="386"/>
        <v>0</v>
      </c>
      <c r="LAS59" s="383">
        <f t="shared" si="386"/>
        <v>0</v>
      </c>
      <c r="LAT59" s="383">
        <f t="shared" si="386"/>
        <v>0</v>
      </c>
      <c r="LAU59" s="383">
        <f t="shared" si="386"/>
        <v>0</v>
      </c>
      <c r="LAV59" s="383">
        <f t="shared" si="386"/>
        <v>0</v>
      </c>
      <c r="LAW59" s="383">
        <f t="shared" si="386"/>
        <v>0</v>
      </c>
      <c r="LAX59" s="383">
        <f t="shared" si="386"/>
        <v>0</v>
      </c>
      <c r="LAY59" s="383">
        <f t="shared" si="386"/>
        <v>0</v>
      </c>
      <c r="LAZ59" s="383">
        <f t="shared" si="386"/>
        <v>0</v>
      </c>
      <c r="LBA59" s="383">
        <f t="shared" si="386"/>
        <v>0</v>
      </c>
      <c r="LBB59" s="383">
        <f t="shared" si="386"/>
        <v>0</v>
      </c>
      <c r="LBC59" s="383">
        <f t="shared" si="386"/>
        <v>0</v>
      </c>
      <c r="LBD59" s="383">
        <f t="shared" si="386"/>
        <v>0</v>
      </c>
      <c r="LBE59" s="383">
        <f t="shared" si="386"/>
        <v>0</v>
      </c>
      <c r="LBF59" s="383">
        <f t="shared" si="386"/>
        <v>0</v>
      </c>
      <c r="LBG59" s="383">
        <f t="shared" si="386"/>
        <v>0</v>
      </c>
      <c r="LBH59" s="383">
        <f t="shared" si="386"/>
        <v>0</v>
      </c>
      <c r="LBI59" s="383">
        <f t="shared" si="386"/>
        <v>0</v>
      </c>
      <c r="LBJ59" s="383">
        <f t="shared" si="386"/>
        <v>0</v>
      </c>
      <c r="LBK59" s="383">
        <f t="shared" si="386"/>
        <v>0</v>
      </c>
      <c r="LBL59" s="383">
        <f t="shared" si="386"/>
        <v>0</v>
      </c>
      <c r="LBM59" s="383">
        <f t="shared" si="386"/>
        <v>0</v>
      </c>
      <c r="LBN59" s="383">
        <f t="shared" si="386"/>
        <v>0</v>
      </c>
      <c r="LBO59" s="383">
        <f t="shared" si="386"/>
        <v>0</v>
      </c>
      <c r="LBP59" s="383">
        <f t="shared" si="386"/>
        <v>0</v>
      </c>
      <c r="LBQ59" s="383">
        <f t="shared" si="386"/>
        <v>0</v>
      </c>
      <c r="LBR59" s="383">
        <f t="shared" si="386"/>
        <v>0</v>
      </c>
      <c r="LBS59" s="383">
        <f t="shared" si="386"/>
        <v>0</v>
      </c>
      <c r="LBT59" s="383">
        <f t="shared" si="386"/>
        <v>0</v>
      </c>
      <c r="LBU59" s="383">
        <f t="shared" si="386"/>
        <v>0</v>
      </c>
      <c r="LBV59" s="383">
        <f t="shared" si="386"/>
        <v>0</v>
      </c>
      <c r="LBW59" s="383">
        <f t="shared" si="386"/>
        <v>0</v>
      </c>
      <c r="LBX59" s="383">
        <f t="shared" si="386"/>
        <v>0</v>
      </c>
      <c r="LBY59" s="383">
        <f t="shared" si="386"/>
        <v>0</v>
      </c>
      <c r="LBZ59" s="383">
        <f t="shared" si="386"/>
        <v>0</v>
      </c>
      <c r="LCA59" s="383">
        <f t="shared" si="386"/>
        <v>0</v>
      </c>
      <c r="LCB59" s="383">
        <f t="shared" si="386"/>
        <v>0</v>
      </c>
      <c r="LCC59" s="383">
        <f t="shared" si="386"/>
        <v>0</v>
      </c>
      <c r="LCD59" s="383">
        <f t="shared" si="386"/>
        <v>0</v>
      </c>
      <c r="LCE59" s="383">
        <f t="shared" si="386"/>
        <v>0</v>
      </c>
      <c r="LCF59" s="383">
        <f t="shared" si="386"/>
        <v>0</v>
      </c>
      <c r="LCG59" s="383">
        <f t="shared" si="386"/>
        <v>0</v>
      </c>
      <c r="LCH59" s="383">
        <f t="shared" ref="LCH59:LES59" si="387">$C$59*LCH54</f>
        <v>0</v>
      </c>
      <c r="LCI59" s="383">
        <f t="shared" si="387"/>
        <v>0</v>
      </c>
      <c r="LCJ59" s="383">
        <f t="shared" si="387"/>
        <v>0</v>
      </c>
      <c r="LCK59" s="383">
        <f t="shared" si="387"/>
        <v>0</v>
      </c>
      <c r="LCL59" s="383">
        <f t="shared" si="387"/>
        <v>0</v>
      </c>
      <c r="LCM59" s="383">
        <f t="shared" si="387"/>
        <v>0</v>
      </c>
      <c r="LCN59" s="383">
        <f t="shared" si="387"/>
        <v>0</v>
      </c>
      <c r="LCO59" s="383">
        <f t="shared" si="387"/>
        <v>0</v>
      </c>
      <c r="LCP59" s="383">
        <f t="shared" si="387"/>
        <v>0</v>
      </c>
      <c r="LCQ59" s="383">
        <f t="shared" si="387"/>
        <v>0</v>
      </c>
      <c r="LCR59" s="383">
        <f t="shared" si="387"/>
        <v>0</v>
      </c>
      <c r="LCS59" s="383">
        <f t="shared" si="387"/>
        <v>0</v>
      </c>
      <c r="LCT59" s="383">
        <f t="shared" si="387"/>
        <v>0</v>
      </c>
      <c r="LCU59" s="383">
        <f t="shared" si="387"/>
        <v>0</v>
      </c>
      <c r="LCV59" s="383">
        <f t="shared" si="387"/>
        <v>0</v>
      </c>
      <c r="LCW59" s="383">
        <f t="shared" si="387"/>
        <v>0</v>
      </c>
      <c r="LCX59" s="383">
        <f t="shared" si="387"/>
        <v>0</v>
      </c>
      <c r="LCY59" s="383">
        <f t="shared" si="387"/>
        <v>0</v>
      </c>
      <c r="LCZ59" s="383">
        <f t="shared" si="387"/>
        <v>0</v>
      </c>
      <c r="LDA59" s="383">
        <f t="shared" si="387"/>
        <v>0</v>
      </c>
      <c r="LDB59" s="383">
        <f t="shared" si="387"/>
        <v>0</v>
      </c>
      <c r="LDC59" s="383">
        <f t="shared" si="387"/>
        <v>0</v>
      </c>
      <c r="LDD59" s="383">
        <f t="shared" si="387"/>
        <v>0</v>
      </c>
      <c r="LDE59" s="383">
        <f t="shared" si="387"/>
        <v>0</v>
      </c>
      <c r="LDF59" s="383">
        <f t="shared" si="387"/>
        <v>0</v>
      </c>
      <c r="LDG59" s="383">
        <f t="shared" si="387"/>
        <v>0</v>
      </c>
      <c r="LDH59" s="383">
        <f t="shared" si="387"/>
        <v>0</v>
      </c>
      <c r="LDI59" s="383">
        <f t="shared" si="387"/>
        <v>0</v>
      </c>
      <c r="LDJ59" s="383">
        <f t="shared" si="387"/>
        <v>0</v>
      </c>
      <c r="LDK59" s="383">
        <f t="shared" si="387"/>
        <v>0</v>
      </c>
      <c r="LDL59" s="383">
        <f t="shared" si="387"/>
        <v>0</v>
      </c>
      <c r="LDM59" s="383">
        <f t="shared" si="387"/>
        <v>0</v>
      </c>
      <c r="LDN59" s="383">
        <f t="shared" si="387"/>
        <v>0</v>
      </c>
      <c r="LDO59" s="383">
        <f t="shared" si="387"/>
        <v>0</v>
      </c>
      <c r="LDP59" s="383">
        <f t="shared" si="387"/>
        <v>0</v>
      </c>
      <c r="LDQ59" s="383">
        <f t="shared" si="387"/>
        <v>0</v>
      </c>
      <c r="LDR59" s="383">
        <f t="shared" si="387"/>
        <v>0</v>
      </c>
      <c r="LDS59" s="383">
        <f t="shared" si="387"/>
        <v>0</v>
      </c>
      <c r="LDT59" s="383">
        <f t="shared" si="387"/>
        <v>0</v>
      </c>
      <c r="LDU59" s="383">
        <f t="shared" si="387"/>
        <v>0</v>
      </c>
      <c r="LDV59" s="383">
        <f t="shared" si="387"/>
        <v>0</v>
      </c>
      <c r="LDW59" s="383">
        <f t="shared" si="387"/>
        <v>0</v>
      </c>
      <c r="LDX59" s="383">
        <f t="shared" si="387"/>
        <v>0</v>
      </c>
      <c r="LDY59" s="383">
        <f t="shared" si="387"/>
        <v>0</v>
      </c>
      <c r="LDZ59" s="383">
        <f t="shared" si="387"/>
        <v>0</v>
      </c>
      <c r="LEA59" s="383">
        <f t="shared" si="387"/>
        <v>0</v>
      </c>
      <c r="LEB59" s="383">
        <f t="shared" si="387"/>
        <v>0</v>
      </c>
      <c r="LEC59" s="383">
        <f t="shared" si="387"/>
        <v>0</v>
      </c>
      <c r="LED59" s="383">
        <f t="shared" si="387"/>
        <v>0</v>
      </c>
      <c r="LEE59" s="383">
        <f t="shared" si="387"/>
        <v>0</v>
      </c>
      <c r="LEF59" s="383">
        <f t="shared" si="387"/>
        <v>0</v>
      </c>
      <c r="LEG59" s="383">
        <f t="shared" si="387"/>
        <v>0</v>
      </c>
      <c r="LEH59" s="383">
        <f t="shared" si="387"/>
        <v>0</v>
      </c>
      <c r="LEI59" s="383">
        <f t="shared" si="387"/>
        <v>0</v>
      </c>
      <c r="LEJ59" s="383">
        <f t="shared" si="387"/>
        <v>0</v>
      </c>
      <c r="LEK59" s="383">
        <f t="shared" si="387"/>
        <v>0</v>
      </c>
      <c r="LEL59" s="383">
        <f t="shared" si="387"/>
        <v>0</v>
      </c>
      <c r="LEM59" s="383">
        <f t="shared" si="387"/>
        <v>0</v>
      </c>
      <c r="LEN59" s="383">
        <f t="shared" si="387"/>
        <v>0</v>
      </c>
      <c r="LEO59" s="383">
        <f t="shared" si="387"/>
        <v>0</v>
      </c>
      <c r="LEP59" s="383">
        <f t="shared" si="387"/>
        <v>0</v>
      </c>
      <c r="LEQ59" s="383">
        <f t="shared" si="387"/>
        <v>0</v>
      </c>
      <c r="LER59" s="383">
        <f t="shared" si="387"/>
        <v>0</v>
      </c>
      <c r="LES59" s="383">
        <f t="shared" si="387"/>
        <v>0</v>
      </c>
      <c r="LET59" s="383">
        <f t="shared" ref="LET59:LHE59" si="388">$C$59*LET54</f>
        <v>0</v>
      </c>
      <c r="LEU59" s="383">
        <f t="shared" si="388"/>
        <v>0</v>
      </c>
      <c r="LEV59" s="383">
        <f t="shared" si="388"/>
        <v>0</v>
      </c>
      <c r="LEW59" s="383">
        <f t="shared" si="388"/>
        <v>0</v>
      </c>
      <c r="LEX59" s="383">
        <f t="shared" si="388"/>
        <v>0</v>
      </c>
      <c r="LEY59" s="383">
        <f t="shared" si="388"/>
        <v>0</v>
      </c>
      <c r="LEZ59" s="383">
        <f t="shared" si="388"/>
        <v>0</v>
      </c>
      <c r="LFA59" s="383">
        <f t="shared" si="388"/>
        <v>0</v>
      </c>
      <c r="LFB59" s="383">
        <f t="shared" si="388"/>
        <v>0</v>
      </c>
      <c r="LFC59" s="383">
        <f t="shared" si="388"/>
        <v>0</v>
      </c>
      <c r="LFD59" s="383">
        <f t="shared" si="388"/>
        <v>0</v>
      </c>
      <c r="LFE59" s="383">
        <f t="shared" si="388"/>
        <v>0</v>
      </c>
      <c r="LFF59" s="383">
        <f t="shared" si="388"/>
        <v>0</v>
      </c>
      <c r="LFG59" s="383">
        <f t="shared" si="388"/>
        <v>0</v>
      </c>
      <c r="LFH59" s="383">
        <f t="shared" si="388"/>
        <v>0</v>
      </c>
      <c r="LFI59" s="383">
        <f t="shared" si="388"/>
        <v>0</v>
      </c>
      <c r="LFJ59" s="383">
        <f t="shared" si="388"/>
        <v>0</v>
      </c>
      <c r="LFK59" s="383">
        <f t="shared" si="388"/>
        <v>0</v>
      </c>
      <c r="LFL59" s="383">
        <f t="shared" si="388"/>
        <v>0</v>
      </c>
      <c r="LFM59" s="383">
        <f t="shared" si="388"/>
        <v>0</v>
      </c>
      <c r="LFN59" s="383">
        <f t="shared" si="388"/>
        <v>0</v>
      </c>
      <c r="LFO59" s="383">
        <f t="shared" si="388"/>
        <v>0</v>
      </c>
      <c r="LFP59" s="383">
        <f t="shared" si="388"/>
        <v>0</v>
      </c>
      <c r="LFQ59" s="383">
        <f t="shared" si="388"/>
        <v>0</v>
      </c>
      <c r="LFR59" s="383">
        <f t="shared" si="388"/>
        <v>0</v>
      </c>
      <c r="LFS59" s="383">
        <f t="shared" si="388"/>
        <v>0</v>
      </c>
      <c r="LFT59" s="383">
        <f t="shared" si="388"/>
        <v>0</v>
      </c>
      <c r="LFU59" s="383">
        <f t="shared" si="388"/>
        <v>0</v>
      </c>
      <c r="LFV59" s="383">
        <f t="shared" si="388"/>
        <v>0</v>
      </c>
      <c r="LFW59" s="383">
        <f t="shared" si="388"/>
        <v>0</v>
      </c>
      <c r="LFX59" s="383">
        <f t="shared" si="388"/>
        <v>0</v>
      </c>
      <c r="LFY59" s="383">
        <f t="shared" si="388"/>
        <v>0</v>
      </c>
      <c r="LFZ59" s="383">
        <f t="shared" si="388"/>
        <v>0</v>
      </c>
      <c r="LGA59" s="383">
        <f t="shared" si="388"/>
        <v>0</v>
      </c>
      <c r="LGB59" s="383">
        <f t="shared" si="388"/>
        <v>0</v>
      </c>
      <c r="LGC59" s="383">
        <f t="shared" si="388"/>
        <v>0</v>
      </c>
      <c r="LGD59" s="383">
        <f t="shared" si="388"/>
        <v>0</v>
      </c>
      <c r="LGE59" s="383">
        <f t="shared" si="388"/>
        <v>0</v>
      </c>
      <c r="LGF59" s="383">
        <f t="shared" si="388"/>
        <v>0</v>
      </c>
      <c r="LGG59" s="383">
        <f t="shared" si="388"/>
        <v>0</v>
      </c>
      <c r="LGH59" s="383">
        <f t="shared" si="388"/>
        <v>0</v>
      </c>
      <c r="LGI59" s="383">
        <f t="shared" si="388"/>
        <v>0</v>
      </c>
      <c r="LGJ59" s="383">
        <f t="shared" si="388"/>
        <v>0</v>
      </c>
      <c r="LGK59" s="383">
        <f t="shared" si="388"/>
        <v>0</v>
      </c>
      <c r="LGL59" s="383">
        <f t="shared" si="388"/>
        <v>0</v>
      </c>
      <c r="LGM59" s="383">
        <f t="shared" si="388"/>
        <v>0</v>
      </c>
      <c r="LGN59" s="383">
        <f t="shared" si="388"/>
        <v>0</v>
      </c>
      <c r="LGO59" s="383">
        <f t="shared" si="388"/>
        <v>0</v>
      </c>
      <c r="LGP59" s="383">
        <f t="shared" si="388"/>
        <v>0</v>
      </c>
      <c r="LGQ59" s="383">
        <f t="shared" si="388"/>
        <v>0</v>
      </c>
      <c r="LGR59" s="383">
        <f t="shared" si="388"/>
        <v>0</v>
      </c>
      <c r="LGS59" s="383">
        <f t="shared" si="388"/>
        <v>0</v>
      </c>
      <c r="LGT59" s="383">
        <f t="shared" si="388"/>
        <v>0</v>
      </c>
      <c r="LGU59" s="383">
        <f t="shared" si="388"/>
        <v>0</v>
      </c>
      <c r="LGV59" s="383">
        <f t="shared" si="388"/>
        <v>0</v>
      </c>
      <c r="LGW59" s="383">
        <f t="shared" si="388"/>
        <v>0</v>
      </c>
      <c r="LGX59" s="383">
        <f t="shared" si="388"/>
        <v>0</v>
      </c>
      <c r="LGY59" s="383">
        <f t="shared" si="388"/>
        <v>0</v>
      </c>
      <c r="LGZ59" s="383">
        <f t="shared" si="388"/>
        <v>0</v>
      </c>
      <c r="LHA59" s="383">
        <f t="shared" si="388"/>
        <v>0</v>
      </c>
      <c r="LHB59" s="383">
        <f t="shared" si="388"/>
        <v>0</v>
      </c>
      <c r="LHC59" s="383">
        <f t="shared" si="388"/>
        <v>0</v>
      </c>
      <c r="LHD59" s="383">
        <f t="shared" si="388"/>
        <v>0</v>
      </c>
      <c r="LHE59" s="383">
        <f t="shared" si="388"/>
        <v>0</v>
      </c>
      <c r="LHF59" s="383">
        <f t="shared" ref="LHF59:LJQ59" si="389">$C$59*LHF54</f>
        <v>0</v>
      </c>
      <c r="LHG59" s="383">
        <f t="shared" si="389"/>
        <v>0</v>
      </c>
      <c r="LHH59" s="383">
        <f t="shared" si="389"/>
        <v>0</v>
      </c>
      <c r="LHI59" s="383">
        <f t="shared" si="389"/>
        <v>0</v>
      </c>
      <c r="LHJ59" s="383">
        <f t="shared" si="389"/>
        <v>0</v>
      </c>
      <c r="LHK59" s="383">
        <f t="shared" si="389"/>
        <v>0</v>
      </c>
      <c r="LHL59" s="383">
        <f t="shared" si="389"/>
        <v>0</v>
      </c>
      <c r="LHM59" s="383">
        <f t="shared" si="389"/>
        <v>0</v>
      </c>
      <c r="LHN59" s="383">
        <f t="shared" si="389"/>
        <v>0</v>
      </c>
      <c r="LHO59" s="383">
        <f t="shared" si="389"/>
        <v>0</v>
      </c>
      <c r="LHP59" s="383">
        <f t="shared" si="389"/>
        <v>0</v>
      </c>
      <c r="LHQ59" s="383">
        <f t="shared" si="389"/>
        <v>0</v>
      </c>
      <c r="LHR59" s="383">
        <f t="shared" si="389"/>
        <v>0</v>
      </c>
      <c r="LHS59" s="383">
        <f t="shared" si="389"/>
        <v>0</v>
      </c>
      <c r="LHT59" s="383">
        <f t="shared" si="389"/>
        <v>0</v>
      </c>
      <c r="LHU59" s="383">
        <f t="shared" si="389"/>
        <v>0</v>
      </c>
      <c r="LHV59" s="383">
        <f t="shared" si="389"/>
        <v>0</v>
      </c>
      <c r="LHW59" s="383">
        <f t="shared" si="389"/>
        <v>0</v>
      </c>
      <c r="LHX59" s="383">
        <f t="shared" si="389"/>
        <v>0</v>
      </c>
      <c r="LHY59" s="383">
        <f t="shared" si="389"/>
        <v>0</v>
      </c>
      <c r="LHZ59" s="383">
        <f t="shared" si="389"/>
        <v>0</v>
      </c>
      <c r="LIA59" s="383">
        <f t="shared" si="389"/>
        <v>0</v>
      </c>
      <c r="LIB59" s="383">
        <f t="shared" si="389"/>
        <v>0</v>
      </c>
      <c r="LIC59" s="383">
        <f t="shared" si="389"/>
        <v>0</v>
      </c>
      <c r="LID59" s="383">
        <f t="shared" si="389"/>
        <v>0</v>
      </c>
      <c r="LIE59" s="383">
        <f t="shared" si="389"/>
        <v>0</v>
      </c>
      <c r="LIF59" s="383">
        <f t="shared" si="389"/>
        <v>0</v>
      </c>
      <c r="LIG59" s="383">
        <f t="shared" si="389"/>
        <v>0</v>
      </c>
      <c r="LIH59" s="383">
        <f t="shared" si="389"/>
        <v>0</v>
      </c>
      <c r="LII59" s="383">
        <f t="shared" si="389"/>
        <v>0</v>
      </c>
      <c r="LIJ59" s="383">
        <f t="shared" si="389"/>
        <v>0</v>
      </c>
      <c r="LIK59" s="383">
        <f t="shared" si="389"/>
        <v>0</v>
      </c>
      <c r="LIL59" s="383">
        <f t="shared" si="389"/>
        <v>0</v>
      </c>
      <c r="LIM59" s="383">
        <f t="shared" si="389"/>
        <v>0</v>
      </c>
      <c r="LIN59" s="383">
        <f t="shared" si="389"/>
        <v>0</v>
      </c>
      <c r="LIO59" s="383">
        <f t="shared" si="389"/>
        <v>0</v>
      </c>
      <c r="LIP59" s="383">
        <f t="shared" si="389"/>
        <v>0</v>
      </c>
      <c r="LIQ59" s="383">
        <f t="shared" si="389"/>
        <v>0</v>
      </c>
      <c r="LIR59" s="383">
        <f t="shared" si="389"/>
        <v>0</v>
      </c>
      <c r="LIS59" s="383">
        <f t="shared" si="389"/>
        <v>0</v>
      </c>
      <c r="LIT59" s="383">
        <f t="shared" si="389"/>
        <v>0</v>
      </c>
      <c r="LIU59" s="383">
        <f t="shared" si="389"/>
        <v>0</v>
      </c>
      <c r="LIV59" s="383">
        <f t="shared" si="389"/>
        <v>0</v>
      </c>
      <c r="LIW59" s="383">
        <f t="shared" si="389"/>
        <v>0</v>
      </c>
      <c r="LIX59" s="383">
        <f t="shared" si="389"/>
        <v>0</v>
      </c>
      <c r="LIY59" s="383">
        <f t="shared" si="389"/>
        <v>0</v>
      </c>
      <c r="LIZ59" s="383">
        <f t="shared" si="389"/>
        <v>0</v>
      </c>
      <c r="LJA59" s="383">
        <f t="shared" si="389"/>
        <v>0</v>
      </c>
      <c r="LJB59" s="383">
        <f t="shared" si="389"/>
        <v>0</v>
      </c>
      <c r="LJC59" s="383">
        <f t="shared" si="389"/>
        <v>0</v>
      </c>
      <c r="LJD59" s="383">
        <f t="shared" si="389"/>
        <v>0</v>
      </c>
      <c r="LJE59" s="383">
        <f t="shared" si="389"/>
        <v>0</v>
      </c>
      <c r="LJF59" s="383">
        <f t="shared" si="389"/>
        <v>0</v>
      </c>
      <c r="LJG59" s="383">
        <f t="shared" si="389"/>
        <v>0</v>
      </c>
      <c r="LJH59" s="383">
        <f t="shared" si="389"/>
        <v>0</v>
      </c>
      <c r="LJI59" s="383">
        <f t="shared" si="389"/>
        <v>0</v>
      </c>
      <c r="LJJ59" s="383">
        <f t="shared" si="389"/>
        <v>0</v>
      </c>
      <c r="LJK59" s="383">
        <f t="shared" si="389"/>
        <v>0</v>
      </c>
      <c r="LJL59" s="383">
        <f t="shared" si="389"/>
        <v>0</v>
      </c>
      <c r="LJM59" s="383">
        <f t="shared" si="389"/>
        <v>0</v>
      </c>
      <c r="LJN59" s="383">
        <f t="shared" si="389"/>
        <v>0</v>
      </c>
      <c r="LJO59" s="383">
        <f t="shared" si="389"/>
        <v>0</v>
      </c>
      <c r="LJP59" s="383">
        <f t="shared" si="389"/>
        <v>0</v>
      </c>
      <c r="LJQ59" s="383">
        <f t="shared" si="389"/>
        <v>0</v>
      </c>
      <c r="LJR59" s="383">
        <f t="shared" ref="LJR59:LMC59" si="390">$C$59*LJR54</f>
        <v>0</v>
      </c>
      <c r="LJS59" s="383">
        <f t="shared" si="390"/>
        <v>0</v>
      </c>
      <c r="LJT59" s="383">
        <f t="shared" si="390"/>
        <v>0</v>
      </c>
      <c r="LJU59" s="383">
        <f t="shared" si="390"/>
        <v>0</v>
      </c>
      <c r="LJV59" s="383">
        <f t="shared" si="390"/>
        <v>0</v>
      </c>
      <c r="LJW59" s="383">
        <f t="shared" si="390"/>
        <v>0</v>
      </c>
      <c r="LJX59" s="383">
        <f t="shared" si="390"/>
        <v>0</v>
      </c>
      <c r="LJY59" s="383">
        <f t="shared" si="390"/>
        <v>0</v>
      </c>
      <c r="LJZ59" s="383">
        <f t="shared" si="390"/>
        <v>0</v>
      </c>
      <c r="LKA59" s="383">
        <f t="shared" si="390"/>
        <v>0</v>
      </c>
      <c r="LKB59" s="383">
        <f t="shared" si="390"/>
        <v>0</v>
      </c>
      <c r="LKC59" s="383">
        <f t="shared" si="390"/>
        <v>0</v>
      </c>
      <c r="LKD59" s="383">
        <f t="shared" si="390"/>
        <v>0</v>
      </c>
      <c r="LKE59" s="383">
        <f t="shared" si="390"/>
        <v>0</v>
      </c>
      <c r="LKF59" s="383">
        <f t="shared" si="390"/>
        <v>0</v>
      </c>
      <c r="LKG59" s="383">
        <f t="shared" si="390"/>
        <v>0</v>
      </c>
      <c r="LKH59" s="383">
        <f t="shared" si="390"/>
        <v>0</v>
      </c>
      <c r="LKI59" s="383">
        <f t="shared" si="390"/>
        <v>0</v>
      </c>
      <c r="LKJ59" s="383">
        <f t="shared" si="390"/>
        <v>0</v>
      </c>
      <c r="LKK59" s="383">
        <f t="shared" si="390"/>
        <v>0</v>
      </c>
      <c r="LKL59" s="383">
        <f t="shared" si="390"/>
        <v>0</v>
      </c>
      <c r="LKM59" s="383">
        <f t="shared" si="390"/>
        <v>0</v>
      </c>
      <c r="LKN59" s="383">
        <f t="shared" si="390"/>
        <v>0</v>
      </c>
      <c r="LKO59" s="383">
        <f t="shared" si="390"/>
        <v>0</v>
      </c>
      <c r="LKP59" s="383">
        <f t="shared" si="390"/>
        <v>0</v>
      </c>
      <c r="LKQ59" s="383">
        <f t="shared" si="390"/>
        <v>0</v>
      </c>
      <c r="LKR59" s="383">
        <f t="shared" si="390"/>
        <v>0</v>
      </c>
      <c r="LKS59" s="383">
        <f t="shared" si="390"/>
        <v>0</v>
      </c>
      <c r="LKT59" s="383">
        <f t="shared" si="390"/>
        <v>0</v>
      </c>
      <c r="LKU59" s="383">
        <f t="shared" si="390"/>
        <v>0</v>
      </c>
      <c r="LKV59" s="383">
        <f t="shared" si="390"/>
        <v>0</v>
      </c>
      <c r="LKW59" s="383">
        <f t="shared" si="390"/>
        <v>0</v>
      </c>
      <c r="LKX59" s="383">
        <f t="shared" si="390"/>
        <v>0</v>
      </c>
      <c r="LKY59" s="383">
        <f t="shared" si="390"/>
        <v>0</v>
      </c>
      <c r="LKZ59" s="383">
        <f t="shared" si="390"/>
        <v>0</v>
      </c>
      <c r="LLA59" s="383">
        <f t="shared" si="390"/>
        <v>0</v>
      </c>
      <c r="LLB59" s="383">
        <f t="shared" si="390"/>
        <v>0</v>
      </c>
      <c r="LLC59" s="383">
        <f t="shared" si="390"/>
        <v>0</v>
      </c>
      <c r="LLD59" s="383">
        <f t="shared" si="390"/>
        <v>0</v>
      </c>
      <c r="LLE59" s="383">
        <f t="shared" si="390"/>
        <v>0</v>
      </c>
      <c r="LLF59" s="383">
        <f t="shared" si="390"/>
        <v>0</v>
      </c>
      <c r="LLG59" s="383">
        <f t="shared" si="390"/>
        <v>0</v>
      </c>
      <c r="LLH59" s="383">
        <f t="shared" si="390"/>
        <v>0</v>
      </c>
      <c r="LLI59" s="383">
        <f t="shared" si="390"/>
        <v>0</v>
      </c>
      <c r="LLJ59" s="383">
        <f t="shared" si="390"/>
        <v>0</v>
      </c>
      <c r="LLK59" s="383">
        <f t="shared" si="390"/>
        <v>0</v>
      </c>
      <c r="LLL59" s="383">
        <f t="shared" si="390"/>
        <v>0</v>
      </c>
      <c r="LLM59" s="383">
        <f t="shared" si="390"/>
        <v>0</v>
      </c>
      <c r="LLN59" s="383">
        <f t="shared" si="390"/>
        <v>0</v>
      </c>
      <c r="LLO59" s="383">
        <f t="shared" si="390"/>
        <v>0</v>
      </c>
      <c r="LLP59" s="383">
        <f t="shared" si="390"/>
        <v>0</v>
      </c>
      <c r="LLQ59" s="383">
        <f t="shared" si="390"/>
        <v>0</v>
      </c>
      <c r="LLR59" s="383">
        <f t="shared" si="390"/>
        <v>0</v>
      </c>
      <c r="LLS59" s="383">
        <f t="shared" si="390"/>
        <v>0</v>
      </c>
      <c r="LLT59" s="383">
        <f t="shared" si="390"/>
        <v>0</v>
      </c>
      <c r="LLU59" s="383">
        <f t="shared" si="390"/>
        <v>0</v>
      </c>
      <c r="LLV59" s="383">
        <f t="shared" si="390"/>
        <v>0</v>
      </c>
      <c r="LLW59" s="383">
        <f t="shared" si="390"/>
        <v>0</v>
      </c>
      <c r="LLX59" s="383">
        <f t="shared" si="390"/>
        <v>0</v>
      </c>
      <c r="LLY59" s="383">
        <f t="shared" si="390"/>
        <v>0</v>
      </c>
      <c r="LLZ59" s="383">
        <f t="shared" si="390"/>
        <v>0</v>
      </c>
      <c r="LMA59" s="383">
        <f t="shared" si="390"/>
        <v>0</v>
      </c>
      <c r="LMB59" s="383">
        <f t="shared" si="390"/>
        <v>0</v>
      </c>
      <c r="LMC59" s="383">
        <f t="shared" si="390"/>
        <v>0</v>
      </c>
      <c r="LMD59" s="383">
        <f t="shared" ref="LMD59:LOO59" si="391">$C$59*LMD54</f>
        <v>0</v>
      </c>
      <c r="LME59" s="383">
        <f t="shared" si="391"/>
        <v>0</v>
      </c>
      <c r="LMF59" s="383">
        <f t="shared" si="391"/>
        <v>0</v>
      </c>
      <c r="LMG59" s="383">
        <f t="shared" si="391"/>
        <v>0</v>
      </c>
      <c r="LMH59" s="383">
        <f t="shared" si="391"/>
        <v>0</v>
      </c>
      <c r="LMI59" s="383">
        <f t="shared" si="391"/>
        <v>0</v>
      </c>
      <c r="LMJ59" s="383">
        <f t="shared" si="391"/>
        <v>0</v>
      </c>
      <c r="LMK59" s="383">
        <f t="shared" si="391"/>
        <v>0</v>
      </c>
      <c r="LML59" s="383">
        <f t="shared" si="391"/>
        <v>0</v>
      </c>
      <c r="LMM59" s="383">
        <f t="shared" si="391"/>
        <v>0</v>
      </c>
      <c r="LMN59" s="383">
        <f t="shared" si="391"/>
        <v>0</v>
      </c>
      <c r="LMO59" s="383">
        <f t="shared" si="391"/>
        <v>0</v>
      </c>
      <c r="LMP59" s="383">
        <f t="shared" si="391"/>
        <v>0</v>
      </c>
      <c r="LMQ59" s="383">
        <f t="shared" si="391"/>
        <v>0</v>
      </c>
      <c r="LMR59" s="383">
        <f t="shared" si="391"/>
        <v>0</v>
      </c>
      <c r="LMS59" s="383">
        <f t="shared" si="391"/>
        <v>0</v>
      </c>
      <c r="LMT59" s="383">
        <f t="shared" si="391"/>
        <v>0</v>
      </c>
      <c r="LMU59" s="383">
        <f t="shared" si="391"/>
        <v>0</v>
      </c>
      <c r="LMV59" s="383">
        <f t="shared" si="391"/>
        <v>0</v>
      </c>
      <c r="LMW59" s="383">
        <f t="shared" si="391"/>
        <v>0</v>
      </c>
      <c r="LMX59" s="383">
        <f t="shared" si="391"/>
        <v>0</v>
      </c>
      <c r="LMY59" s="383">
        <f t="shared" si="391"/>
        <v>0</v>
      </c>
      <c r="LMZ59" s="383">
        <f t="shared" si="391"/>
        <v>0</v>
      </c>
      <c r="LNA59" s="383">
        <f t="shared" si="391"/>
        <v>0</v>
      </c>
      <c r="LNB59" s="383">
        <f t="shared" si="391"/>
        <v>0</v>
      </c>
      <c r="LNC59" s="383">
        <f t="shared" si="391"/>
        <v>0</v>
      </c>
      <c r="LND59" s="383">
        <f t="shared" si="391"/>
        <v>0</v>
      </c>
      <c r="LNE59" s="383">
        <f t="shared" si="391"/>
        <v>0</v>
      </c>
      <c r="LNF59" s="383">
        <f t="shared" si="391"/>
        <v>0</v>
      </c>
      <c r="LNG59" s="383">
        <f t="shared" si="391"/>
        <v>0</v>
      </c>
      <c r="LNH59" s="383">
        <f t="shared" si="391"/>
        <v>0</v>
      </c>
      <c r="LNI59" s="383">
        <f t="shared" si="391"/>
        <v>0</v>
      </c>
      <c r="LNJ59" s="383">
        <f t="shared" si="391"/>
        <v>0</v>
      </c>
      <c r="LNK59" s="383">
        <f t="shared" si="391"/>
        <v>0</v>
      </c>
      <c r="LNL59" s="383">
        <f t="shared" si="391"/>
        <v>0</v>
      </c>
      <c r="LNM59" s="383">
        <f t="shared" si="391"/>
        <v>0</v>
      </c>
      <c r="LNN59" s="383">
        <f t="shared" si="391"/>
        <v>0</v>
      </c>
      <c r="LNO59" s="383">
        <f t="shared" si="391"/>
        <v>0</v>
      </c>
      <c r="LNP59" s="383">
        <f t="shared" si="391"/>
        <v>0</v>
      </c>
      <c r="LNQ59" s="383">
        <f t="shared" si="391"/>
        <v>0</v>
      </c>
      <c r="LNR59" s="383">
        <f t="shared" si="391"/>
        <v>0</v>
      </c>
      <c r="LNS59" s="383">
        <f t="shared" si="391"/>
        <v>0</v>
      </c>
      <c r="LNT59" s="383">
        <f t="shared" si="391"/>
        <v>0</v>
      </c>
      <c r="LNU59" s="383">
        <f t="shared" si="391"/>
        <v>0</v>
      </c>
      <c r="LNV59" s="383">
        <f t="shared" si="391"/>
        <v>0</v>
      </c>
      <c r="LNW59" s="383">
        <f t="shared" si="391"/>
        <v>0</v>
      </c>
      <c r="LNX59" s="383">
        <f t="shared" si="391"/>
        <v>0</v>
      </c>
      <c r="LNY59" s="383">
        <f t="shared" si="391"/>
        <v>0</v>
      </c>
      <c r="LNZ59" s="383">
        <f t="shared" si="391"/>
        <v>0</v>
      </c>
      <c r="LOA59" s="383">
        <f t="shared" si="391"/>
        <v>0</v>
      </c>
      <c r="LOB59" s="383">
        <f t="shared" si="391"/>
        <v>0</v>
      </c>
      <c r="LOC59" s="383">
        <f t="shared" si="391"/>
        <v>0</v>
      </c>
      <c r="LOD59" s="383">
        <f t="shared" si="391"/>
        <v>0</v>
      </c>
      <c r="LOE59" s="383">
        <f t="shared" si="391"/>
        <v>0</v>
      </c>
      <c r="LOF59" s="383">
        <f t="shared" si="391"/>
        <v>0</v>
      </c>
      <c r="LOG59" s="383">
        <f t="shared" si="391"/>
        <v>0</v>
      </c>
      <c r="LOH59" s="383">
        <f t="shared" si="391"/>
        <v>0</v>
      </c>
      <c r="LOI59" s="383">
        <f t="shared" si="391"/>
        <v>0</v>
      </c>
      <c r="LOJ59" s="383">
        <f t="shared" si="391"/>
        <v>0</v>
      </c>
      <c r="LOK59" s="383">
        <f t="shared" si="391"/>
        <v>0</v>
      </c>
      <c r="LOL59" s="383">
        <f t="shared" si="391"/>
        <v>0</v>
      </c>
      <c r="LOM59" s="383">
        <f t="shared" si="391"/>
        <v>0</v>
      </c>
      <c r="LON59" s="383">
        <f t="shared" si="391"/>
        <v>0</v>
      </c>
      <c r="LOO59" s="383">
        <f t="shared" si="391"/>
        <v>0</v>
      </c>
      <c r="LOP59" s="383">
        <f t="shared" ref="LOP59:LRA59" si="392">$C$59*LOP54</f>
        <v>0</v>
      </c>
      <c r="LOQ59" s="383">
        <f t="shared" si="392"/>
        <v>0</v>
      </c>
      <c r="LOR59" s="383">
        <f t="shared" si="392"/>
        <v>0</v>
      </c>
      <c r="LOS59" s="383">
        <f t="shared" si="392"/>
        <v>0</v>
      </c>
      <c r="LOT59" s="383">
        <f t="shared" si="392"/>
        <v>0</v>
      </c>
      <c r="LOU59" s="383">
        <f t="shared" si="392"/>
        <v>0</v>
      </c>
      <c r="LOV59" s="383">
        <f t="shared" si="392"/>
        <v>0</v>
      </c>
      <c r="LOW59" s="383">
        <f t="shared" si="392"/>
        <v>0</v>
      </c>
      <c r="LOX59" s="383">
        <f t="shared" si="392"/>
        <v>0</v>
      </c>
      <c r="LOY59" s="383">
        <f t="shared" si="392"/>
        <v>0</v>
      </c>
      <c r="LOZ59" s="383">
        <f t="shared" si="392"/>
        <v>0</v>
      </c>
      <c r="LPA59" s="383">
        <f t="shared" si="392"/>
        <v>0</v>
      </c>
      <c r="LPB59" s="383">
        <f t="shared" si="392"/>
        <v>0</v>
      </c>
      <c r="LPC59" s="383">
        <f t="shared" si="392"/>
        <v>0</v>
      </c>
      <c r="LPD59" s="383">
        <f t="shared" si="392"/>
        <v>0</v>
      </c>
      <c r="LPE59" s="383">
        <f t="shared" si="392"/>
        <v>0</v>
      </c>
      <c r="LPF59" s="383">
        <f t="shared" si="392"/>
        <v>0</v>
      </c>
      <c r="LPG59" s="383">
        <f t="shared" si="392"/>
        <v>0</v>
      </c>
      <c r="LPH59" s="383">
        <f t="shared" si="392"/>
        <v>0</v>
      </c>
      <c r="LPI59" s="383">
        <f t="shared" si="392"/>
        <v>0</v>
      </c>
      <c r="LPJ59" s="383">
        <f t="shared" si="392"/>
        <v>0</v>
      </c>
      <c r="LPK59" s="383">
        <f t="shared" si="392"/>
        <v>0</v>
      </c>
      <c r="LPL59" s="383">
        <f t="shared" si="392"/>
        <v>0</v>
      </c>
      <c r="LPM59" s="383">
        <f t="shared" si="392"/>
        <v>0</v>
      </c>
      <c r="LPN59" s="383">
        <f t="shared" si="392"/>
        <v>0</v>
      </c>
      <c r="LPO59" s="383">
        <f t="shared" si="392"/>
        <v>0</v>
      </c>
      <c r="LPP59" s="383">
        <f t="shared" si="392"/>
        <v>0</v>
      </c>
      <c r="LPQ59" s="383">
        <f t="shared" si="392"/>
        <v>0</v>
      </c>
      <c r="LPR59" s="383">
        <f t="shared" si="392"/>
        <v>0</v>
      </c>
      <c r="LPS59" s="383">
        <f t="shared" si="392"/>
        <v>0</v>
      </c>
      <c r="LPT59" s="383">
        <f t="shared" si="392"/>
        <v>0</v>
      </c>
      <c r="LPU59" s="383">
        <f t="shared" si="392"/>
        <v>0</v>
      </c>
      <c r="LPV59" s="383">
        <f t="shared" si="392"/>
        <v>0</v>
      </c>
      <c r="LPW59" s="383">
        <f t="shared" si="392"/>
        <v>0</v>
      </c>
      <c r="LPX59" s="383">
        <f t="shared" si="392"/>
        <v>0</v>
      </c>
      <c r="LPY59" s="383">
        <f t="shared" si="392"/>
        <v>0</v>
      </c>
      <c r="LPZ59" s="383">
        <f t="shared" si="392"/>
        <v>0</v>
      </c>
      <c r="LQA59" s="383">
        <f t="shared" si="392"/>
        <v>0</v>
      </c>
      <c r="LQB59" s="383">
        <f t="shared" si="392"/>
        <v>0</v>
      </c>
      <c r="LQC59" s="383">
        <f t="shared" si="392"/>
        <v>0</v>
      </c>
      <c r="LQD59" s="383">
        <f t="shared" si="392"/>
        <v>0</v>
      </c>
      <c r="LQE59" s="383">
        <f t="shared" si="392"/>
        <v>0</v>
      </c>
      <c r="LQF59" s="383">
        <f t="shared" si="392"/>
        <v>0</v>
      </c>
      <c r="LQG59" s="383">
        <f t="shared" si="392"/>
        <v>0</v>
      </c>
      <c r="LQH59" s="383">
        <f t="shared" si="392"/>
        <v>0</v>
      </c>
      <c r="LQI59" s="383">
        <f t="shared" si="392"/>
        <v>0</v>
      </c>
      <c r="LQJ59" s="383">
        <f t="shared" si="392"/>
        <v>0</v>
      </c>
      <c r="LQK59" s="383">
        <f t="shared" si="392"/>
        <v>0</v>
      </c>
      <c r="LQL59" s="383">
        <f t="shared" si="392"/>
        <v>0</v>
      </c>
      <c r="LQM59" s="383">
        <f t="shared" si="392"/>
        <v>0</v>
      </c>
      <c r="LQN59" s="383">
        <f t="shared" si="392"/>
        <v>0</v>
      </c>
      <c r="LQO59" s="383">
        <f t="shared" si="392"/>
        <v>0</v>
      </c>
      <c r="LQP59" s="383">
        <f t="shared" si="392"/>
        <v>0</v>
      </c>
      <c r="LQQ59" s="383">
        <f t="shared" si="392"/>
        <v>0</v>
      </c>
      <c r="LQR59" s="383">
        <f t="shared" si="392"/>
        <v>0</v>
      </c>
      <c r="LQS59" s="383">
        <f t="shared" si="392"/>
        <v>0</v>
      </c>
      <c r="LQT59" s="383">
        <f t="shared" si="392"/>
        <v>0</v>
      </c>
      <c r="LQU59" s="383">
        <f t="shared" si="392"/>
        <v>0</v>
      </c>
      <c r="LQV59" s="383">
        <f t="shared" si="392"/>
        <v>0</v>
      </c>
      <c r="LQW59" s="383">
        <f t="shared" si="392"/>
        <v>0</v>
      </c>
      <c r="LQX59" s="383">
        <f t="shared" si="392"/>
        <v>0</v>
      </c>
      <c r="LQY59" s="383">
        <f t="shared" si="392"/>
        <v>0</v>
      </c>
      <c r="LQZ59" s="383">
        <f t="shared" si="392"/>
        <v>0</v>
      </c>
      <c r="LRA59" s="383">
        <f t="shared" si="392"/>
        <v>0</v>
      </c>
      <c r="LRB59" s="383">
        <f t="shared" ref="LRB59:LTM59" si="393">$C$59*LRB54</f>
        <v>0</v>
      </c>
      <c r="LRC59" s="383">
        <f t="shared" si="393"/>
        <v>0</v>
      </c>
      <c r="LRD59" s="383">
        <f t="shared" si="393"/>
        <v>0</v>
      </c>
      <c r="LRE59" s="383">
        <f t="shared" si="393"/>
        <v>0</v>
      </c>
      <c r="LRF59" s="383">
        <f t="shared" si="393"/>
        <v>0</v>
      </c>
      <c r="LRG59" s="383">
        <f t="shared" si="393"/>
        <v>0</v>
      </c>
      <c r="LRH59" s="383">
        <f t="shared" si="393"/>
        <v>0</v>
      </c>
      <c r="LRI59" s="383">
        <f t="shared" si="393"/>
        <v>0</v>
      </c>
      <c r="LRJ59" s="383">
        <f t="shared" si="393"/>
        <v>0</v>
      </c>
      <c r="LRK59" s="383">
        <f t="shared" si="393"/>
        <v>0</v>
      </c>
      <c r="LRL59" s="383">
        <f t="shared" si="393"/>
        <v>0</v>
      </c>
      <c r="LRM59" s="383">
        <f t="shared" si="393"/>
        <v>0</v>
      </c>
      <c r="LRN59" s="383">
        <f t="shared" si="393"/>
        <v>0</v>
      </c>
      <c r="LRO59" s="383">
        <f t="shared" si="393"/>
        <v>0</v>
      </c>
      <c r="LRP59" s="383">
        <f t="shared" si="393"/>
        <v>0</v>
      </c>
      <c r="LRQ59" s="383">
        <f t="shared" si="393"/>
        <v>0</v>
      </c>
      <c r="LRR59" s="383">
        <f t="shared" si="393"/>
        <v>0</v>
      </c>
      <c r="LRS59" s="383">
        <f t="shared" si="393"/>
        <v>0</v>
      </c>
      <c r="LRT59" s="383">
        <f t="shared" si="393"/>
        <v>0</v>
      </c>
      <c r="LRU59" s="383">
        <f t="shared" si="393"/>
        <v>0</v>
      </c>
      <c r="LRV59" s="383">
        <f t="shared" si="393"/>
        <v>0</v>
      </c>
      <c r="LRW59" s="383">
        <f t="shared" si="393"/>
        <v>0</v>
      </c>
      <c r="LRX59" s="383">
        <f t="shared" si="393"/>
        <v>0</v>
      </c>
      <c r="LRY59" s="383">
        <f t="shared" si="393"/>
        <v>0</v>
      </c>
      <c r="LRZ59" s="383">
        <f t="shared" si="393"/>
        <v>0</v>
      </c>
      <c r="LSA59" s="383">
        <f t="shared" si="393"/>
        <v>0</v>
      </c>
      <c r="LSB59" s="383">
        <f t="shared" si="393"/>
        <v>0</v>
      </c>
      <c r="LSC59" s="383">
        <f t="shared" si="393"/>
        <v>0</v>
      </c>
      <c r="LSD59" s="383">
        <f t="shared" si="393"/>
        <v>0</v>
      </c>
      <c r="LSE59" s="383">
        <f t="shared" si="393"/>
        <v>0</v>
      </c>
      <c r="LSF59" s="383">
        <f t="shared" si="393"/>
        <v>0</v>
      </c>
      <c r="LSG59" s="383">
        <f t="shared" si="393"/>
        <v>0</v>
      </c>
      <c r="LSH59" s="383">
        <f t="shared" si="393"/>
        <v>0</v>
      </c>
      <c r="LSI59" s="383">
        <f t="shared" si="393"/>
        <v>0</v>
      </c>
      <c r="LSJ59" s="383">
        <f t="shared" si="393"/>
        <v>0</v>
      </c>
      <c r="LSK59" s="383">
        <f t="shared" si="393"/>
        <v>0</v>
      </c>
      <c r="LSL59" s="383">
        <f t="shared" si="393"/>
        <v>0</v>
      </c>
      <c r="LSM59" s="383">
        <f t="shared" si="393"/>
        <v>0</v>
      </c>
      <c r="LSN59" s="383">
        <f t="shared" si="393"/>
        <v>0</v>
      </c>
      <c r="LSO59" s="383">
        <f t="shared" si="393"/>
        <v>0</v>
      </c>
      <c r="LSP59" s="383">
        <f t="shared" si="393"/>
        <v>0</v>
      </c>
      <c r="LSQ59" s="383">
        <f t="shared" si="393"/>
        <v>0</v>
      </c>
      <c r="LSR59" s="383">
        <f t="shared" si="393"/>
        <v>0</v>
      </c>
      <c r="LSS59" s="383">
        <f t="shared" si="393"/>
        <v>0</v>
      </c>
      <c r="LST59" s="383">
        <f t="shared" si="393"/>
        <v>0</v>
      </c>
      <c r="LSU59" s="383">
        <f t="shared" si="393"/>
        <v>0</v>
      </c>
      <c r="LSV59" s="383">
        <f t="shared" si="393"/>
        <v>0</v>
      </c>
      <c r="LSW59" s="383">
        <f t="shared" si="393"/>
        <v>0</v>
      </c>
      <c r="LSX59" s="383">
        <f t="shared" si="393"/>
        <v>0</v>
      </c>
      <c r="LSY59" s="383">
        <f t="shared" si="393"/>
        <v>0</v>
      </c>
      <c r="LSZ59" s="383">
        <f t="shared" si="393"/>
        <v>0</v>
      </c>
      <c r="LTA59" s="383">
        <f t="shared" si="393"/>
        <v>0</v>
      </c>
      <c r="LTB59" s="383">
        <f t="shared" si="393"/>
        <v>0</v>
      </c>
      <c r="LTC59" s="383">
        <f t="shared" si="393"/>
        <v>0</v>
      </c>
      <c r="LTD59" s="383">
        <f t="shared" si="393"/>
        <v>0</v>
      </c>
      <c r="LTE59" s="383">
        <f t="shared" si="393"/>
        <v>0</v>
      </c>
      <c r="LTF59" s="383">
        <f t="shared" si="393"/>
        <v>0</v>
      </c>
      <c r="LTG59" s="383">
        <f t="shared" si="393"/>
        <v>0</v>
      </c>
      <c r="LTH59" s="383">
        <f t="shared" si="393"/>
        <v>0</v>
      </c>
      <c r="LTI59" s="383">
        <f t="shared" si="393"/>
        <v>0</v>
      </c>
      <c r="LTJ59" s="383">
        <f t="shared" si="393"/>
        <v>0</v>
      </c>
      <c r="LTK59" s="383">
        <f t="shared" si="393"/>
        <v>0</v>
      </c>
      <c r="LTL59" s="383">
        <f t="shared" si="393"/>
        <v>0</v>
      </c>
      <c r="LTM59" s="383">
        <f t="shared" si="393"/>
        <v>0</v>
      </c>
      <c r="LTN59" s="383">
        <f t="shared" ref="LTN59:LVY59" si="394">$C$59*LTN54</f>
        <v>0</v>
      </c>
      <c r="LTO59" s="383">
        <f t="shared" si="394"/>
        <v>0</v>
      </c>
      <c r="LTP59" s="383">
        <f t="shared" si="394"/>
        <v>0</v>
      </c>
      <c r="LTQ59" s="383">
        <f t="shared" si="394"/>
        <v>0</v>
      </c>
      <c r="LTR59" s="383">
        <f t="shared" si="394"/>
        <v>0</v>
      </c>
      <c r="LTS59" s="383">
        <f t="shared" si="394"/>
        <v>0</v>
      </c>
      <c r="LTT59" s="383">
        <f t="shared" si="394"/>
        <v>0</v>
      </c>
      <c r="LTU59" s="383">
        <f t="shared" si="394"/>
        <v>0</v>
      </c>
      <c r="LTV59" s="383">
        <f t="shared" si="394"/>
        <v>0</v>
      </c>
      <c r="LTW59" s="383">
        <f t="shared" si="394"/>
        <v>0</v>
      </c>
      <c r="LTX59" s="383">
        <f t="shared" si="394"/>
        <v>0</v>
      </c>
      <c r="LTY59" s="383">
        <f t="shared" si="394"/>
        <v>0</v>
      </c>
      <c r="LTZ59" s="383">
        <f t="shared" si="394"/>
        <v>0</v>
      </c>
      <c r="LUA59" s="383">
        <f t="shared" si="394"/>
        <v>0</v>
      </c>
      <c r="LUB59" s="383">
        <f t="shared" si="394"/>
        <v>0</v>
      </c>
      <c r="LUC59" s="383">
        <f t="shared" si="394"/>
        <v>0</v>
      </c>
      <c r="LUD59" s="383">
        <f t="shared" si="394"/>
        <v>0</v>
      </c>
      <c r="LUE59" s="383">
        <f t="shared" si="394"/>
        <v>0</v>
      </c>
      <c r="LUF59" s="383">
        <f t="shared" si="394"/>
        <v>0</v>
      </c>
      <c r="LUG59" s="383">
        <f t="shared" si="394"/>
        <v>0</v>
      </c>
      <c r="LUH59" s="383">
        <f t="shared" si="394"/>
        <v>0</v>
      </c>
      <c r="LUI59" s="383">
        <f t="shared" si="394"/>
        <v>0</v>
      </c>
      <c r="LUJ59" s="383">
        <f t="shared" si="394"/>
        <v>0</v>
      </c>
      <c r="LUK59" s="383">
        <f t="shared" si="394"/>
        <v>0</v>
      </c>
      <c r="LUL59" s="383">
        <f t="shared" si="394"/>
        <v>0</v>
      </c>
      <c r="LUM59" s="383">
        <f t="shared" si="394"/>
        <v>0</v>
      </c>
      <c r="LUN59" s="383">
        <f t="shared" si="394"/>
        <v>0</v>
      </c>
      <c r="LUO59" s="383">
        <f t="shared" si="394"/>
        <v>0</v>
      </c>
      <c r="LUP59" s="383">
        <f t="shared" si="394"/>
        <v>0</v>
      </c>
      <c r="LUQ59" s="383">
        <f t="shared" si="394"/>
        <v>0</v>
      </c>
      <c r="LUR59" s="383">
        <f t="shared" si="394"/>
        <v>0</v>
      </c>
      <c r="LUS59" s="383">
        <f t="shared" si="394"/>
        <v>0</v>
      </c>
      <c r="LUT59" s="383">
        <f t="shared" si="394"/>
        <v>0</v>
      </c>
      <c r="LUU59" s="383">
        <f t="shared" si="394"/>
        <v>0</v>
      </c>
      <c r="LUV59" s="383">
        <f t="shared" si="394"/>
        <v>0</v>
      </c>
      <c r="LUW59" s="383">
        <f t="shared" si="394"/>
        <v>0</v>
      </c>
      <c r="LUX59" s="383">
        <f t="shared" si="394"/>
        <v>0</v>
      </c>
      <c r="LUY59" s="383">
        <f t="shared" si="394"/>
        <v>0</v>
      </c>
      <c r="LUZ59" s="383">
        <f t="shared" si="394"/>
        <v>0</v>
      </c>
      <c r="LVA59" s="383">
        <f t="shared" si="394"/>
        <v>0</v>
      </c>
      <c r="LVB59" s="383">
        <f t="shared" si="394"/>
        <v>0</v>
      </c>
      <c r="LVC59" s="383">
        <f t="shared" si="394"/>
        <v>0</v>
      </c>
      <c r="LVD59" s="383">
        <f t="shared" si="394"/>
        <v>0</v>
      </c>
      <c r="LVE59" s="383">
        <f t="shared" si="394"/>
        <v>0</v>
      </c>
      <c r="LVF59" s="383">
        <f t="shared" si="394"/>
        <v>0</v>
      </c>
      <c r="LVG59" s="383">
        <f t="shared" si="394"/>
        <v>0</v>
      </c>
      <c r="LVH59" s="383">
        <f t="shared" si="394"/>
        <v>0</v>
      </c>
      <c r="LVI59" s="383">
        <f t="shared" si="394"/>
        <v>0</v>
      </c>
      <c r="LVJ59" s="383">
        <f t="shared" si="394"/>
        <v>0</v>
      </c>
      <c r="LVK59" s="383">
        <f t="shared" si="394"/>
        <v>0</v>
      </c>
      <c r="LVL59" s="383">
        <f t="shared" si="394"/>
        <v>0</v>
      </c>
      <c r="LVM59" s="383">
        <f t="shared" si="394"/>
        <v>0</v>
      </c>
      <c r="LVN59" s="383">
        <f t="shared" si="394"/>
        <v>0</v>
      </c>
      <c r="LVO59" s="383">
        <f t="shared" si="394"/>
        <v>0</v>
      </c>
      <c r="LVP59" s="383">
        <f t="shared" si="394"/>
        <v>0</v>
      </c>
      <c r="LVQ59" s="383">
        <f t="shared" si="394"/>
        <v>0</v>
      </c>
      <c r="LVR59" s="383">
        <f t="shared" si="394"/>
        <v>0</v>
      </c>
      <c r="LVS59" s="383">
        <f t="shared" si="394"/>
        <v>0</v>
      </c>
      <c r="LVT59" s="383">
        <f t="shared" si="394"/>
        <v>0</v>
      </c>
      <c r="LVU59" s="383">
        <f t="shared" si="394"/>
        <v>0</v>
      </c>
      <c r="LVV59" s="383">
        <f t="shared" si="394"/>
        <v>0</v>
      </c>
      <c r="LVW59" s="383">
        <f t="shared" si="394"/>
        <v>0</v>
      </c>
      <c r="LVX59" s="383">
        <f t="shared" si="394"/>
        <v>0</v>
      </c>
      <c r="LVY59" s="383">
        <f t="shared" si="394"/>
        <v>0</v>
      </c>
      <c r="LVZ59" s="383">
        <f t="shared" ref="LVZ59:LYK59" si="395">$C$59*LVZ54</f>
        <v>0</v>
      </c>
      <c r="LWA59" s="383">
        <f t="shared" si="395"/>
        <v>0</v>
      </c>
      <c r="LWB59" s="383">
        <f t="shared" si="395"/>
        <v>0</v>
      </c>
      <c r="LWC59" s="383">
        <f t="shared" si="395"/>
        <v>0</v>
      </c>
      <c r="LWD59" s="383">
        <f t="shared" si="395"/>
        <v>0</v>
      </c>
      <c r="LWE59" s="383">
        <f t="shared" si="395"/>
        <v>0</v>
      </c>
      <c r="LWF59" s="383">
        <f t="shared" si="395"/>
        <v>0</v>
      </c>
      <c r="LWG59" s="383">
        <f t="shared" si="395"/>
        <v>0</v>
      </c>
      <c r="LWH59" s="383">
        <f t="shared" si="395"/>
        <v>0</v>
      </c>
      <c r="LWI59" s="383">
        <f t="shared" si="395"/>
        <v>0</v>
      </c>
      <c r="LWJ59" s="383">
        <f t="shared" si="395"/>
        <v>0</v>
      </c>
      <c r="LWK59" s="383">
        <f t="shared" si="395"/>
        <v>0</v>
      </c>
      <c r="LWL59" s="383">
        <f t="shared" si="395"/>
        <v>0</v>
      </c>
      <c r="LWM59" s="383">
        <f t="shared" si="395"/>
        <v>0</v>
      </c>
      <c r="LWN59" s="383">
        <f t="shared" si="395"/>
        <v>0</v>
      </c>
      <c r="LWO59" s="383">
        <f t="shared" si="395"/>
        <v>0</v>
      </c>
      <c r="LWP59" s="383">
        <f t="shared" si="395"/>
        <v>0</v>
      </c>
      <c r="LWQ59" s="383">
        <f t="shared" si="395"/>
        <v>0</v>
      </c>
      <c r="LWR59" s="383">
        <f t="shared" si="395"/>
        <v>0</v>
      </c>
      <c r="LWS59" s="383">
        <f t="shared" si="395"/>
        <v>0</v>
      </c>
      <c r="LWT59" s="383">
        <f t="shared" si="395"/>
        <v>0</v>
      </c>
      <c r="LWU59" s="383">
        <f t="shared" si="395"/>
        <v>0</v>
      </c>
      <c r="LWV59" s="383">
        <f t="shared" si="395"/>
        <v>0</v>
      </c>
      <c r="LWW59" s="383">
        <f t="shared" si="395"/>
        <v>0</v>
      </c>
      <c r="LWX59" s="383">
        <f t="shared" si="395"/>
        <v>0</v>
      </c>
      <c r="LWY59" s="383">
        <f t="shared" si="395"/>
        <v>0</v>
      </c>
      <c r="LWZ59" s="383">
        <f t="shared" si="395"/>
        <v>0</v>
      </c>
      <c r="LXA59" s="383">
        <f t="shared" si="395"/>
        <v>0</v>
      </c>
      <c r="LXB59" s="383">
        <f t="shared" si="395"/>
        <v>0</v>
      </c>
      <c r="LXC59" s="383">
        <f t="shared" si="395"/>
        <v>0</v>
      </c>
      <c r="LXD59" s="383">
        <f t="shared" si="395"/>
        <v>0</v>
      </c>
      <c r="LXE59" s="383">
        <f t="shared" si="395"/>
        <v>0</v>
      </c>
      <c r="LXF59" s="383">
        <f t="shared" si="395"/>
        <v>0</v>
      </c>
      <c r="LXG59" s="383">
        <f t="shared" si="395"/>
        <v>0</v>
      </c>
      <c r="LXH59" s="383">
        <f t="shared" si="395"/>
        <v>0</v>
      </c>
      <c r="LXI59" s="383">
        <f t="shared" si="395"/>
        <v>0</v>
      </c>
      <c r="LXJ59" s="383">
        <f t="shared" si="395"/>
        <v>0</v>
      </c>
      <c r="LXK59" s="383">
        <f t="shared" si="395"/>
        <v>0</v>
      </c>
      <c r="LXL59" s="383">
        <f t="shared" si="395"/>
        <v>0</v>
      </c>
      <c r="LXM59" s="383">
        <f t="shared" si="395"/>
        <v>0</v>
      </c>
      <c r="LXN59" s="383">
        <f t="shared" si="395"/>
        <v>0</v>
      </c>
      <c r="LXO59" s="383">
        <f t="shared" si="395"/>
        <v>0</v>
      </c>
      <c r="LXP59" s="383">
        <f t="shared" si="395"/>
        <v>0</v>
      </c>
      <c r="LXQ59" s="383">
        <f t="shared" si="395"/>
        <v>0</v>
      </c>
      <c r="LXR59" s="383">
        <f t="shared" si="395"/>
        <v>0</v>
      </c>
      <c r="LXS59" s="383">
        <f t="shared" si="395"/>
        <v>0</v>
      </c>
      <c r="LXT59" s="383">
        <f t="shared" si="395"/>
        <v>0</v>
      </c>
      <c r="LXU59" s="383">
        <f t="shared" si="395"/>
        <v>0</v>
      </c>
      <c r="LXV59" s="383">
        <f t="shared" si="395"/>
        <v>0</v>
      </c>
      <c r="LXW59" s="383">
        <f t="shared" si="395"/>
        <v>0</v>
      </c>
      <c r="LXX59" s="383">
        <f t="shared" si="395"/>
        <v>0</v>
      </c>
      <c r="LXY59" s="383">
        <f t="shared" si="395"/>
        <v>0</v>
      </c>
      <c r="LXZ59" s="383">
        <f t="shared" si="395"/>
        <v>0</v>
      </c>
      <c r="LYA59" s="383">
        <f t="shared" si="395"/>
        <v>0</v>
      </c>
      <c r="LYB59" s="383">
        <f t="shared" si="395"/>
        <v>0</v>
      </c>
      <c r="LYC59" s="383">
        <f t="shared" si="395"/>
        <v>0</v>
      </c>
      <c r="LYD59" s="383">
        <f t="shared" si="395"/>
        <v>0</v>
      </c>
      <c r="LYE59" s="383">
        <f t="shared" si="395"/>
        <v>0</v>
      </c>
      <c r="LYF59" s="383">
        <f t="shared" si="395"/>
        <v>0</v>
      </c>
      <c r="LYG59" s="383">
        <f t="shared" si="395"/>
        <v>0</v>
      </c>
      <c r="LYH59" s="383">
        <f t="shared" si="395"/>
        <v>0</v>
      </c>
      <c r="LYI59" s="383">
        <f t="shared" si="395"/>
        <v>0</v>
      </c>
      <c r="LYJ59" s="383">
        <f t="shared" si="395"/>
        <v>0</v>
      </c>
      <c r="LYK59" s="383">
        <f t="shared" si="395"/>
        <v>0</v>
      </c>
      <c r="LYL59" s="383">
        <f t="shared" ref="LYL59:MAW59" si="396">$C$59*LYL54</f>
        <v>0</v>
      </c>
      <c r="LYM59" s="383">
        <f t="shared" si="396"/>
        <v>0</v>
      </c>
      <c r="LYN59" s="383">
        <f t="shared" si="396"/>
        <v>0</v>
      </c>
      <c r="LYO59" s="383">
        <f t="shared" si="396"/>
        <v>0</v>
      </c>
      <c r="LYP59" s="383">
        <f t="shared" si="396"/>
        <v>0</v>
      </c>
      <c r="LYQ59" s="383">
        <f t="shared" si="396"/>
        <v>0</v>
      </c>
      <c r="LYR59" s="383">
        <f t="shared" si="396"/>
        <v>0</v>
      </c>
      <c r="LYS59" s="383">
        <f t="shared" si="396"/>
        <v>0</v>
      </c>
      <c r="LYT59" s="383">
        <f t="shared" si="396"/>
        <v>0</v>
      </c>
      <c r="LYU59" s="383">
        <f t="shared" si="396"/>
        <v>0</v>
      </c>
      <c r="LYV59" s="383">
        <f t="shared" si="396"/>
        <v>0</v>
      </c>
      <c r="LYW59" s="383">
        <f t="shared" si="396"/>
        <v>0</v>
      </c>
      <c r="LYX59" s="383">
        <f t="shared" si="396"/>
        <v>0</v>
      </c>
      <c r="LYY59" s="383">
        <f t="shared" si="396"/>
        <v>0</v>
      </c>
      <c r="LYZ59" s="383">
        <f t="shared" si="396"/>
        <v>0</v>
      </c>
      <c r="LZA59" s="383">
        <f t="shared" si="396"/>
        <v>0</v>
      </c>
      <c r="LZB59" s="383">
        <f t="shared" si="396"/>
        <v>0</v>
      </c>
      <c r="LZC59" s="383">
        <f t="shared" si="396"/>
        <v>0</v>
      </c>
      <c r="LZD59" s="383">
        <f t="shared" si="396"/>
        <v>0</v>
      </c>
      <c r="LZE59" s="383">
        <f t="shared" si="396"/>
        <v>0</v>
      </c>
      <c r="LZF59" s="383">
        <f t="shared" si="396"/>
        <v>0</v>
      </c>
      <c r="LZG59" s="383">
        <f t="shared" si="396"/>
        <v>0</v>
      </c>
      <c r="LZH59" s="383">
        <f t="shared" si="396"/>
        <v>0</v>
      </c>
      <c r="LZI59" s="383">
        <f t="shared" si="396"/>
        <v>0</v>
      </c>
      <c r="LZJ59" s="383">
        <f t="shared" si="396"/>
        <v>0</v>
      </c>
      <c r="LZK59" s="383">
        <f t="shared" si="396"/>
        <v>0</v>
      </c>
      <c r="LZL59" s="383">
        <f t="shared" si="396"/>
        <v>0</v>
      </c>
      <c r="LZM59" s="383">
        <f t="shared" si="396"/>
        <v>0</v>
      </c>
      <c r="LZN59" s="383">
        <f t="shared" si="396"/>
        <v>0</v>
      </c>
      <c r="LZO59" s="383">
        <f t="shared" si="396"/>
        <v>0</v>
      </c>
      <c r="LZP59" s="383">
        <f t="shared" si="396"/>
        <v>0</v>
      </c>
      <c r="LZQ59" s="383">
        <f t="shared" si="396"/>
        <v>0</v>
      </c>
      <c r="LZR59" s="383">
        <f t="shared" si="396"/>
        <v>0</v>
      </c>
      <c r="LZS59" s="383">
        <f t="shared" si="396"/>
        <v>0</v>
      </c>
      <c r="LZT59" s="383">
        <f t="shared" si="396"/>
        <v>0</v>
      </c>
      <c r="LZU59" s="383">
        <f t="shared" si="396"/>
        <v>0</v>
      </c>
      <c r="LZV59" s="383">
        <f t="shared" si="396"/>
        <v>0</v>
      </c>
      <c r="LZW59" s="383">
        <f t="shared" si="396"/>
        <v>0</v>
      </c>
      <c r="LZX59" s="383">
        <f t="shared" si="396"/>
        <v>0</v>
      </c>
      <c r="LZY59" s="383">
        <f t="shared" si="396"/>
        <v>0</v>
      </c>
      <c r="LZZ59" s="383">
        <f t="shared" si="396"/>
        <v>0</v>
      </c>
      <c r="MAA59" s="383">
        <f t="shared" si="396"/>
        <v>0</v>
      </c>
      <c r="MAB59" s="383">
        <f t="shared" si="396"/>
        <v>0</v>
      </c>
      <c r="MAC59" s="383">
        <f t="shared" si="396"/>
        <v>0</v>
      </c>
      <c r="MAD59" s="383">
        <f t="shared" si="396"/>
        <v>0</v>
      </c>
      <c r="MAE59" s="383">
        <f t="shared" si="396"/>
        <v>0</v>
      </c>
      <c r="MAF59" s="383">
        <f t="shared" si="396"/>
        <v>0</v>
      </c>
      <c r="MAG59" s="383">
        <f t="shared" si="396"/>
        <v>0</v>
      </c>
      <c r="MAH59" s="383">
        <f t="shared" si="396"/>
        <v>0</v>
      </c>
      <c r="MAI59" s="383">
        <f t="shared" si="396"/>
        <v>0</v>
      </c>
      <c r="MAJ59" s="383">
        <f t="shared" si="396"/>
        <v>0</v>
      </c>
      <c r="MAK59" s="383">
        <f t="shared" si="396"/>
        <v>0</v>
      </c>
      <c r="MAL59" s="383">
        <f t="shared" si="396"/>
        <v>0</v>
      </c>
      <c r="MAM59" s="383">
        <f t="shared" si="396"/>
        <v>0</v>
      </c>
      <c r="MAN59" s="383">
        <f t="shared" si="396"/>
        <v>0</v>
      </c>
      <c r="MAO59" s="383">
        <f t="shared" si="396"/>
        <v>0</v>
      </c>
      <c r="MAP59" s="383">
        <f t="shared" si="396"/>
        <v>0</v>
      </c>
      <c r="MAQ59" s="383">
        <f t="shared" si="396"/>
        <v>0</v>
      </c>
      <c r="MAR59" s="383">
        <f t="shared" si="396"/>
        <v>0</v>
      </c>
      <c r="MAS59" s="383">
        <f t="shared" si="396"/>
        <v>0</v>
      </c>
      <c r="MAT59" s="383">
        <f t="shared" si="396"/>
        <v>0</v>
      </c>
      <c r="MAU59" s="383">
        <f t="shared" si="396"/>
        <v>0</v>
      </c>
      <c r="MAV59" s="383">
        <f t="shared" si="396"/>
        <v>0</v>
      </c>
      <c r="MAW59" s="383">
        <f t="shared" si="396"/>
        <v>0</v>
      </c>
      <c r="MAX59" s="383">
        <f t="shared" ref="MAX59:MDI59" si="397">$C$59*MAX54</f>
        <v>0</v>
      </c>
      <c r="MAY59" s="383">
        <f t="shared" si="397"/>
        <v>0</v>
      </c>
      <c r="MAZ59" s="383">
        <f t="shared" si="397"/>
        <v>0</v>
      </c>
      <c r="MBA59" s="383">
        <f t="shared" si="397"/>
        <v>0</v>
      </c>
      <c r="MBB59" s="383">
        <f t="shared" si="397"/>
        <v>0</v>
      </c>
      <c r="MBC59" s="383">
        <f t="shared" si="397"/>
        <v>0</v>
      </c>
      <c r="MBD59" s="383">
        <f t="shared" si="397"/>
        <v>0</v>
      </c>
      <c r="MBE59" s="383">
        <f t="shared" si="397"/>
        <v>0</v>
      </c>
      <c r="MBF59" s="383">
        <f t="shared" si="397"/>
        <v>0</v>
      </c>
      <c r="MBG59" s="383">
        <f t="shared" si="397"/>
        <v>0</v>
      </c>
      <c r="MBH59" s="383">
        <f t="shared" si="397"/>
        <v>0</v>
      </c>
      <c r="MBI59" s="383">
        <f t="shared" si="397"/>
        <v>0</v>
      </c>
      <c r="MBJ59" s="383">
        <f t="shared" si="397"/>
        <v>0</v>
      </c>
      <c r="MBK59" s="383">
        <f t="shared" si="397"/>
        <v>0</v>
      </c>
      <c r="MBL59" s="383">
        <f t="shared" si="397"/>
        <v>0</v>
      </c>
      <c r="MBM59" s="383">
        <f t="shared" si="397"/>
        <v>0</v>
      </c>
      <c r="MBN59" s="383">
        <f t="shared" si="397"/>
        <v>0</v>
      </c>
      <c r="MBO59" s="383">
        <f t="shared" si="397"/>
        <v>0</v>
      </c>
      <c r="MBP59" s="383">
        <f t="shared" si="397"/>
        <v>0</v>
      </c>
      <c r="MBQ59" s="383">
        <f t="shared" si="397"/>
        <v>0</v>
      </c>
      <c r="MBR59" s="383">
        <f t="shared" si="397"/>
        <v>0</v>
      </c>
      <c r="MBS59" s="383">
        <f t="shared" si="397"/>
        <v>0</v>
      </c>
      <c r="MBT59" s="383">
        <f t="shared" si="397"/>
        <v>0</v>
      </c>
      <c r="MBU59" s="383">
        <f t="shared" si="397"/>
        <v>0</v>
      </c>
      <c r="MBV59" s="383">
        <f t="shared" si="397"/>
        <v>0</v>
      </c>
      <c r="MBW59" s="383">
        <f t="shared" si="397"/>
        <v>0</v>
      </c>
      <c r="MBX59" s="383">
        <f t="shared" si="397"/>
        <v>0</v>
      </c>
      <c r="MBY59" s="383">
        <f t="shared" si="397"/>
        <v>0</v>
      </c>
      <c r="MBZ59" s="383">
        <f t="shared" si="397"/>
        <v>0</v>
      </c>
      <c r="MCA59" s="383">
        <f t="shared" si="397"/>
        <v>0</v>
      </c>
      <c r="MCB59" s="383">
        <f t="shared" si="397"/>
        <v>0</v>
      </c>
      <c r="MCC59" s="383">
        <f t="shared" si="397"/>
        <v>0</v>
      </c>
      <c r="MCD59" s="383">
        <f t="shared" si="397"/>
        <v>0</v>
      </c>
      <c r="MCE59" s="383">
        <f t="shared" si="397"/>
        <v>0</v>
      </c>
      <c r="MCF59" s="383">
        <f t="shared" si="397"/>
        <v>0</v>
      </c>
      <c r="MCG59" s="383">
        <f t="shared" si="397"/>
        <v>0</v>
      </c>
      <c r="MCH59" s="383">
        <f t="shared" si="397"/>
        <v>0</v>
      </c>
      <c r="MCI59" s="383">
        <f t="shared" si="397"/>
        <v>0</v>
      </c>
      <c r="MCJ59" s="383">
        <f t="shared" si="397"/>
        <v>0</v>
      </c>
      <c r="MCK59" s="383">
        <f t="shared" si="397"/>
        <v>0</v>
      </c>
      <c r="MCL59" s="383">
        <f t="shared" si="397"/>
        <v>0</v>
      </c>
      <c r="MCM59" s="383">
        <f t="shared" si="397"/>
        <v>0</v>
      </c>
      <c r="MCN59" s="383">
        <f t="shared" si="397"/>
        <v>0</v>
      </c>
      <c r="MCO59" s="383">
        <f t="shared" si="397"/>
        <v>0</v>
      </c>
      <c r="MCP59" s="383">
        <f t="shared" si="397"/>
        <v>0</v>
      </c>
      <c r="MCQ59" s="383">
        <f t="shared" si="397"/>
        <v>0</v>
      </c>
      <c r="MCR59" s="383">
        <f t="shared" si="397"/>
        <v>0</v>
      </c>
      <c r="MCS59" s="383">
        <f t="shared" si="397"/>
        <v>0</v>
      </c>
      <c r="MCT59" s="383">
        <f t="shared" si="397"/>
        <v>0</v>
      </c>
      <c r="MCU59" s="383">
        <f t="shared" si="397"/>
        <v>0</v>
      </c>
      <c r="MCV59" s="383">
        <f t="shared" si="397"/>
        <v>0</v>
      </c>
      <c r="MCW59" s="383">
        <f t="shared" si="397"/>
        <v>0</v>
      </c>
      <c r="MCX59" s="383">
        <f t="shared" si="397"/>
        <v>0</v>
      </c>
      <c r="MCY59" s="383">
        <f t="shared" si="397"/>
        <v>0</v>
      </c>
      <c r="MCZ59" s="383">
        <f t="shared" si="397"/>
        <v>0</v>
      </c>
      <c r="MDA59" s="383">
        <f t="shared" si="397"/>
        <v>0</v>
      </c>
      <c r="MDB59" s="383">
        <f t="shared" si="397"/>
        <v>0</v>
      </c>
      <c r="MDC59" s="383">
        <f t="shared" si="397"/>
        <v>0</v>
      </c>
      <c r="MDD59" s="383">
        <f t="shared" si="397"/>
        <v>0</v>
      </c>
      <c r="MDE59" s="383">
        <f t="shared" si="397"/>
        <v>0</v>
      </c>
      <c r="MDF59" s="383">
        <f t="shared" si="397"/>
        <v>0</v>
      </c>
      <c r="MDG59" s="383">
        <f t="shared" si="397"/>
        <v>0</v>
      </c>
      <c r="MDH59" s="383">
        <f t="shared" si="397"/>
        <v>0</v>
      </c>
      <c r="MDI59" s="383">
        <f t="shared" si="397"/>
        <v>0</v>
      </c>
      <c r="MDJ59" s="383">
        <f t="shared" ref="MDJ59:MFU59" si="398">$C$59*MDJ54</f>
        <v>0</v>
      </c>
      <c r="MDK59" s="383">
        <f t="shared" si="398"/>
        <v>0</v>
      </c>
      <c r="MDL59" s="383">
        <f t="shared" si="398"/>
        <v>0</v>
      </c>
      <c r="MDM59" s="383">
        <f t="shared" si="398"/>
        <v>0</v>
      </c>
      <c r="MDN59" s="383">
        <f t="shared" si="398"/>
        <v>0</v>
      </c>
      <c r="MDO59" s="383">
        <f t="shared" si="398"/>
        <v>0</v>
      </c>
      <c r="MDP59" s="383">
        <f t="shared" si="398"/>
        <v>0</v>
      </c>
      <c r="MDQ59" s="383">
        <f t="shared" si="398"/>
        <v>0</v>
      </c>
      <c r="MDR59" s="383">
        <f t="shared" si="398"/>
        <v>0</v>
      </c>
      <c r="MDS59" s="383">
        <f t="shared" si="398"/>
        <v>0</v>
      </c>
      <c r="MDT59" s="383">
        <f t="shared" si="398"/>
        <v>0</v>
      </c>
      <c r="MDU59" s="383">
        <f t="shared" si="398"/>
        <v>0</v>
      </c>
      <c r="MDV59" s="383">
        <f t="shared" si="398"/>
        <v>0</v>
      </c>
      <c r="MDW59" s="383">
        <f t="shared" si="398"/>
        <v>0</v>
      </c>
      <c r="MDX59" s="383">
        <f t="shared" si="398"/>
        <v>0</v>
      </c>
      <c r="MDY59" s="383">
        <f t="shared" si="398"/>
        <v>0</v>
      </c>
      <c r="MDZ59" s="383">
        <f t="shared" si="398"/>
        <v>0</v>
      </c>
      <c r="MEA59" s="383">
        <f t="shared" si="398"/>
        <v>0</v>
      </c>
      <c r="MEB59" s="383">
        <f t="shared" si="398"/>
        <v>0</v>
      </c>
      <c r="MEC59" s="383">
        <f t="shared" si="398"/>
        <v>0</v>
      </c>
      <c r="MED59" s="383">
        <f t="shared" si="398"/>
        <v>0</v>
      </c>
      <c r="MEE59" s="383">
        <f t="shared" si="398"/>
        <v>0</v>
      </c>
      <c r="MEF59" s="383">
        <f t="shared" si="398"/>
        <v>0</v>
      </c>
      <c r="MEG59" s="383">
        <f t="shared" si="398"/>
        <v>0</v>
      </c>
      <c r="MEH59" s="383">
        <f t="shared" si="398"/>
        <v>0</v>
      </c>
      <c r="MEI59" s="383">
        <f t="shared" si="398"/>
        <v>0</v>
      </c>
      <c r="MEJ59" s="383">
        <f t="shared" si="398"/>
        <v>0</v>
      </c>
      <c r="MEK59" s="383">
        <f t="shared" si="398"/>
        <v>0</v>
      </c>
      <c r="MEL59" s="383">
        <f t="shared" si="398"/>
        <v>0</v>
      </c>
      <c r="MEM59" s="383">
        <f t="shared" si="398"/>
        <v>0</v>
      </c>
      <c r="MEN59" s="383">
        <f t="shared" si="398"/>
        <v>0</v>
      </c>
      <c r="MEO59" s="383">
        <f t="shared" si="398"/>
        <v>0</v>
      </c>
      <c r="MEP59" s="383">
        <f t="shared" si="398"/>
        <v>0</v>
      </c>
      <c r="MEQ59" s="383">
        <f t="shared" si="398"/>
        <v>0</v>
      </c>
      <c r="MER59" s="383">
        <f t="shared" si="398"/>
        <v>0</v>
      </c>
      <c r="MES59" s="383">
        <f t="shared" si="398"/>
        <v>0</v>
      </c>
      <c r="MET59" s="383">
        <f t="shared" si="398"/>
        <v>0</v>
      </c>
      <c r="MEU59" s="383">
        <f t="shared" si="398"/>
        <v>0</v>
      </c>
      <c r="MEV59" s="383">
        <f t="shared" si="398"/>
        <v>0</v>
      </c>
      <c r="MEW59" s="383">
        <f t="shared" si="398"/>
        <v>0</v>
      </c>
      <c r="MEX59" s="383">
        <f t="shared" si="398"/>
        <v>0</v>
      </c>
      <c r="MEY59" s="383">
        <f t="shared" si="398"/>
        <v>0</v>
      </c>
      <c r="MEZ59" s="383">
        <f t="shared" si="398"/>
        <v>0</v>
      </c>
      <c r="MFA59" s="383">
        <f t="shared" si="398"/>
        <v>0</v>
      </c>
      <c r="MFB59" s="383">
        <f t="shared" si="398"/>
        <v>0</v>
      </c>
      <c r="MFC59" s="383">
        <f t="shared" si="398"/>
        <v>0</v>
      </c>
      <c r="MFD59" s="383">
        <f t="shared" si="398"/>
        <v>0</v>
      </c>
      <c r="MFE59" s="383">
        <f t="shared" si="398"/>
        <v>0</v>
      </c>
      <c r="MFF59" s="383">
        <f t="shared" si="398"/>
        <v>0</v>
      </c>
      <c r="MFG59" s="383">
        <f t="shared" si="398"/>
        <v>0</v>
      </c>
      <c r="MFH59" s="383">
        <f t="shared" si="398"/>
        <v>0</v>
      </c>
      <c r="MFI59" s="383">
        <f t="shared" si="398"/>
        <v>0</v>
      </c>
      <c r="MFJ59" s="383">
        <f t="shared" si="398"/>
        <v>0</v>
      </c>
      <c r="MFK59" s="383">
        <f t="shared" si="398"/>
        <v>0</v>
      </c>
      <c r="MFL59" s="383">
        <f t="shared" si="398"/>
        <v>0</v>
      </c>
      <c r="MFM59" s="383">
        <f t="shared" si="398"/>
        <v>0</v>
      </c>
      <c r="MFN59" s="383">
        <f t="shared" si="398"/>
        <v>0</v>
      </c>
      <c r="MFO59" s="383">
        <f t="shared" si="398"/>
        <v>0</v>
      </c>
      <c r="MFP59" s="383">
        <f t="shared" si="398"/>
        <v>0</v>
      </c>
      <c r="MFQ59" s="383">
        <f t="shared" si="398"/>
        <v>0</v>
      </c>
      <c r="MFR59" s="383">
        <f t="shared" si="398"/>
        <v>0</v>
      </c>
      <c r="MFS59" s="383">
        <f t="shared" si="398"/>
        <v>0</v>
      </c>
      <c r="MFT59" s="383">
        <f t="shared" si="398"/>
        <v>0</v>
      </c>
      <c r="MFU59" s="383">
        <f t="shared" si="398"/>
        <v>0</v>
      </c>
      <c r="MFV59" s="383">
        <f t="shared" ref="MFV59:MIG59" si="399">$C$59*MFV54</f>
        <v>0</v>
      </c>
      <c r="MFW59" s="383">
        <f t="shared" si="399"/>
        <v>0</v>
      </c>
      <c r="MFX59" s="383">
        <f t="shared" si="399"/>
        <v>0</v>
      </c>
      <c r="MFY59" s="383">
        <f t="shared" si="399"/>
        <v>0</v>
      </c>
      <c r="MFZ59" s="383">
        <f t="shared" si="399"/>
        <v>0</v>
      </c>
      <c r="MGA59" s="383">
        <f t="shared" si="399"/>
        <v>0</v>
      </c>
      <c r="MGB59" s="383">
        <f t="shared" si="399"/>
        <v>0</v>
      </c>
      <c r="MGC59" s="383">
        <f t="shared" si="399"/>
        <v>0</v>
      </c>
      <c r="MGD59" s="383">
        <f t="shared" si="399"/>
        <v>0</v>
      </c>
      <c r="MGE59" s="383">
        <f t="shared" si="399"/>
        <v>0</v>
      </c>
      <c r="MGF59" s="383">
        <f t="shared" si="399"/>
        <v>0</v>
      </c>
      <c r="MGG59" s="383">
        <f t="shared" si="399"/>
        <v>0</v>
      </c>
      <c r="MGH59" s="383">
        <f t="shared" si="399"/>
        <v>0</v>
      </c>
      <c r="MGI59" s="383">
        <f t="shared" si="399"/>
        <v>0</v>
      </c>
      <c r="MGJ59" s="383">
        <f t="shared" si="399"/>
        <v>0</v>
      </c>
      <c r="MGK59" s="383">
        <f t="shared" si="399"/>
        <v>0</v>
      </c>
      <c r="MGL59" s="383">
        <f t="shared" si="399"/>
        <v>0</v>
      </c>
      <c r="MGM59" s="383">
        <f t="shared" si="399"/>
        <v>0</v>
      </c>
      <c r="MGN59" s="383">
        <f t="shared" si="399"/>
        <v>0</v>
      </c>
      <c r="MGO59" s="383">
        <f t="shared" si="399"/>
        <v>0</v>
      </c>
      <c r="MGP59" s="383">
        <f t="shared" si="399"/>
        <v>0</v>
      </c>
      <c r="MGQ59" s="383">
        <f t="shared" si="399"/>
        <v>0</v>
      </c>
      <c r="MGR59" s="383">
        <f t="shared" si="399"/>
        <v>0</v>
      </c>
      <c r="MGS59" s="383">
        <f t="shared" si="399"/>
        <v>0</v>
      </c>
      <c r="MGT59" s="383">
        <f t="shared" si="399"/>
        <v>0</v>
      </c>
      <c r="MGU59" s="383">
        <f t="shared" si="399"/>
        <v>0</v>
      </c>
      <c r="MGV59" s="383">
        <f t="shared" si="399"/>
        <v>0</v>
      </c>
      <c r="MGW59" s="383">
        <f t="shared" si="399"/>
        <v>0</v>
      </c>
      <c r="MGX59" s="383">
        <f t="shared" si="399"/>
        <v>0</v>
      </c>
      <c r="MGY59" s="383">
        <f t="shared" si="399"/>
        <v>0</v>
      </c>
      <c r="MGZ59" s="383">
        <f t="shared" si="399"/>
        <v>0</v>
      </c>
      <c r="MHA59" s="383">
        <f t="shared" si="399"/>
        <v>0</v>
      </c>
      <c r="MHB59" s="383">
        <f t="shared" si="399"/>
        <v>0</v>
      </c>
      <c r="MHC59" s="383">
        <f t="shared" si="399"/>
        <v>0</v>
      </c>
      <c r="MHD59" s="383">
        <f t="shared" si="399"/>
        <v>0</v>
      </c>
      <c r="MHE59" s="383">
        <f t="shared" si="399"/>
        <v>0</v>
      </c>
      <c r="MHF59" s="383">
        <f t="shared" si="399"/>
        <v>0</v>
      </c>
      <c r="MHG59" s="383">
        <f t="shared" si="399"/>
        <v>0</v>
      </c>
      <c r="MHH59" s="383">
        <f t="shared" si="399"/>
        <v>0</v>
      </c>
      <c r="MHI59" s="383">
        <f t="shared" si="399"/>
        <v>0</v>
      </c>
      <c r="MHJ59" s="383">
        <f t="shared" si="399"/>
        <v>0</v>
      </c>
      <c r="MHK59" s="383">
        <f t="shared" si="399"/>
        <v>0</v>
      </c>
      <c r="MHL59" s="383">
        <f t="shared" si="399"/>
        <v>0</v>
      </c>
      <c r="MHM59" s="383">
        <f t="shared" si="399"/>
        <v>0</v>
      </c>
      <c r="MHN59" s="383">
        <f t="shared" si="399"/>
        <v>0</v>
      </c>
      <c r="MHO59" s="383">
        <f t="shared" si="399"/>
        <v>0</v>
      </c>
      <c r="MHP59" s="383">
        <f t="shared" si="399"/>
        <v>0</v>
      </c>
      <c r="MHQ59" s="383">
        <f t="shared" si="399"/>
        <v>0</v>
      </c>
      <c r="MHR59" s="383">
        <f t="shared" si="399"/>
        <v>0</v>
      </c>
      <c r="MHS59" s="383">
        <f t="shared" si="399"/>
        <v>0</v>
      </c>
      <c r="MHT59" s="383">
        <f t="shared" si="399"/>
        <v>0</v>
      </c>
      <c r="MHU59" s="383">
        <f t="shared" si="399"/>
        <v>0</v>
      </c>
      <c r="MHV59" s="383">
        <f t="shared" si="399"/>
        <v>0</v>
      </c>
      <c r="MHW59" s="383">
        <f t="shared" si="399"/>
        <v>0</v>
      </c>
      <c r="MHX59" s="383">
        <f t="shared" si="399"/>
        <v>0</v>
      </c>
      <c r="MHY59" s="383">
        <f t="shared" si="399"/>
        <v>0</v>
      </c>
      <c r="MHZ59" s="383">
        <f t="shared" si="399"/>
        <v>0</v>
      </c>
      <c r="MIA59" s="383">
        <f t="shared" si="399"/>
        <v>0</v>
      </c>
      <c r="MIB59" s="383">
        <f t="shared" si="399"/>
        <v>0</v>
      </c>
      <c r="MIC59" s="383">
        <f t="shared" si="399"/>
        <v>0</v>
      </c>
      <c r="MID59" s="383">
        <f t="shared" si="399"/>
        <v>0</v>
      </c>
      <c r="MIE59" s="383">
        <f t="shared" si="399"/>
        <v>0</v>
      </c>
      <c r="MIF59" s="383">
        <f t="shared" si="399"/>
        <v>0</v>
      </c>
      <c r="MIG59" s="383">
        <f t="shared" si="399"/>
        <v>0</v>
      </c>
      <c r="MIH59" s="383">
        <f t="shared" ref="MIH59:MKS59" si="400">$C$59*MIH54</f>
        <v>0</v>
      </c>
      <c r="MII59" s="383">
        <f t="shared" si="400"/>
        <v>0</v>
      </c>
      <c r="MIJ59" s="383">
        <f t="shared" si="400"/>
        <v>0</v>
      </c>
      <c r="MIK59" s="383">
        <f t="shared" si="400"/>
        <v>0</v>
      </c>
      <c r="MIL59" s="383">
        <f t="shared" si="400"/>
        <v>0</v>
      </c>
      <c r="MIM59" s="383">
        <f t="shared" si="400"/>
        <v>0</v>
      </c>
      <c r="MIN59" s="383">
        <f t="shared" si="400"/>
        <v>0</v>
      </c>
      <c r="MIO59" s="383">
        <f t="shared" si="400"/>
        <v>0</v>
      </c>
      <c r="MIP59" s="383">
        <f t="shared" si="400"/>
        <v>0</v>
      </c>
      <c r="MIQ59" s="383">
        <f t="shared" si="400"/>
        <v>0</v>
      </c>
      <c r="MIR59" s="383">
        <f t="shared" si="400"/>
        <v>0</v>
      </c>
      <c r="MIS59" s="383">
        <f t="shared" si="400"/>
        <v>0</v>
      </c>
      <c r="MIT59" s="383">
        <f t="shared" si="400"/>
        <v>0</v>
      </c>
      <c r="MIU59" s="383">
        <f t="shared" si="400"/>
        <v>0</v>
      </c>
      <c r="MIV59" s="383">
        <f t="shared" si="400"/>
        <v>0</v>
      </c>
      <c r="MIW59" s="383">
        <f t="shared" si="400"/>
        <v>0</v>
      </c>
      <c r="MIX59" s="383">
        <f t="shared" si="400"/>
        <v>0</v>
      </c>
      <c r="MIY59" s="383">
        <f t="shared" si="400"/>
        <v>0</v>
      </c>
      <c r="MIZ59" s="383">
        <f t="shared" si="400"/>
        <v>0</v>
      </c>
      <c r="MJA59" s="383">
        <f t="shared" si="400"/>
        <v>0</v>
      </c>
      <c r="MJB59" s="383">
        <f t="shared" si="400"/>
        <v>0</v>
      </c>
      <c r="MJC59" s="383">
        <f t="shared" si="400"/>
        <v>0</v>
      </c>
      <c r="MJD59" s="383">
        <f t="shared" si="400"/>
        <v>0</v>
      </c>
      <c r="MJE59" s="383">
        <f t="shared" si="400"/>
        <v>0</v>
      </c>
      <c r="MJF59" s="383">
        <f t="shared" si="400"/>
        <v>0</v>
      </c>
      <c r="MJG59" s="383">
        <f t="shared" si="400"/>
        <v>0</v>
      </c>
      <c r="MJH59" s="383">
        <f t="shared" si="400"/>
        <v>0</v>
      </c>
      <c r="MJI59" s="383">
        <f t="shared" si="400"/>
        <v>0</v>
      </c>
      <c r="MJJ59" s="383">
        <f t="shared" si="400"/>
        <v>0</v>
      </c>
      <c r="MJK59" s="383">
        <f t="shared" si="400"/>
        <v>0</v>
      </c>
      <c r="MJL59" s="383">
        <f t="shared" si="400"/>
        <v>0</v>
      </c>
      <c r="MJM59" s="383">
        <f t="shared" si="400"/>
        <v>0</v>
      </c>
      <c r="MJN59" s="383">
        <f t="shared" si="400"/>
        <v>0</v>
      </c>
      <c r="MJO59" s="383">
        <f t="shared" si="400"/>
        <v>0</v>
      </c>
      <c r="MJP59" s="383">
        <f t="shared" si="400"/>
        <v>0</v>
      </c>
      <c r="MJQ59" s="383">
        <f t="shared" si="400"/>
        <v>0</v>
      </c>
      <c r="MJR59" s="383">
        <f t="shared" si="400"/>
        <v>0</v>
      </c>
      <c r="MJS59" s="383">
        <f t="shared" si="400"/>
        <v>0</v>
      </c>
      <c r="MJT59" s="383">
        <f t="shared" si="400"/>
        <v>0</v>
      </c>
      <c r="MJU59" s="383">
        <f t="shared" si="400"/>
        <v>0</v>
      </c>
      <c r="MJV59" s="383">
        <f t="shared" si="400"/>
        <v>0</v>
      </c>
      <c r="MJW59" s="383">
        <f t="shared" si="400"/>
        <v>0</v>
      </c>
      <c r="MJX59" s="383">
        <f t="shared" si="400"/>
        <v>0</v>
      </c>
      <c r="MJY59" s="383">
        <f t="shared" si="400"/>
        <v>0</v>
      </c>
      <c r="MJZ59" s="383">
        <f t="shared" si="400"/>
        <v>0</v>
      </c>
      <c r="MKA59" s="383">
        <f t="shared" si="400"/>
        <v>0</v>
      </c>
      <c r="MKB59" s="383">
        <f t="shared" si="400"/>
        <v>0</v>
      </c>
      <c r="MKC59" s="383">
        <f t="shared" si="400"/>
        <v>0</v>
      </c>
      <c r="MKD59" s="383">
        <f t="shared" si="400"/>
        <v>0</v>
      </c>
      <c r="MKE59" s="383">
        <f t="shared" si="400"/>
        <v>0</v>
      </c>
      <c r="MKF59" s="383">
        <f t="shared" si="400"/>
        <v>0</v>
      </c>
      <c r="MKG59" s="383">
        <f t="shared" si="400"/>
        <v>0</v>
      </c>
      <c r="MKH59" s="383">
        <f t="shared" si="400"/>
        <v>0</v>
      </c>
      <c r="MKI59" s="383">
        <f t="shared" si="400"/>
        <v>0</v>
      </c>
      <c r="MKJ59" s="383">
        <f t="shared" si="400"/>
        <v>0</v>
      </c>
      <c r="MKK59" s="383">
        <f t="shared" si="400"/>
        <v>0</v>
      </c>
      <c r="MKL59" s="383">
        <f t="shared" si="400"/>
        <v>0</v>
      </c>
      <c r="MKM59" s="383">
        <f t="shared" si="400"/>
        <v>0</v>
      </c>
      <c r="MKN59" s="383">
        <f t="shared" si="400"/>
        <v>0</v>
      </c>
      <c r="MKO59" s="383">
        <f t="shared" si="400"/>
        <v>0</v>
      </c>
      <c r="MKP59" s="383">
        <f t="shared" si="400"/>
        <v>0</v>
      </c>
      <c r="MKQ59" s="383">
        <f t="shared" si="400"/>
        <v>0</v>
      </c>
      <c r="MKR59" s="383">
        <f t="shared" si="400"/>
        <v>0</v>
      </c>
      <c r="MKS59" s="383">
        <f t="shared" si="400"/>
        <v>0</v>
      </c>
      <c r="MKT59" s="383">
        <f t="shared" ref="MKT59:MNE59" si="401">$C$59*MKT54</f>
        <v>0</v>
      </c>
      <c r="MKU59" s="383">
        <f t="shared" si="401"/>
        <v>0</v>
      </c>
      <c r="MKV59" s="383">
        <f t="shared" si="401"/>
        <v>0</v>
      </c>
      <c r="MKW59" s="383">
        <f t="shared" si="401"/>
        <v>0</v>
      </c>
      <c r="MKX59" s="383">
        <f t="shared" si="401"/>
        <v>0</v>
      </c>
      <c r="MKY59" s="383">
        <f t="shared" si="401"/>
        <v>0</v>
      </c>
      <c r="MKZ59" s="383">
        <f t="shared" si="401"/>
        <v>0</v>
      </c>
      <c r="MLA59" s="383">
        <f t="shared" si="401"/>
        <v>0</v>
      </c>
      <c r="MLB59" s="383">
        <f t="shared" si="401"/>
        <v>0</v>
      </c>
      <c r="MLC59" s="383">
        <f t="shared" si="401"/>
        <v>0</v>
      </c>
      <c r="MLD59" s="383">
        <f t="shared" si="401"/>
        <v>0</v>
      </c>
      <c r="MLE59" s="383">
        <f t="shared" si="401"/>
        <v>0</v>
      </c>
      <c r="MLF59" s="383">
        <f t="shared" si="401"/>
        <v>0</v>
      </c>
      <c r="MLG59" s="383">
        <f t="shared" si="401"/>
        <v>0</v>
      </c>
      <c r="MLH59" s="383">
        <f t="shared" si="401"/>
        <v>0</v>
      </c>
      <c r="MLI59" s="383">
        <f t="shared" si="401"/>
        <v>0</v>
      </c>
      <c r="MLJ59" s="383">
        <f t="shared" si="401"/>
        <v>0</v>
      </c>
      <c r="MLK59" s="383">
        <f t="shared" si="401"/>
        <v>0</v>
      </c>
      <c r="MLL59" s="383">
        <f t="shared" si="401"/>
        <v>0</v>
      </c>
      <c r="MLM59" s="383">
        <f t="shared" si="401"/>
        <v>0</v>
      </c>
      <c r="MLN59" s="383">
        <f t="shared" si="401"/>
        <v>0</v>
      </c>
      <c r="MLO59" s="383">
        <f t="shared" si="401"/>
        <v>0</v>
      </c>
      <c r="MLP59" s="383">
        <f t="shared" si="401"/>
        <v>0</v>
      </c>
      <c r="MLQ59" s="383">
        <f t="shared" si="401"/>
        <v>0</v>
      </c>
      <c r="MLR59" s="383">
        <f t="shared" si="401"/>
        <v>0</v>
      </c>
      <c r="MLS59" s="383">
        <f t="shared" si="401"/>
        <v>0</v>
      </c>
      <c r="MLT59" s="383">
        <f t="shared" si="401"/>
        <v>0</v>
      </c>
      <c r="MLU59" s="383">
        <f t="shared" si="401"/>
        <v>0</v>
      </c>
      <c r="MLV59" s="383">
        <f t="shared" si="401"/>
        <v>0</v>
      </c>
      <c r="MLW59" s="383">
        <f t="shared" si="401"/>
        <v>0</v>
      </c>
      <c r="MLX59" s="383">
        <f t="shared" si="401"/>
        <v>0</v>
      </c>
      <c r="MLY59" s="383">
        <f t="shared" si="401"/>
        <v>0</v>
      </c>
      <c r="MLZ59" s="383">
        <f t="shared" si="401"/>
        <v>0</v>
      </c>
      <c r="MMA59" s="383">
        <f t="shared" si="401"/>
        <v>0</v>
      </c>
      <c r="MMB59" s="383">
        <f t="shared" si="401"/>
        <v>0</v>
      </c>
      <c r="MMC59" s="383">
        <f t="shared" si="401"/>
        <v>0</v>
      </c>
      <c r="MMD59" s="383">
        <f t="shared" si="401"/>
        <v>0</v>
      </c>
      <c r="MME59" s="383">
        <f t="shared" si="401"/>
        <v>0</v>
      </c>
      <c r="MMF59" s="383">
        <f t="shared" si="401"/>
        <v>0</v>
      </c>
      <c r="MMG59" s="383">
        <f t="shared" si="401"/>
        <v>0</v>
      </c>
      <c r="MMH59" s="383">
        <f t="shared" si="401"/>
        <v>0</v>
      </c>
      <c r="MMI59" s="383">
        <f t="shared" si="401"/>
        <v>0</v>
      </c>
      <c r="MMJ59" s="383">
        <f t="shared" si="401"/>
        <v>0</v>
      </c>
      <c r="MMK59" s="383">
        <f t="shared" si="401"/>
        <v>0</v>
      </c>
      <c r="MML59" s="383">
        <f t="shared" si="401"/>
        <v>0</v>
      </c>
      <c r="MMM59" s="383">
        <f t="shared" si="401"/>
        <v>0</v>
      </c>
      <c r="MMN59" s="383">
        <f t="shared" si="401"/>
        <v>0</v>
      </c>
      <c r="MMO59" s="383">
        <f t="shared" si="401"/>
        <v>0</v>
      </c>
      <c r="MMP59" s="383">
        <f t="shared" si="401"/>
        <v>0</v>
      </c>
      <c r="MMQ59" s="383">
        <f t="shared" si="401"/>
        <v>0</v>
      </c>
      <c r="MMR59" s="383">
        <f t="shared" si="401"/>
        <v>0</v>
      </c>
      <c r="MMS59" s="383">
        <f t="shared" si="401"/>
        <v>0</v>
      </c>
      <c r="MMT59" s="383">
        <f t="shared" si="401"/>
        <v>0</v>
      </c>
      <c r="MMU59" s="383">
        <f t="shared" si="401"/>
        <v>0</v>
      </c>
      <c r="MMV59" s="383">
        <f t="shared" si="401"/>
        <v>0</v>
      </c>
      <c r="MMW59" s="383">
        <f t="shared" si="401"/>
        <v>0</v>
      </c>
      <c r="MMX59" s="383">
        <f t="shared" si="401"/>
        <v>0</v>
      </c>
      <c r="MMY59" s="383">
        <f t="shared" si="401"/>
        <v>0</v>
      </c>
      <c r="MMZ59" s="383">
        <f t="shared" si="401"/>
        <v>0</v>
      </c>
      <c r="MNA59" s="383">
        <f t="shared" si="401"/>
        <v>0</v>
      </c>
      <c r="MNB59" s="383">
        <f t="shared" si="401"/>
        <v>0</v>
      </c>
      <c r="MNC59" s="383">
        <f t="shared" si="401"/>
        <v>0</v>
      </c>
      <c r="MND59" s="383">
        <f t="shared" si="401"/>
        <v>0</v>
      </c>
      <c r="MNE59" s="383">
        <f t="shared" si="401"/>
        <v>0</v>
      </c>
      <c r="MNF59" s="383">
        <f t="shared" ref="MNF59:MPQ59" si="402">$C$59*MNF54</f>
        <v>0</v>
      </c>
      <c r="MNG59" s="383">
        <f t="shared" si="402"/>
        <v>0</v>
      </c>
      <c r="MNH59" s="383">
        <f t="shared" si="402"/>
        <v>0</v>
      </c>
      <c r="MNI59" s="383">
        <f t="shared" si="402"/>
        <v>0</v>
      </c>
      <c r="MNJ59" s="383">
        <f t="shared" si="402"/>
        <v>0</v>
      </c>
      <c r="MNK59" s="383">
        <f t="shared" si="402"/>
        <v>0</v>
      </c>
      <c r="MNL59" s="383">
        <f t="shared" si="402"/>
        <v>0</v>
      </c>
      <c r="MNM59" s="383">
        <f t="shared" si="402"/>
        <v>0</v>
      </c>
      <c r="MNN59" s="383">
        <f t="shared" si="402"/>
        <v>0</v>
      </c>
      <c r="MNO59" s="383">
        <f t="shared" si="402"/>
        <v>0</v>
      </c>
      <c r="MNP59" s="383">
        <f t="shared" si="402"/>
        <v>0</v>
      </c>
      <c r="MNQ59" s="383">
        <f t="shared" si="402"/>
        <v>0</v>
      </c>
      <c r="MNR59" s="383">
        <f t="shared" si="402"/>
        <v>0</v>
      </c>
      <c r="MNS59" s="383">
        <f t="shared" si="402"/>
        <v>0</v>
      </c>
      <c r="MNT59" s="383">
        <f t="shared" si="402"/>
        <v>0</v>
      </c>
      <c r="MNU59" s="383">
        <f t="shared" si="402"/>
        <v>0</v>
      </c>
      <c r="MNV59" s="383">
        <f t="shared" si="402"/>
        <v>0</v>
      </c>
      <c r="MNW59" s="383">
        <f t="shared" si="402"/>
        <v>0</v>
      </c>
      <c r="MNX59" s="383">
        <f t="shared" si="402"/>
        <v>0</v>
      </c>
      <c r="MNY59" s="383">
        <f t="shared" si="402"/>
        <v>0</v>
      </c>
      <c r="MNZ59" s="383">
        <f t="shared" si="402"/>
        <v>0</v>
      </c>
      <c r="MOA59" s="383">
        <f t="shared" si="402"/>
        <v>0</v>
      </c>
      <c r="MOB59" s="383">
        <f t="shared" si="402"/>
        <v>0</v>
      </c>
      <c r="MOC59" s="383">
        <f t="shared" si="402"/>
        <v>0</v>
      </c>
      <c r="MOD59" s="383">
        <f t="shared" si="402"/>
        <v>0</v>
      </c>
      <c r="MOE59" s="383">
        <f t="shared" si="402"/>
        <v>0</v>
      </c>
      <c r="MOF59" s="383">
        <f t="shared" si="402"/>
        <v>0</v>
      </c>
      <c r="MOG59" s="383">
        <f t="shared" si="402"/>
        <v>0</v>
      </c>
      <c r="MOH59" s="383">
        <f t="shared" si="402"/>
        <v>0</v>
      </c>
      <c r="MOI59" s="383">
        <f t="shared" si="402"/>
        <v>0</v>
      </c>
      <c r="MOJ59" s="383">
        <f t="shared" si="402"/>
        <v>0</v>
      </c>
      <c r="MOK59" s="383">
        <f t="shared" si="402"/>
        <v>0</v>
      </c>
      <c r="MOL59" s="383">
        <f t="shared" si="402"/>
        <v>0</v>
      </c>
      <c r="MOM59" s="383">
        <f t="shared" si="402"/>
        <v>0</v>
      </c>
      <c r="MON59" s="383">
        <f t="shared" si="402"/>
        <v>0</v>
      </c>
      <c r="MOO59" s="383">
        <f t="shared" si="402"/>
        <v>0</v>
      </c>
      <c r="MOP59" s="383">
        <f t="shared" si="402"/>
        <v>0</v>
      </c>
      <c r="MOQ59" s="383">
        <f t="shared" si="402"/>
        <v>0</v>
      </c>
      <c r="MOR59" s="383">
        <f t="shared" si="402"/>
        <v>0</v>
      </c>
      <c r="MOS59" s="383">
        <f t="shared" si="402"/>
        <v>0</v>
      </c>
      <c r="MOT59" s="383">
        <f t="shared" si="402"/>
        <v>0</v>
      </c>
      <c r="MOU59" s="383">
        <f t="shared" si="402"/>
        <v>0</v>
      </c>
      <c r="MOV59" s="383">
        <f t="shared" si="402"/>
        <v>0</v>
      </c>
      <c r="MOW59" s="383">
        <f t="shared" si="402"/>
        <v>0</v>
      </c>
      <c r="MOX59" s="383">
        <f t="shared" si="402"/>
        <v>0</v>
      </c>
      <c r="MOY59" s="383">
        <f t="shared" si="402"/>
        <v>0</v>
      </c>
      <c r="MOZ59" s="383">
        <f t="shared" si="402"/>
        <v>0</v>
      </c>
      <c r="MPA59" s="383">
        <f t="shared" si="402"/>
        <v>0</v>
      </c>
      <c r="MPB59" s="383">
        <f t="shared" si="402"/>
        <v>0</v>
      </c>
      <c r="MPC59" s="383">
        <f t="shared" si="402"/>
        <v>0</v>
      </c>
      <c r="MPD59" s="383">
        <f t="shared" si="402"/>
        <v>0</v>
      </c>
      <c r="MPE59" s="383">
        <f t="shared" si="402"/>
        <v>0</v>
      </c>
      <c r="MPF59" s="383">
        <f t="shared" si="402"/>
        <v>0</v>
      </c>
      <c r="MPG59" s="383">
        <f t="shared" si="402"/>
        <v>0</v>
      </c>
      <c r="MPH59" s="383">
        <f t="shared" si="402"/>
        <v>0</v>
      </c>
      <c r="MPI59" s="383">
        <f t="shared" si="402"/>
        <v>0</v>
      </c>
      <c r="MPJ59" s="383">
        <f t="shared" si="402"/>
        <v>0</v>
      </c>
      <c r="MPK59" s="383">
        <f t="shared" si="402"/>
        <v>0</v>
      </c>
      <c r="MPL59" s="383">
        <f t="shared" si="402"/>
        <v>0</v>
      </c>
      <c r="MPM59" s="383">
        <f t="shared" si="402"/>
        <v>0</v>
      </c>
      <c r="MPN59" s="383">
        <f t="shared" si="402"/>
        <v>0</v>
      </c>
      <c r="MPO59" s="383">
        <f t="shared" si="402"/>
        <v>0</v>
      </c>
      <c r="MPP59" s="383">
        <f t="shared" si="402"/>
        <v>0</v>
      </c>
      <c r="MPQ59" s="383">
        <f t="shared" si="402"/>
        <v>0</v>
      </c>
      <c r="MPR59" s="383">
        <f t="shared" ref="MPR59:MSC59" si="403">$C$59*MPR54</f>
        <v>0</v>
      </c>
      <c r="MPS59" s="383">
        <f t="shared" si="403"/>
        <v>0</v>
      </c>
      <c r="MPT59" s="383">
        <f t="shared" si="403"/>
        <v>0</v>
      </c>
      <c r="MPU59" s="383">
        <f t="shared" si="403"/>
        <v>0</v>
      </c>
      <c r="MPV59" s="383">
        <f t="shared" si="403"/>
        <v>0</v>
      </c>
      <c r="MPW59" s="383">
        <f t="shared" si="403"/>
        <v>0</v>
      </c>
      <c r="MPX59" s="383">
        <f t="shared" si="403"/>
        <v>0</v>
      </c>
      <c r="MPY59" s="383">
        <f t="shared" si="403"/>
        <v>0</v>
      </c>
      <c r="MPZ59" s="383">
        <f t="shared" si="403"/>
        <v>0</v>
      </c>
      <c r="MQA59" s="383">
        <f t="shared" si="403"/>
        <v>0</v>
      </c>
      <c r="MQB59" s="383">
        <f t="shared" si="403"/>
        <v>0</v>
      </c>
      <c r="MQC59" s="383">
        <f t="shared" si="403"/>
        <v>0</v>
      </c>
      <c r="MQD59" s="383">
        <f t="shared" si="403"/>
        <v>0</v>
      </c>
      <c r="MQE59" s="383">
        <f t="shared" si="403"/>
        <v>0</v>
      </c>
      <c r="MQF59" s="383">
        <f t="shared" si="403"/>
        <v>0</v>
      </c>
      <c r="MQG59" s="383">
        <f t="shared" si="403"/>
        <v>0</v>
      </c>
      <c r="MQH59" s="383">
        <f t="shared" si="403"/>
        <v>0</v>
      </c>
      <c r="MQI59" s="383">
        <f t="shared" si="403"/>
        <v>0</v>
      </c>
      <c r="MQJ59" s="383">
        <f t="shared" si="403"/>
        <v>0</v>
      </c>
      <c r="MQK59" s="383">
        <f t="shared" si="403"/>
        <v>0</v>
      </c>
      <c r="MQL59" s="383">
        <f t="shared" si="403"/>
        <v>0</v>
      </c>
      <c r="MQM59" s="383">
        <f t="shared" si="403"/>
        <v>0</v>
      </c>
      <c r="MQN59" s="383">
        <f t="shared" si="403"/>
        <v>0</v>
      </c>
      <c r="MQO59" s="383">
        <f t="shared" si="403"/>
        <v>0</v>
      </c>
      <c r="MQP59" s="383">
        <f t="shared" si="403"/>
        <v>0</v>
      </c>
      <c r="MQQ59" s="383">
        <f t="shared" si="403"/>
        <v>0</v>
      </c>
      <c r="MQR59" s="383">
        <f t="shared" si="403"/>
        <v>0</v>
      </c>
      <c r="MQS59" s="383">
        <f t="shared" si="403"/>
        <v>0</v>
      </c>
      <c r="MQT59" s="383">
        <f t="shared" si="403"/>
        <v>0</v>
      </c>
      <c r="MQU59" s="383">
        <f t="shared" si="403"/>
        <v>0</v>
      </c>
      <c r="MQV59" s="383">
        <f t="shared" si="403"/>
        <v>0</v>
      </c>
      <c r="MQW59" s="383">
        <f t="shared" si="403"/>
        <v>0</v>
      </c>
      <c r="MQX59" s="383">
        <f t="shared" si="403"/>
        <v>0</v>
      </c>
      <c r="MQY59" s="383">
        <f t="shared" si="403"/>
        <v>0</v>
      </c>
      <c r="MQZ59" s="383">
        <f t="shared" si="403"/>
        <v>0</v>
      </c>
      <c r="MRA59" s="383">
        <f t="shared" si="403"/>
        <v>0</v>
      </c>
      <c r="MRB59" s="383">
        <f t="shared" si="403"/>
        <v>0</v>
      </c>
      <c r="MRC59" s="383">
        <f t="shared" si="403"/>
        <v>0</v>
      </c>
      <c r="MRD59" s="383">
        <f t="shared" si="403"/>
        <v>0</v>
      </c>
      <c r="MRE59" s="383">
        <f t="shared" si="403"/>
        <v>0</v>
      </c>
      <c r="MRF59" s="383">
        <f t="shared" si="403"/>
        <v>0</v>
      </c>
      <c r="MRG59" s="383">
        <f t="shared" si="403"/>
        <v>0</v>
      </c>
      <c r="MRH59" s="383">
        <f t="shared" si="403"/>
        <v>0</v>
      </c>
      <c r="MRI59" s="383">
        <f t="shared" si="403"/>
        <v>0</v>
      </c>
      <c r="MRJ59" s="383">
        <f t="shared" si="403"/>
        <v>0</v>
      </c>
      <c r="MRK59" s="383">
        <f t="shared" si="403"/>
        <v>0</v>
      </c>
      <c r="MRL59" s="383">
        <f t="shared" si="403"/>
        <v>0</v>
      </c>
      <c r="MRM59" s="383">
        <f t="shared" si="403"/>
        <v>0</v>
      </c>
      <c r="MRN59" s="383">
        <f t="shared" si="403"/>
        <v>0</v>
      </c>
      <c r="MRO59" s="383">
        <f t="shared" si="403"/>
        <v>0</v>
      </c>
      <c r="MRP59" s="383">
        <f t="shared" si="403"/>
        <v>0</v>
      </c>
      <c r="MRQ59" s="383">
        <f t="shared" si="403"/>
        <v>0</v>
      </c>
      <c r="MRR59" s="383">
        <f t="shared" si="403"/>
        <v>0</v>
      </c>
      <c r="MRS59" s="383">
        <f t="shared" si="403"/>
        <v>0</v>
      </c>
      <c r="MRT59" s="383">
        <f t="shared" si="403"/>
        <v>0</v>
      </c>
      <c r="MRU59" s="383">
        <f t="shared" si="403"/>
        <v>0</v>
      </c>
      <c r="MRV59" s="383">
        <f t="shared" si="403"/>
        <v>0</v>
      </c>
      <c r="MRW59" s="383">
        <f t="shared" si="403"/>
        <v>0</v>
      </c>
      <c r="MRX59" s="383">
        <f t="shared" si="403"/>
        <v>0</v>
      </c>
      <c r="MRY59" s="383">
        <f t="shared" si="403"/>
        <v>0</v>
      </c>
      <c r="MRZ59" s="383">
        <f t="shared" si="403"/>
        <v>0</v>
      </c>
      <c r="MSA59" s="383">
        <f t="shared" si="403"/>
        <v>0</v>
      </c>
      <c r="MSB59" s="383">
        <f t="shared" si="403"/>
        <v>0</v>
      </c>
      <c r="MSC59" s="383">
        <f t="shared" si="403"/>
        <v>0</v>
      </c>
      <c r="MSD59" s="383">
        <f t="shared" ref="MSD59:MUO59" si="404">$C$59*MSD54</f>
        <v>0</v>
      </c>
      <c r="MSE59" s="383">
        <f t="shared" si="404"/>
        <v>0</v>
      </c>
      <c r="MSF59" s="383">
        <f t="shared" si="404"/>
        <v>0</v>
      </c>
      <c r="MSG59" s="383">
        <f t="shared" si="404"/>
        <v>0</v>
      </c>
      <c r="MSH59" s="383">
        <f t="shared" si="404"/>
        <v>0</v>
      </c>
      <c r="MSI59" s="383">
        <f t="shared" si="404"/>
        <v>0</v>
      </c>
      <c r="MSJ59" s="383">
        <f t="shared" si="404"/>
        <v>0</v>
      </c>
      <c r="MSK59" s="383">
        <f t="shared" si="404"/>
        <v>0</v>
      </c>
      <c r="MSL59" s="383">
        <f t="shared" si="404"/>
        <v>0</v>
      </c>
      <c r="MSM59" s="383">
        <f t="shared" si="404"/>
        <v>0</v>
      </c>
      <c r="MSN59" s="383">
        <f t="shared" si="404"/>
        <v>0</v>
      </c>
      <c r="MSO59" s="383">
        <f t="shared" si="404"/>
        <v>0</v>
      </c>
      <c r="MSP59" s="383">
        <f t="shared" si="404"/>
        <v>0</v>
      </c>
      <c r="MSQ59" s="383">
        <f t="shared" si="404"/>
        <v>0</v>
      </c>
      <c r="MSR59" s="383">
        <f t="shared" si="404"/>
        <v>0</v>
      </c>
      <c r="MSS59" s="383">
        <f t="shared" si="404"/>
        <v>0</v>
      </c>
      <c r="MST59" s="383">
        <f t="shared" si="404"/>
        <v>0</v>
      </c>
      <c r="MSU59" s="383">
        <f t="shared" si="404"/>
        <v>0</v>
      </c>
      <c r="MSV59" s="383">
        <f t="shared" si="404"/>
        <v>0</v>
      </c>
      <c r="MSW59" s="383">
        <f t="shared" si="404"/>
        <v>0</v>
      </c>
      <c r="MSX59" s="383">
        <f t="shared" si="404"/>
        <v>0</v>
      </c>
      <c r="MSY59" s="383">
        <f t="shared" si="404"/>
        <v>0</v>
      </c>
      <c r="MSZ59" s="383">
        <f t="shared" si="404"/>
        <v>0</v>
      </c>
      <c r="MTA59" s="383">
        <f t="shared" si="404"/>
        <v>0</v>
      </c>
      <c r="MTB59" s="383">
        <f t="shared" si="404"/>
        <v>0</v>
      </c>
      <c r="MTC59" s="383">
        <f t="shared" si="404"/>
        <v>0</v>
      </c>
      <c r="MTD59" s="383">
        <f t="shared" si="404"/>
        <v>0</v>
      </c>
      <c r="MTE59" s="383">
        <f t="shared" si="404"/>
        <v>0</v>
      </c>
      <c r="MTF59" s="383">
        <f t="shared" si="404"/>
        <v>0</v>
      </c>
      <c r="MTG59" s="383">
        <f t="shared" si="404"/>
        <v>0</v>
      </c>
      <c r="MTH59" s="383">
        <f t="shared" si="404"/>
        <v>0</v>
      </c>
      <c r="MTI59" s="383">
        <f t="shared" si="404"/>
        <v>0</v>
      </c>
      <c r="MTJ59" s="383">
        <f t="shared" si="404"/>
        <v>0</v>
      </c>
      <c r="MTK59" s="383">
        <f t="shared" si="404"/>
        <v>0</v>
      </c>
      <c r="MTL59" s="383">
        <f t="shared" si="404"/>
        <v>0</v>
      </c>
      <c r="MTM59" s="383">
        <f t="shared" si="404"/>
        <v>0</v>
      </c>
      <c r="MTN59" s="383">
        <f t="shared" si="404"/>
        <v>0</v>
      </c>
      <c r="MTO59" s="383">
        <f t="shared" si="404"/>
        <v>0</v>
      </c>
      <c r="MTP59" s="383">
        <f t="shared" si="404"/>
        <v>0</v>
      </c>
      <c r="MTQ59" s="383">
        <f t="shared" si="404"/>
        <v>0</v>
      </c>
      <c r="MTR59" s="383">
        <f t="shared" si="404"/>
        <v>0</v>
      </c>
      <c r="MTS59" s="383">
        <f t="shared" si="404"/>
        <v>0</v>
      </c>
      <c r="MTT59" s="383">
        <f t="shared" si="404"/>
        <v>0</v>
      </c>
      <c r="MTU59" s="383">
        <f t="shared" si="404"/>
        <v>0</v>
      </c>
      <c r="MTV59" s="383">
        <f t="shared" si="404"/>
        <v>0</v>
      </c>
      <c r="MTW59" s="383">
        <f t="shared" si="404"/>
        <v>0</v>
      </c>
      <c r="MTX59" s="383">
        <f t="shared" si="404"/>
        <v>0</v>
      </c>
      <c r="MTY59" s="383">
        <f t="shared" si="404"/>
        <v>0</v>
      </c>
      <c r="MTZ59" s="383">
        <f t="shared" si="404"/>
        <v>0</v>
      </c>
      <c r="MUA59" s="383">
        <f t="shared" si="404"/>
        <v>0</v>
      </c>
      <c r="MUB59" s="383">
        <f t="shared" si="404"/>
        <v>0</v>
      </c>
      <c r="MUC59" s="383">
        <f t="shared" si="404"/>
        <v>0</v>
      </c>
      <c r="MUD59" s="383">
        <f t="shared" si="404"/>
        <v>0</v>
      </c>
      <c r="MUE59" s="383">
        <f t="shared" si="404"/>
        <v>0</v>
      </c>
      <c r="MUF59" s="383">
        <f t="shared" si="404"/>
        <v>0</v>
      </c>
      <c r="MUG59" s="383">
        <f t="shared" si="404"/>
        <v>0</v>
      </c>
      <c r="MUH59" s="383">
        <f t="shared" si="404"/>
        <v>0</v>
      </c>
      <c r="MUI59" s="383">
        <f t="shared" si="404"/>
        <v>0</v>
      </c>
      <c r="MUJ59" s="383">
        <f t="shared" si="404"/>
        <v>0</v>
      </c>
      <c r="MUK59" s="383">
        <f t="shared" si="404"/>
        <v>0</v>
      </c>
      <c r="MUL59" s="383">
        <f t="shared" si="404"/>
        <v>0</v>
      </c>
      <c r="MUM59" s="383">
        <f t="shared" si="404"/>
        <v>0</v>
      </c>
      <c r="MUN59" s="383">
        <f t="shared" si="404"/>
        <v>0</v>
      </c>
      <c r="MUO59" s="383">
        <f t="shared" si="404"/>
        <v>0</v>
      </c>
      <c r="MUP59" s="383">
        <f t="shared" ref="MUP59:MXA59" si="405">$C$59*MUP54</f>
        <v>0</v>
      </c>
      <c r="MUQ59" s="383">
        <f t="shared" si="405"/>
        <v>0</v>
      </c>
      <c r="MUR59" s="383">
        <f t="shared" si="405"/>
        <v>0</v>
      </c>
      <c r="MUS59" s="383">
        <f t="shared" si="405"/>
        <v>0</v>
      </c>
      <c r="MUT59" s="383">
        <f t="shared" si="405"/>
        <v>0</v>
      </c>
      <c r="MUU59" s="383">
        <f t="shared" si="405"/>
        <v>0</v>
      </c>
      <c r="MUV59" s="383">
        <f t="shared" si="405"/>
        <v>0</v>
      </c>
      <c r="MUW59" s="383">
        <f t="shared" si="405"/>
        <v>0</v>
      </c>
      <c r="MUX59" s="383">
        <f t="shared" si="405"/>
        <v>0</v>
      </c>
      <c r="MUY59" s="383">
        <f t="shared" si="405"/>
        <v>0</v>
      </c>
      <c r="MUZ59" s="383">
        <f t="shared" si="405"/>
        <v>0</v>
      </c>
      <c r="MVA59" s="383">
        <f t="shared" si="405"/>
        <v>0</v>
      </c>
      <c r="MVB59" s="383">
        <f t="shared" si="405"/>
        <v>0</v>
      </c>
      <c r="MVC59" s="383">
        <f t="shared" si="405"/>
        <v>0</v>
      </c>
      <c r="MVD59" s="383">
        <f t="shared" si="405"/>
        <v>0</v>
      </c>
      <c r="MVE59" s="383">
        <f t="shared" si="405"/>
        <v>0</v>
      </c>
      <c r="MVF59" s="383">
        <f t="shared" si="405"/>
        <v>0</v>
      </c>
      <c r="MVG59" s="383">
        <f t="shared" si="405"/>
        <v>0</v>
      </c>
      <c r="MVH59" s="383">
        <f t="shared" si="405"/>
        <v>0</v>
      </c>
      <c r="MVI59" s="383">
        <f t="shared" si="405"/>
        <v>0</v>
      </c>
      <c r="MVJ59" s="383">
        <f t="shared" si="405"/>
        <v>0</v>
      </c>
      <c r="MVK59" s="383">
        <f t="shared" si="405"/>
        <v>0</v>
      </c>
      <c r="MVL59" s="383">
        <f t="shared" si="405"/>
        <v>0</v>
      </c>
      <c r="MVM59" s="383">
        <f t="shared" si="405"/>
        <v>0</v>
      </c>
      <c r="MVN59" s="383">
        <f t="shared" si="405"/>
        <v>0</v>
      </c>
      <c r="MVO59" s="383">
        <f t="shared" si="405"/>
        <v>0</v>
      </c>
      <c r="MVP59" s="383">
        <f t="shared" si="405"/>
        <v>0</v>
      </c>
      <c r="MVQ59" s="383">
        <f t="shared" si="405"/>
        <v>0</v>
      </c>
      <c r="MVR59" s="383">
        <f t="shared" si="405"/>
        <v>0</v>
      </c>
      <c r="MVS59" s="383">
        <f t="shared" si="405"/>
        <v>0</v>
      </c>
      <c r="MVT59" s="383">
        <f t="shared" si="405"/>
        <v>0</v>
      </c>
      <c r="MVU59" s="383">
        <f t="shared" si="405"/>
        <v>0</v>
      </c>
      <c r="MVV59" s="383">
        <f t="shared" si="405"/>
        <v>0</v>
      </c>
      <c r="MVW59" s="383">
        <f t="shared" si="405"/>
        <v>0</v>
      </c>
      <c r="MVX59" s="383">
        <f t="shared" si="405"/>
        <v>0</v>
      </c>
      <c r="MVY59" s="383">
        <f t="shared" si="405"/>
        <v>0</v>
      </c>
      <c r="MVZ59" s="383">
        <f t="shared" si="405"/>
        <v>0</v>
      </c>
      <c r="MWA59" s="383">
        <f t="shared" si="405"/>
        <v>0</v>
      </c>
      <c r="MWB59" s="383">
        <f t="shared" si="405"/>
        <v>0</v>
      </c>
      <c r="MWC59" s="383">
        <f t="shared" si="405"/>
        <v>0</v>
      </c>
      <c r="MWD59" s="383">
        <f t="shared" si="405"/>
        <v>0</v>
      </c>
      <c r="MWE59" s="383">
        <f t="shared" si="405"/>
        <v>0</v>
      </c>
      <c r="MWF59" s="383">
        <f t="shared" si="405"/>
        <v>0</v>
      </c>
      <c r="MWG59" s="383">
        <f t="shared" si="405"/>
        <v>0</v>
      </c>
      <c r="MWH59" s="383">
        <f t="shared" si="405"/>
        <v>0</v>
      </c>
      <c r="MWI59" s="383">
        <f t="shared" si="405"/>
        <v>0</v>
      </c>
      <c r="MWJ59" s="383">
        <f t="shared" si="405"/>
        <v>0</v>
      </c>
      <c r="MWK59" s="383">
        <f t="shared" si="405"/>
        <v>0</v>
      </c>
      <c r="MWL59" s="383">
        <f t="shared" si="405"/>
        <v>0</v>
      </c>
      <c r="MWM59" s="383">
        <f t="shared" si="405"/>
        <v>0</v>
      </c>
      <c r="MWN59" s="383">
        <f t="shared" si="405"/>
        <v>0</v>
      </c>
      <c r="MWO59" s="383">
        <f t="shared" si="405"/>
        <v>0</v>
      </c>
      <c r="MWP59" s="383">
        <f t="shared" si="405"/>
        <v>0</v>
      </c>
      <c r="MWQ59" s="383">
        <f t="shared" si="405"/>
        <v>0</v>
      </c>
      <c r="MWR59" s="383">
        <f t="shared" si="405"/>
        <v>0</v>
      </c>
      <c r="MWS59" s="383">
        <f t="shared" si="405"/>
        <v>0</v>
      </c>
      <c r="MWT59" s="383">
        <f t="shared" si="405"/>
        <v>0</v>
      </c>
      <c r="MWU59" s="383">
        <f t="shared" si="405"/>
        <v>0</v>
      </c>
      <c r="MWV59" s="383">
        <f t="shared" si="405"/>
        <v>0</v>
      </c>
      <c r="MWW59" s="383">
        <f t="shared" si="405"/>
        <v>0</v>
      </c>
      <c r="MWX59" s="383">
        <f t="shared" si="405"/>
        <v>0</v>
      </c>
      <c r="MWY59" s="383">
        <f t="shared" si="405"/>
        <v>0</v>
      </c>
      <c r="MWZ59" s="383">
        <f t="shared" si="405"/>
        <v>0</v>
      </c>
      <c r="MXA59" s="383">
        <f t="shared" si="405"/>
        <v>0</v>
      </c>
      <c r="MXB59" s="383">
        <f t="shared" ref="MXB59:MZM59" si="406">$C$59*MXB54</f>
        <v>0</v>
      </c>
      <c r="MXC59" s="383">
        <f t="shared" si="406"/>
        <v>0</v>
      </c>
      <c r="MXD59" s="383">
        <f t="shared" si="406"/>
        <v>0</v>
      </c>
      <c r="MXE59" s="383">
        <f t="shared" si="406"/>
        <v>0</v>
      </c>
      <c r="MXF59" s="383">
        <f t="shared" si="406"/>
        <v>0</v>
      </c>
      <c r="MXG59" s="383">
        <f t="shared" si="406"/>
        <v>0</v>
      </c>
      <c r="MXH59" s="383">
        <f t="shared" si="406"/>
        <v>0</v>
      </c>
      <c r="MXI59" s="383">
        <f t="shared" si="406"/>
        <v>0</v>
      </c>
      <c r="MXJ59" s="383">
        <f t="shared" si="406"/>
        <v>0</v>
      </c>
      <c r="MXK59" s="383">
        <f t="shared" si="406"/>
        <v>0</v>
      </c>
      <c r="MXL59" s="383">
        <f t="shared" si="406"/>
        <v>0</v>
      </c>
      <c r="MXM59" s="383">
        <f t="shared" si="406"/>
        <v>0</v>
      </c>
      <c r="MXN59" s="383">
        <f t="shared" si="406"/>
        <v>0</v>
      </c>
      <c r="MXO59" s="383">
        <f t="shared" si="406"/>
        <v>0</v>
      </c>
      <c r="MXP59" s="383">
        <f t="shared" si="406"/>
        <v>0</v>
      </c>
      <c r="MXQ59" s="383">
        <f t="shared" si="406"/>
        <v>0</v>
      </c>
      <c r="MXR59" s="383">
        <f t="shared" si="406"/>
        <v>0</v>
      </c>
      <c r="MXS59" s="383">
        <f t="shared" si="406"/>
        <v>0</v>
      </c>
      <c r="MXT59" s="383">
        <f t="shared" si="406"/>
        <v>0</v>
      </c>
      <c r="MXU59" s="383">
        <f t="shared" si="406"/>
        <v>0</v>
      </c>
      <c r="MXV59" s="383">
        <f t="shared" si="406"/>
        <v>0</v>
      </c>
      <c r="MXW59" s="383">
        <f t="shared" si="406"/>
        <v>0</v>
      </c>
      <c r="MXX59" s="383">
        <f t="shared" si="406"/>
        <v>0</v>
      </c>
      <c r="MXY59" s="383">
        <f t="shared" si="406"/>
        <v>0</v>
      </c>
      <c r="MXZ59" s="383">
        <f t="shared" si="406"/>
        <v>0</v>
      </c>
      <c r="MYA59" s="383">
        <f t="shared" si="406"/>
        <v>0</v>
      </c>
      <c r="MYB59" s="383">
        <f t="shared" si="406"/>
        <v>0</v>
      </c>
      <c r="MYC59" s="383">
        <f t="shared" si="406"/>
        <v>0</v>
      </c>
      <c r="MYD59" s="383">
        <f t="shared" si="406"/>
        <v>0</v>
      </c>
      <c r="MYE59" s="383">
        <f t="shared" si="406"/>
        <v>0</v>
      </c>
      <c r="MYF59" s="383">
        <f t="shared" si="406"/>
        <v>0</v>
      </c>
      <c r="MYG59" s="383">
        <f t="shared" si="406"/>
        <v>0</v>
      </c>
      <c r="MYH59" s="383">
        <f t="shared" si="406"/>
        <v>0</v>
      </c>
      <c r="MYI59" s="383">
        <f t="shared" si="406"/>
        <v>0</v>
      </c>
      <c r="MYJ59" s="383">
        <f t="shared" si="406"/>
        <v>0</v>
      </c>
      <c r="MYK59" s="383">
        <f t="shared" si="406"/>
        <v>0</v>
      </c>
      <c r="MYL59" s="383">
        <f t="shared" si="406"/>
        <v>0</v>
      </c>
      <c r="MYM59" s="383">
        <f t="shared" si="406"/>
        <v>0</v>
      </c>
      <c r="MYN59" s="383">
        <f t="shared" si="406"/>
        <v>0</v>
      </c>
      <c r="MYO59" s="383">
        <f t="shared" si="406"/>
        <v>0</v>
      </c>
      <c r="MYP59" s="383">
        <f t="shared" si="406"/>
        <v>0</v>
      </c>
      <c r="MYQ59" s="383">
        <f t="shared" si="406"/>
        <v>0</v>
      </c>
      <c r="MYR59" s="383">
        <f t="shared" si="406"/>
        <v>0</v>
      </c>
      <c r="MYS59" s="383">
        <f t="shared" si="406"/>
        <v>0</v>
      </c>
      <c r="MYT59" s="383">
        <f t="shared" si="406"/>
        <v>0</v>
      </c>
      <c r="MYU59" s="383">
        <f t="shared" si="406"/>
        <v>0</v>
      </c>
      <c r="MYV59" s="383">
        <f t="shared" si="406"/>
        <v>0</v>
      </c>
      <c r="MYW59" s="383">
        <f t="shared" si="406"/>
        <v>0</v>
      </c>
      <c r="MYX59" s="383">
        <f t="shared" si="406"/>
        <v>0</v>
      </c>
      <c r="MYY59" s="383">
        <f t="shared" si="406"/>
        <v>0</v>
      </c>
      <c r="MYZ59" s="383">
        <f t="shared" si="406"/>
        <v>0</v>
      </c>
      <c r="MZA59" s="383">
        <f t="shared" si="406"/>
        <v>0</v>
      </c>
      <c r="MZB59" s="383">
        <f t="shared" si="406"/>
        <v>0</v>
      </c>
      <c r="MZC59" s="383">
        <f t="shared" si="406"/>
        <v>0</v>
      </c>
      <c r="MZD59" s="383">
        <f t="shared" si="406"/>
        <v>0</v>
      </c>
      <c r="MZE59" s="383">
        <f t="shared" si="406"/>
        <v>0</v>
      </c>
      <c r="MZF59" s="383">
        <f t="shared" si="406"/>
        <v>0</v>
      </c>
      <c r="MZG59" s="383">
        <f t="shared" si="406"/>
        <v>0</v>
      </c>
      <c r="MZH59" s="383">
        <f t="shared" si="406"/>
        <v>0</v>
      </c>
      <c r="MZI59" s="383">
        <f t="shared" si="406"/>
        <v>0</v>
      </c>
      <c r="MZJ59" s="383">
        <f t="shared" si="406"/>
        <v>0</v>
      </c>
      <c r="MZK59" s="383">
        <f t="shared" si="406"/>
        <v>0</v>
      </c>
      <c r="MZL59" s="383">
        <f t="shared" si="406"/>
        <v>0</v>
      </c>
      <c r="MZM59" s="383">
        <f t="shared" si="406"/>
        <v>0</v>
      </c>
      <c r="MZN59" s="383">
        <f t="shared" ref="MZN59:NBY59" si="407">$C$59*MZN54</f>
        <v>0</v>
      </c>
      <c r="MZO59" s="383">
        <f t="shared" si="407"/>
        <v>0</v>
      </c>
      <c r="MZP59" s="383">
        <f t="shared" si="407"/>
        <v>0</v>
      </c>
      <c r="MZQ59" s="383">
        <f t="shared" si="407"/>
        <v>0</v>
      </c>
      <c r="MZR59" s="383">
        <f t="shared" si="407"/>
        <v>0</v>
      </c>
      <c r="MZS59" s="383">
        <f t="shared" si="407"/>
        <v>0</v>
      </c>
      <c r="MZT59" s="383">
        <f t="shared" si="407"/>
        <v>0</v>
      </c>
      <c r="MZU59" s="383">
        <f t="shared" si="407"/>
        <v>0</v>
      </c>
      <c r="MZV59" s="383">
        <f t="shared" si="407"/>
        <v>0</v>
      </c>
      <c r="MZW59" s="383">
        <f t="shared" si="407"/>
        <v>0</v>
      </c>
      <c r="MZX59" s="383">
        <f t="shared" si="407"/>
        <v>0</v>
      </c>
      <c r="MZY59" s="383">
        <f t="shared" si="407"/>
        <v>0</v>
      </c>
      <c r="MZZ59" s="383">
        <f t="shared" si="407"/>
        <v>0</v>
      </c>
      <c r="NAA59" s="383">
        <f t="shared" si="407"/>
        <v>0</v>
      </c>
      <c r="NAB59" s="383">
        <f t="shared" si="407"/>
        <v>0</v>
      </c>
      <c r="NAC59" s="383">
        <f t="shared" si="407"/>
        <v>0</v>
      </c>
      <c r="NAD59" s="383">
        <f t="shared" si="407"/>
        <v>0</v>
      </c>
      <c r="NAE59" s="383">
        <f t="shared" si="407"/>
        <v>0</v>
      </c>
      <c r="NAF59" s="383">
        <f t="shared" si="407"/>
        <v>0</v>
      </c>
      <c r="NAG59" s="383">
        <f t="shared" si="407"/>
        <v>0</v>
      </c>
      <c r="NAH59" s="383">
        <f t="shared" si="407"/>
        <v>0</v>
      </c>
      <c r="NAI59" s="383">
        <f t="shared" si="407"/>
        <v>0</v>
      </c>
      <c r="NAJ59" s="383">
        <f t="shared" si="407"/>
        <v>0</v>
      </c>
      <c r="NAK59" s="383">
        <f t="shared" si="407"/>
        <v>0</v>
      </c>
      <c r="NAL59" s="383">
        <f t="shared" si="407"/>
        <v>0</v>
      </c>
      <c r="NAM59" s="383">
        <f t="shared" si="407"/>
        <v>0</v>
      </c>
      <c r="NAN59" s="383">
        <f t="shared" si="407"/>
        <v>0</v>
      </c>
      <c r="NAO59" s="383">
        <f t="shared" si="407"/>
        <v>0</v>
      </c>
      <c r="NAP59" s="383">
        <f t="shared" si="407"/>
        <v>0</v>
      </c>
      <c r="NAQ59" s="383">
        <f t="shared" si="407"/>
        <v>0</v>
      </c>
      <c r="NAR59" s="383">
        <f t="shared" si="407"/>
        <v>0</v>
      </c>
      <c r="NAS59" s="383">
        <f t="shared" si="407"/>
        <v>0</v>
      </c>
      <c r="NAT59" s="383">
        <f t="shared" si="407"/>
        <v>0</v>
      </c>
      <c r="NAU59" s="383">
        <f t="shared" si="407"/>
        <v>0</v>
      </c>
      <c r="NAV59" s="383">
        <f t="shared" si="407"/>
        <v>0</v>
      </c>
      <c r="NAW59" s="383">
        <f t="shared" si="407"/>
        <v>0</v>
      </c>
      <c r="NAX59" s="383">
        <f t="shared" si="407"/>
        <v>0</v>
      </c>
      <c r="NAY59" s="383">
        <f t="shared" si="407"/>
        <v>0</v>
      </c>
      <c r="NAZ59" s="383">
        <f t="shared" si="407"/>
        <v>0</v>
      </c>
      <c r="NBA59" s="383">
        <f t="shared" si="407"/>
        <v>0</v>
      </c>
      <c r="NBB59" s="383">
        <f t="shared" si="407"/>
        <v>0</v>
      </c>
      <c r="NBC59" s="383">
        <f t="shared" si="407"/>
        <v>0</v>
      </c>
      <c r="NBD59" s="383">
        <f t="shared" si="407"/>
        <v>0</v>
      </c>
      <c r="NBE59" s="383">
        <f t="shared" si="407"/>
        <v>0</v>
      </c>
      <c r="NBF59" s="383">
        <f t="shared" si="407"/>
        <v>0</v>
      </c>
      <c r="NBG59" s="383">
        <f t="shared" si="407"/>
        <v>0</v>
      </c>
      <c r="NBH59" s="383">
        <f t="shared" si="407"/>
        <v>0</v>
      </c>
      <c r="NBI59" s="383">
        <f t="shared" si="407"/>
        <v>0</v>
      </c>
      <c r="NBJ59" s="383">
        <f t="shared" si="407"/>
        <v>0</v>
      </c>
      <c r="NBK59" s="383">
        <f t="shared" si="407"/>
        <v>0</v>
      </c>
      <c r="NBL59" s="383">
        <f t="shared" si="407"/>
        <v>0</v>
      </c>
      <c r="NBM59" s="383">
        <f t="shared" si="407"/>
        <v>0</v>
      </c>
      <c r="NBN59" s="383">
        <f t="shared" si="407"/>
        <v>0</v>
      </c>
      <c r="NBO59" s="383">
        <f t="shared" si="407"/>
        <v>0</v>
      </c>
      <c r="NBP59" s="383">
        <f t="shared" si="407"/>
        <v>0</v>
      </c>
      <c r="NBQ59" s="383">
        <f t="shared" si="407"/>
        <v>0</v>
      </c>
      <c r="NBR59" s="383">
        <f t="shared" si="407"/>
        <v>0</v>
      </c>
      <c r="NBS59" s="383">
        <f t="shared" si="407"/>
        <v>0</v>
      </c>
      <c r="NBT59" s="383">
        <f t="shared" si="407"/>
        <v>0</v>
      </c>
      <c r="NBU59" s="383">
        <f t="shared" si="407"/>
        <v>0</v>
      </c>
      <c r="NBV59" s="383">
        <f t="shared" si="407"/>
        <v>0</v>
      </c>
      <c r="NBW59" s="383">
        <f t="shared" si="407"/>
        <v>0</v>
      </c>
      <c r="NBX59" s="383">
        <f t="shared" si="407"/>
        <v>0</v>
      </c>
      <c r="NBY59" s="383">
        <f t="shared" si="407"/>
        <v>0</v>
      </c>
      <c r="NBZ59" s="383">
        <f t="shared" ref="NBZ59:NEK59" si="408">$C$59*NBZ54</f>
        <v>0</v>
      </c>
      <c r="NCA59" s="383">
        <f t="shared" si="408"/>
        <v>0</v>
      </c>
      <c r="NCB59" s="383">
        <f t="shared" si="408"/>
        <v>0</v>
      </c>
      <c r="NCC59" s="383">
        <f t="shared" si="408"/>
        <v>0</v>
      </c>
      <c r="NCD59" s="383">
        <f t="shared" si="408"/>
        <v>0</v>
      </c>
      <c r="NCE59" s="383">
        <f t="shared" si="408"/>
        <v>0</v>
      </c>
      <c r="NCF59" s="383">
        <f t="shared" si="408"/>
        <v>0</v>
      </c>
      <c r="NCG59" s="383">
        <f t="shared" si="408"/>
        <v>0</v>
      </c>
      <c r="NCH59" s="383">
        <f t="shared" si="408"/>
        <v>0</v>
      </c>
      <c r="NCI59" s="383">
        <f t="shared" si="408"/>
        <v>0</v>
      </c>
      <c r="NCJ59" s="383">
        <f t="shared" si="408"/>
        <v>0</v>
      </c>
      <c r="NCK59" s="383">
        <f t="shared" si="408"/>
        <v>0</v>
      </c>
      <c r="NCL59" s="383">
        <f t="shared" si="408"/>
        <v>0</v>
      </c>
      <c r="NCM59" s="383">
        <f t="shared" si="408"/>
        <v>0</v>
      </c>
      <c r="NCN59" s="383">
        <f t="shared" si="408"/>
        <v>0</v>
      </c>
      <c r="NCO59" s="383">
        <f t="shared" si="408"/>
        <v>0</v>
      </c>
      <c r="NCP59" s="383">
        <f t="shared" si="408"/>
        <v>0</v>
      </c>
      <c r="NCQ59" s="383">
        <f t="shared" si="408"/>
        <v>0</v>
      </c>
      <c r="NCR59" s="383">
        <f t="shared" si="408"/>
        <v>0</v>
      </c>
      <c r="NCS59" s="383">
        <f t="shared" si="408"/>
        <v>0</v>
      </c>
      <c r="NCT59" s="383">
        <f t="shared" si="408"/>
        <v>0</v>
      </c>
      <c r="NCU59" s="383">
        <f t="shared" si="408"/>
        <v>0</v>
      </c>
      <c r="NCV59" s="383">
        <f t="shared" si="408"/>
        <v>0</v>
      </c>
      <c r="NCW59" s="383">
        <f t="shared" si="408"/>
        <v>0</v>
      </c>
      <c r="NCX59" s="383">
        <f t="shared" si="408"/>
        <v>0</v>
      </c>
      <c r="NCY59" s="383">
        <f t="shared" si="408"/>
        <v>0</v>
      </c>
      <c r="NCZ59" s="383">
        <f t="shared" si="408"/>
        <v>0</v>
      </c>
      <c r="NDA59" s="383">
        <f t="shared" si="408"/>
        <v>0</v>
      </c>
      <c r="NDB59" s="383">
        <f t="shared" si="408"/>
        <v>0</v>
      </c>
      <c r="NDC59" s="383">
        <f t="shared" si="408"/>
        <v>0</v>
      </c>
      <c r="NDD59" s="383">
        <f t="shared" si="408"/>
        <v>0</v>
      </c>
      <c r="NDE59" s="383">
        <f t="shared" si="408"/>
        <v>0</v>
      </c>
      <c r="NDF59" s="383">
        <f t="shared" si="408"/>
        <v>0</v>
      </c>
      <c r="NDG59" s="383">
        <f t="shared" si="408"/>
        <v>0</v>
      </c>
      <c r="NDH59" s="383">
        <f t="shared" si="408"/>
        <v>0</v>
      </c>
      <c r="NDI59" s="383">
        <f t="shared" si="408"/>
        <v>0</v>
      </c>
      <c r="NDJ59" s="383">
        <f t="shared" si="408"/>
        <v>0</v>
      </c>
      <c r="NDK59" s="383">
        <f t="shared" si="408"/>
        <v>0</v>
      </c>
      <c r="NDL59" s="383">
        <f t="shared" si="408"/>
        <v>0</v>
      </c>
      <c r="NDM59" s="383">
        <f t="shared" si="408"/>
        <v>0</v>
      </c>
      <c r="NDN59" s="383">
        <f t="shared" si="408"/>
        <v>0</v>
      </c>
      <c r="NDO59" s="383">
        <f t="shared" si="408"/>
        <v>0</v>
      </c>
      <c r="NDP59" s="383">
        <f t="shared" si="408"/>
        <v>0</v>
      </c>
      <c r="NDQ59" s="383">
        <f t="shared" si="408"/>
        <v>0</v>
      </c>
      <c r="NDR59" s="383">
        <f t="shared" si="408"/>
        <v>0</v>
      </c>
      <c r="NDS59" s="383">
        <f t="shared" si="408"/>
        <v>0</v>
      </c>
      <c r="NDT59" s="383">
        <f t="shared" si="408"/>
        <v>0</v>
      </c>
      <c r="NDU59" s="383">
        <f t="shared" si="408"/>
        <v>0</v>
      </c>
      <c r="NDV59" s="383">
        <f t="shared" si="408"/>
        <v>0</v>
      </c>
      <c r="NDW59" s="383">
        <f t="shared" si="408"/>
        <v>0</v>
      </c>
      <c r="NDX59" s="383">
        <f t="shared" si="408"/>
        <v>0</v>
      </c>
      <c r="NDY59" s="383">
        <f t="shared" si="408"/>
        <v>0</v>
      </c>
      <c r="NDZ59" s="383">
        <f t="shared" si="408"/>
        <v>0</v>
      </c>
      <c r="NEA59" s="383">
        <f t="shared" si="408"/>
        <v>0</v>
      </c>
      <c r="NEB59" s="383">
        <f t="shared" si="408"/>
        <v>0</v>
      </c>
      <c r="NEC59" s="383">
        <f t="shared" si="408"/>
        <v>0</v>
      </c>
      <c r="NED59" s="383">
        <f t="shared" si="408"/>
        <v>0</v>
      </c>
      <c r="NEE59" s="383">
        <f t="shared" si="408"/>
        <v>0</v>
      </c>
      <c r="NEF59" s="383">
        <f t="shared" si="408"/>
        <v>0</v>
      </c>
      <c r="NEG59" s="383">
        <f t="shared" si="408"/>
        <v>0</v>
      </c>
      <c r="NEH59" s="383">
        <f t="shared" si="408"/>
        <v>0</v>
      </c>
      <c r="NEI59" s="383">
        <f t="shared" si="408"/>
        <v>0</v>
      </c>
      <c r="NEJ59" s="383">
        <f t="shared" si="408"/>
        <v>0</v>
      </c>
      <c r="NEK59" s="383">
        <f t="shared" si="408"/>
        <v>0</v>
      </c>
      <c r="NEL59" s="383">
        <f t="shared" ref="NEL59:NGW59" si="409">$C$59*NEL54</f>
        <v>0</v>
      </c>
      <c r="NEM59" s="383">
        <f t="shared" si="409"/>
        <v>0</v>
      </c>
      <c r="NEN59" s="383">
        <f t="shared" si="409"/>
        <v>0</v>
      </c>
      <c r="NEO59" s="383">
        <f t="shared" si="409"/>
        <v>0</v>
      </c>
      <c r="NEP59" s="383">
        <f t="shared" si="409"/>
        <v>0</v>
      </c>
      <c r="NEQ59" s="383">
        <f t="shared" si="409"/>
        <v>0</v>
      </c>
      <c r="NER59" s="383">
        <f t="shared" si="409"/>
        <v>0</v>
      </c>
      <c r="NES59" s="383">
        <f t="shared" si="409"/>
        <v>0</v>
      </c>
      <c r="NET59" s="383">
        <f t="shared" si="409"/>
        <v>0</v>
      </c>
      <c r="NEU59" s="383">
        <f t="shared" si="409"/>
        <v>0</v>
      </c>
      <c r="NEV59" s="383">
        <f t="shared" si="409"/>
        <v>0</v>
      </c>
      <c r="NEW59" s="383">
        <f t="shared" si="409"/>
        <v>0</v>
      </c>
      <c r="NEX59" s="383">
        <f t="shared" si="409"/>
        <v>0</v>
      </c>
      <c r="NEY59" s="383">
        <f t="shared" si="409"/>
        <v>0</v>
      </c>
      <c r="NEZ59" s="383">
        <f t="shared" si="409"/>
        <v>0</v>
      </c>
      <c r="NFA59" s="383">
        <f t="shared" si="409"/>
        <v>0</v>
      </c>
      <c r="NFB59" s="383">
        <f t="shared" si="409"/>
        <v>0</v>
      </c>
      <c r="NFC59" s="383">
        <f t="shared" si="409"/>
        <v>0</v>
      </c>
      <c r="NFD59" s="383">
        <f t="shared" si="409"/>
        <v>0</v>
      </c>
      <c r="NFE59" s="383">
        <f t="shared" si="409"/>
        <v>0</v>
      </c>
      <c r="NFF59" s="383">
        <f t="shared" si="409"/>
        <v>0</v>
      </c>
      <c r="NFG59" s="383">
        <f t="shared" si="409"/>
        <v>0</v>
      </c>
      <c r="NFH59" s="383">
        <f t="shared" si="409"/>
        <v>0</v>
      </c>
      <c r="NFI59" s="383">
        <f t="shared" si="409"/>
        <v>0</v>
      </c>
      <c r="NFJ59" s="383">
        <f t="shared" si="409"/>
        <v>0</v>
      </c>
      <c r="NFK59" s="383">
        <f t="shared" si="409"/>
        <v>0</v>
      </c>
      <c r="NFL59" s="383">
        <f t="shared" si="409"/>
        <v>0</v>
      </c>
      <c r="NFM59" s="383">
        <f t="shared" si="409"/>
        <v>0</v>
      </c>
      <c r="NFN59" s="383">
        <f t="shared" si="409"/>
        <v>0</v>
      </c>
      <c r="NFO59" s="383">
        <f t="shared" si="409"/>
        <v>0</v>
      </c>
      <c r="NFP59" s="383">
        <f t="shared" si="409"/>
        <v>0</v>
      </c>
      <c r="NFQ59" s="383">
        <f t="shared" si="409"/>
        <v>0</v>
      </c>
      <c r="NFR59" s="383">
        <f t="shared" si="409"/>
        <v>0</v>
      </c>
      <c r="NFS59" s="383">
        <f t="shared" si="409"/>
        <v>0</v>
      </c>
      <c r="NFT59" s="383">
        <f t="shared" si="409"/>
        <v>0</v>
      </c>
      <c r="NFU59" s="383">
        <f t="shared" si="409"/>
        <v>0</v>
      </c>
      <c r="NFV59" s="383">
        <f t="shared" si="409"/>
        <v>0</v>
      </c>
      <c r="NFW59" s="383">
        <f t="shared" si="409"/>
        <v>0</v>
      </c>
      <c r="NFX59" s="383">
        <f t="shared" si="409"/>
        <v>0</v>
      </c>
      <c r="NFY59" s="383">
        <f t="shared" si="409"/>
        <v>0</v>
      </c>
      <c r="NFZ59" s="383">
        <f t="shared" si="409"/>
        <v>0</v>
      </c>
      <c r="NGA59" s="383">
        <f t="shared" si="409"/>
        <v>0</v>
      </c>
      <c r="NGB59" s="383">
        <f t="shared" si="409"/>
        <v>0</v>
      </c>
      <c r="NGC59" s="383">
        <f t="shared" si="409"/>
        <v>0</v>
      </c>
      <c r="NGD59" s="383">
        <f t="shared" si="409"/>
        <v>0</v>
      </c>
      <c r="NGE59" s="383">
        <f t="shared" si="409"/>
        <v>0</v>
      </c>
      <c r="NGF59" s="383">
        <f t="shared" si="409"/>
        <v>0</v>
      </c>
      <c r="NGG59" s="383">
        <f t="shared" si="409"/>
        <v>0</v>
      </c>
      <c r="NGH59" s="383">
        <f t="shared" si="409"/>
        <v>0</v>
      </c>
      <c r="NGI59" s="383">
        <f t="shared" si="409"/>
        <v>0</v>
      </c>
      <c r="NGJ59" s="383">
        <f t="shared" si="409"/>
        <v>0</v>
      </c>
      <c r="NGK59" s="383">
        <f t="shared" si="409"/>
        <v>0</v>
      </c>
      <c r="NGL59" s="383">
        <f t="shared" si="409"/>
        <v>0</v>
      </c>
      <c r="NGM59" s="383">
        <f t="shared" si="409"/>
        <v>0</v>
      </c>
      <c r="NGN59" s="383">
        <f t="shared" si="409"/>
        <v>0</v>
      </c>
      <c r="NGO59" s="383">
        <f t="shared" si="409"/>
        <v>0</v>
      </c>
      <c r="NGP59" s="383">
        <f t="shared" si="409"/>
        <v>0</v>
      </c>
      <c r="NGQ59" s="383">
        <f t="shared" si="409"/>
        <v>0</v>
      </c>
      <c r="NGR59" s="383">
        <f t="shared" si="409"/>
        <v>0</v>
      </c>
      <c r="NGS59" s="383">
        <f t="shared" si="409"/>
        <v>0</v>
      </c>
      <c r="NGT59" s="383">
        <f t="shared" si="409"/>
        <v>0</v>
      </c>
      <c r="NGU59" s="383">
        <f t="shared" si="409"/>
        <v>0</v>
      </c>
      <c r="NGV59" s="383">
        <f t="shared" si="409"/>
        <v>0</v>
      </c>
      <c r="NGW59" s="383">
        <f t="shared" si="409"/>
        <v>0</v>
      </c>
      <c r="NGX59" s="383">
        <f t="shared" ref="NGX59:NJI59" si="410">$C$59*NGX54</f>
        <v>0</v>
      </c>
      <c r="NGY59" s="383">
        <f t="shared" si="410"/>
        <v>0</v>
      </c>
      <c r="NGZ59" s="383">
        <f t="shared" si="410"/>
        <v>0</v>
      </c>
      <c r="NHA59" s="383">
        <f t="shared" si="410"/>
        <v>0</v>
      </c>
      <c r="NHB59" s="383">
        <f t="shared" si="410"/>
        <v>0</v>
      </c>
      <c r="NHC59" s="383">
        <f t="shared" si="410"/>
        <v>0</v>
      </c>
      <c r="NHD59" s="383">
        <f t="shared" si="410"/>
        <v>0</v>
      </c>
      <c r="NHE59" s="383">
        <f t="shared" si="410"/>
        <v>0</v>
      </c>
      <c r="NHF59" s="383">
        <f t="shared" si="410"/>
        <v>0</v>
      </c>
      <c r="NHG59" s="383">
        <f t="shared" si="410"/>
        <v>0</v>
      </c>
      <c r="NHH59" s="383">
        <f t="shared" si="410"/>
        <v>0</v>
      </c>
      <c r="NHI59" s="383">
        <f t="shared" si="410"/>
        <v>0</v>
      </c>
      <c r="NHJ59" s="383">
        <f t="shared" si="410"/>
        <v>0</v>
      </c>
      <c r="NHK59" s="383">
        <f t="shared" si="410"/>
        <v>0</v>
      </c>
      <c r="NHL59" s="383">
        <f t="shared" si="410"/>
        <v>0</v>
      </c>
      <c r="NHM59" s="383">
        <f t="shared" si="410"/>
        <v>0</v>
      </c>
      <c r="NHN59" s="383">
        <f t="shared" si="410"/>
        <v>0</v>
      </c>
      <c r="NHO59" s="383">
        <f t="shared" si="410"/>
        <v>0</v>
      </c>
      <c r="NHP59" s="383">
        <f t="shared" si="410"/>
        <v>0</v>
      </c>
      <c r="NHQ59" s="383">
        <f t="shared" si="410"/>
        <v>0</v>
      </c>
      <c r="NHR59" s="383">
        <f t="shared" si="410"/>
        <v>0</v>
      </c>
      <c r="NHS59" s="383">
        <f t="shared" si="410"/>
        <v>0</v>
      </c>
      <c r="NHT59" s="383">
        <f t="shared" si="410"/>
        <v>0</v>
      </c>
      <c r="NHU59" s="383">
        <f t="shared" si="410"/>
        <v>0</v>
      </c>
      <c r="NHV59" s="383">
        <f t="shared" si="410"/>
        <v>0</v>
      </c>
      <c r="NHW59" s="383">
        <f t="shared" si="410"/>
        <v>0</v>
      </c>
      <c r="NHX59" s="383">
        <f t="shared" si="410"/>
        <v>0</v>
      </c>
      <c r="NHY59" s="383">
        <f t="shared" si="410"/>
        <v>0</v>
      </c>
      <c r="NHZ59" s="383">
        <f t="shared" si="410"/>
        <v>0</v>
      </c>
      <c r="NIA59" s="383">
        <f t="shared" si="410"/>
        <v>0</v>
      </c>
      <c r="NIB59" s="383">
        <f t="shared" si="410"/>
        <v>0</v>
      </c>
      <c r="NIC59" s="383">
        <f t="shared" si="410"/>
        <v>0</v>
      </c>
      <c r="NID59" s="383">
        <f t="shared" si="410"/>
        <v>0</v>
      </c>
      <c r="NIE59" s="383">
        <f t="shared" si="410"/>
        <v>0</v>
      </c>
      <c r="NIF59" s="383">
        <f t="shared" si="410"/>
        <v>0</v>
      </c>
      <c r="NIG59" s="383">
        <f t="shared" si="410"/>
        <v>0</v>
      </c>
      <c r="NIH59" s="383">
        <f t="shared" si="410"/>
        <v>0</v>
      </c>
      <c r="NII59" s="383">
        <f t="shared" si="410"/>
        <v>0</v>
      </c>
      <c r="NIJ59" s="383">
        <f t="shared" si="410"/>
        <v>0</v>
      </c>
      <c r="NIK59" s="383">
        <f t="shared" si="410"/>
        <v>0</v>
      </c>
      <c r="NIL59" s="383">
        <f t="shared" si="410"/>
        <v>0</v>
      </c>
      <c r="NIM59" s="383">
        <f t="shared" si="410"/>
        <v>0</v>
      </c>
      <c r="NIN59" s="383">
        <f t="shared" si="410"/>
        <v>0</v>
      </c>
      <c r="NIO59" s="383">
        <f t="shared" si="410"/>
        <v>0</v>
      </c>
      <c r="NIP59" s="383">
        <f t="shared" si="410"/>
        <v>0</v>
      </c>
      <c r="NIQ59" s="383">
        <f t="shared" si="410"/>
        <v>0</v>
      </c>
      <c r="NIR59" s="383">
        <f t="shared" si="410"/>
        <v>0</v>
      </c>
      <c r="NIS59" s="383">
        <f t="shared" si="410"/>
        <v>0</v>
      </c>
      <c r="NIT59" s="383">
        <f t="shared" si="410"/>
        <v>0</v>
      </c>
      <c r="NIU59" s="383">
        <f t="shared" si="410"/>
        <v>0</v>
      </c>
      <c r="NIV59" s="383">
        <f t="shared" si="410"/>
        <v>0</v>
      </c>
      <c r="NIW59" s="383">
        <f t="shared" si="410"/>
        <v>0</v>
      </c>
      <c r="NIX59" s="383">
        <f t="shared" si="410"/>
        <v>0</v>
      </c>
      <c r="NIY59" s="383">
        <f t="shared" si="410"/>
        <v>0</v>
      </c>
      <c r="NIZ59" s="383">
        <f t="shared" si="410"/>
        <v>0</v>
      </c>
      <c r="NJA59" s="383">
        <f t="shared" si="410"/>
        <v>0</v>
      </c>
      <c r="NJB59" s="383">
        <f t="shared" si="410"/>
        <v>0</v>
      </c>
      <c r="NJC59" s="383">
        <f t="shared" si="410"/>
        <v>0</v>
      </c>
      <c r="NJD59" s="383">
        <f t="shared" si="410"/>
        <v>0</v>
      </c>
      <c r="NJE59" s="383">
        <f t="shared" si="410"/>
        <v>0</v>
      </c>
      <c r="NJF59" s="383">
        <f t="shared" si="410"/>
        <v>0</v>
      </c>
      <c r="NJG59" s="383">
        <f t="shared" si="410"/>
        <v>0</v>
      </c>
      <c r="NJH59" s="383">
        <f t="shared" si="410"/>
        <v>0</v>
      </c>
      <c r="NJI59" s="383">
        <f t="shared" si="410"/>
        <v>0</v>
      </c>
      <c r="NJJ59" s="383">
        <f t="shared" ref="NJJ59:NLU59" si="411">$C$59*NJJ54</f>
        <v>0</v>
      </c>
      <c r="NJK59" s="383">
        <f t="shared" si="411"/>
        <v>0</v>
      </c>
      <c r="NJL59" s="383">
        <f t="shared" si="411"/>
        <v>0</v>
      </c>
      <c r="NJM59" s="383">
        <f t="shared" si="411"/>
        <v>0</v>
      </c>
      <c r="NJN59" s="383">
        <f t="shared" si="411"/>
        <v>0</v>
      </c>
      <c r="NJO59" s="383">
        <f t="shared" si="411"/>
        <v>0</v>
      </c>
      <c r="NJP59" s="383">
        <f t="shared" si="411"/>
        <v>0</v>
      </c>
      <c r="NJQ59" s="383">
        <f t="shared" si="411"/>
        <v>0</v>
      </c>
      <c r="NJR59" s="383">
        <f t="shared" si="411"/>
        <v>0</v>
      </c>
      <c r="NJS59" s="383">
        <f t="shared" si="411"/>
        <v>0</v>
      </c>
      <c r="NJT59" s="383">
        <f t="shared" si="411"/>
        <v>0</v>
      </c>
      <c r="NJU59" s="383">
        <f t="shared" si="411"/>
        <v>0</v>
      </c>
      <c r="NJV59" s="383">
        <f t="shared" si="411"/>
        <v>0</v>
      </c>
      <c r="NJW59" s="383">
        <f t="shared" si="411"/>
        <v>0</v>
      </c>
      <c r="NJX59" s="383">
        <f t="shared" si="411"/>
        <v>0</v>
      </c>
      <c r="NJY59" s="383">
        <f t="shared" si="411"/>
        <v>0</v>
      </c>
      <c r="NJZ59" s="383">
        <f t="shared" si="411"/>
        <v>0</v>
      </c>
      <c r="NKA59" s="383">
        <f t="shared" si="411"/>
        <v>0</v>
      </c>
      <c r="NKB59" s="383">
        <f t="shared" si="411"/>
        <v>0</v>
      </c>
      <c r="NKC59" s="383">
        <f t="shared" si="411"/>
        <v>0</v>
      </c>
      <c r="NKD59" s="383">
        <f t="shared" si="411"/>
        <v>0</v>
      </c>
      <c r="NKE59" s="383">
        <f t="shared" si="411"/>
        <v>0</v>
      </c>
      <c r="NKF59" s="383">
        <f t="shared" si="411"/>
        <v>0</v>
      </c>
      <c r="NKG59" s="383">
        <f t="shared" si="411"/>
        <v>0</v>
      </c>
      <c r="NKH59" s="383">
        <f t="shared" si="411"/>
        <v>0</v>
      </c>
      <c r="NKI59" s="383">
        <f t="shared" si="411"/>
        <v>0</v>
      </c>
      <c r="NKJ59" s="383">
        <f t="shared" si="411"/>
        <v>0</v>
      </c>
      <c r="NKK59" s="383">
        <f t="shared" si="411"/>
        <v>0</v>
      </c>
      <c r="NKL59" s="383">
        <f t="shared" si="411"/>
        <v>0</v>
      </c>
      <c r="NKM59" s="383">
        <f t="shared" si="411"/>
        <v>0</v>
      </c>
      <c r="NKN59" s="383">
        <f t="shared" si="411"/>
        <v>0</v>
      </c>
      <c r="NKO59" s="383">
        <f t="shared" si="411"/>
        <v>0</v>
      </c>
      <c r="NKP59" s="383">
        <f t="shared" si="411"/>
        <v>0</v>
      </c>
      <c r="NKQ59" s="383">
        <f t="shared" si="411"/>
        <v>0</v>
      </c>
      <c r="NKR59" s="383">
        <f t="shared" si="411"/>
        <v>0</v>
      </c>
      <c r="NKS59" s="383">
        <f t="shared" si="411"/>
        <v>0</v>
      </c>
      <c r="NKT59" s="383">
        <f t="shared" si="411"/>
        <v>0</v>
      </c>
      <c r="NKU59" s="383">
        <f t="shared" si="411"/>
        <v>0</v>
      </c>
      <c r="NKV59" s="383">
        <f t="shared" si="411"/>
        <v>0</v>
      </c>
      <c r="NKW59" s="383">
        <f t="shared" si="411"/>
        <v>0</v>
      </c>
      <c r="NKX59" s="383">
        <f t="shared" si="411"/>
        <v>0</v>
      </c>
      <c r="NKY59" s="383">
        <f t="shared" si="411"/>
        <v>0</v>
      </c>
      <c r="NKZ59" s="383">
        <f t="shared" si="411"/>
        <v>0</v>
      </c>
      <c r="NLA59" s="383">
        <f t="shared" si="411"/>
        <v>0</v>
      </c>
      <c r="NLB59" s="383">
        <f t="shared" si="411"/>
        <v>0</v>
      </c>
      <c r="NLC59" s="383">
        <f t="shared" si="411"/>
        <v>0</v>
      </c>
      <c r="NLD59" s="383">
        <f t="shared" si="411"/>
        <v>0</v>
      </c>
      <c r="NLE59" s="383">
        <f t="shared" si="411"/>
        <v>0</v>
      </c>
      <c r="NLF59" s="383">
        <f t="shared" si="411"/>
        <v>0</v>
      </c>
      <c r="NLG59" s="383">
        <f t="shared" si="411"/>
        <v>0</v>
      </c>
      <c r="NLH59" s="383">
        <f t="shared" si="411"/>
        <v>0</v>
      </c>
      <c r="NLI59" s="383">
        <f t="shared" si="411"/>
        <v>0</v>
      </c>
      <c r="NLJ59" s="383">
        <f t="shared" si="411"/>
        <v>0</v>
      </c>
      <c r="NLK59" s="383">
        <f t="shared" si="411"/>
        <v>0</v>
      </c>
      <c r="NLL59" s="383">
        <f t="shared" si="411"/>
        <v>0</v>
      </c>
      <c r="NLM59" s="383">
        <f t="shared" si="411"/>
        <v>0</v>
      </c>
      <c r="NLN59" s="383">
        <f t="shared" si="411"/>
        <v>0</v>
      </c>
      <c r="NLO59" s="383">
        <f t="shared" si="411"/>
        <v>0</v>
      </c>
      <c r="NLP59" s="383">
        <f t="shared" si="411"/>
        <v>0</v>
      </c>
      <c r="NLQ59" s="383">
        <f t="shared" si="411"/>
        <v>0</v>
      </c>
      <c r="NLR59" s="383">
        <f t="shared" si="411"/>
        <v>0</v>
      </c>
      <c r="NLS59" s="383">
        <f t="shared" si="411"/>
        <v>0</v>
      </c>
      <c r="NLT59" s="383">
        <f t="shared" si="411"/>
        <v>0</v>
      </c>
      <c r="NLU59" s="383">
        <f t="shared" si="411"/>
        <v>0</v>
      </c>
      <c r="NLV59" s="383">
        <f t="shared" ref="NLV59:NOG59" si="412">$C$59*NLV54</f>
        <v>0</v>
      </c>
      <c r="NLW59" s="383">
        <f t="shared" si="412"/>
        <v>0</v>
      </c>
      <c r="NLX59" s="383">
        <f t="shared" si="412"/>
        <v>0</v>
      </c>
      <c r="NLY59" s="383">
        <f t="shared" si="412"/>
        <v>0</v>
      </c>
      <c r="NLZ59" s="383">
        <f t="shared" si="412"/>
        <v>0</v>
      </c>
      <c r="NMA59" s="383">
        <f t="shared" si="412"/>
        <v>0</v>
      </c>
      <c r="NMB59" s="383">
        <f t="shared" si="412"/>
        <v>0</v>
      </c>
      <c r="NMC59" s="383">
        <f t="shared" si="412"/>
        <v>0</v>
      </c>
      <c r="NMD59" s="383">
        <f t="shared" si="412"/>
        <v>0</v>
      </c>
      <c r="NME59" s="383">
        <f t="shared" si="412"/>
        <v>0</v>
      </c>
      <c r="NMF59" s="383">
        <f t="shared" si="412"/>
        <v>0</v>
      </c>
      <c r="NMG59" s="383">
        <f t="shared" si="412"/>
        <v>0</v>
      </c>
      <c r="NMH59" s="383">
        <f t="shared" si="412"/>
        <v>0</v>
      </c>
      <c r="NMI59" s="383">
        <f t="shared" si="412"/>
        <v>0</v>
      </c>
      <c r="NMJ59" s="383">
        <f t="shared" si="412"/>
        <v>0</v>
      </c>
      <c r="NMK59" s="383">
        <f t="shared" si="412"/>
        <v>0</v>
      </c>
      <c r="NML59" s="383">
        <f t="shared" si="412"/>
        <v>0</v>
      </c>
      <c r="NMM59" s="383">
        <f t="shared" si="412"/>
        <v>0</v>
      </c>
      <c r="NMN59" s="383">
        <f t="shared" si="412"/>
        <v>0</v>
      </c>
      <c r="NMO59" s="383">
        <f t="shared" si="412"/>
        <v>0</v>
      </c>
      <c r="NMP59" s="383">
        <f t="shared" si="412"/>
        <v>0</v>
      </c>
      <c r="NMQ59" s="383">
        <f t="shared" si="412"/>
        <v>0</v>
      </c>
      <c r="NMR59" s="383">
        <f t="shared" si="412"/>
        <v>0</v>
      </c>
      <c r="NMS59" s="383">
        <f t="shared" si="412"/>
        <v>0</v>
      </c>
      <c r="NMT59" s="383">
        <f t="shared" si="412"/>
        <v>0</v>
      </c>
      <c r="NMU59" s="383">
        <f t="shared" si="412"/>
        <v>0</v>
      </c>
      <c r="NMV59" s="383">
        <f t="shared" si="412"/>
        <v>0</v>
      </c>
      <c r="NMW59" s="383">
        <f t="shared" si="412"/>
        <v>0</v>
      </c>
      <c r="NMX59" s="383">
        <f t="shared" si="412"/>
        <v>0</v>
      </c>
      <c r="NMY59" s="383">
        <f t="shared" si="412"/>
        <v>0</v>
      </c>
      <c r="NMZ59" s="383">
        <f t="shared" si="412"/>
        <v>0</v>
      </c>
      <c r="NNA59" s="383">
        <f t="shared" si="412"/>
        <v>0</v>
      </c>
      <c r="NNB59" s="383">
        <f t="shared" si="412"/>
        <v>0</v>
      </c>
      <c r="NNC59" s="383">
        <f t="shared" si="412"/>
        <v>0</v>
      </c>
      <c r="NND59" s="383">
        <f t="shared" si="412"/>
        <v>0</v>
      </c>
      <c r="NNE59" s="383">
        <f t="shared" si="412"/>
        <v>0</v>
      </c>
      <c r="NNF59" s="383">
        <f t="shared" si="412"/>
        <v>0</v>
      </c>
      <c r="NNG59" s="383">
        <f t="shared" si="412"/>
        <v>0</v>
      </c>
      <c r="NNH59" s="383">
        <f t="shared" si="412"/>
        <v>0</v>
      </c>
      <c r="NNI59" s="383">
        <f t="shared" si="412"/>
        <v>0</v>
      </c>
      <c r="NNJ59" s="383">
        <f t="shared" si="412"/>
        <v>0</v>
      </c>
      <c r="NNK59" s="383">
        <f t="shared" si="412"/>
        <v>0</v>
      </c>
      <c r="NNL59" s="383">
        <f t="shared" si="412"/>
        <v>0</v>
      </c>
      <c r="NNM59" s="383">
        <f t="shared" si="412"/>
        <v>0</v>
      </c>
      <c r="NNN59" s="383">
        <f t="shared" si="412"/>
        <v>0</v>
      </c>
      <c r="NNO59" s="383">
        <f t="shared" si="412"/>
        <v>0</v>
      </c>
      <c r="NNP59" s="383">
        <f t="shared" si="412"/>
        <v>0</v>
      </c>
      <c r="NNQ59" s="383">
        <f t="shared" si="412"/>
        <v>0</v>
      </c>
      <c r="NNR59" s="383">
        <f t="shared" si="412"/>
        <v>0</v>
      </c>
      <c r="NNS59" s="383">
        <f t="shared" si="412"/>
        <v>0</v>
      </c>
      <c r="NNT59" s="383">
        <f t="shared" si="412"/>
        <v>0</v>
      </c>
      <c r="NNU59" s="383">
        <f t="shared" si="412"/>
        <v>0</v>
      </c>
      <c r="NNV59" s="383">
        <f t="shared" si="412"/>
        <v>0</v>
      </c>
      <c r="NNW59" s="383">
        <f t="shared" si="412"/>
        <v>0</v>
      </c>
      <c r="NNX59" s="383">
        <f t="shared" si="412"/>
        <v>0</v>
      </c>
      <c r="NNY59" s="383">
        <f t="shared" si="412"/>
        <v>0</v>
      </c>
      <c r="NNZ59" s="383">
        <f t="shared" si="412"/>
        <v>0</v>
      </c>
      <c r="NOA59" s="383">
        <f t="shared" si="412"/>
        <v>0</v>
      </c>
      <c r="NOB59" s="383">
        <f t="shared" si="412"/>
        <v>0</v>
      </c>
      <c r="NOC59" s="383">
        <f t="shared" si="412"/>
        <v>0</v>
      </c>
      <c r="NOD59" s="383">
        <f t="shared" si="412"/>
        <v>0</v>
      </c>
      <c r="NOE59" s="383">
        <f t="shared" si="412"/>
        <v>0</v>
      </c>
      <c r="NOF59" s="383">
        <f t="shared" si="412"/>
        <v>0</v>
      </c>
      <c r="NOG59" s="383">
        <f t="shared" si="412"/>
        <v>0</v>
      </c>
      <c r="NOH59" s="383">
        <f t="shared" ref="NOH59:NQS59" si="413">$C$59*NOH54</f>
        <v>0</v>
      </c>
      <c r="NOI59" s="383">
        <f t="shared" si="413"/>
        <v>0</v>
      </c>
      <c r="NOJ59" s="383">
        <f t="shared" si="413"/>
        <v>0</v>
      </c>
      <c r="NOK59" s="383">
        <f t="shared" si="413"/>
        <v>0</v>
      </c>
      <c r="NOL59" s="383">
        <f t="shared" si="413"/>
        <v>0</v>
      </c>
      <c r="NOM59" s="383">
        <f t="shared" si="413"/>
        <v>0</v>
      </c>
      <c r="NON59" s="383">
        <f t="shared" si="413"/>
        <v>0</v>
      </c>
      <c r="NOO59" s="383">
        <f t="shared" si="413"/>
        <v>0</v>
      </c>
      <c r="NOP59" s="383">
        <f t="shared" si="413"/>
        <v>0</v>
      </c>
      <c r="NOQ59" s="383">
        <f t="shared" si="413"/>
        <v>0</v>
      </c>
      <c r="NOR59" s="383">
        <f t="shared" si="413"/>
        <v>0</v>
      </c>
      <c r="NOS59" s="383">
        <f t="shared" si="413"/>
        <v>0</v>
      </c>
      <c r="NOT59" s="383">
        <f t="shared" si="413"/>
        <v>0</v>
      </c>
      <c r="NOU59" s="383">
        <f t="shared" si="413"/>
        <v>0</v>
      </c>
      <c r="NOV59" s="383">
        <f t="shared" si="413"/>
        <v>0</v>
      </c>
      <c r="NOW59" s="383">
        <f t="shared" si="413"/>
        <v>0</v>
      </c>
      <c r="NOX59" s="383">
        <f t="shared" si="413"/>
        <v>0</v>
      </c>
      <c r="NOY59" s="383">
        <f t="shared" si="413"/>
        <v>0</v>
      </c>
      <c r="NOZ59" s="383">
        <f t="shared" si="413"/>
        <v>0</v>
      </c>
      <c r="NPA59" s="383">
        <f t="shared" si="413"/>
        <v>0</v>
      </c>
      <c r="NPB59" s="383">
        <f t="shared" si="413"/>
        <v>0</v>
      </c>
      <c r="NPC59" s="383">
        <f t="shared" si="413"/>
        <v>0</v>
      </c>
      <c r="NPD59" s="383">
        <f t="shared" si="413"/>
        <v>0</v>
      </c>
      <c r="NPE59" s="383">
        <f t="shared" si="413"/>
        <v>0</v>
      </c>
      <c r="NPF59" s="383">
        <f t="shared" si="413"/>
        <v>0</v>
      </c>
      <c r="NPG59" s="383">
        <f t="shared" si="413"/>
        <v>0</v>
      </c>
      <c r="NPH59" s="383">
        <f t="shared" si="413"/>
        <v>0</v>
      </c>
      <c r="NPI59" s="383">
        <f t="shared" si="413"/>
        <v>0</v>
      </c>
      <c r="NPJ59" s="383">
        <f t="shared" si="413"/>
        <v>0</v>
      </c>
      <c r="NPK59" s="383">
        <f t="shared" si="413"/>
        <v>0</v>
      </c>
      <c r="NPL59" s="383">
        <f t="shared" si="413"/>
        <v>0</v>
      </c>
      <c r="NPM59" s="383">
        <f t="shared" si="413"/>
        <v>0</v>
      </c>
      <c r="NPN59" s="383">
        <f t="shared" si="413"/>
        <v>0</v>
      </c>
      <c r="NPO59" s="383">
        <f t="shared" si="413"/>
        <v>0</v>
      </c>
      <c r="NPP59" s="383">
        <f t="shared" si="413"/>
        <v>0</v>
      </c>
      <c r="NPQ59" s="383">
        <f t="shared" si="413"/>
        <v>0</v>
      </c>
      <c r="NPR59" s="383">
        <f t="shared" si="413"/>
        <v>0</v>
      </c>
      <c r="NPS59" s="383">
        <f t="shared" si="413"/>
        <v>0</v>
      </c>
      <c r="NPT59" s="383">
        <f t="shared" si="413"/>
        <v>0</v>
      </c>
      <c r="NPU59" s="383">
        <f t="shared" si="413"/>
        <v>0</v>
      </c>
      <c r="NPV59" s="383">
        <f t="shared" si="413"/>
        <v>0</v>
      </c>
      <c r="NPW59" s="383">
        <f t="shared" si="413"/>
        <v>0</v>
      </c>
      <c r="NPX59" s="383">
        <f t="shared" si="413"/>
        <v>0</v>
      </c>
      <c r="NPY59" s="383">
        <f t="shared" si="413"/>
        <v>0</v>
      </c>
      <c r="NPZ59" s="383">
        <f t="shared" si="413"/>
        <v>0</v>
      </c>
      <c r="NQA59" s="383">
        <f t="shared" si="413"/>
        <v>0</v>
      </c>
      <c r="NQB59" s="383">
        <f t="shared" si="413"/>
        <v>0</v>
      </c>
      <c r="NQC59" s="383">
        <f t="shared" si="413"/>
        <v>0</v>
      </c>
      <c r="NQD59" s="383">
        <f t="shared" si="413"/>
        <v>0</v>
      </c>
      <c r="NQE59" s="383">
        <f t="shared" si="413"/>
        <v>0</v>
      </c>
      <c r="NQF59" s="383">
        <f t="shared" si="413"/>
        <v>0</v>
      </c>
      <c r="NQG59" s="383">
        <f t="shared" si="413"/>
        <v>0</v>
      </c>
      <c r="NQH59" s="383">
        <f t="shared" si="413"/>
        <v>0</v>
      </c>
      <c r="NQI59" s="383">
        <f t="shared" si="413"/>
        <v>0</v>
      </c>
      <c r="NQJ59" s="383">
        <f t="shared" si="413"/>
        <v>0</v>
      </c>
      <c r="NQK59" s="383">
        <f t="shared" si="413"/>
        <v>0</v>
      </c>
      <c r="NQL59" s="383">
        <f t="shared" si="413"/>
        <v>0</v>
      </c>
      <c r="NQM59" s="383">
        <f t="shared" si="413"/>
        <v>0</v>
      </c>
      <c r="NQN59" s="383">
        <f t="shared" si="413"/>
        <v>0</v>
      </c>
      <c r="NQO59" s="383">
        <f t="shared" si="413"/>
        <v>0</v>
      </c>
      <c r="NQP59" s="383">
        <f t="shared" si="413"/>
        <v>0</v>
      </c>
      <c r="NQQ59" s="383">
        <f t="shared" si="413"/>
        <v>0</v>
      </c>
      <c r="NQR59" s="383">
        <f t="shared" si="413"/>
        <v>0</v>
      </c>
      <c r="NQS59" s="383">
        <f t="shared" si="413"/>
        <v>0</v>
      </c>
      <c r="NQT59" s="383">
        <f t="shared" ref="NQT59:NTE59" si="414">$C$59*NQT54</f>
        <v>0</v>
      </c>
      <c r="NQU59" s="383">
        <f t="shared" si="414"/>
        <v>0</v>
      </c>
      <c r="NQV59" s="383">
        <f t="shared" si="414"/>
        <v>0</v>
      </c>
      <c r="NQW59" s="383">
        <f t="shared" si="414"/>
        <v>0</v>
      </c>
      <c r="NQX59" s="383">
        <f t="shared" si="414"/>
        <v>0</v>
      </c>
      <c r="NQY59" s="383">
        <f t="shared" si="414"/>
        <v>0</v>
      </c>
      <c r="NQZ59" s="383">
        <f t="shared" si="414"/>
        <v>0</v>
      </c>
      <c r="NRA59" s="383">
        <f t="shared" si="414"/>
        <v>0</v>
      </c>
      <c r="NRB59" s="383">
        <f t="shared" si="414"/>
        <v>0</v>
      </c>
      <c r="NRC59" s="383">
        <f t="shared" si="414"/>
        <v>0</v>
      </c>
      <c r="NRD59" s="383">
        <f t="shared" si="414"/>
        <v>0</v>
      </c>
      <c r="NRE59" s="383">
        <f t="shared" si="414"/>
        <v>0</v>
      </c>
      <c r="NRF59" s="383">
        <f t="shared" si="414"/>
        <v>0</v>
      </c>
      <c r="NRG59" s="383">
        <f t="shared" si="414"/>
        <v>0</v>
      </c>
      <c r="NRH59" s="383">
        <f t="shared" si="414"/>
        <v>0</v>
      </c>
      <c r="NRI59" s="383">
        <f t="shared" si="414"/>
        <v>0</v>
      </c>
      <c r="NRJ59" s="383">
        <f t="shared" si="414"/>
        <v>0</v>
      </c>
      <c r="NRK59" s="383">
        <f t="shared" si="414"/>
        <v>0</v>
      </c>
      <c r="NRL59" s="383">
        <f t="shared" si="414"/>
        <v>0</v>
      </c>
      <c r="NRM59" s="383">
        <f t="shared" si="414"/>
        <v>0</v>
      </c>
      <c r="NRN59" s="383">
        <f t="shared" si="414"/>
        <v>0</v>
      </c>
      <c r="NRO59" s="383">
        <f t="shared" si="414"/>
        <v>0</v>
      </c>
      <c r="NRP59" s="383">
        <f t="shared" si="414"/>
        <v>0</v>
      </c>
      <c r="NRQ59" s="383">
        <f t="shared" si="414"/>
        <v>0</v>
      </c>
      <c r="NRR59" s="383">
        <f t="shared" si="414"/>
        <v>0</v>
      </c>
      <c r="NRS59" s="383">
        <f t="shared" si="414"/>
        <v>0</v>
      </c>
      <c r="NRT59" s="383">
        <f t="shared" si="414"/>
        <v>0</v>
      </c>
      <c r="NRU59" s="383">
        <f t="shared" si="414"/>
        <v>0</v>
      </c>
      <c r="NRV59" s="383">
        <f t="shared" si="414"/>
        <v>0</v>
      </c>
      <c r="NRW59" s="383">
        <f t="shared" si="414"/>
        <v>0</v>
      </c>
      <c r="NRX59" s="383">
        <f t="shared" si="414"/>
        <v>0</v>
      </c>
      <c r="NRY59" s="383">
        <f t="shared" si="414"/>
        <v>0</v>
      </c>
      <c r="NRZ59" s="383">
        <f t="shared" si="414"/>
        <v>0</v>
      </c>
      <c r="NSA59" s="383">
        <f t="shared" si="414"/>
        <v>0</v>
      </c>
      <c r="NSB59" s="383">
        <f t="shared" si="414"/>
        <v>0</v>
      </c>
      <c r="NSC59" s="383">
        <f t="shared" si="414"/>
        <v>0</v>
      </c>
      <c r="NSD59" s="383">
        <f t="shared" si="414"/>
        <v>0</v>
      </c>
      <c r="NSE59" s="383">
        <f t="shared" si="414"/>
        <v>0</v>
      </c>
      <c r="NSF59" s="383">
        <f t="shared" si="414"/>
        <v>0</v>
      </c>
      <c r="NSG59" s="383">
        <f t="shared" si="414"/>
        <v>0</v>
      </c>
      <c r="NSH59" s="383">
        <f t="shared" si="414"/>
        <v>0</v>
      </c>
      <c r="NSI59" s="383">
        <f t="shared" si="414"/>
        <v>0</v>
      </c>
      <c r="NSJ59" s="383">
        <f t="shared" si="414"/>
        <v>0</v>
      </c>
      <c r="NSK59" s="383">
        <f t="shared" si="414"/>
        <v>0</v>
      </c>
      <c r="NSL59" s="383">
        <f t="shared" si="414"/>
        <v>0</v>
      </c>
      <c r="NSM59" s="383">
        <f t="shared" si="414"/>
        <v>0</v>
      </c>
      <c r="NSN59" s="383">
        <f t="shared" si="414"/>
        <v>0</v>
      </c>
      <c r="NSO59" s="383">
        <f t="shared" si="414"/>
        <v>0</v>
      </c>
      <c r="NSP59" s="383">
        <f t="shared" si="414"/>
        <v>0</v>
      </c>
      <c r="NSQ59" s="383">
        <f t="shared" si="414"/>
        <v>0</v>
      </c>
      <c r="NSR59" s="383">
        <f t="shared" si="414"/>
        <v>0</v>
      </c>
      <c r="NSS59" s="383">
        <f t="shared" si="414"/>
        <v>0</v>
      </c>
      <c r="NST59" s="383">
        <f t="shared" si="414"/>
        <v>0</v>
      </c>
      <c r="NSU59" s="383">
        <f t="shared" si="414"/>
        <v>0</v>
      </c>
      <c r="NSV59" s="383">
        <f t="shared" si="414"/>
        <v>0</v>
      </c>
      <c r="NSW59" s="383">
        <f t="shared" si="414"/>
        <v>0</v>
      </c>
      <c r="NSX59" s="383">
        <f t="shared" si="414"/>
        <v>0</v>
      </c>
      <c r="NSY59" s="383">
        <f t="shared" si="414"/>
        <v>0</v>
      </c>
      <c r="NSZ59" s="383">
        <f t="shared" si="414"/>
        <v>0</v>
      </c>
      <c r="NTA59" s="383">
        <f t="shared" si="414"/>
        <v>0</v>
      </c>
      <c r="NTB59" s="383">
        <f t="shared" si="414"/>
        <v>0</v>
      </c>
      <c r="NTC59" s="383">
        <f t="shared" si="414"/>
        <v>0</v>
      </c>
      <c r="NTD59" s="383">
        <f t="shared" si="414"/>
        <v>0</v>
      </c>
      <c r="NTE59" s="383">
        <f t="shared" si="414"/>
        <v>0</v>
      </c>
      <c r="NTF59" s="383">
        <f t="shared" ref="NTF59:NVQ59" si="415">$C$59*NTF54</f>
        <v>0</v>
      </c>
      <c r="NTG59" s="383">
        <f t="shared" si="415"/>
        <v>0</v>
      </c>
      <c r="NTH59" s="383">
        <f t="shared" si="415"/>
        <v>0</v>
      </c>
      <c r="NTI59" s="383">
        <f t="shared" si="415"/>
        <v>0</v>
      </c>
      <c r="NTJ59" s="383">
        <f t="shared" si="415"/>
        <v>0</v>
      </c>
      <c r="NTK59" s="383">
        <f t="shared" si="415"/>
        <v>0</v>
      </c>
      <c r="NTL59" s="383">
        <f t="shared" si="415"/>
        <v>0</v>
      </c>
      <c r="NTM59" s="383">
        <f t="shared" si="415"/>
        <v>0</v>
      </c>
      <c r="NTN59" s="383">
        <f t="shared" si="415"/>
        <v>0</v>
      </c>
      <c r="NTO59" s="383">
        <f t="shared" si="415"/>
        <v>0</v>
      </c>
      <c r="NTP59" s="383">
        <f t="shared" si="415"/>
        <v>0</v>
      </c>
      <c r="NTQ59" s="383">
        <f t="shared" si="415"/>
        <v>0</v>
      </c>
      <c r="NTR59" s="383">
        <f t="shared" si="415"/>
        <v>0</v>
      </c>
      <c r="NTS59" s="383">
        <f t="shared" si="415"/>
        <v>0</v>
      </c>
      <c r="NTT59" s="383">
        <f t="shared" si="415"/>
        <v>0</v>
      </c>
      <c r="NTU59" s="383">
        <f t="shared" si="415"/>
        <v>0</v>
      </c>
      <c r="NTV59" s="383">
        <f t="shared" si="415"/>
        <v>0</v>
      </c>
      <c r="NTW59" s="383">
        <f t="shared" si="415"/>
        <v>0</v>
      </c>
      <c r="NTX59" s="383">
        <f t="shared" si="415"/>
        <v>0</v>
      </c>
      <c r="NTY59" s="383">
        <f t="shared" si="415"/>
        <v>0</v>
      </c>
      <c r="NTZ59" s="383">
        <f t="shared" si="415"/>
        <v>0</v>
      </c>
      <c r="NUA59" s="383">
        <f t="shared" si="415"/>
        <v>0</v>
      </c>
      <c r="NUB59" s="383">
        <f t="shared" si="415"/>
        <v>0</v>
      </c>
      <c r="NUC59" s="383">
        <f t="shared" si="415"/>
        <v>0</v>
      </c>
      <c r="NUD59" s="383">
        <f t="shared" si="415"/>
        <v>0</v>
      </c>
      <c r="NUE59" s="383">
        <f t="shared" si="415"/>
        <v>0</v>
      </c>
      <c r="NUF59" s="383">
        <f t="shared" si="415"/>
        <v>0</v>
      </c>
      <c r="NUG59" s="383">
        <f t="shared" si="415"/>
        <v>0</v>
      </c>
      <c r="NUH59" s="383">
        <f t="shared" si="415"/>
        <v>0</v>
      </c>
      <c r="NUI59" s="383">
        <f t="shared" si="415"/>
        <v>0</v>
      </c>
      <c r="NUJ59" s="383">
        <f t="shared" si="415"/>
        <v>0</v>
      </c>
      <c r="NUK59" s="383">
        <f t="shared" si="415"/>
        <v>0</v>
      </c>
      <c r="NUL59" s="383">
        <f t="shared" si="415"/>
        <v>0</v>
      </c>
      <c r="NUM59" s="383">
        <f t="shared" si="415"/>
        <v>0</v>
      </c>
      <c r="NUN59" s="383">
        <f t="shared" si="415"/>
        <v>0</v>
      </c>
      <c r="NUO59" s="383">
        <f t="shared" si="415"/>
        <v>0</v>
      </c>
      <c r="NUP59" s="383">
        <f t="shared" si="415"/>
        <v>0</v>
      </c>
      <c r="NUQ59" s="383">
        <f t="shared" si="415"/>
        <v>0</v>
      </c>
      <c r="NUR59" s="383">
        <f t="shared" si="415"/>
        <v>0</v>
      </c>
      <c r="NUS59" s="383">
        <f t="shared" si="415"/>
        <v>0</v>
      </c>
      <c r="NUT59" s="383">
        <f t="shared" si="415"/>
        <v>0</v>
      </c>
      <c r="NUU59" s="383">
        <f t="shared" si="415"/>
        <v>0</v>
      </c>
      <c r="NUV59" s="383">
        <f t="shared" si="415"/>
        <v>0</v>
      </c>
      <c r="NUW59" s="383">
        <f t="shared" si="415"/>
        <v>0</v>
      </c>
      <c r="NUX59" s="383">
        <f t="shared" si="415"/>
        <v>0</v>
      </c>
      <c r="NUY59" s="383">
        <f t="shared" si="415"/>
        <v>0</v>
      </c>
      <c r="NUZ59" s="383">
        <f t="shared" si="415"/>
        <v>0</v>
      </c>
      <c r="NVA59" s="383">
        <f t="shared" si="415"/>
        <v>0</v>
      </c>
      <c r="NVB59" s="383">
        <f t="shared" si="415"/>
        <v>0</v>
      </c>
      <c r="NVC59" s="383">
        <f t="shared" si="415"/>
        <v>0</v>
      </c>
      <c r="NVD59" s="383">
        <f t="shared" si="415"/>
        <v>0</v>
      </c>
      <c r="NVE59" s="383">
        <f t="shared" si="415"/>
        <v>0</v>
      </c>
      <c r="NVF59" s="383">
        <f t="shared" si="415"/>
        <v>0</v>
      </c>
      <c r="NVG59" s="383">
        <f t="shared" si="415"/>
        <v>0</v>
      </c>
      <c r="NVH59" s="383">
        <f t="shared" si="415"/>
        <v>0</v>
      </c>
      <c r="NVI59" s="383">
        <f t="shared" si="415"/>
        <v>0</v>
      </c>
      <c r="NVJ59" s="383">
        <f t="shared" si="415"/>
        <v>0</v>
      </c>
      <c r="NVK59" s="383">
        <f t="shared" si="415"/>
        <v>0</v>
      </c>
      <c r="NVL59" s="383">
        <f t="shared" si="415"/>
        <v>0</v>
      </c>
      <c r="NVM59" s="383">
        <f t="shared" si="415"/>
        <v>0</v>
      </c>
      <c r="NVN59" s="383">
        <f t="shared" si="415"/>
        <v>0</v>
      </c>
      <c r="NVO59" s="383">
        <f t="shared" si="415"/>
        <v>0</v>
      </c>
      <c r="NVP59" s="383">
        <f t="shared" si="415"/>
        <v>0</v>
      </c>
      <c r="NVQ59" s="383">
        <f t="shared" si="415"/>
        <v>0</v>
      </c>
      <c r="NVR59" s="383">
        <f t="shared" ref="NVR59:NYC59" si="416">$C$59*NVR54</f>
        <v>0</v>
      </c>
      <c r="NVS59" s="383">
        <f t="shared" si="416"/>
        <v>0</v>
      </c>
      <c r="NVT59" s="383">
        <f t="shared" si="416"/>
        <v>0</v>
      </c>
      <c r="NVU59" s="383">
        <f t="shared" si="416"/>
        <v>0</v>
      </c>
      <c r="NVV59" s="383">
        <f t="shared" si="416"/>
        <v>0</v>
      </c>
      <c r="NVW59" s="383">
        <f t="shared" si="416"/>
        <v>0</v>
      </c>
      <c r="NVX59" s="383">
        <f t="shared" si="416"/>
        <v>0</v>
      </c>
      <c r="NVY59" s="383">
        <f t="shared" si="416"/>
        <v>0</v>
      </c>
      <c r="NVZ59" s="383">
        <f t="shared" si="416"/>
        <v>0</v>
      </c>
      <c r="NWA59" s="383">
        <f t="shared" si="416"/>
        <v>0</v>
      </c>
      <c r="NWB59" s="383">
        <f t="shared" si="416"/>
        <v>0</v>
      </c>
      <c r="NWC59" s="383">
        <f t="shared" si="416"/>
        <v>0</v>
      </c>
      <c r="NWD59" s="383">
        <f t="shared" si="416"/>
        <v>0</v>
      </c>
      <c r="NWE59" s="383">
        <f t="shared" si="416"/>
        <v>0</v>
      </c>
      <c r="NWF59" s="383">
        <f t="shared" si="416"/>
        <v>0</v>
      </c>
      <c r="NWG59" s="383">
        <f t="shared" si="416"/>
        <v>0</v>
      </c>
      <c r="NWH59" s="383">
        <f t="shared" si="416"/>
        <v>0</v>
      </c>
      <c r="NWI59" s="383">
        <f t="shared" si="416"/>
        <v>0</v>
      </c>
      <c r="NWJ59" s="383">
        <f t="shared" si="416"/>
        <v>0</v>
      </c>
      <c r="NWK59" s="383">
        <f t="shared" si="416"/>
        <v>0</v>
      </c>
      <c r="NWL59" s="383">
        <f t="shared" si="416"/>
        <v>0</v>
      </c>
      <c r="NWM59" s="383">
        <f t="shared" si="416"/>
        <v>0</v>
      </c>
      <c r="NWN59" s="383">
        <f t="shared" si="416"/>
        <v>0</v>
      </c>
      <c r="NWO59" s="383">
        <f t="shared" si="416"/>
        <v>0</v>
      </c>
      <c r="NWP59" s="383">
        <f t="shared" si="416"/>
        <v>0</v>
      </c>
      <c r="NWQ59" s="383">
        <f t="shared" si="416"/>
        <v>0</v>
      </c>
      <c r="NWR59" s="383">
        <f t="shared" si="416"/>
        <v>0</v>
      </c>
      <c r="NWS59" s="383">
        <f t="shared" si="416"/>
        <v>0</v>
      </c>
      <c r="NWT59" s="383">
        <f t="shared" si="416"/>
        <v>0</v>
      </c>
      <c r="NWU59" s="383">
        <f t="shared" si="416"/>
        <v>0</v>
      </c>
      <c r="NWV59" s="383">
        <f t="shared" si="416"/>
        <v>0</v>
      </c>
      <c r="NWW59" s="383">
        <f t="shared" si="416"/>
        <v>0</v>
      </c>
      <c r="NWX59" s="383">
        <f t="shared" si="416"/>
        <v>0</v>
      </c>
      <c r="NWY59" s="383">
        <f t="shared" si="416"/>
        <v>0</v>
      </c>
      <c r="NWZ59" s="383">
        <f t="shared" si="416"/>
        <v>0</v>
      </c>
      <c r="NXA59" s="383">
        <f t="shared" si="416"/>
        <v>0</v>
      </c>
      <c r="NXB59" s="383">
        <f t="shared" si="416"/>
        <v>0</v>
      </c>
      <c r="NXC59" s="383">
        <f t="shared" si="416"/>
        <v>0</v>
      </c>
      <c r="NXD59" s="383">
        <f t="shared" si="416"/>
        <v>0</v>
      </c>
      <c r="NXE59" s="383">
        <f t="shared" si="416"/>
        <v>0</v>
      </c>
      <c r="NXF59" s="383">
        <f t="shared" si="416"/>
        <v>0</v>
      </c>
      <c r="NXG59" s="383">
        <f t="shared" si="416"/>
        <v>0</v>
      </c>
      <c r="NXH59" s="383">
        <f t="shared" si="416"/>
        <v>0</v>
      </c>
      <c r="NXI59" s="383">
        <f t="shared" si="416"/>
        <v>0</v>
      </c>
      <c r="NXJ59" s="383">
        <f t="shared" si="416"/>
        <v>0</v>
      </c>
      <c r="NXK59" s="383">
        <f t="shared" si="416"/>
        <v>0</v>
      </c>
      <c r="NXL59" s="383">
        <f t="shared" si="416"/>
        <v>0</v>
      </c>
      <c r="NXM59" s="383">
        <f t="shared" si="416"/>
        <v>0</v>
      </c>
      <c r="NXN59" s="383">
        <f t="shared" si="416"/>
        <v>0</v>
      </c>
      <c r="NXO59" s="383">
        <f t="shared" si="416"/>
        <v>0</v>
      </c>
      <c r="NXP59" s="383">
        <f t="shared" si="416"/>
        <v>0</v>
      </c>
      <c r="NXQ59" s="383">
        <f t="shared" si="416"/>
        <v>0</v>
      </c>
      <c r="NXR59" s="383">
        <f t="shared" si="416"/>
        <v>0</v>
      </c>
      <c r="NXS59" s="383">
        <f t="shared" si="416"/>
        <v>0</v>
      </c>
      <c r="NXT59" s="383">
        <f t="shared" si="416"/>
        <v>0</v>
      </c>
      <c r="NXU59" s="383">
        <f t="shared" si="416"/>
        <v>0</v>
      </c>
      <c r="NXV59" s="383">
        <f t="shared" si="416"/>
        <v>0</v>
      </c>
      <c r="NXW59" s="383">
        <f t="shared" si="416"/>
        <v>0</v>
      </c>
      <c r="NXX59" s="383">
        <f t="shared" si="416"/>
        <v>0</v>
      </c>
      <c r="NXY59" s="383">
        <f t="shared" si="416"/>
        <v>0</v>
      </c>
      <c r="NXZ59" s="383">
        <f t="shared" si="416"/>
        <v>0</v>
      </c>
      <c r="NYA59" s="383">
        <f t="shared" si="416"/>
        <v>0</v>
      </c>
      <c r="NYB59" s="383">
        <f t="shared" si="416"/>
        <v>0</v>
      </c>
      <c r="NYC59" s="383">
        <f t="shared" si="416"/>
        <v>0</v>
      </c>
      <c r="NYD59" s="383">
        <f t="shared" ref="NYD59:OAO59" si="417">$C$59*NYD54</f>
        <v>0</v>
      </c>
      <c r="NYE59" s="383">
        <f t="shared" si="417"/>
        <v>0</v>
      </c>
      <c r="NYF59" s="383">
        <f t="shared" si="417"/>
        <v>0</v>
      </c>
      <c r="NYG59" s="383">
        <f t="shared" si="417"/>
        <v>0</v>
      </c>
      <c r="NYH59" s="383">
        <f t="shared" si="417"/>
        <v>0</v>
      </c>
      <c r="NYI59" s="383">
        <f t="shared" si="417"/>
        <v>0</v>
      </c>
      <c r="NYJ59" s="383">
        <f t="shared" si="417"/>
        <v>0</v>
      </c>
      <c r="NYK59" s="383">
        <f t="shared" si="417"/>
        <v>0</v>
      </c>
      <c r="NYL59" s="383">
        <f t="shared" si="417"/>
        <v>0</v>
      </c>
      <c r="NYM59" s="383">
        <f t="shared" si="417"/>
        <v>0</v>
      </c>
      <c r="NYN59" s="383">
        <f t="shared" si="417"/>
        <v>0</v>
      </c>
      <c r="NYO59" s="383">
        <f t="shared" si="417"/>
        <v>0</v>
      </c>
      <c r="NYP59" s="383">
        <f t="shared" si="417"/>
        <v>0</v>
      </c>
      <c r="NYQ59" s="383">
        <f t="shared" si="417"/>
        <v>0</v>
      </c>
      <c r="NYR59" s="383">
        <f t="shared" si="417"/>
        <v>0</v>
      </c>
      <c r="NYS59" s="383">
        <f t="shared" si="417"/>
        <v>0</v>
      </c>
      <c r="NYT59" s="383">
        <f t="shared" si="417"/>
        <v>0</v>
      </c>
      <c r="NYU59" s="383">
        <f t="shared" si="417"/>
        <v>0</v>
      </c>
      <c r="NYV59" s="383">
        <f t="shared" si="417"/>
        <v>0</v>
      </c>
      <c r="NYW59" s="383">
        <f t="shared" si="417"/>
        <v>0</v>
      </c>
      <c r="NYX59" s="383">
        <f t="shared" si="417"/>
        <v>0</v>
      </c>
      <c r="NYY59" s="383">
        <f t="shared" si="417"/>
        <v>0</v>
      </c>
      <c r="NYZ59" s="383">
        <f t="shared" si="417"/>
        <v>0</v>
      </c>
      <c r="NZA59" s="383">
        <f t="shared" si="417"/>
        <v>0</v>
      </c>
      <c r="NZB59" s="383">
        <f t="shared" si="417"/>
        <v>0</v>
      </c>
      <c r="NZC59" s="383">
        <f t="shared" si="417"/>
        <v>0</v>
      </c>
      <c r="NZD59" s="383">
        <f t="shared" si="417"/>
        <v>0</v>
      </c>
      <c r="NZE59" s="383">
        <f t="shared" si="417"/>
        <v>0</v>
      </c>
      <c r="NZF59" s="383">
        <f t="shared" si="417"/>
        <v>0</v>
      </c>
      <c r="NZG59" s="383">
        <f t="shared" si="417"/>
        <v>0</v>
      </c>
      <c r="NZH59" s="383">
        <f t="shared" si="417"/>
        <v>0</v>
      </c>
      <c r="NZI59" s="383">
        <f t="shared" si="417"/>
        <v>0</v>
      </c>
      <c r="NZJ59" s="383">
        <f t="shared" si="417"/>
        <v>0</v>
      </c>
      <c r="NZK59" s="383">
        <f t="shared" si="417"/>
        <v>0</v>
      </c>
      <c r="NZL59" s="383">
        <f t="shared" si="417"/>
        <v>0</v>
      </c>
      <c r="NZM59" s="383">
        <f t="shared" si="417"/>
        <v>0</v>
      </c>
      <c r="NZN59" s="383">
        <f t="shared" si="417"/>
        <v>0</v>
      </c>
      <c r="NZO59" s="383">
        <f t="shared" si="417"/>
        <v>0</v>
      </c>
      <c r="NZP59" s="383">
        <f t="shared" si="417"/>
        <v>0</v>
      </c>
      <c r="NZQ59" s="383">
        <f t="shared" si="417"/>
        <v>0</v>
      </c>
      <c r="NZR59" s="383">
        <f t="shared" si="417"/>
        <v>0</v>
      </c>
      <c r="NZS59" s="383">
        <f t="shared" si="417"/>
        <v>0</v>
      </c>
      <c r="NZT59" s="383">
        <f t="shared" si="417"/>
        <v>0</v>
      </c>
      <c r="NZU59" s="383">
        <f t="shared" si="417"/>
        <v>0</v>
      </c>
      <c r="NZV59" s="383">
        <f t="shared" si="417"/>
        <v>0</v>
      </c>
      <c r="NZW59" s="383">
        <f t="shared" si="417"/>
        <v>0</v>
      </c>
      <c r="NZX59" s="383">
        <f t="shared" si="417"/>
        <v>0</v>
      </c>
      <c r="NZY59" s="383">
        <f t="shared" si="417"/>
        <v>0</v>
      </c>
      <c r="NZZ59" s="383">
        <f t="shared" si="417"/>
        <v>0</v>
      </c>
      <c r="OAA59" s="383">
        <f t="shared" si="417"/>
        <v>0</v>
      </c>
      <c r="OAB59" s="383">
        <f t="shared" si="417"/>
        <v>0</v>
      </c>
      <c r="OAC59" s="383">
        <f t="shared" si="417"/>
        <v>0</v>
      </c>
      <c r="OAD59" s="383">
        <f t="shared" si="417"/>
        <v>0</v>
      </c>
      <c r="OAE59" s="383">
        <f t="shared" si="417"/>
        <v>0</v>
      </c>
      <c r="OAF59" s="383">
        <f t="shared" si="417"/>
        <v>0</v>
      </c>
      <c r="OAG59" s="383">
        <f t="shared" si="417"/>
        <v>0</v>
      </c>
      <c r="OAH59" s="383">
        <f t="shared" si="417"/>
        <v>0</v>
      </c>
      <c r="OAI59" s="383">
        <f t="shared" si="417"/>
        <v>0</v>
      </c>
      <c r="OAJ59" s="383">
        <f t="shared" si="417"/>
        <v>0</v>
      </c>
      <c r="OAK59" s="383">
        <f t="shared" si="417"/>
        <v>0</v>
      </c>
      <c r="OAL59" s="383">
        <f t="shared" si="417"/>
        <v>0</v>
      </c>
      <c r="OAM59" s="383">
        <f t="shared" si="417"/>
        <v>0</v>
      </c>
      <c r="OAN59" s="383">
        <f t="shared" si="417"/>
        <v>0</v>
      </c>
      <c r="OAO59" s="383">
        <f t="shared" si="417"/>
        <v>0</v>
      </c>
      <c r="OAP59" s="383">
        <f t="shared" ref="OAP59:ODA59" si="418">$C$59*OAP54</f>
        <v>0</v>
      </c>
      <c r="OAQ59" s="383">
        <f t="shared" si="418"/>
        <v>0</v>
      </c>
      <c r="OAR59" s="383">
        <f t="shared" si="418"/>
        <v>0</v>
      </c>
      <c r="OAS59" s="383">
        <f t="shared" si="418"/>
        <v>0</v>
      </c>
      <c r="OAT59" s="383">
        <f t="shared" si="418"/>
        <v>0</v>
      </c>
      <c r="OAU59" s="383">
        <f t="shared" si="418"/>
        <v>0</v>
      </c>
      <c r="OAV59" s="383">
        <f t="shared" si="418"/>
        <v>0</v>
      </c>
      <c r="OAW59" s="383">
        <f t="shared" si="418"/>
        <v>0</v>
      </c>
      <c r="OAX59" s="383">
        <f t="shared" si="418"/>
        <v>0</v>
      </c>
      <c r="OAY59" s="383">
        <f t="shared" si="418"/>
        <v>0</v>
      </c>
      <c r="OAZ59" s="383">
        <f t="shared" si="418"/>
        <v>0</v>
      </c>
      <c r="OBA59" s="383">
        <f t="shared" si="418"/>
        <v>0</v>
      </c>
      <c r="OBB59" s="383">
        <f t="shared" si="418"/>
        <v>0</v>
      </c>
      <c r="OBC59" s="383">
        <f t="shared" si="418"/>
        <v>0</v>
      </c>
      <c r="OBD59" s="383">
        <f t="shared" si="418"/>
        <v>0</v>
      </c>
      <c r="OBE59" s="383">
        <f t="shared" si="418"/>
        <v>0</v>
      </c>
      <c r="OBF59" s="383">
        <f t="shared" si="418"/>
        <v>0</v>
      </c>
      <c r="OBG59" s="383">
        <f t="shared" si="418"/>
        <v>0</v>
      </c>
      <c r="OBH59" s="383">
        <f t="shared" si="418"/>
        <v>0</v>
      </c>
      <c r="OBI59" s="383">
        <f t="shared" si="418"/>
        <v>0</v>
      </c>
      <c r="OBJ59" s="383">
        <f t="shared" si="418"/>
        <v>0</v>
      </c>
      <c r="OBK59" s="383">
        <f t="shared" si="418"/>
        <v>0</v>
      </c>
      <c r="OBL59" s="383">
        <f t="shared" si="418"/>
        <v>0</v>
      </c>
      <c r="OBM59" s="383">
        <f t="shared" si="418"/>
        <v>0</v>
      </c>
      <c r="OBN59" s="383">
        <f t="shared" si="418"/>
        <v>0</v>
      </c>
      <c r="OBO59" s="383">
        <f t="shared" si="418"/>
        <v>0</v>
      </c>
      <c r="OBP59" s="383">
        <f t="shared" si="418"/>
        <v>0</v>
      </c>
      <c r="OBQ59" s="383">
        <f t="shared" si="418"/>
        <v>0</v>
      </c>
      <c r="OBR59" s="383">
        <f t="shared" si="418"/>
        <v>0</v>
      </c>
      <c r="OBS59" s="383">
        <f t="shared" si="418"/>
        <v>0</v>
      </c>
      <c r="OBT59" s="383">
        <f t="shared" si="418"/>
        <v>0</v>
      </c>
      <c r="OBU59" s="383">
        <f t="shared" si="418"/>
        <v>0</v>
      </c>
      <c r="OBV59" s="383">
        <f t="shared" si="418"/>
        <v>0</v>
      </c>
      <c r="OBW59" s="383">
        <f t="shared" si="418"/>
        <v>0</v>
      </c>
      <c r="OBX59" s="383">
        <f t="shared" si="418"/>
        <v>0</v>
      </c>
      <c r="OBY59" s="383">
        <f t="shared" si="418"/>
        <v>0</v>
      </c>
      <c r="OBZ59" s="383">
        <f t="shared" si="418"/>
        <v>0</v>
      </c>
      <c r="OCA59" s="383">
        <f t="shared" si="418"/>
        <v>0</v>
      </c>
      <c r="OCB59" s="383">
        <f t="shared" si="418"/>
        <v>0</v>
      </c>
      <c r="OCC59" s="383">
        <f t="shared" si="418"/>
        <v>0</v>
      </c>
      <c r="OCD59" s="383">
        <f t="shared" si="418"/>
        <v>0</v>
      </c>
      <c r="OCE59" s="383">
        <f t="shared" si="418"/>
        <v>0</v>
      </c>
      <c r="OCF59" s="383">
        <f t="shared" si="418"/>
        <v>0</v>
      </c>
      <c r="OCG59" s="383">
        <f t="shared" si="418"/>
        <v>0</v>
      </c>
      <c r="OCH59" s="383">
        <f t="shared" si="418"/>
        <v>0</v>
      </c>
      <c r="OCI59" s="383">
        <f t="shared" si="418"/>
        <v>0</v>
      </c>
      <c r="OCJ59" s="383">
        <f t="shared" si="418"/>
        <v>0</v>
      </c>
      <c r="OCK59" s="383">
        <f t="shared" si="418"/>
        <v>0</v>
      </c>
      <c r="OCL59" s="383">
        <f t="shared" si="418"/>
        <v>0</v>
      </c>
      <c r="OCM59" s="383">
        <f t="shared" si="418"/>
        <v>0</v>
      </c>
      <c r="OCN59" s="383">
        <f t="shared" si="418"/>
        <v>0</v>
      </c>
      <c r="OCO59" s="383">
        <f t="shared" si="418"/>
        <v>0</v>
      </c>
      <c r="OCP59" s="383">
        <f t="shared" si="418"/>
        <v>0</v>
      </c>
      <c r="OCQ59" s="383">
        <f t="shared" si="418"/>
        <v>0</v>
      </c>
      <c r="OCR59" s="383">
        <f t="shared" si="418"/>
        <v>0</v>
      </c>
      <c r="OCS59" s="383">
        <f t="shared" si="418"/>
        <v>0</v>
      </c>
      <c r="OCT59" s="383">
        <f t="shared" si="418"/>
        <v>0</v>
      </c>
      <c r="OCU59" s="383">
        <f t="shared" si="418"/>
        <v>0</v>
      </c>
      <c r="OCV59" s="383">
        <f t="shared" si="418"/>
        <v>0</v>
      </c>
      <c r="OCW59" s="383">
        <f t="shared" si="418"/>
        <v>0</v>
      </c>
      <c r="OCX59" s="383">
        <f t="shared" si="418"/>
        <v>0</v>
      </c>
      <c r="OCY59" s="383">
        <f t="shared" si="418"/>
        <v>0</v>
      </c>
      <c r="OCZ59" s="383">
        <f t="shared" si="418"/>
        <v>0</v>
      </c>
      <c r="ODA59" s="383">
        <f t="shared" si="418"/>
        <v>0</v>
      </c>
      <c r="ODB59" s="383">
        <f t="shared" ref="ODB59:OFM59" si="419">$C$59*ODB54</f>
        <v>0</v>
      </c>
      <c r="ODC59" s="383">
        <f t="shared" si="419"/>
        <v>0</v>
      </c>
      <c r="ODD59" s="383">
        <f t="shared" si="419"/>
        <v>0</v>
      </c>
      <c r="ODE59" s="383">
        <f t="shared" si="419"/>
        <v>0</v>
      </c>
      <c r="ODF59" s="383">
        <f t="shared" si="419"/>
        <v>0</v>
      </c>
      <c r="ODG59" s="383">
        <f t="shared" si="419"/>
        <v>0</v>
      </c>
      <c r="ODH59" s="383">
        <f t="shared" si="419"/>
        <v>0</v>
      </c>
      <c r="ODI59" s="383">
        <f t="shared" si="419"/>
        <v>0</v>
      </c>
      <c r="ODJ59" s="383">
        <f t="shared" si="419"/>
        <v>0</v>
      </c>
      <c r="ODK59" s="383">
        <f t="shared" si="419"/>
        <v>0</v>
      </c>
      <c r="ODL59" s="383">
        <f t="shared" si="419"/>
        <v>0</v>
      </c>
      <c r="ODM59" s="383">
        <f t="shared" si="419"/>
        <v>0</v>
      </c>
      <c r="ODN59" s="383">
        <f t="shared" si="419"/>
        <v>0</v>
      </c>
      <c r="ODO59" s="383">
        <f t="shared" si="419"/>
        <v>0</v>
      </c>
      <c r="ODP59" s="383">
        <f t="shared" si="419"/>
        <v>0</v>
      </c>
      <c r="ODQ59" s="383">
        <f t="shared" si="419"/>
        <v>0</v>
      </c>
      <c r="ODR59" s="383">
        <f t="shared" si="419"/>
        <v>0</v>
      </c>
      <c r="ODS59" s="383">
        <f t="shared" si="419"/>
        <v>0</v>
      </c>
      <c r="ODT59" s="383">
        <f t="shared" si="419"/>
        <v>0</v>
      </c>
      <c r="ODU59" s="383">
        <f t="shared" si="419"/>
        <v>0</v>
      </c>
      <c r="ODV59" s="383">
        <f t="shared" si="419"/>
        <v>0</v>
      </c>
      <c r="ODW59" s="383">
        <f t="shared" si="419"/>
        <v>0</v>
      </c>
      <c r="ODX59" s="383">
        <f t="shared" si="419"/>
        <v>0</v>
      </c>
      <c r="ODY59" s="383">
        <f t="shared" si="419"/>
        <v>0</v>
      </c>
      <c r="ODZ59" s="383">
        <f t="shared" si="419"/>
        <v>0</v>
      </c>
      <c r="OEA59" s="383">
        <f t="shared" si="419"/>
        <v>0</v>
      </c>
      <c r="OEB59" s="383">
        <f t="shared" si="419"/>
        <v>0</v>
      </c>
      <c r="OEC59" s="383">
        <f t="shared" si="419"/>
        <v>0</v>
      </c>
      <c r="OED59" s="383">
        <f t="shared" si="419"/>
        <v>0</v>
      </c>
      <c r="OEE59" s="383">
        <f t="shared" si="419"/>
        <v>0</v>
      </c>
      <c r="OEF59" s="383">
        <f t="shared" si="419"/>
        <v>0</v>
      </c>
      <c r="OEG59" s="383">
        <f t="shared" si="419"/>
        <v>0</v>
      </c>
      <c r="OEH59" s="383">
        <f t="shared" si="419"/>
        <v>0</v>
      </c>
      <c r="OEI59" s="383">
        <f t="shared" si="419"/>
        <v>0</v>
      </c>
      <c r="OEJ59" s="383">
        <f t="shared" si="419"/>
        <v>0</v>
      </c>
      <c r="OEK59" s="383">
        <f t="shared" si="419"/>
        <v>0</v>
      </c>
      <c r="OEL59" s="383">
        <f t="shared" si="419"/>
        <v>0</v>
      </c>
      <c r="OEM59" s="383">
        <f t="shared" si="419"/>
        <v>0</v>
      </c>
      <c r="OEN59" s="383">
        <f t="shared" si="419"/>
        <v>0</v>
      </c>
      <c r="OEO59" s="383">
        <f t="shared" si="419"/>
        <v>0</v>
      </c>
      <c r="OEP59" s="383">
        <f t="shared" si="419"/>
        <v>0</v>
      </c>
      <c r="OEQ59" s="383">
        <f t="shared" si="419"/>
        <v>0</v>
      </c>
      <c r="OER59" s="383">
        <f t="shared" si="419"/>
        <v>0</v>
      </c>
      <c r="OES59" s="383">
        <f t="shared" si="419"/>
        <v>0</v>
      </c>
      <c r="OET59" s="383">
        <f t="shared" si="419"/>
        <v>0</v>
      </c>
      <c r="OEU59" s="383">
        <f t="shared" si="419"/>
        <v>0</v>
      </c>
      <c r="OEV59" s="383">
        <f t="shared" si="419"/>
        <v>0</v>
      </c>
      <c r="OEW59" s="383">
        <f t="shared" si="419"/>
        <v>0</v>
      </c>
      <c r="OEX59" s="383">
        <f t="shared" si="419"/>
        <v>0</v>
      </c>
      <c r="OEY59" s="383">
        <f t="shared" si="419"/>
        <v>0</v>
      </c>
      <c r="OEZ59" s="383">
        <f t="shared" si="419"/>
        <v>0</v>
      </c>
      <c r="OFA59" s="383">
        <f t="shared" si="419"/>
        <v>0</v>
      </c>
      <c r="OFB59" s="383">
        <f t="shared" si="419"/>
        <v>0</v>
      </c>
      <c r="OFC59" s="383">
        <f t="shared" si="419"/>
        <v>0</v>
      </c>
      <c r="OFD59" s="383">
        <f t="shared" si="419"/>
        <v>0</v>
      </c>
      <c r="OFE59" s="383">
        <f t="shared" si="419"/>
        <v>0</v>
      </c>
      <c r="OFF59" s="383">
        <f t="shared" si="419"/>
        <v>0</v>
      </c>
      <c r="OFG59" s="383">
        <f t="shared" si="419"/>
        <v>0</v>
      </c>
      <c r="OFH59" s="383">
        <f t="shared" si="419"/>
        <v>0</v>
      </c>
      <c r="OFI59" s="383">
        <f t="shared" si="419"/>
        <v>0</v>
      </c>
      <c r="OFJ59" s="383">
        <f t="shared" si="419"/>
        <v>0</v>
      </c>
      <c r="OFK59" s="383">
        <f t="shared" si="419"/>
        <v>0</v>
      </c>
      <c r="OFL59" s="383">
        <f t="shared" si="419"/>
        <v>0</v>
      </c>
      <c r="OFM59" s="383">
        <f t="shared" si="419"/>
        <v>0</v>
      </c>
      <c r="OFN59" s="383">
        <f t="shared" ref="OFN59:OHY59" si="420">$C$59*OFN54</f>
        <v>0</v>
      </c>
      <c r="OFO59" s="383">
        <f t="shared" si="420"/>
        <v>0</v>
      </c>
      <c r="OFP59" s="383">
        <f t="shared" si="420"/>
        <v>0</v>
      </c>
      <c r="OFQ59" s="383">
        <f t="shared" si="420"/>
        <v>0</v>
      </c>
      <c r="OFR59" s="383">
        <f t="shared" si="420"/>
        <v>0</v>
      </c>
      <c r="OFS59" s="383">
        <f t="shared" si="420"/>
        <v>0</v>
      </c>
      <c r="OFT59" s="383">
        <f t="shared" si="420"/>
        <v>0</v>
      </c>
      <c r="OFU59" s="383">
        <f t="shared" si="420"/>
        <v>0</v>
      </c>
      <c r="OFV59" s="383">
        <f t="shared" si="420"/>
        <v>0</v>
      </c>
      <c r="OFW59" s="383">
        <f t="shared" si="420"/>
        <v>0</v>
      </c>
      <c r="OFX59" s="383">
        <f t="shared" si="420"/>
        <v>0</v>
      </c>
      <c r="OFY59" s="383">
        <f t="shared" si="420"/>
        <v>0</v>
      </c>
      <c r="OFZ59" s="383">
        <f t="shared" si="420"/>
        <v>0</v>
      </c>
      <c r="OGA59" s="383">
        <f t="shared" si="420"/>
        <v>0</v>
      </c>
      <c r="OGB59" s="383">
        <f t="shared" si="420"/>
        <v>0</v>
      </c>
      <c r="OGC59" s="383">
        <f t="shared" si="420"/>
        <v>0</v>
      </c>
      <c r="OGD59" s="383">
        <f t="shared" si="420"/>
        <v>0</v>
      </c>
      <c r="OGE59" s="383">
        <f t="shared" si="420"/>
        <v>0</v>
      </c>
      <c r="OGF59" s="383">
        <f t="shared" si="420"/>
        <v>0</v>
      </c>
      <c r="OGG59" s="383">
        <f t="shared" si="420"/>
        <v>0</v>
      </c>
      <c r="OGH59" s="383">
        <f t="shared" si="420"/>
        <v>0</v>
      </c>
      <c r="OGI59" s="383">
        <f t="shared" si="420"/>
        <v>0</v>
      </c>
      <c r="OGJ59" s="383">
        <f t="shared" si="420"/>
        <v>0</v>
      </c>
      <c r="OGK59" s="383">
        <f t="shared" si="420"/>
        <v>0</v>
      </c>
      <c r="OGL59" s="383">
        <f t="shared" si="420"/>
        <v>0</v>
      </c>
      <c r="OGM59" s="383">
        <f t="shared" si="420"/>
        <v>0</v>
      </c>
      <c r="OGN59" s="383">
        <f t="shared" si="420"/>
        <v>0</v>
      </c>
      <c r="OGO59" s="383">
        <f t="shared" si="420"/>
        <v>0</v>
      </c>
      <c r="OGP59" s="383">
        <f t="shared" si="420"/>
        <v>0</v>
      </c>
      <c r="OGQ59" s="383">
        <f t="shared" si="420"/>
        <v>0</v>
      </c>
      <c r="OGR59" s="383">
        <f t="shared" si="420"/>
        <v>0</v>
      </c>
      <c r="OGS59" s="383">
        <f t="shared" si="420"/>
        <v>0</v>
      </c>
      <c r="OGT59" s="383">
        <f t="shared" si="420"/>
        <v>0</v>
      </c>
      <c r="OGU59" s="383">
        <f t="shared" si="420"/>
        <v>0</v>
      </c>
      <c r="OGV59" s="383">
        <f t="shared" si="420"/>
        <v>0</v>
      </c>
      <c r="OGW59" s="383">
        <f t="shared" si="420"/>
        <v>0</v>
      </c>
      <c r="OGX59" s="383">
        <f t="shared" si="420"/>
        <v>0</v>
      </c>
      <c r="OGY59" s="383">
        <f t="shared" si="420"/>
        <v>0</v>
      </c>
      <c r="OGZ59" s="383">
        <f t="shared" si="420"/>
        <v>0</v>
      </c>
      <c r="OHA59" s="383">
        <f t="shared" si="420"/>
        <v>0</v>
      </c>
      <c r="OHB59" s="383">
        <f t="shared" si="420"/>
        <v>0</v>
      </c>
      <c r="OHC59" s="383">
        <f t="shared" si="420"/>
        <v>0</v>
      </c>
      <c r="OHD59" s="383">
        <f t="shared" si="420"/>
        <v>0</v>
      </c>
      <c r="OHE59" s="383">
        <f t="shared" si="420"/>
        <v>0</v>
      </c>
      <c r="OHF59" s="383">
        <f t="shared" si="420"/>
        <v>0</v>
      </c>
      <c r="OHG59" s="383">
        <f t="shared" si="420"/>
        <v>0</v>
      </c>
      <c r="OHH59" s="383">
        <f t="shared" si="420"/>
        <v>0</v>
      </c>
      <c r="OHI59" s="383">
        <f t="shared" si="420"/>
        <v>0</v>
      </c>
      <c r="OHJ59" s="383">
        <f t="shared" si="420"/>
        <v>0</v>
      </c>
      <c r="OHK59" s="383">
        <f t="shared" si="420"/>
        <v>0</v>
      </c>
      <c r="OHL59" s="383">
        <f t="shared" si="420"/>
        <v>0</v>
      </c>
      <c r="OHM59" s="383">
        <f t="shared" si="420"/>
        <v>0</v>
      </c>
      <c r="OHN59" s="383">
        <f t="shared" si="420"/>
        <v>0</v>
      </c>
      <c r="OHO59" s="383">
        <f t="shared" si="420"/>
        <v>0</v>
      </c>
      <c r="OHP59" s="383">
        <f t="shared" si="420"/>
        <v>0</v>
      </c>
      <c r="OHQ59" s="383">
        <f t="shared" si="420"/>
        <v>0</v>
      </c>
      <c r="OHR59" s="383">
        <f t="shared" si="420"/>
        <v>0</v>
      </c>
      <c r="OHS59" s="383">
        <f t="shared" si="420"/>
        <v>0</v>
      </c>
      <c r="OHT59" s="383">
        <f t="shared" si="420"/>
        <v>0</v>
      </c>
      <c r="OHU59" s="383">
        <f t="shared" si="420"/>
        <v>0</v>
      </c>
      <c r="OHV59" s="383">
        <f t="shared" si="420"/>
        <v>0</v>
      </c>
      <c r="OHW59" s="383">
        <f t="shared" si="420"/>
        <v>0</v>
      </c>
      <c r="OHX59" s="383">
        <f t="shared" si="420"/>
        <v>0</v>
      </c>
      <c r="OHY59" s="383">
        <f t="shared" si="420"/>
        <v>0</v>
      </c>
      <c r="OHZ59" s="383">
        <f t="shared" ref="OHZ59:OKK59" si="421">$C$59*OHZ54</f>
        <v>0</v>
      </c>
      <c r="OIA59" s="383">
        <f t="shared" si="421"/>
        <v>0</v>
      </c>
      <c r="OIB59" s="383">
        <f t="shared" si="421"/>
        <v>0</v>
      </c>
      <c r="OIC59" s="383">
        <f t="shared" si="421"/>
        <v>0</v>
      </c>
      <c r="OID59" s="383">
        <f t="shared" si="421"/>
        <v>0</v>
      </c>
      <c r="OIE59" s="383">
        <f t="shared" si="421"/>
        <v>0</v>
      </c>
      <c r="OIF59" s="383">
        <f t="shared" si="421"/>
        <v>0</v>
      </c>
      <c r="OIG59" s="383">
        <f t="shared" si="421"/>
        <v>0</v>
      </c>
      <c r="OIH59" s="383">
        <f t="shared" si="421"/>
        <v>0</v>
      </c>
      <c r="OII59" s="383">
        <f t="shared" si="421"/>
        <v>0</v>
      </c>
      <c r="OIJ59" s="383">
        <f t="shared" si="421"/>
        <v>0</v>
      </c>
      <c r="OIK59" s="383">
        <f t="shared" si="421"/>
        <v>0</v>
      </c>
      <c r="OIL59" s="383">
        <f t="shared" si="421"/>
        <v>0</v>
      </c>
      <c r="OIM59" s="383">
        <f t="shared" si="421"/>
        <v>0</v>
      </c>
      <c r="OIN59" s="383">
        <f t="shared" si="421"/>
        <v>0</v>
      </c>
      <c r="OIO59" s="383">
        <f t="shared" si="421"/>
        <v>0</v>
      </c>
      <c r="OIP59" s="383">
        <f t="shared" si="421"/>
        <v>0</v>
      </c>
      <c r="OIQ59" s="383">
        <f t="shared" si="421"/>
        <v>0</v>
      </c>
      <c r="OIR59" s="383">
        <f t="shared" si="421"/>
        <v>0</v>
      </c>
      <c r="OIS59" s="383">
        <f t="shared" si="421"/>
        <v>0</v>
      </c>
      <c r="OIT59" s="383">
        <f t="shared" si="421"/>
        <v>0</v>
      </c>
      <c r="OIU59" s="383">
        <f t="shared" si="421"/>
        <v>0</v>
      </c>
      <c r="OIV59" s="383">
        <f t="shared" si="421"/>
        <v>0</v>
      </c>
      <c r="OIW59" s="383">
        <f t="shared" si="421"/>
        <v>0</v>
      </c>
      <c r="OIX59" s="383">
        <f t="shared" si="421"/>
        <v>0</v>
      </c>
      <c r="OIY59" s="383">
        <f t="shared" si="421"/>
        <v>0</v>
      </c>
      <c r="OIZ59" s="383">
        <f t="shared" si="421"/>
        <v>0</v>
      </c>
      <c r="OJA59" s="383">
        <f t="shared" si="421"/>
        <v>0</v>
      </c>
      <c r="OJB59" s="383">
        <f t="shared" si="421"/>
        <v>0</v>
      </c>
      <c r="OJC59" s="383">
        <f t="shared" si="421"/>
        <v>0</v>
      </c>
      <c r="OJD59" s="383">
        <f t="shared" si="421"/>
        <v>0</v>
      </c>
      <c r="OJE59" s="383">
        <f t="shared" si="421"/>
        <v>0</v>
      </c>
      <c r="OJF59" s="383">
        <f t="shared" si="421"/>
        <v>0</v>
      </c>
      <c r="OJG59" s="383">
        <f t="shared" si="421"/>
        <v>0</v>
      </c>
      <c r="OJH59" s="383">
        <f t="shared" si="421"/>
        <v>0</v>
      </c>
      <c r="OJI59" s="383">
        <f t="shared" si="421"/>
        <v>0</v>
      </c>
      <c r="OJJ59" s="383">
        <f t="shared" si="421"/>
        <v>0</v>
      </c>
      <c r="OJK59" s="383">
        <f t="shared" si="421"/>
        <v>0</v>
      </c>
      <c r="OJL59" s="383">
        <f t="shared" si="421"/>
        <v>0</v>
      </c>
      <c r="OJM59" s="383">
        <f t="shared" si="421"/>
        <v>0</v>
      </c>
      <c r="OJN59" s="383">
        <f t="shared" si="421"/>
        <v>0</v>
      </c>
      <c r="OJO59" s="383">
        <f t="shared" si="421"/>
        <v>0</v>
      </c>
      <c r="OJP59" s="383">
        <f t="shared" si="421"/>
        <v>0</v>
      </c>
      <c r="OJQ59" s="383">
        <f t="shared" si="421"/>
        <v>0</v>
      </c>
      <c r="OJR59" s="383">
        <f t="shared" si="421"/>
        <v>0</v>
      </c>
      <c r="OJS59" s="383">
        <f t="shared" si="421"/>
        <v>0</v>
      </c>
      <c r="OJT59" s="383">
        <f t="shared" si="421"/>
        <v>0</v>
      </c>
      <c r="OJU59" s="383">
        <f t="shared" si="421"/>
        <v>0</v>
      </c>
      <c r="OJV59" s="383">
        <f t="shared" si="421"/>
        <v>0</v>
      </c>
      <c r="OJW59" s="383">
        <f t="shared" si="421"/>
        <v>0</v>
      </c>
      <c r="OJX59" s="383">
        <f t="shared" si="421"/>
        <v>0</v>
      </c>
      <c r="OJY59" s="383">
        <f t="shared" si="421"/>
        <v>0</v>
      </c>
      <c r="OJZ59" s="383">
        <f t="shared" si="421"/>
        <v>0</v>
      </c>
      <c r="OKA59" s="383">
        <f t="shared" si="421"/>
        <v>0</v>
      </c>
      <c r="OKB59" s="383">
        <f t="shared" si="421"/>
        <v>0</v>
      </c>
      <c r="OKC59" s="383">
        <f t="shared" si="421"/>
        <v>0</v>
      </c>
      <c r="OKD59" s="383">
        <f t="shared" si="421"/>
        <v>0</v>
      </c>
      <c r="OKE59" s="383">
        <f t="shared" si="421"/>
        <v>0</v>
      </c>
      <c r="OKF59" s="383">
        <f t="shared" si="421"/>
        <v>0</v>
      </c>
      <c r="OKG59" s="383">
        <f t="shared" si="421"/>
        <v>0</v>
      </c>
      <c r="OKH59" s="383">
        <f t="shared" si="421"/>
        <v>0</v>
      </c>
      <c r="OKI59" s="383">
        <f t="shared" si="421"/>
        <v>0</v>
      </c>
      <c r="OKJ59" s="383">
        <f t="shared" si="421"/>
        <v>0</v>
      </c>
      <c r="OKK59" s="383">
        <f t="shared" si="421"/>
        <v>0</v>
      </c>
      <c r="OKL59" s="383">
        <f t="shared" ref="OKL59:OMW59" si="422">$C$59*OKL54</f>
        <v>0</v>
      </c>
      <c r="OKM59" s="383">
        <f t="shared" si="422"/>
        <v>0</v>
      </c>
      <c r="OKN59" s="383">
        <f t="shared" si="422"/>
        <v>0</v>
      </c>
      <c r="OKO59" s="383">
        <f t="shared" si="422"/>
        <v>0</v>
      </c>
      <c r="OKP59" s="383">
        <f t="shared" si="422"/>
        <v>0</v>
      </c>
      <c r="OKQ59" s="383">
        <f t="shared" si="422"/>
        <v>0</v>
      </c>
      <c r="OKR59" s="383">
        <f t="shared" si="422"/>
        <v>0</v>
      </c>
      <c r="OKS59" s="383">
        <f t="shared" si="422"/>
        <v>0</v>
      </c>
      <c r="OKT59" s="383">
        <f t="shared" si="422"/>
        <v>0</v>
      </c>
      <c r="OKU59" s="383">
        <f t="shared" si="422"/>
        <v>0</v>
      </c>
      <c r="OKV59" s="383">
        <f t="shared" si="422"/>
        <v>0</v>
      </c>
      <c r="OKW59" s="383">
        <f t="shared" si="422"/>
        <v>0</v>
      </c>
      <c r="OKX59" s="383">
        <f t="shared" si="422"/>
        <v>0</v>
      </c>
      <c r="OKY59" s="383">
        <f t="shared" si="422"/>
        <v>0</v>
      </c>
      <c r="OKZ59" s="383">
        <f t="shared" si="422"/>
        <v>0</v>
      </c>
      <c r="OLA59" s="383">
        <f t="shared" si="422"/>
        <v>0</v>
      </c>
      <c r="OLB59" s="383">
        <f t="shared" si="422"/>
        <v>0</v>
      </c>
      <c r="OLC59" s="383">
        <f t="shared" si="422"/>
        <v>0</v>
      </c>
      <c r="OLD59" s="383">
        <f t="shared" si="422"/>
        <v>0</v>
      </c>
      <c r="OLE59" s="383">
        <f t="shared" si="422"/>
        <v>0</v>
      </c>
      <c r="OLF59" s="383">
        <f t="shared" si="422"/>
        <v>0</v>
      </c>
      <c r="OLG59" s="383">
        <f t="shared" si="422"/>
        <v>0</v>
      </c>
      <c r="OLH59" s="383">
        <f t="shared" si="422"/>
        <v>0</v>
      </c>
      <c r="OLI59" s="383">
        <f t="shared" si="422"/>
        <v>0</v>
      </c>
      <c r="OLJ59" s="383">
        <f t="shared" si="422"/>
        <v>0</v>
      </c>
      <c r="OLK59" s="383">
        <f t="shared" si="422"/>
        <v>0</v>
      </c>
      <c r="OLL59" s="383">
        <f t="shared" si="422"/>
        <v>0</v>
      </c>
      <c r="OLM59" s="383">
        <f t="shared" si="422"/>
        <v>0</v>
      </c>
      <c r="OLN59" s="383">
        <f t="shared" si="422"/>
        <v>0</v>
      </c>
      <c r="OLO59" s="383">
        <f t="shared" si="422"/>
        <v>0</v>
      </c>
      <c r="OLP59" s="383">
        <f t="shared" si="422"/>
        <v>0</v>
      </c>
      <c r="OLQ59" s="383">
        <f t="shared" si="422"/>
        <v>0</v>
      </c>
      <c r="OLR59" s="383">
        <f t="shared" si="422"/>
        <v>0</v>
      </c>
      <c r="OLS59" s="383">
        <f t="shared" si="422"/>
        <v>0</v>
      </c>
      <c r="OLT59" s="383">
        <f t="shared" si="422"/>
        <v>0</v>
      </c>
      <c r="OLU59" s="383">
        <f t="shared" si="422"/>
        <v>0</v>
      </c>
      <c r="OLV59" s="383">
        <f t="shared" si="422"/>
        <v>0</v>
      </c>
      <c r="OLW59" s="383">
        <f t="shared" si="422"/>
        <v>0</v>
      </c>
      <c r="OLX59" s="383">
        <f t="shared" si="422"/>
        <v>0</v>
      </c>
      <c r="OLY59" s="383">
        <f t="shared" si="422"/>
        <v>0</v>
      </c>
      <c r="OLZ59" s="383">
        <f t="shared" si="422"/>
        <v>0</v>
      </c>
      <c r="OMA59" s="383">
        <f t="shared" si="422"/>
        <v>0</v>
      </c>
      <c r="OMB59" s="383">
        <f t="shared" si="422"/>
        <v>0</v>
      </c>
      <c r="OMC59" s="383">
        <f t="shared" si="422"/>
        <v>0</v>
      </c>
      <c r="OMD59" s="383">
        <f t="shared" si="422"/>
        <v>0</v>
      </c>
      <c r="OME59" s="383">
        <f t="shared" si="422"/>
        <v>0</v>
      </c>
      <c r="OMF59" s="383">
        <f t="shared" si="422"/>
        <v>0</v>
      </c>
      <c r="OMG59" s="383">
        <f t="shared" si="422"/>
        <v>0</v>
      </c>
      <c r="OMH59" s="383">
        <f t="shared" si="422"/>
        <v>0</v>
      </c>
      <c r="OMI59" s="383">
        <f t="shared" si="422"/>
        <v>0</v>
      </c>
      <c r="OMJ59" s="383">
        <f t="shared" si="422"/>
        <v>0</v>
      </c>
      <c r="OMK59" s="383">
        <f t="shared" si="422"/>
        <v>0</v>
      </c>
      <c r="OML59" s="383">
        <f t="shared" si="422"/>
        <v>0</v>
      </c>
      <c r="OMM59" s="383">
        <f t="shared" si="422"/>
        <v>0</v>
      </c>
      <c r="OMN59" s="383">
        <f t="shared" si="422"/>
        <v>0</v>
      </c>
      <c r="OMO59" s="383">
        <f t="shared" si="422"/>
        <v>0</v>
      </c>
      <c r="OMP59" s="383">
        <f t="shared" si="422"/>
        <v>0</v>
      </c>
      <c r="OMQ59" s="383">
        <f t="shared" si="422"/>
        <v>0</v>
      </c>
      <c r="OMR59" s="383">
        <f t="shared" si="422"/>
        <v>0</v>
      </c>
      <c r="OMS59" s="383">
        <f t="shared" si="422"/>
        <v>0</v>
      </c>
      <c r="OMT59" s="383">
        <f t="shared" si="422"/>
        <v>0</v>
      </c>
      <c r="OMU59" s="383">
        <f t="shared" si="422"/>
        <v>0</v>
      </c>
      <c r="OMV59" s="383">
        <f t="shared" si="422"/>
        <v>0</v>
      </c>
      <c r="OMW59" s="383">
        <f t="shared" si="422"/>
        <v>0</v>
      </c>
      <c r="OMX59" s="383">
        <f t="shared" ref="OMX59:OPI59" si="423">$C$59*OMX54</f>
        <v>0</v>
      </c>
      <c r="OMY59" s="383">
        <f t="shared" si="423"/>
        <v>0</v>
      </c>
      <c r="OMZ59" s="383">
        <f t="shared" si="423"/>
        <v>0</v>
      </c>
      <c r="ONA59" s="383">
        <f t="shared" si="423"/>
        <v>0</v>
      </c>
      <c r="ONB59" s="383">
        <f t="shared" si="423"/>
        <v>0</v>
      </c>
      <c r="ONC59" s="383">
        <f t="shared" si="423"/>
        <v>0</v>
      </c>
      <c r="OND59" s="383">
        <f t="shared" si="423"/>
        <v>0</v>
      </c>
      <c r="ONE59" s="383">
        <f t="shared" si="423"/>
        <v>0</v>
      </c>
      <c r="ONF59" s="383">
        <f t="shared" si="423"/>
        <v>0</v>
      </c>
      <c r="ONG59" s="383">
        <f t="shared" si="423"/>
        <v>0</v>
      </c>
      <c r="ONH59" s="383">
        <f t="shared" si="423"/>
        <v>0</v>
      </c>
      <c r="ONI59" s="383">
        <f t="shared" si="423"/>
        <v>0</v>
      </c>
      <c r="ONJ59" s="383">
        <f t="shared" si="423"/>
        <v>0</v>
      </c>
      <c r="ONK59" s="383">
        <f t="shared" si="423"/>
        <v>0</v>
      </c>
      <c r="ONL59" s="383">
        <f t="shared" si="423"/>
        <v>0</v>
      </c>
      <c r="ONM59" s="383">
        <f t="shared" si="423"/>
        <v>0</v>
      </c>
      <c r="ONN59" s="383">
        <f t="shared" si="423"/>
        <v>0</v>
      </c>
      <c r="ONO59" s="383">
        <f t="shared" si="423"/>
        <v>0</v>
      </c>
      <c r="ONP59" s="383">
        <f t="shared" si="423"/>
        <v>0</v>
      </c>
      <c r="ONQ59" s="383">
        <f t="shared" si="423"/>
        <v>0</v>
      </c>
      <c r="ONR59" s="383">
        <f t="shared" si="423"/>
        <v>0</v>
      </c>
      <c r="ONS59" s="383">
        <f t="shared" si="423"/>
        <v>0</v>
      </c>
      <c r="ONT59" s="383">
        <f t="shared" si="423"/>
        <v>0</v>
      </c>
      <c r="ONU59" s="383">
        <f t="shared" si="423"/>
        <v>0</v>
      </c>
      <c r="ONV59" s="383">
        <f t="shared" si="423"/>
        <v>0</v>
      </c>
      <c r="ONW59" s="383">
        <f t="shared" si="423"/>
        <v>0</v>
      </c>
      <c r="ONX59" s="383">
        <f t="shared" si="423"/>
        <v>0</v>
      </c>
      <c r="ONY59" s="383">
        <f t="shared" si="423"/>
        <v>0</v>
      </c>
      <c r="ONZ59" s="383">
        <f t="shared" si="423"/>
        <v>0</v>
      </c>
      <c r="OOA59" s="383">
        <f t="shared" si="423"/>
        <v>0</v>
      </c>
      <c r="OOB59" s="383">
        <f t="shared" si="423"/>
        <v>0</v>
      </c>
      <c r="OOC59" s="383">
        <f t="shared" si="423"/>
        <v>0</v>
      </c>
      <c r="OOD59" s="383">
        <f t="shared" si="423"/>
        <v>0</v>
      </c>
      <c r="OOE59" s="383">
        <f t="shared" si="423"/>
        <v>0</v>
      </c>
      <c r="OOF59" s="383">
        <f t="shared" si="423"/>
        <v>0</v>
      </c>
      <c r="OOG59" s="383">
        <f t="shared" si="423"/>
        <v>0</v>
      </c>
      <c r="OOH59" s="383">
        <f t="shared" si="423"/>
        <v>0</v>
      </c>
      <c r="OOI59" s="383">
        <f t="shared" si="423"/>
        <v>0</v>
      </c>
      <c r="OOJ59" s="383">
        <f t="shared" si="423"/>
        <v>0</v>
      </c>
      <c r="OOK59" s="383">
        <f t="shared" si="423"/>
        <v>0</v>
      </c>
      <c r="OOL59" s="383">
        <f t="shared" si="423"/>
        <v>0</v>
      </c>
      <c r="OOM59" s="383">
        <f t="shared" si="423"/>
        <v>0</v>
      </c>
      <c r="OON59" s="383">
        <f t="shared" si="423"/>
        <v>0</v>
      </c>
      <c r="OOO59" s="383">
        <f t="shared" si="423"/>
        <v>0</v>
      </c>
      <c r="OOP59" s="383">
        <f t="shared" si="423"/>
        <v>0</v>
      </c>
      <c r="OOQ59" s="383">
        <f t="shared" si="423"/>
        <v>0</v>
      </c>
      <c r="OOR59" s="383">
        <f t="shared" si="423"/>
        <v>0</v>
      </c>
      <c r="OOS59" s="383">
        <f t="shared" si="423"/>
        <v>0</v>
      </c>
      <c r="OOT59" s="383">
        <f t="shared" si="423"/>
        <v>0</v>
      </c>
      <c r="OOU59" s="383">
        <f t="shared" si="423"/>
        <v>0</v>
      </c>
      <c r="OOV59" s="383">
        <f t="shared" si="423"/>
        <v>0</v>
      </c>
      <c r="OOW59" s="383">
        <f t="shared" si="423"/>
        <v>0</v>
      </c>
      <c r="OOX59" s="383">
        <f t="shared" si="423"/>
        <v>0</v>
      </c>
      <c r="OOY59" s="383">
        <f t="shared" si="423"/>
        <v>0</v>
      </c>
      <c r="OOZ59" s="383">
        <f t="shared" si="423"/>
        <v>0</v>
      </c>
      <c r="OPA59" s="383">
        <f t="shared" si="423"/>
        <v>0</v>
      </c>
      <c r="OPB59" s="383">
        <f t="shared" si="423"/>
        <v>0</v>
      </c>
      <c r="OPC59" s="383">
        <f t="shared" si="423"/>
        <v>0</v>
      </c>
      <c r="OPD59" s="383">
        <f t="shared" si="423"/>
        <v>0</v>
      </c>
      <c r="OPE59" s="383">
        <f t="shared" si="423"/>
        <v>0</v>
      </c>
      <c r="OPF59" s="383">
        <f t="shared" si="423"/>
        <v>0</v>
      </c>
      <c r="OPG59" s="383">
        <f t="shared" si="423"/>
        <v>0</v>
      </c>
      <c r="OPH59" s="383">
        <f t="shared" si="423"/>
        <v>0</v>
      </c>
      <c r="OPI59" s="383">
        <f t="shared" si="423"/>
        <v>0</v>
      </c>
      <c r="OPJ59" s="383">
        <f t="shared" ref="OPJ59:ORU59" si="424">$C$59*OPJ54</f>
        <v>0</v>
      </c>
      <c r="OPK59" s="383">
        <f t="shared" si="424"/>
        <v>0</v>
      </c>
      <c r="OPL59" s="383">
        <f t="shared" si="424"/>
        <v>0</v>
      </c>
      <c r="OPM59" s="383">
        <f t="shared" si="424"/>
        <v>0</v>
      </c>
      <c r="OPN59" s="383">
        <f t="shared" si="424"/>
        <v>0</v>
      </c>
      <c r="OPO59" s="383">
        <f t="shared" si="424"/>
        <v>0</v>
      </c>
      <c r="OPP59" s="383">
        <f t="shared" si="424"/>
        <v>0</v>
      </c>
      <c r="OPQ59" s="383">
        <f t="shared" si="424"/>
        <v>0</v>
      </c>
      <c r="OPR59" s="383">
        <f t="shared" si="424"/>
        <v>0</v>
      </c>
      <c r="OPS59" s="383">
        <f t="shared" si="424"/>
        <v>0</v>
      </c>
      <c r="OPT59" s="383">
        <f t="shared" si="424"/>
        <v>0</v>
      </c>
      <c r="OPU59" s="383">
        <f t="shared" si="424"/>
        <v>0</v>
      </c>
      <c r="OPV59" s="383">
        <f t="shared" si="424"/>
        <v>0</v>
      </c>
      <c r="OPW59" s="383">
        <f t="shared" si="424"/>
        <v>0</v>
      </c>
      <c r="OPX59" s="383">
        <f t="shared" si="424"/>
        <v>0</v>
      </c>
      <c r="OPY59" s="383">
        <f t="shared" si="424"/>
        <v>0</v>
      </c>
      <c r="OPZ59" s="383">
        <f t="shared" si="424"/>
        <v>0</v>
      </c>
      <c r="OQA59" s="383">
        <f t="shared" si="424"/>
        <v>0</v>
      </c>
      <c r="OQB59" s="383">
        <f t="shared" si="424"/>
        <v>0</v>
      </c>
      <c r="OQC59" s="383">
        <f t="shared" si="424"/>
        <v>0</v>
      </c>
      <c r="OQD59" s="383">
        <f t="shared" si="424"/>
        <v>0</v>
      </c>
      <c r="OQE59" s="383">
        <f t="shared" si="424"/>
        <v>0</v>
      </c>
      <c r="OQF59" s="383">
        <f t="shared" si="424"/>
        <v>0</v>
      </c>
      <c r="OQG59" s="383">
        <f t="shared" si="424"/>
        <v>0</v>
      </c>
      <c r="OQH59" s="383">
        <f t="shared" si="424"/>
        <v>0</v>
      </c>
      <c r="OQI59" s="383">
        <f t="shared" si="424"/>
        <v>0</v>
      </c>
      <c r="OQJ59" s="383">
        <f t="shared" si="424"/>
        <v>0</v>
      </c>
      <c r="OQK59" s="383">
        <f t="shared" si="424"/>
        <v>0</v>
      </c>
      <c r="OQL59" s="383">
        <f t="shared" si="424"/>
        <v>0</v>
      </c>
      <c r="OQM59" s="383">
        <f t="shared" si="424"/>
        <v>0</v>
      </c>
      <c r="OQN59" s="383">
        <f t="shared" si="424"/>
        <v>0</v>
      </c>
      <c r="OQO59" s="383">
        <f t="shared" si="424"/>
        <v>0</v>
      </c>
      <c r="OQP59" s="383">
        <f t="shared" si="424"/>
        <v>0</v>
      </c>
      <c r="OQQ59" s="383">
        <f t="shared" si="424"/>
        <v>0</v>
      </c>
      <c r="OQR59" s="383">
        <f t="shared" si="424"/>
        <v>0</v>
      </c>
      <c r="OQS59" s="383">
        <f t="shared" si="424"/>
        <v>0</v>
      </c>
      <c r="OQT59" s="383">
        <f t="shared" si="424"/>
        <v>0</v>
      </c>
      <c r="OQU59" s="383">
        <f t="shared" si="424"/>
        <v>0</v>
      </c>
      <c r="OQV59" s="383">
        <f t="shared" si="424"/>
        <v>0</v>
      </c>
      <c r="OQW59" s="383">
        <f t="shared" si="424"/>
        <v>0</v>
      </c>
      <c r="OQX59" s="383">
        <f t="shared" si="424"/>
        <v>0</v>
      </c>
      <c r="OQY59" s="383">
        <f t="shared" si="424"/>
        <v>0</v>
      </c>
      <c r="OQZ59" s="383">
        <f t="shared" si="424"/>
        <v>0</v>
      </c>
      <c r="ORA59" s="383">
        <f t="shared" si="424"/>
        <v>0</v>
      </c>
      <c r="ORB59" s="383">
        <f t="shared" si="424"/>
        <v>0</v>
      </c>
      <c r="ORC59" s="383">
        <f t="shared" si="424"/>
        <v>0</v>
      </c>
      <c r="ORD59" s="383">
        <f t="shared" si="424"/>
        <v>0</v>
      </c>
      <c r="ORE59" s="383">
        <f t="shared" si="424"/>
        <v>0</v>
      </c>
      <c r="ORF59" s="383">
        <f t="shared" si="424"/>
        <v>0</v>
      </c>
      <c r="ORG59" s="383">
        <f t="shared" si="424"/>
        <v>0</v>
      </c>
      <c r="ORH59" s="383">
        <f t="shared" si="424"/>
        <v>0</v>
      </c>
      <c r="ORI59" s="383">
        <f t="shared" si="424"/>
        <v>0</v>
      </c>
      <c r="ORJ59" s="383">
        <f t="shared" si="424"/>
        <v>0</v>
      </c>
      <c r="ORK59" s="383">
        <f t="shared" si="424"/>
        <v>0</v>
      </c>
      <c r="ORL59" s="383">
        <f t="shared" si="424"/>
        <v>0</v>
      </c>
      <c r="ORM59" s="383">
        <f t="shared" si="424"/>
        <v>0</v>
      </c>
      <c r="ORN59" s="383">
        <f t="shared" si="424"/>
        <v>0</v>
      </c>
      <c r="ORO59" s="383">
        <f t="shared" si="424"/>
        <v>0</v>
      </c>
      <c r="ORP59" s="383">
        <f t="shared" si="424"/>
        <v>0</v>
      </c>
      <c r="ORQ59" s="383">
        <f t="shared" si="424"/>
        <v>0</v>
      </c>
      <c r="ORR59" s="383">
        <f t="shared" si="424"/>
        <v>0</v>
      </c>
      <c r="ORS59" s="383">
        <f t="shared" si="424"/>
        <v>0</v>
      </c>
      <c r="ORT59" s="383">
        <f t="shared" si="424"/>
        <v>0</v>
      </c>
      <c r="ORU59" s="383">
        <f t="shared" si="424"/>
        <v>0</v>
      </c>
      <c r="ORV59" s="383">
        <f t="shared" ref="ORV59:OUG59" si="425">$C$59*ORV54</f>
        <v>0</v>
      </c>
      <c r="ORW59" s="383">
        <f t="shared" si="425"/>
        <v>0</v>
      </c>
      <c r="ORX59" s="383">
        <f t="shared" si="425"/>
        <v>0</v>
      </c>
      <c r="ORY59" s="383">
        <f t="shared" si="425"/>
        <v>0</v>
      </c>
      <c r="ORZ59" s="383">
        <f t="shared" si="425"/>
        <v>0</v>
      </c>
      <c r="OSA59" s="383">
        <f t="shared" si="425"/>
        <v>0</v>
      </c>
      <c r="OSB59" s="383">
        <f t="shared" si="425"/>
        <v>0</v>
      </c>
      <c r="OSC59" s="383">
        <f t="shared" si="425"/>
        <v>0</v>
      </c>
      <c r="OSD59" s="383">
        <f t="shared" si="425"/>
        <v>0</v>
      </c>
      <c r="OSE59" s="383">
        <f t="shared" si="425"/>
        <v>0</v>
      </c>
      <c r="OSF59" s="383">
        <f t="shared" si="425"/>
        <v>0</v>
      </c>
      <c r="OSG59" s="383">
        <f t="shared" si="425"/>
        <v>0</v>
      </c>
      <c r="OSH59" s="383">
        <f t="shared" si="425"/>
        <v>0</v>
      </c>
      <c r="OSI59" s="383">
        <f t="shared" si="425"/>
        <v>0</v>
      </c>
      <c r="OSJ59" s="383">
        <f t="shared" si="425"/>
        <v>0</v>
      </c>
      <c r="OSK59" s="383">
        <f t="shared" si="425"/>
        <v>0</v>
      </c>
      <c r="OSL59" s="383">
        <f t="shared" si="425"/>
        <v>0</v>
      </c>
      <c r="OSM59" s="383">
        <f t="shared" si="425"/>
        <v>0</v>
      </c>
      <c r="OSN59" s="383">
        <f t="shared" si="425"/>
        <v>0</v>
      </c>
      <c r="OSO59" s="383">
        <f t="shared" si="425"/>
        <v>0</v>
      </c>
      <c r="OSP59" s="383">
        <f t="shared" si="425"/>
        <v>0</v>
      </c>
      <c r="OSQ59" s="383">
        <f t="shared" si="425"/>
        <v>0</v>
      </c>
      <c r="OSR59" s="383">
        <f t="shared" si="425"/>
        <v>0</v>
      </c>
      <c r="OSS59" s="383">
        <f t="shared" si="425"/>
        <v>0</v>
      </c>
      <c r="OST59" s="383">
        <f t="shared" si="425"/>
        <v>0</v>
      </c>
      <c r="OSU59" s="383">
        <f t="shared" si="425"/>
        <v>0</v>
      </c>
      <c r="OSV59" s="383">
        <f t="shared" si="425"/>
        <v>0</v>
      </c>
      <c r="OSW59" s="383">
        <f t="shared" si="425"/>
        <v>0</v>
      </c>
      <c r="OSX59" s="383">
        <f t="shared" si="425"/>
        <v>0</v>
      </c>
      <c r="OSY59" s="383">
        <f t="shared" si="425"/>
        <v>0</v>
      </c>
      <c r="OSZ59" s="383">
        <f t="shared" si="425"/>
        <v>0</v>
      </c>
      <c r="OTA59" s="383">
        <f t="shared" si="425"/>
        <v>0</v>
      </c>
      <c r="OTB59" s="383">
        <f t="shared" si="425"/>
        <v>0</v>
      </c>
      <c r="OTC59" s="383">
        <f t="shared" si="425"/>
        <v>0</v>
      </c>
      <c r="OTD59" s="383">
        <f t="shared" si="425"/>
        <v>0</v>
      </c>
      <c r="OTE59" s="383">
        <f t="shared" si="425"/>
        <v>0</v>
      </c>
      <c r="OTF59" s="383">
        <f t="shared" si="425"/>
        <v>0</v>
      </c>
      <c r="OTG59" s="383">
        <f t="shared" si="425"/>
        <v>0</v>
      </c>
      <c r="OTH59" s="383">
        <f t="shared" si="425"/>
        <v>0</v>
      </c>
      <c r="OTI59" s="383">
        <f t="shared" si="425"/>
        <v>0</v>
      </c>
      <c r="OTJ59" s="383">
        <f t="shared" si="425"/>
        <v>0</v>
      </c>
      <c r="OTK59" s="383">
        <f t="shared" si="425"/>
        <v>0</v>
      </c>
      <c r="OTL59" s="383">
        <f t="shared" si="425"/>
        <v>0</v>
      </c>
      <c r="OTM59" s="383">
        <f t="shared" si="425"/>
        <v>0</v>
      </c>
      <c r="OTN59" s="383">
        <f t="shared" si="425"/>
        <v>0</v>
      </c>
      <c r="OTO59" s="383">
        <f t="shared" si="425"/>
        <v>0</v>
      </c>
      <c r="OTP59" s="383">
        <f t="shared" si="425"/>
        <v>0</v>
      </c>
      <c r="OTQ59" s="383">
        <f t="shared" si="425"/>
        <v>0</v>
      </c>
      <c r="OTR59" s="383">
        <f t="shared" si="425"/>
        <v>0</v>
      </c>
      <c r="OTS59" s="383">
        <f t="shared" si="425"/>
        <v>0</v>
      </c>
      <c r="OTT59" s="383">
        <f t="shared" si="425"/>
        <v>0</v>
      </c>
      <c r="OTU59" s="383">
        <f t="shared" si="425"/>
        <v>0</v>
      </c>
      <c r="OTV59" s="383">
        <f t="shared" si="425"/>
        <v>0</v>
      </c>
      <c r="OTW59" s="383">
        <f t="shared" si="425"/>
        <v>0</v>
      </c>
      <c r="OTX59" s="383">
        <f t="shared" si="425"/>
        <v>0</v>
      </c>
      <c r="OTY59" s="383">
        <f t="shared" si="425"/>
        <v>0</v>
      </c>
      <c r="OTZ59" s="383">
        <f t="shared" si="425"/>
        <v>0</v>
      </c>
      <c r="OUA59" s="383">
        <f t="shared" si="425"/>
        <v>0</v>
      </c>
      <c r="OUB59" s="383">
        <f t="shared" si="425"/>
        <v>0</v>
      </c>
      <c r="OUC59" s="383">
        <f t="shared" si="425"/>
        <v>0</v>
      </c>
      <c r="OUD59" s="383">
        <f t="shared" si="425"/>
        <v>0</v>
      </c>
      <c r="OUE59" s="383">
        <f t="shared" si="425"/>
        <v>0</v>
      </c>
      <c r="OUF59" s="383">
        <f t="shared" si="425"/>
        <v>0</v>
      </c>
      <c r="OUG59" s="383">
        <f t="shared" si="425"/>
        <v>0</v>
      </c>
      <c r="OUH59" s="383">
        <f t="shared" ref="OUH59:OWS59" si="426">$C$59*OUH54</f>
        <v>0</v>
      </c>
      <c r="OUI59" s="383">
        <f t="shared" si="426"/>
        <v>0</v>
      </c>
      <c r="OUJ59" s="383">
        <f t="shared" si="426"/>
        <v>0</v>
      </c>
      <c r="OUK59" s="383">
        <f t="shared" si="426"/>
        <v>0</v>
      </c>
      <c r="OUL59" s="383">
        <f t="shared" si="426"/>
        <v>0</v>
      </c>
      <c r="OUM59" s="383">
        <f t="shared" si="426"/>
        <v>0</v>
      </c>
      <c r="OUN59" s="383">
        <f t="shared" si="426"/>
        <v>0</v>
      </c>
      <c r="OUO59" s="383">
        <f t="shared" si="426"/>
        <v>0</v>
      </c>
      <c r="OUP59" s="383">
        <f t="shared" si="426"/>
        <v>0</v>
      </c>
      <c r="OUQ59" s="383">
        <f t="shared" si="426"/>
        <v>0</v>
      </c>
      <c r="OUR59" s="383">
        <f t="shared" si="426"/>
        <v>0</v>
      </c>
      <c r="OUS59" s="383">
        <f t="shared" si="426"/>
        <v>0</v>
      </c>
      <c r="OUT59" s="383">
        <f t="shared" si="426"/>
        <v>0</v>
      </c>
      <c r="OUU59" s="383">
        <f t="shared" si="426"/>
        <v>0</v>
      </c>
      <c r="OUV59" s="383">
        <f t="shared" si="426"/>
        <v>0</v>
      </c>
      <c r="OUW59" s="383">
        <f t="shared" si="426"/>
        <v>0</v>
      </c>
      <c r="OUX59" s="383">
        <f t="shared" si="426"/>
        <v>0</v>
      </c>
      <c r="OUY59" s="383">
        <f t="shared" si="426"/>
        <v>0</v>
      </c>
      <c r="OUZ59" s="383">
        <f t="shared" si="426"/>
        <v>0</v>
      </c>
      <c r="OVA59" s="383">
        <f t="shared" si="426"/>
        <v>0</v>
      </c>
      <c r="OVB59" s="383">
        <f t="shared" si="426"/>
        <v>0</v>
      </c>
      <c r="OVC59" s="383">
        <f t="shared" si="426"/>
        <v>0</v>
      </c>
      <c r="OVD59" s="383">
        <f t="shared" si="426"/>
        <v>0</v>
      </c>
      <c r="OVE59" s="383">
        <f t="shared" si="426"/>
        <v>0</v>
      </c>
      <c r="OVF59" s="383">
        <f t="shared" si="426"/>
        <v>0</v>
      </c>
      <c r="OVG59" s="383">
        <f t="shared" si="426"/>
        <v>0</v>
      </c>
      <c r="OVH59" s="383">
        <f t="shared" si="426"/>
        <v>0</v>
      </c>
      <c r="OVI59" s="383">
        <f t="shared" si="426"/>
        <v>0</v>
      </c>
      <c r="OVJ59" s="383">
        <f t="shared" si="426"/>
        <v>0</v>
      </c>
      <c r="OVK59" s="383">
        <f t="shared" si="426"/>
        <v>0</v>
      </c>
      <c r="OVL59" s="383">
        <f t="shared" si="426"/>
        <v>0</v>
      </c>
      <c r="OVM59" s="383">
        <f t="shared" si="426"/>
        <v>0</v>
      </c>
      <c r="OVN59" s="383">
        <f t="shared" si="426"/>
        <v>0</v>
      </c>
      <c r="OVO59" s="383">
        <f t="shared" si="426"/>
        <v>0</v>
      </c>
      <c r="OVP59" s="383">
        <f t="shared" si="426"/>
        <v>0</v>
      </c>
      <c r="OVQ59" s="383">
        <f t="shared" si="426"/>
        <v>0</v>
      </c>
      <c r="OVR59" s="383">
        <f t="shared" si="426"/>
        <v>0</v>
      </c>
      <c r="OVS59" s="383">
        <f t="shared" si="426"/>
        <v>0</v>
      </c>
      <c r="OVT59" s="383">
        <f t="shared" si="426"/>
        <v>0</v>
      </c>
      <c r="OVU59" s="383">
        <f t="shared" si="426"/>
        <v>0</v>
      </c>
      <c r="OVV59" s="383">
        <f t="shared" si="426"/>
        <v>0</v>
      </c>
      <c r="OVW59" s="383">
        <f t="shared" si="426"/>
        <v>0</v>
      </c>
      <c r="OVX59" s="383">
        <f t="shared" si="426"/>
        <v>0</v>
      </c>
      <c r="OVY59" s="383">
        <f t="shared" si="426"/>
        <v>0</v>
      </c>
      <c r="OVZ59" s="383">
        <f t="shared" si="426"/>
        <v>0</v>
      </c>
      <c r="OWA59" s="383">
        <f t="shared" si="426"/>
        <v>0</v>
      </c>
      <c r="OWB59" s="383">
        <f t="shared" si="426"/>
        <v>0</v>
      </c>
      <c r="OWC59" s="383">
        <f t="shared" si="426"/>
        <v>0</v>
      </c>
      <c r="OWD59" s="383">
        <f t="shared" si="426"/>
        <v>0</v>
      </c>
      <c r="OWE59" s="383">
        <f t="shared" si="426"/>
        <v>0</v>
      </c>
      <c r="OWF59" s="383">
        <f t="shared" si="426"/>
        <v>0</v>
      </c>
      <c r="OWG59" s="383">
        <f t="shared" si="426"/>
        <v>0</v>
      </c>
      <c r="OWH59" s="383">
        <f t="shared" si="426"/>
        <v>0</v>
      </c>
      <c r="OWI59" s="383">
        <f t="shared" si="426"/>
        <v>0</v>
      </c>
      <c r="OWJ59" s="383">
        <f t="shared" si="426"/>
        <v>0</v>
      </c>
      <c r="OWK59" s="383">
        <f t="shared" si="426"/>
        <v>0</v>
      </c>
      <c r="OWL59" s="383">
        <f t="shared" si="426"/>
        <v>0</v>
      </c>
      <c r="OWM59" s="383">
        <f t="shared" si="426"/>
        <v>0</v>
      </c>
      <c r="OWN59" s="383">
        <f t="shared" si="426"/>
        <v>0</v>
      </c>
      <c r="OWO59" s="383">
        <f t="shared" si="426"/>
        <v>0</v>
      </c>
      <c r="OWP59" s="383">
        <f t="shared" si="426"/>
        <v>0</v>
      </c>
      <c r="OWQ59" s="383">
        <f t="shared" si="426"/>
        <v>0</v>
      </c>
      <c r="OWR59" s="383">
        <f t="shared" si="426"/>
        <v>0</v>
      </c>
      <c r="OWS59" s="383">
        <f t="shared" si="426"/>
        <v>0</v>
      </c>
      <c r="OWT59" s="383">
        <f t="shared" ref="OWT59:OZE59" si="427">$C$59*OWT54</f>
        <v>0</v>
      </c>
      <c r="OWU59" s="383">
        <f t="shared" si="427"/>
        <v>0</v>
      </c>
      <c r="OWV59" s="383">
        <f t="shared" si="427"/>
        <v>0</v>
      </c>
      <c r="OWW59" s="383">
        <f t="shared" si="427"/>
        <v>0</v>
      </c>
      <c r="OWX59" s="383">
        <f t="shared" si="427"/>
        <v>0</v>
      </c>
      <c r="OWY59" s="383">
        <f t="shared" si="427"/>
        <v>0</v>
      </c>
      <c r="OWZ59" s="383">
        <f t="shared" si="427"/>
        <v>0</v>
      </c>
      <c r="OXA59" s="383">
        <f t="shared" si="427"/>
        <v>0</v>
      </c>
      <c r="OXB59" s="383">
        <f t="shared" si="427"/>
        <v>0</v>
      </c>
      <c r="OXC59" s="383">
        <f t="shared" si="427"/>
        <v>0</v>
      </c>
      <c r="OXD59" s="383">
        <f t="shared" si="427"/>
        <v>0</v>
      </c>
      <c r="OXE59" s="383">
        <f t="shared" si="427"/>
        <v>0</v>
      </c>
      <c r="OXF59" s="383">
        <f t="shared" si="427"/>
        <v>0</v>
      </c>
      <c r="OXG59" s="383">
        <f t="shared" si="427"/>
        <v>0</v>
      </c>
      <c r="OXH59" s="383">
        <f t="shared" si="427"/>
        <v>0</v>
      </c>
      <c r="OXI59" s="383">
        <f t="shared" si="427"/>
        <v>0</v>
      </c>
      <c r="OXJ59" s="383">
        <f t="shared" si="427"/>
        <v>0</v>
      </c>
      <c r="OXK59" s="383">
        <f t="shared" si="427"/>
        <v>0</v>
      </c>
      <c r="OXL59" s="383">
        <f t="shared" si="427"/>
        <v>0</v>
      </c>
      <c r="OXM59" s="383">
        <f t="shared" si="427"/>
        <v>0</v>
      </c>
      <c r="OXN59" s="383">
        <f t="shared" si="427"/>
        <v>0</v>
      </c>
      <c r="OXO59" s="383">
        <f t="shared" si="427"/>
        <v>0</v>
      </c>
      <c r="OXP59" s="383">
        <f t="shared" si="427"/>
        <v>0</v>
      </c>
      <c r="OXQ59" s="383">
        <f t="shared" si="427"/>
        <v>0</v>
      </c>
      <c r="OXR59" s="383">
        <f t="shared" si="427"/>
        <v>0</v>
      </c>
      <c r="OXS59" s="383">
        <f t="shared" si="427"/>
        <v>0</v>
      </c>
      <c r="OXT59" s="383">
        <f t="shared" si="427"/>
        <v>0</v>
      </c>
      <c r="OXU59" s="383">
        <f t="shared" si="427"/>
        <v>0</v>
      </c>
      <c r="OXV59" s="383">
        <f t="shared" si="427"/>
        <v>0</v>
      </c>
      <c r="OXW59" s="383">
        <f t="shared" si="427"/>
        <v>0</v>
      </c>
      <c r="OXX59" s="383">
        <f t="shared" si="427"/>
        <v>0</v>
      </c>
      <c r="OXY59" s="383">
        <f t="shared" si="427"/>
        <v>0</v>
      </c>
      <c r="OXZ59" s="383">
        <f t="shared" si="427"/>
        <v>0</v>
      </c>
      <c r="OYA59" s="383">
        <f t="shared" si="427"/>
        <v>0</v>
      </c>
      <c r="OYB59" s="383">
        <f t="shared" si="427"/>
        <v>0</v>
      </c>
      <c r="OYC59" s="383">
        <f t="shared" si="427"/>
        <v>0</v>
      </c>
      <c r="OYD59" s="383">
        <f t="shared" si="427"/>
        <v>0</v>
      </c>
      <c r="OYE59" s="383">
        <f t="shared" si="427"/>
        <v>0</v>
      </c>
      <c r="OYF59" s="383">
        <f t="shared" si="427"/>
        <v>0</v>
      </c>
      <c r="OYG59" s="383">
        <f t="shared" si="427"/>
        <v>0</v>
      </c>
      <c r="OYH59" s="383">
        <f t="shared" si="427"/>
        <v>0</v>
      </c>
      <c r="OYI59" s="383">
        <f t="shared" si="427"/>
        <v>0</v>
      </c>
      <c r="OYJ59" s="383">
        <f t="shared" si="427"/>
        <v>0</v>
      </c>
      <c r="OYK59" s="383">
        <f t="shared" si="427"/>
        <v>0</v>
      </c>
      <c r="OYL59" s="383">
        <f t="shared" si="427"/>
        <v>0</v>
      </c>
      <c r="OYM59" s="383">
        <f t="shared" si="427"/>
        <v>0</v>
      </c>
      <c r="OYN59" s="383">
        <f t="shared" si="427"/>
        <v>0</v>
      </c>
      <c r="OYO59" s="383">
        <f t="shared" si="427"/>
        <v>0</v>
      </c>
      <c r="OYP59" s="383">
        <f t="shared" si="427"/>
        <v>0</v>
      </c>
      <c r="OYQ59" s="383">
        <f t="shared" si="427"/>
        <v>0</v>
      </c>
      <c r="OYR59" s="383">
        <f t="shared" si="427"/>
        <v>0</v>
      </c>
      <c r="OYS59" s="383">
        <f t="shared" si="427"/>
        <v>0</v>
      </c>
      <c r="OYT59" s="383">
        <f t="shared" si="427"/>
        <v>0</v>
      </c>
      <c r="OYU59" s="383">
        <f t="shared" si="427"/>
        <v>0</v>
      </c>
      <c r="OYV59" s="383">
        <f t="shared" si="427"/>
        <v>0</v>
      </c>
      <c r="OYW59" s="383">
        <f t="shared" si="427"/>
        <v>0</v>
      </c>
      <c r="OYX59" s="383">
        <f t="shared" si="427"/>
        <v>0</v>
      </c>
      <c r="OYY59" s="383">
        <f t="shared" si="427"/>
        <v>0</v>
      </c>
      <c r="OYZ59" s="383">
        <f t="shared" si="427"/>
        <v>0</v>
      </c>
      <c r="OZA59" s="383">
        <f t="shared" si="427"/>
        <v>0</v>
      </c>
      <c r="OZB59" s="383">
        <f t="shared" si="427"/>
        <v>0</v>
      </c>
      <c r="OZC59" s="383">
        <f t="shared" si="427"/>
        <v>0</v>
      </c>
      <c r="OZD59" s="383">
        <f t="shared" si="427"/>
        <v>0</v>
      </c>
      <c r="OZE59" s="383">
        <f t="shared" si="427"/>
        <v>0</v>
      </c>
      <c r="OZF59" s="383">
        <f t="shared" ref="OZF59:PBQ59" si="428">$C$59*OZF54</f>
        <v>0</v>
      </c>
      <c r="OZG59" s="383">
        <f t="shared" si="428"/>
        <v>0</v>
      </c>
      <c r="OZH59" s="383">
        <f t="shared" si="428"/>
        <v>0</v>
      </c>
      <c r="OZI59" s="383">
        <f t="shared" si="428"/>
        <v>0</v>
      </c>
      <c r="OZJ59" s="383">
        <f t="shared" si="428"/>
        <v>0</v>
      </c>
      <c r="OZK59" s="383">
        <f t="shared" si="428"/>
        <v>0</v>
      </c>
      <c r="OZL59" s="383">
        <f t="shared" si="428"/>
        <v>0</v>
      </c>
      <c r="OZM59" s="383">
        <f t="shared" si="428"/>
        <v>0</v>
      </c>
      <c r="OZN59" s="383">
        <f t="shared" si="428"/>
        <v>0</v>
      </c>
      <c r="OZO59" s="383">
        <f t="shared" si="428"/>
        <v>0</v>
      </c>
      <c r="OZP59" s="383">
        <f t="shared" si="428"/>
        <v>0</v>
      </c>
      <c r="OZQ59" s="383">
        <f t="shared" si="428"/>
        <v>0</v>
      </c>
      <c r="OZR59" s="383">
        <f t="shared" si="428"/>
        <v>0</v>
      </c>
      <c r="OZS59" s="383">
        <f t="shared" si="428"/>
        <v>0</v>
      </c>
      <c r="OZT59" s="383">
        <f t="shared" si="428"/>
        <v>0</v>
      </c>
      <c r="OZU59" s="383">
        <f t="shared" si="428"/>
        <v>0</v>
      </c>
      <c r="OZV59" s="383">
        <f t="shared" si="428"/>
        <v>0</v>
      </c>
      <c r="OZW59" s="383">
        <f t="shared" si="428"/>
        <v>0</v>
      </c>
      <c r="OZX59" s="383">
        <f t="shared" si="428"/>
        <v>0</v>
      </c>
      <c r="OZY59" s="383">
        <f t="shared" si="428"/>
        <v>0</v>
      </c>
      <c r="OZZ59" s="383">
        <f t="shared" si="428"/>
        <v>0</v>
      </c>
      <c r="PAA59" s="383">
        <f t="shared" si="428"/>
        <v>0</v>
      </c>
      <c r="PAB59" s="383">
        <f t="shared" si="428"/>
        <v>0</v>
      </c>
      <c r="PAC59" s="383">
        <f t="shared" si="428"/>
        <v>0</v>
      </c>
      <c r="PAD59" s="383">
        <f t="shared" si="428"/>
        <v>0</v>
      </c>
      <c r="PAE59" s="383">
        <f t="shared" si="428"/>
        <v>0</v>
      </c>
      <c r="PAF59" s="383">
        <f t="shared" si="428"/>
        <v>0</v>
      </c>
      <c r="PAG59" s="383">
        <f t="shared" si="428"/>
        <v>0</v>
      </c>
      <c r="PAH59" s="383">
        <f t="shared" si="428"/>
        <v>0</v>
      </c>
      <c r="PAI59" s="383">
        <f t="shared" si="428"/>
        <v>0</v>
      </c>
      <c r="PAJ59" s="383">
        <f t="shared" si="428"/>
        <v>0</v>
      </c>
      <c r="PAK59" s="383">
        <f t="shared" si="428"/>
        <v>0</v>
      </c>
      <c r="PAL59" s="383">
        <f t="shared" si="428"/>
        <v>0</v>
      </c>
      <c r="PAM59" s="383">
        <f t="shared" si="428"/>
        <v>0</v>
      </c>
      <c r="PAN59" s="383">
        <f t="shared" si="428"/>
        <v>0</v>
      </c>
      <c r="PAO59" s="383">
        <f t="shared" si="428"/>
        <v>0</v>
      </c>
      <c r="PAP59" s="383">
        <f t="shared" si="428"/>
        <v>0</v>
      </c>
      <c r="PAQ59" s="383">
        <f t="shared" si="428"/>
        <v>0</v>
      </c>
      <c r="PAR59" s="383">
        <f t="shared" si="428"/>
        <v>0</v>
      </c>
      <c r="PAS59" s="383">
        <f t="shared" si="428"/>
        <v>0</v>
      </c>
      <c r="PAT59" s="383">
        <f t="shared" si="428"/>
        <v>0</v>
      </c>
      <c r="PAU59" s="383">
        <f t="shared" si="428"/>
        <v>0</v>
      </c>
      <c r="PAV59" s="383">
        <f t="shared" si="428"/>
        <v>0</v>
      </c>
      <c r="PAW59" s="383">
        <f t="shared" si="428"/>
        <v>0</v>
      </c>
      <c r="PAX59" s="383">
        <f t="shared" si="428"/>
        <v>0</v>
      </c>
      <c r="PAY59" s="383">
        <f t="shared" si="428"/>
        <v>0</v>
      </c>
      <c r="PAZ59" s="383">
        <f t="shared" si="428"/>
        <v>0</v>
      </c>
      <c r="PBA59" s="383">
        <f t="shared" si="428"/>
        <v>0</v>
      </c>
      <c r="PBB59" s="383">
        <f t="shared" si="428"/>
        <v>0</v>
      </c>
      <c r="PBC59" s="383">
        <f t="shared" si="428"/>
        <v>0</v>
      </c>
      <c r="PBD59" s="383">
        <f t="shared" si="428"/>
        <v>0</v>
      </c>
      <c r="PBE59" s="383">
        <f t="shared" si="428"/>
        <v>0</v>
      </c>
      <c r="PBF59" s="383">
        <f t="shared" si="428"/>
        <v>0</v>
      </c>
      <c r="PBG59" s="383">
        <f t="shared" si="428"/>
        <v>0</v>
      </c>
      <c r="PBH59" s="383">
        <f t="shared" si="428"/>
        <v>0</v>
      </c>
      <c r="PBI59" s="383">
        <f t="shared" si="428"/>
        <v>0</v>
      </c>
      <c r="PBJ59" s="383">
        <f t="shared" si="428"/>
        <v>0</v>
      </c>
      <c r="PBK59" s="383">
        <f t="shared" si="428"/>
        <v>0</v>
      </c>
      <c r="PBL59" s="383">
        <f t="shared" si="428"/>
        <v>0</v>
      </c>
      <c r="PBM59" s="383">
        <f t="shared" si="428"/>
        <v>0</v>
      </c>
      <c r="PBN59" s="383">
        <f t="shared" si="428"/>
        <v>0</v>
      </c>
      <c r="PBO59" s="383">
        <f t="shared" si="428"/>
        <v>0</v>
      </c>
      <c r="PBP59" s="383">
        <f t="shared" si="428"/>
        <v>0</v>
      </c>
      <c r="PBQ59" s="383">
        <f t="shared" si="428"/>
        <v>0</v>
      </c>
      <c r="PBR59" s="383">
        <f t="shared" ref="PBR59:PEC59" si="429">$C$59*PBR54</f>
        <v>0</v>
      </c>
      <c r="PBS59" s="383">
        <f t="shared" si="429"/>
        <v>0</v>
      </c>
      <c r="PBT59" s="383">
        <f t="shared" si="429"/>
        <v>0</v>
      </c>
      <c r="PBU59" s="383">
        <f t="shared" si="429"/>
        <v>0</v>
      </c>
      <c r="PBV59" s="383">
        <f t="shared" si="429"/>
        <v>0</v>
      </c>
      <c r="PBW59" s="383">
        <f t="shared" si="429"/>
        <v>0</v>
      </c>
      <c r="PBX59" s="383">
        <f t="shared" si="429"/>
        <v>0</v>
      </c>
      <c r="PBY59" s="383">
        <f t="shared" si="429"/>
        <v>0</v>
      </c>
      <c r="PBZ59" s="383">
        <f t="shared" si="429"/>
        <v>0</v>
      </c>
      <c r="PCA59" s="383">
        <f t="shared" si="429"/>
        <v>0</v>
      </c>
      <c r="PCB59" s="383">
        <f t="shared" si="429"/>
        <v>0</v>
      </c>
      <c r="PCC59" s="383">
        <f t="shared" si="429"/>
        <v>0</v>
      </c>
      <c r="PCD59" s="383">
        <f t="shared" si="429"/>
        <v>0</v>
      </c>
      <c r="PCE59" s="383">
        <f t="shared" si="429"/>
        <v>0</v>
      </c>
      <c r="PCF59" s="383">
        <f t="shared" si="429"/>
        <v>0</v>
      </c>
      <c r="PCG59" s="383">
        <f t="shared" si="429"/>
        <v>0</v>
      </c>
      <c r="PCH59" s="383">
        <f t="shared" si="429"/>
        <v>0</v>
      </c>
      <c r="PCI59" s="383">
        <f t="shared" si="429"/>
        <v>0</v>
      </c>
      <c r="PCJ59" s="383">
        <f t="shared" si="429"/>
        <v>0</v>
      </c>
      <c r="PCK59" s="383">
        <f t="shared" si="429"/>
        <v>0</v>
      </c>
      <c r="PCL59" s="383">
        <f t="shared" si="429"/>
        <v>0</v>
      </c>
      <c r="PCM59" s="383">
        <f t="shared" si="429"/>
        <v>0</v>
      </c>
      <c r="PCN59" s="383">
        <f t="shared" si="429"/>
        <v>0</v>
      </c>
      <c r="PCO59" s="383">
        <f t="shared" si="429"/>
        <v>0</v>
      </c>
      <c r="PCP59" s="383">
        <f t="shared" si="429"/>
        <v>0</v>
      </c>
      <c r="PCQ59" s="383">
        <f t="shared" si="429"/>
        <v>0</v>
      </c>
      <c r="PCR59" s="383">
        <f t="shared" si="429"/>
        <v>0</v>
      </c>
      <c r="PCS59" s="383">
        <f t="shared" si="429"/>
        <v>0</v>
      </c>
      <c r="PCT59" s="383">
        <f t="shared" si="429"/>
        <v>0</v>
      </c>
      <c r="PCU59" s="383">
        <f t="shared" si="429"/>
        <v>0</v>
      </c>
      <c r="PCV59" s="383">
        <f t="shared" si="429"/>
        <v>0</v>
      </c>
      <c r="PCW59" s="383">
        <f t="shared" si="429"/>
        <v>0</v>
      </c>
      <c r="PCX59" s="383">
        <f t="shared" si="429"/>
        <v>0</v>
      </c>
      <c r="PCY59" s="383">
        <f t="shared" si="429"/>
        <v>0</v>
      </c>
      <c r="PCZ59" s="383">
        <f t="shared" si="429"/>
        <v>0</v>
      </c>
      <c r="PDA59" s="383">
        <f t="shared" si="429"/>
        <v>0</v>
      </c>
      <c r="PDB59" s="383">
        <f t="shared" si="429"/>
        <v>0</v>
      </c>
      <c r="PDC59" s="383">
        <f t="shared" si="429"/>
        <v>0</v>
      </c>
      <c r="PDD59" s="383">
        <f t="shared" si="429"/>
        <v>0</v>
      </c>
      <c r="PDE59" s="383">
        <f t="shared" si="429"/>
        <v>0</v>
      </c>
      <c r="PDF59" s="383">
        <f t="shared" si="429"/>
        <v>0</v>
      </c>
      <c r="PDG59" s="383">
        <f t="shared" si="429"/>
        <v>0</v>
      </c>
      <c r="PDH59" s="383">
        <f t="shared" si="429"/>
        <v>0</v>
      </c>
      <c r="PDI59" s="383">
        <f t="shared" si="429"/>
        <v>0</v>
      </c>
      <c r="PDJ59" s="383">
        <f t="shared" si="429"/>
        <v>0</v>
      </c>
      <c r="PDK59" s="383">
        <f t="shared" si="429"/>
        <v>0</v>
      </c>
      <c r="PDL59" s="383">
        <f t="shared" si="429"/>
        <v>0</v>
      </c>
      <c r="PDM59" s="383">
        <f t="shared" si="429"/>
        <v>0</v>
      </c>
      <c r="PDN59" s="383">
        <f t="shared" si="429"/>
        <v>0</v>
      </c>
      <c r="PDO59" s="383">
        <f t="shared" si="429"/>
        <v>0</v>
      </c>
      <c r="PDP59" s="383">
        <f t="shared" si="429"/>
        <v>0</v>
      </c>
      <c r="PDQ59" s="383">
        <f t="shared" si="429"/>
        <v>0</v>
      </c>
      <c r="PDR59" s="383">
        <f t="shared" si="429"/>
        <v>0</v>
      </c>
      <c r="PDS59" s="383">
        <f t="shared" si="429"/>
        <v>0</v>
      </c>
      <c r="PDT59" s="383">
        <f t="shared" si="429"/>
        <v>0</v>
      </c>
      <c r="PDU59" s="383">
        <f t="shared" si="429"/>
        <v>0</v>
      </c>
      <c r="PDV59" s="383">
        <f t="shared" si="429"/>
        <v>0</v>
      </c>
      <c r="PDW59" s="383">
        <f t="shared" si="429"/>
        <v>0</v>
      </c>
      <c r="PDX59" s="383">
        <f t="shared" si="429"/>
        <v>0</v>
      </c>
      <c r="PDY59" s="383">
        <f t="shared" si="429"/>
        <v>0</v>
      </c>
      <c r="PDZ59" s="383">
        <f t="shared" si="429"/>
        <v>0</v>
      </c>
      <c r="PEA59" s="383">
        <f t="shared" si="429"/>
        <v>0</v>
      </c>
      <c r="PEB59" s="383">
        <f t="shared" si="429"/>
        <v>0</v>
      </c>
      <c r="PEC59" s="383">
        <f t="shared" si="429"/>
        <v>0</v>
      </c>
      <c r="PED59" s="383">
        <f t="shared" ref="PED59:PGO59" si="430">$C$59*PED54</f>
        <v>0</v>
      </c>
      <c r="PEE59" s="383">
        <f t="shared" si="430"/>
        <v>0</v>
      </c>
      <c r="PEF59" s="383">
        <f t="shared" si="430"/>
        <v>0</v>
      </c>
      <c r="PEG59" s="383">
        <f t="shared" si="430"/>
        <v>0</v>
      </c>
      <c r="PEH59" s="383">
        <f t="shared" si="430"/>
        <v>0</v>
      </c>
      <c r="PEI59" s="383">
        <f t="shared" si="430"/>
        <v>0</v>
      </c>
      <c r="PEJ59" s="383">
        <f t="shared" si="430"/>
        <v>0</v>
      </c>
      <c r="PEK59" s="383">
        <f t="shared" si="430"/>
        <v>0</v>
      </c>
      <c r="PEL59" s="383">
        <f t="shared" si="430"/>
        <v>0</v>
      </c>
      <c r="PEM59" s="383">
        <f t="shared" si="430"/>
        <v>0</v>
      </c>
      <c r="PEN59" s="383">
        <f t="shared" si="430"/>
        <v>0</v>
      </c>
      <c r="PEO59" s="383">
        <f t="shared" si="430"/>
        <v>0</v>
      </c>
      <c r="PEP59" s="383">
        <f t="shared" si="430"/>
        <v>0</v>
      </c>
      <c r="PEQ59" s="383">
        <f t="shared" si="430"/>
        <v>0</v>
      </c>
      <c r="PER59" s="383">
        <f t="shared" si="430"/>
        <v>0</v>
      </c>
      <c r="PES59" s="383">
        <f t="shared" si="430"/>
        <v>0</v>
      </c>
      <c r="PET59" s="383">
        <f t="shared" si="430"/>
        <v>0</v>
      </c>
      <c r="PEU59" s="383">
        <f t="shared" si="430"/>
        <v>0</v>
      </c>
      <c r="PEV59" s="383">
        <f t="shared" si="430"/>
        <v>0</v>
      </c>
      <c r="PEW59" s="383">
        <f t="shared" si="430"/>
        <v>0</v>
      </c>
      <c r="PEX59" s="383">
        <f t="shared" si="430"/>
        <v>0</v>
      </c>
      <c r="PEY59" s="383">
        <f t="shared" si="430"/>
        <v>0</v>
      </c>
      <c r="PEZ59" s="383">
        <f t="shared" si="430"/>
        <v>0</v>
      </c>
      <c r="PFA59" s="383">
        <f t="shared" si="430"/>
        <v>0</v>
      </c>
      <c r="PFB59" s="383">
        <f t="shared" si="430"/>
        <v>0</v>
      </c>
      <c r="PFC59" s="383">
        <f t="shared" si="430"/>
        <v>0</v>
      </c>
      <c r="PFD59" s="383">
        <f t="shared" si="430"/>
        <v>0</v>
      </c>
      <c r="PFE59" s="383">
        <f t="shared" si="430"/>
        <v>0</v>
      </c>
      <c r="PFF59" s="383">
        <f t="shared" si="430"/>
        <v>0</v>
      </c>
      <c r="PFG59" s="383">
        <f t="shared" si="430"/>
        <v>0</v>
      </c>
      <c r="PFH59" s="383">
        <f t="shared" si="430"/>
        <v>0</v>
      </c>
      <c r="PFI59" s="383">
        <f t="shared" si="430"/>
        <v>0</v>
      </c>
      <c r="PFJ59" s="383">
        <f t="shared" si="430"/>
        <v>0</v>
      </c>
      <c r="PFK59" s="383">
        <f t="shared" si="430"/>
        <v>0</v>
      </c>
      <c r="PFL59" s="383">
        <f t="shared" si="430"/>
        <v>0</v>
      </c>
      <c r="PFM59" s="383">
        <f t="shared" si="430"/>
        <v>0</v>
      </c>
      <c r="PFN59" s="383">
        <f t="shared" si="430"/>
        <v>0</v>
      </c>
      <c r="PFO59" s="383">
        <f t="shared" si="430"/>
        <v>0</v>
      </c>
      <c r="PFP59" s="383">
        <f t="shared" si="430"/>
        <v>0</v>
      </c>
      <c r="PFQ59" s="383">
        <f t="shared" si="430"/>
        <v>0</v>
      </c>
      <c r="PFR59" s="383">
        <f t="shared" si="430"/>
        <v>0</v>
      </c>
      <c r="PFS59" s="383">
        <f t="shared" si="430"/>
        <v>0</v>
      </c>
      <c r="PFT59" s="383">
        <f t="shared" si="430"/>
        <v>0</v>
      </c>
      <c r="PFU59" s="383">
        <f t="shared" si="430"/>
        <v>0</v>
      </c>
      <c r="PFV59" s="383">
        <f t="shared" si="430"/>
        <v>0</v>
      </c>
      <c r="PFW59" s="383">
        <f t="shared" si="430"/>
        <v>0</v>
      </c>
      <c r="PFX59" s="383">
        <f t="shared" si="430"/>
        <v>0</v>
      </c>
      <c r="PFY59" s="383">
        <f t="shared" si="430"/>
        <v>0</v>
      </c>
      <c r="PFZ59" s="383">
        <f t="shared" si="430"/>
        <v>0</v>
      </c>
      <c r="PGA59" s="383">
        <f t="shared" si="430"/>
        <v>0</v>
      </c>
      <c r="PGB59" s="383">
        <f t="shared" si="430"/>
        <v>0</v>
      </c>
      <c r="PGC59" s="383">
        <f t="shared" si="430"/>
        <v>0</v>
      </c>
      <c r="PGD59" s="383">
        <f t="shared" si="430"/>
        <v>0</v>
      </c>
      <c r="PGE59" s="383">
        <f t="shared" si="430"/>
        <v>0</v>
      </c>
      <c r="PGF59" s="383">
        <f t="shared" si="430"/>
        <v>0</v>
      </c>
      <c r="PGG59" s="383">
        <f t="shared" si="430"/>
        <v>0</v>
      </c>
      <c r="PGH59" s="383">
        <f t="shared" si="430"/>
        <v>0</v>
      </c>
      <c r="PGI59" s="383">
        <f t="shared" si="430"/>
        <v>0</v>
      </c>
      <c r="PGJ59" s="383">
        <f t="shared" si="430"/>
        <v>0</v>
      </c>
      <c r="PGK59" s="383">
        <f t="shared" si="430"/>
        <v>0</v>
      </c>
      <c r="PGL59" s="383">
        <f t="shared" si="430"/>
        <v>0</v>
      </c>
      <c r="PGM59" s="383">
        <f t="shared" si="430"/>
        <v>0</v>
      </c>
      <c r="PGN59" s="383">
        <f t="shared" si="430"/>
        <v>0</v>
      </c>
      <c r="PGO59" s="383">
        <f t="shared" si="430"/>
        <v>0</v>
      </c>
      <c r="PGP59" s="383">
        <f t="shared" ref="PGP59:PJA59" si="431">$C$59*PGP54</f>
        <v>0</v>
      </c>
      <c r="PGQ59" s="383">
        <f t="shared" si="431"/>
        <v>0</v>
      </c>
      <c r="PGR59" s="383">
        <f t="shared" si="431"/>
        <v>0</v>
      </c>
      <c r="PGS59" s="383">
        <f t="shared" si="431"/>
        <v>0</v>
      </c>
      <c r="PGT59" s="383">
        <f t="shared" si="431"/>
        <v>0</v>
      </c>
      <c r="PGU59" s="383">
        <f t="shared" si="431"/>
        <v>0</v>
      </c>
      <c r="PGV59" s="383">
        <f t="shared" si="431"/>
        <v>0</v>
      </c>
      <c r="PGW59" s="383">
        <f t="shared" si="431"/>
        <v>0</v>
      </c>
      <c r="PGX59" s="383">
        <f t="shared" si="431"/>
        <v>0</v>
      </c>
      <c r="PGY59" s="383">
        <f t="shared" si="431"/>
        <v>0</v>
      </c>
      <c r="PGZ59" s="383">
        <f t="shared" si="431"/>
        <v>0</v>
      </c>
      <c r="PHA59" s="383">
        <f t="shared" si="431"/>
        <v>0</v>
      </c>
      <c r="PHB59" s="383">
        <f t="shared" si="431"/>
        <v>0</v>
      </c>
      <c r="PHC59" s="383">
        <f t="shared" si="431"/>
        <v>0</v>
      </c>
      <c r="PHD59" s="383">
        <f t="shared" si="431"/>
        <v>0</v>
      </c>
      <c r="PHE59" s="383">
        <f t="shared" si="431"/>
        <v>0</v>
      </c>
      <c r="PHF59" s="383">
        <f t="shared" si="431"/>
        <v>0</v>
      </c>
      <c r="PHG59" s="383">
        <f t="shared" si="431"/>
        <v>0</v>
      </c>
      <c r="PHH59" s="383">
        <f t="shared" si="431"/>
        <v>0</v>
      </c>
      <c r="PHI59" s="383">
        <f t="shared" si="431"/>
        <v>0</v>
      </c>
      <c r="PHJ59" s="383">
        <f t="shared" si="431"/>
        <v>0</v>
      </c>
      <c r="PHK59" s="383">
        <f t="shared" si="431"/>
        <v>0</v>
      </c>
      <c r="PHL59" s="383">
        <f t="shared" si="431"/>
        <v>0</v>
      </c>
      <c r="PHM59" s="383">
        <f t="shared" si="431"/>
        <v>0</v>
      </c>
      <c r="PHN59" s="383">
        <f t="shared" si="431"/>
        <v>0</v>
      </c>
      <c r="PHO59" s="383">
        <f t="shared" si="431"/>
        <v>0</v>
      </c>
      <c r="PHP59" s="383">
        <f t="shared" si="431"/>
        <v>0</v>
      </c>
      <c r="PHQ59" s="383">
        <f t="shared" si="431"/>
        <v>0</v>
      </c>
      <c r="PHR59" s="383">
        <f t="shared" si="431"/>
        <v>0</v>
      </c>
      <c r="PHS59" s="383">
        <f t="shared" si="431"/>
        <v>0</v>
      </c>
      <c r="PHT59" s="383">
        <f t="shared" si="431"/>
        <v>0</v>
      </c>
      <c r="PHU59" s="383">
        <f t="shared" si="431"/>
        <v>0</v>
      </c>
      <c r="PHV59" s="383">
        <f t="shared" si="431"/>
        <v>0</v>
      </c>
      <c r="PHW59" s="383">
        <f t="shared" si="431"/>
        <v>0</v>
      </c>
      <c r="PHX59" s="383">
        <f t="shared" si="431"/>
        <v>0</v>
      </c>
      <c r="PHY59" s="383">
        <f t="shared" si="431"/>
        <v>0</v>
      </c>
      <c r="PHZ59" s="383">
        <f t="shared" si="431"/>
        <v>0</v>
      </c>
      <c r="PIA59" s="383">
        <f t="shared" si="431"/>
        <v>0</v>
      </c>
      <c r="PIB59" s="383">
        <f t="shared" si="431"/>
        <v>0</v>
      </c>
      <c r="PIC59" s="383">
        <f t="shared" si="431"/>
        <v>0</v>
      </c>
      <c r="PID59" s="383">
        <f t="shared" si="431"/>
        <v>0</v>
      </c>
      <c r="PIE59" s="383">
        <f t="shared" si="431"/>
        <v>0</v>
      </c>
      <c r="PIF59" s="383">
        <f t="shared" si="431"/>
        <v>0</v>
      </c>
      <c r="PIG59" s="383">
        <f t="shared" si="431"/>
        <v>0</v>
      </c>
      <c r="PIH59" s="383">
        <f t="shared" si="431"/>
        <v>0</v>
      </c>
      <c r="PII59" s="383">
        <f t="shared" si="431"/>
        <v>0</v>
      </c>
      <c r="PIJ59" s="383">
        <f t="shared" si="431"/>
        <v>0</v>
      </c>
      <c r="PIK59" s="383">
        <f t="shared" si="431"/>
        <v>0</v>
      </c>
      <c r="PIL59" s="383">
        <f t="shared" si="431"/>
        <v>0</v>
      </c>
      <c r="PIM59" s="383">
        <f t="shared" si="431"/>
        <v>0</v>
      </c>
      <c r="PIN59" s="383">
        <f t="shared" si="431"/>
        <v>0</v>
      </c>
      <c r="PIO59" s="383">
        <f t="shared" si="431"/>
        <v>0</v>
      </c>
      <c r="PIP59" s="383">
        <f t="shared" si="431"/>
        <v>0</v>
      </c>
      <c r="PIQ59" s="383">
        <f t="shared" si="431"/>
        <v>0</v>
      </c>
      <c r="PIR59" s="383">
        <f t="shared" si="431"/>
        <v>0</v>
      </c>
      <c r="PIS59" s="383">
        <f t="shared" si="431"/>
        <v>0</v>
      </c>
      <c r="PIT59" s="383">
        <f t="shared" si="431"/>
        <v>0</v>
      </c>
      <c r="PIU59" s="383">
        <f t="shared" si="431"/>
        <v>0</v>
      </c>
      <c r="PIV59" s="383">
        <f t="shared" si="431"/>
        <v>0</v>
      </c>
      <c r="PIW59" s="383">
        <f t="shared" si="431"/>
        <v>0</v>
      </c>
      <c r="PIX59" s="383">
        <f t="shared" si="431"/>
        <v>0</v>
      </c>
      <c r="PIY59" s="383">
        <f t="shared" si="431"/>
        <v>0</v>
      </c>
      <c r="PIZ59" s="383">
        <f t="shared" si="431"/>
        <v>0</v>
      </c>
      <c r="PJA59" s="383">
        <f t="shared" si="431"/>
        <v>0</v>
      </c>
      <c r="PJB59" s="383">
        <f t="shared" ref="PJB59:PLM59" si="432">$C$59*PJB54</f>
        <v>0</v>
      </c>
      <c r="PJC59" s="383">
        <f t="shared" si="432"/>
        <v>0</v>
      </c>
      <c r="PJD59" s="383">
        <f t="shared" si="432"/>
        <v>0</v>
      </c>
      <c r="PJE59" s="383">
        <f t="shared" si="432"/>
        <v>0</v>
      </c>
      <c r="PJF59" s="383">
        <f t="shared" si="432"/>
        <v>0</v>
      </c>
      <c r="PJG59" s="383">
        <f t="shared" si="432"/>
        <v>0</v>
      </c>
      <c r="PJH59" s="383">
        <f t="shared" si="432"/>
        <v>0</v>
      </c>
      <c r="PJI59" s="383">
        <f t="shared" si="432"/>
        <v>0</v>
      </c>
      <c r="PJJ59" s="383">
        <f t="shared" si="432"/>
        <v>0</v>
      </c>
      <c r="PJK59" s="383">
        <f t="shared" si="432"/>
        <v>0</v>
      </c>
      <c r="PJL59" s="383">
        <f t="shared" si="432"/>
        <v>0</v>
      </c>
      <c r="PJM59" s="383">
        <f t="shared" si="432"/>
        <v>0</v>
      </c>
      <c r="PJN59" s="383">
        <f t="shared" si="432"/>
        <v>0</v>
      </c>
      <c r="PJO59" s="383">
        <f t="shared" si="432"/>
        <v>0</v>
      </c>
      <c r="PJP59" s="383">
        <f t="shared" si="432"/>
        <v>0</v>
      </c>
      <c r="PJQ59" s="383">
        <f t="shared" si="432"/>
        <v>0</v>
      </c>
      <c r="PJR59" s="383">
        <f t="shared" si="432"/>
        <v>0</v>
      </c>
      <c r="PJS59" s="383">
        <f t="shared" si="432"/>
        <v>0</v>
      </c>
      <c r="PJT59" s="383">
        <f t="shared" si="432"/>
        <v>0</v>
      </c>
      <c r="PJU59" s="383">
        <f t="shared" si="432"/>
        <v>0</v>
      </c>
      <c r="PJV59" s="383">
        <f t="shared" si="432"/>
        <v>0</v>
      </c>
      <c r="PJW59" s="383">
        <f t="shared" si="432"/>
        <v>0</v>
      </c>
      <c r="PJX59" s="383">
        <f t="shared" si="432"/>
        <v>0</v>
      </c>
      <c r="PJY59" s="383">
        <f t="shared" si="432"/>
        <v>0</v>
      </c>
      <c r="PJZ59" s="383">
        <f t="shared" si="432"/>
        <v>0</v>
      </c>
      <c r="PKA59" s="383">
        <f t="shared" si="432"/>
        <v>0</v>
      </c>
      <c r="PKB59" s="383">
        <f t="shared" si="432"/>
        <v>0</v>
      </c>
      <c r="PKC59" s="383">
        <f t="shared" si="432"/>
        <v>0</v>
      </c>
      <c r="PKD59" s="383">
        <f t="shared" si="432"/>
        <v>0</v>
      </c>
      <c r="PKE59" s="383">
        <f t="shared" si="432"/>
        <v>0</v>
      </c>
      <c r="PKF59" s="383">
        <f t="shared" si="432"/>
        <v>0</v>
      </c>
      <c r="PKG59" s="383">
        <f t="shared" si="432"/>
        <v>0</v>
      </c>
      <c r="PKH59" s="383">
        <f t="shared" si="432"/>
        <v>0</v>
      </c>
      <c r="PKI59" s="383">
        <f t="shared" si="432"/>
        <v>0</v>
      </c>
      <c r="PKJ59" s="383">
        <f t="shared" si="432"/>
        <v>0</v>
      </c>
      <c r="PKK59" s="383">
        <f t="shared" si="432"/>
        <v>0</v>
      </c>
      <c r="PKL59" s="383">
        <f t="shared" si="432"/>
        <v>0</v>
      </c>
      <c r="PKM59" s="383">
        <f t="shared" si="432"/>
        <v>0</v>
      </c>
      <c r="PKN59" s="383">
        <f t="shared" si="432"/>
        <v>0</v>
      </c>
      <c r="PKO59" s="383">
        <f t="shared" si="432"/>
        <v>0</v>
      </c>
      <c r="PKP59" s="383">
        <f t="shared" si="432"/>
        <v>0</v>
      </c>
      <c r="PKQ59" s="383">
        <f t="shared" si="432"/>
        <v>0</v>
      </c>
      <c r="PKR59" s="383">
        <f t="shared" si="432"/>
        <v>0</v>
      </c>
      <c r="PKS59" s="383">
        <f t="shared" si="432"/>
        <v>0</v>
      </c>
      <c r="PKT59" s="383">
        <f t="shared" si="432"/>
        <v>0</v>
      </c>
      <c r="PKU59" s="383">
        <f t="shared" si="432"/>
        <v>0</v>
      </c>
      <c r="PKV59" s="383">
        <f t="shared" si="432"/>
        <v>0</v>
      </c>
      <c r="PKW59" s="383">
        <f t="shared" si="432"/>
        <v>0</v>
      </c>
      <c r="PKX59" s="383">
        <f t="shared" si="432"/>
        <v>0</v>
      </c>
      <c r="PKY59" s="383">
        <f t="shared" si="432"/>
        <v>0</v>
      </c>
      <c r="PKZ59" s="383">
        <f t="shared" si="432"/>
        <v>0</v>
      </c>
      <c r="PLA59" s="383">
        <f t="shared" si="432"/>
        <v>0</v>
      </c>
      <c r="PLB59" s="383">
        <f t="shared" si="432"/>
        <v>0</v>
      </c>
      <c r="PLC59" s="383">
        <f t="shared" si="432"/>
        <v>0</v>
      </c>
      <c r="PLD59" s="383">
        <f t="shared" si="432"/>
        <v>0</v>
      </c>
      <c r="PLE59" s="383">
        <f t="shared" si="432"/>
        <v>0</v>
      </c>
      <c r="PLF59" s="383">
        <f t="shared" si="432"/>
        <v>0</v>
      </c>
      <c r="PLG59" s="383">
        <f t="shared" si="432"/>
        <v>0</v>
      </c>
      <c r="PLH59" s="383">
        <f t="shared" si="432"/>
        <v>0</v>
      </c>
      <c r="PLI59" s="383">
        <f t="shared" si="432"/>
        <v>0</v>
      </c>
      <c r="PLJ59" s="383">
        <f t="shared" si="432"/>
        <v>0</v>
      </c>
      <c r="PLK59" s="383">
        <f t="shared" si="432"/>
        <v>0</v>
      </c>
      <c r="PLL59" s="383">
        <f t="shared" si="432"/>
        <v>0</v>
      </c>
      <c r="PLM59" s="383">
        <f t="shared" si="432"/>
        <v>0</v>
      </c>
      <c r="PLN59" s="383">
        <f t="shared" ref="PLN59:PNY59" si="433">$C$59*PLN54</f>
        <v>0</v>
      </c>
      <c r="PLO59" s="383">
        <f t="shared" si="433"/>
        <v>0</v>
      </c>
      <c r="PLP59" s="383">
        <f t="shared" si="433"/>
        <v>0</v>
      </c>
      <c r="PLQ59" s="383">
        <f t="shared" si="433"/>
        <v>0</v>
      </c>
      <c r="PLR59" s="383">
        <f t="shared" si="433"/>
        <v>0</v>
      </c>
      <c r="PLS59" s="383">
        <f t="shared" si="433"/>
        <v>0</v>
      </c>
      <c r="PLT59" s="383">
        <f t="shared" si="433"/>
        <v>0</v>
      </c>
      <c r="PLU59" s="383">
        <f t="shared" si="433"/>
        <v>0</v>
      </c>
      <c r="PLV59" s="383">
        <f t="shared" si="433"/>
        <v>0</v>
      </c>
      <c r="PLW59" s="383">
        <f t="shared" si="433"/>
        <v>0</v>
      </c>
      <c r="PLX59" s="383">
        <f t="shared" si="433"/>
        <v>0</v>
      </c>
      <c r="PLY59" s="383">
        <f t="shared" si="433"/>
        <v>0</v>
      </c>
      <c r="PLZ59" s="383">
        <f t="shared" si="433"/>
        <v>0</v>
      </c>
      <c r="PMA59" s="383">
        <f t="shared" si="433"/>
        <v>0</v>
      </c>
      <c r="PMB59" s="383">
        <f t="shared" si="433"/>
        <v>0</v>
      </c>
      <c r="PMC59" s="383">
        <f t="shared" si="433"/>
        <v>0</v>
      </c>
      <c r="PMD59" s="383">
        <f t="shared" si="433"/>
        <v>0</v>
      </c>
      <c r="PME59" s="383">
        <f t="shared" si="433"/>
        <v>0</v>
      </c>
      <c r="PMF59" s="383">
        <f t="shared" si="433"/>
        <v>0</v>
      </c>
      <c r="PMG59" s="383">
        <f t="shared" si="433"/>
        <v>0</v>
      </c>
      <c r="PMH59" s="383">
        <f t="shared" si="433"/>
        <v>0</v>
      </c>
      <c r="PMI59" s="383">
        <f t="shared" si="433"/>
        <v>0</v>
      </c>
      <c r="PMJ59" s="383">
        <f t="shared" si="433"/>
        <v>0</v>
      </c>
      <c r="PMK59" s="383">
        <f t="shared" si="433"/>
        <v>0</v>
      </c>
      <c r="PML59" s="383">
        <f t="shared" si="433"/>
        <v>0</v>
      </c>
      <c r="PMM59" s="383">
        <f t="shared" si="433"/>
        <v>0</v>
      </c>
      <c r="PMN59" s="383">
        <f t="shared" si="433"/>
        <v>0</v>
      </c>
      <c r="PMO59" s="383">
        <f t="shared" si="433"/>
        <v>0</v>
      </c>
      <c r="PMP59" s="383">
        <f t="shared" si="433"/>
        <v>0</v>
      </c>
      <c r="PMQ59" s="383">
        <f t="shared" si="433"/>
        <v>0</v>
      </c>
      <c r="PMR59" s="383">
        <f t="shared" si="433"/>
        <v>0</v>
      </c>
      <c r="PMS59" s="383">
        <f t="shared" si="433"/>
        <v>0</v>
      </c>
      <c r="PMT59" s="383">
        <f t="shared" si="433"/>
        <v>0</v>
      </c>
      <c r="PMU59" s="383">
        <f t="shared" si="433"/>
        <v>0</v>
      </c>
      <c r="PMV59" s="383">
        <f t="shared" si="433"/>
        <v>0</v>
      </c>
      <c r="PMW59" s="383">
        <f t="shared" si="433"/>
        <v>0</v>
      </c>
      <c r="PMX59" s="383">
        <f t="shared" si="433"/>
        <v>0</v>
      </c>
      <c r="PMY59" s="383">
        <f t="shared" si="433"/>
        <v>0</v>
      </c>
      <c r="PMZ59" s="383">
        <f t="shared" si="433"/>
        <v>0</v>
      </c>
      <c r="PNA59" s="383">
        <f t="shared" si="433"/>
        <v>0</v>
      </c>
      <c r="PNB59" s="383">
        <f t="shared" si="433"/>
        <v>0</v>
      </c>
      <c r="PNC59" s="383">
        <f t="shared" si="433"/>
        <v>0</v>
      </c>
      <c r="PND59" s="383">
        <f t="shared" si="433"/>
        <v>0</v>
      </c>
      <c r="PNE59" s="383">
        <f t="shared" si="433"/>
        <v>0</v>
      </c>
      <c r="PNF59" s="383">
        <f t="shared" si="433"/>
        <v>0</v>
      </c>
      <c r="PNG59" s="383">
        <f t="shared" si="433"/>
        <v>0</v>
      </c>
      <c r="PNH59" s="383">
        <f t="shared" si="433"/>
        <v>0</v>
      </c>
      <c r="PNI59" s="383">
        <f t="shared" si="433"/>
        <v>0</v>
      </c>
      <c r="PNJ59" s="383">
        <f t="shared" si="433"/>
        <v>0</v>
      </c>
      <c r="PNK59" s="383">
        <f t="shared" si="433"/>
        <v>0</v>
      </c>
      <c r="PNL59" s="383">
        <f t="shared" si="433"/>
        <v>0</v>
      </c>
      <c r="PNM59" s="383">
        <f t="shared" si="433"/>
        <v>0</v>
      </c>
      <c r="PNN59" s="383">
        <f t="shared" si="433"/>
        <v>0</v>
      </c>
      <c r="PNO59" s="383">
        <f t="shared" si="433"/>
        <v>0</v>
      </c>
      <c r="PNP59" s="383">
        <f t="shared" si="433"/>
        <v>0</v>
      </c>
      <c r="PNQ59" s="383">
        <f t="shared" si="433"/>
        <v>0</v>
      </c>
      <c r="PNR59" s="383">
        <f t="shared" si="433"/>
        <v>0</v>
      </c>
      <c r="PNS59" s="383">
        <f t="shared" si="433"/>
        <v>0</v>
      </c>
      <c r="PNT59" s="383">
        <f t="shared" si="433"/>
        <v>0</v>
      </c>
      <c r="PNU59" s="383">
        <f t="shared" si="433"/>
        <v>0</v>
      </c>
      <c r="PNV59" s="383">
        <f t="shared" si="433"/>
        <v>0</v>
      </c>
      <c r="PNW59" s="383">
        <f t="shared" si="433"/>
        <v>0</v>
      </c>
      <c r="PNX59" s="383">
        <f t="shared" si="433"/>
        <v>0</v>
      </c>
      <c r="PNY59" s="383">
        <f t="shared" si="433"/>
        <v>0</v>
      </c>
      <c r="PNZ59" s="383">
        <f t="shared" ref="PNZ59:PQK59" si="434">$C$59*PNZ54</f>
        <v>0</v>
      </c>
      <c r="POA59" s="383">
        <f t="shared" si="434"/>
        <v>0</v>
      </c>
      <c r="POB59" s="383">
        <f t="shared" si="434"/>
        <v>0</v>
      </c>
      <c r="POC59" s="383">
        <f t="shared" si="434"/>
        <v>0</v>
      </c>
      <c r="POD59" s="383">
        <f t="shared" si="434"/>
        <v>0</v>
      </c>
      <c r="POE59" s="383">
        <f t="shared" si="434"/>
        <v>0</v>
      </c>
      <c r="POF59" s="383">
        <f t="shared" si="434"/>
        <v>0</v>
      </c>
      <c r="POG59" s="383">
        <f t="shared" si="434"/>
        <v>0</v>
      </c>
      <c r="POH59" s="383">
        <f t="shared" si="434"/>
        <v>0</v>
      </c>
      <c r="POI59" s="383">
        <f t="shared" si="434"/>
        <v>0</v>
      </c>
      <c r="POJ59" s="383">
        <f t="shared" si="434"/>
        <v>0</v>
      </c>
      <c r="POK59" s="383">
        <f t="shared" si="434"/>
        <v>0</v>
      </c>
      <c r="POL59" s="383">
        <f t="shared" si="434"/>
        <v>0</v>
      </c>
      <c r="POM59" s="383">
        <f t="shared" si="434"/>
        <v>0</v>
      </c>
      <c r="PON59" s="383">
        <f t="shared" si="434"/>
        <v>0</v>
      </c>
      <c r="POO59" s="383">
        <f t="shared" si="434"/>
        <v>0</v>
      </c>
      <c r="POP59" s="383">
        <f t="shared" si="434"/>
        <v>0</v>
      </c>
      <c r="POQ59" s="383">
        <f t="shared" si="434"/>
        <v>0</v>
      </c>
      <c r="POR59" s="383">
        <f t="shared" si="434"/>
        <v>0</v>
      </c>
      <c r="POS59" s="383">
        <f t="shared" si="434"/>
        <v>0</v>
      </c>
      <c r="POT59" s="383">
        <f t="shared" si="434"/>
        <v>0</v>
      </c>
      <c r="POU59" s="383">
        <f t="shared" si="434"/>
        <v>0</v>
      </c>
      <c r="POV59" s="383">
        <f t="shared" si="434"/>
        <v>0</v>
      </c>
      <c r="POW59" s="383">
        <f t="shared" si="434"/>
        <v>0</v>
      </c>
      <c r="POX59" s="383">
        <f t="shared" si="434"/>
        <v>0</v>
      </c>
      <c r="POY59" s="383">
        <f t="shared" si="434"/>
        <v>0</v>
      </c>
      <c r="POZ59" s="383">
        <f t="shared" si="434"/>
        <v>0</v>
      </c>
      <c r="PPA59" s="383">
        <f t="shared" si="434"/>
        <v>0</v>
      </c>
      <c r="PPB59" s="383">
        <f t="shared" si="434"/>
        <v>0</v>
      </c>
      <c r="PPC59" s="383">
        <f t="shared" si="434"/>
        <v>0</v>
      </c>
      <c r="PPD59" s="383">
        <f t="shared" si="434"/>
        <v>0</v>
      </c>
      <c r="PPE59" s="383">
        <f t="shared" si="434"/>
        <v>0</v>
      </c>
      <c r="PPF59" s="383">
        <f t="shared" si="434"/>
        <v>0</v>
      </c>
      <c r="PPG59" s="383">
        <f t="shared" si="434"/>
        <v>0</v>
      </c>
      <c r="PPH59" s="383">
        <f t="shared" si="434"/>
        <v>0</v>
      </c>
      <c r="PPI59" s="383">
        <f t="shared" si="434"/>
        <v>0</v>
      </c>
      <c r="PPJ59" s="383">
        <f t="shared" si="434"/>
        <v>0</v>
      </c>
      <c r="PPK59" s="383">
        <f t="shared" si="434"/>
        <v>0</v>
      </c>
      <c r="PPL59" s="383">
        <f t="shared" si="434"/>
        <v>0</v>
      </c>
      <c r="PPM59" s="383">
        <f t="shared" si="434"/>
        <v>0</v>
      </c>
      <c r="PPN59" s="383">
        <f t="shared" si="434"/>
        <v>0</v>
      </c>
      <c r="PPO59" s="383">
        <f t="shared" si="434"/>
        <v>0</v>
      </c>
      <c r="PPP59" s="383">
        <f t="shared" si="434"/>
        <v>0</v>
      </c>
      <c r="PPQ59" s="383">
        <f t="shared" si="434"/>
        <v>0</v>
      </c>
      <c r="PPR59" s="383">
        <f t="shared" si="434"/>
        <v>0</v>
      </c>
      <c r="PPS59" s="383">
        <f t="shared" si="434"/>
        <v>0</v>
      </c>
      <c r="PPT59" s="383">
        <f t="shared" si="434"/>
        <v>0</v>
      </c>
      <c r="PPU59" s="383">
        <f t="shared" si="434"/>
        <v>0</v>
      </c>
      <c r="PPV59" s="383">
        <f t="shared" si="434"/>
        <v>0</v>
      </c>
      <c r="PPW59" s="383">
        <f t="shared" si="434"/>
        <v>0</v>
      </c>
      <c r="PPX59" s="383">
        <f t="shared" si="434"/>
        <v>0</v>
      </c>
      <c r="PPY59" s="383">
        <f t="shared" si="434"/>
        <v>0</v>
      </c>
      <c r="PPZ59" s="383">
        <f t="shared" si="434"/>
        <v>0</v>
      </c>
      <c r="PQA59" s="383">
        <f t="shared" si="434"/>
        <v>0</v>
      </c>
      <c r="PQB59" s="383">
        <f t="shared" si="434"/>
        <v>0</v>
      </c>
      <c r="PQC59" s="383">
        <f t="shared" si="434"/>
        <v>0</v>
      </c>
      <c r="PQD59" s="383">
        <f t="shared" si="434"/>
        <v>0</v>
      </c>
      <c r="PQE59" s="383">
        <f t="shared" si="434"/>
        <v>0</v>
      </c>
      <c r="PQF59" s="383">
        <f t="shared" si="434"/>
        <v>0</v>
      </c>
      <c r="PQG59" s="383">
        <f t="shared" si="434"/>
        <v>0</v>
      </c>
      <c r="PQH59" s="383">
        <f t="shared" si="434"/>
        <v>0</v>
      </c>
      <c r="PQI59" s="383">
        <f t="shared" si="434"/>
        <v>0</v>
      </c>
      <c r="PQJ59" s="383">
        <f t="shared" si="434"/>
        <v>0</v>
      </c>
      <c r="PQK59" s="383">
        <f t="shared" si="434"/>
        <v>0</v>
      </c>
      <c r="PQL59" s="383">
        <f t="shared" ref="PQL59:PSW59" si="435">$C$59*PQL54</f>
        <v>0</v>
      </c>
      <c r="PQM59" s="383">
        <f t="shared" si="435"/>
        <v>0</v>
      </c>
      <c r="PQN59" s="383">
        <f t="shared" si="435"/>
        <v>0</v>
      </c>
      <c r="PQO59" s="383">
        <f t="shared" si="435"/>
        <v>0</v>
      </c>
      <c r="PQP59" s="383">
        <f t="shared" si="435"/>
        <v>0</v>
      </c>
      <c r="PQQ59" s="383">
        <f t="shared" si="435"/>
        <v>0</v>
      </c>
      <c r="PQR59" s="383">
        <f t="shared" si="435"/>
        <v>0</v>
      </c>
      <c r="PQS59" s="383">
        <f t="shared" si="435"/>
        <v>0</v>
      </c>
      <c r="PQT59" s="383">
        <f t="shared" si="435"/>
        <v>0</v>
      </c>
      <c r="PQU59" s="383">
        <f t="shared" si="435"/>
        <v>0</v>
      </c>
      <c r="PQV59" s="383">
        <f t="shared" si="435"/>
        <v>0</v>
      </c>
      <c r="PQW59" s="383">
        <f t="shared" si="435"/>
        <v>0</v>
      </c>
      <c r="PQX59" s="383">
        <f t="shared" si="435"/>
        <v>0</v>
      </c>
      <c r="PQY59" s="383">
        <f t="shared" si="435"/>
        <v>0</v>
      </c>
      <c r="PQZ59" s="383">
        <f t="shared" si="435"/>
        <v>0</v>
      </c>
      <c r="PRA59" s="383">
        <f t="shared" si="435"/>
        <v>0</v>
      </c>
      <c r="PRB59" s="383">
        <f t="shared" si="435"/>
        <v>0</v>
      </c>
      <c r="PRC59" s="383">
        <f t="shared" si="435"/>
        <v>0</v>
      </c>
      <c r="PRD59" s="383">
        <f t="shared" si="435"/>
        <v>0</v>
      </c>
      <c r="PRE59" s="383">
        <f t="shared" si="435"/>
        <v>0</v>
      </c>
      <c r="PRF59" s="383">
        <f t="shared" si="435"/>
        <v>0</v>
      </c>
      <c r="PRG59" s="383">
        <f t="shared" si="435"/>
        <v>0</v>
      </c>
      <c r="PRH59" s="383">
        <f t="shared" si="435"/>
        <v>0</v>
      </c>
      <c r="PRI59" s="383">
        <f t="shared" si="435"/>
        <v>0</v>
      </c>
      <c r="PRJ59" s="383">
        <f t="shared" si="435"/>
        <v>0</v>
      </c>
      <c r="PRK59" s="383">
        <f t="shared" si="435"/>
        <v>0</v>
      </c>
      <c r="PRL59" s="383">
        <f t="shared" si="435"/>
        <v>0</v>
      </c>
      <c r="PRM59" s="383">
        <f t="shared" si="435"/>
        <v>0</v>
      </c>
      <c r="PRN59" s="383">
        <f t="shared" si="435"/>
        <v>0</v>
      </c>
      <c r="PRO59" s="383">
        <f t="shared" si="435"/>
        <v>0</v>
      </c>
      <c r="PRP59" s="383">
        <f t="shared" si="435"/>
        <v>0</v>
      </c>
      <c r="PRQ59" s="383">
        <f t="shared" si="435"/>
        <v>0</v>
      </c>
      <c r="PRR59" s="383">
        <f t="shared" si="435"/>
        <v>0</v>
      </c>
      <c r="PRS59" s="383">
        <f t="shared" si="435"/>
        <v>0</v>
      </c>
      <c r="PRT59" s="383">
        <f t="shared" si="435"/>
        <v>0</v>
      </c>
      <c r="PRU59" s="383">
        <f t="shared" si="435"/>
        <v>0</v>
      </c>
      <c r="PRV59" s="383">
        <f t="shared" si="435"/>
        <v>0</v>
      </c>
      <c r="PRW59" s="383">
        <f t="shared" si="435"/>
        <v>0</v>
      </c>
      <c r="PRX59" s="383">
        <f t="shared" si="435"/>
        <v>0</v>
      </c>
      <c r="PRY59" s="383">
        <f t="shared" si="435"/>
        <v>0</v>
      </c>
      <c r="PRZ59" s="383">
        <f t="shared" si="435"/>
        <v>0</v>
      </c>
      <c r="PSA59" s="383">
        <f t="shared" si="435"/>
        <v>0</v>
      </c>
      <c r="PSB59" s="383">
        <f t="shared" si="435"/>
        <v>0</v>
      </c>
      <c r="PSC59" s="383">
        <f t="shared" si="435"/>
        <v>0</v>
      </c>
      <c r="PSD59" s="383">
        <f t="shared" si="435"/>
        <v>0</v>
      </c>
      <c r="PSE59" s="383">
        <f t="shared" si="435"/>
        <v>0</v>
      </c>
      <c r="PSF59" s="383">
        <f t="shared" si="435"/>
        <v>0</v>
      </c>
      <c r="PSG59" s="383">
        <f t="shared" si="435"/>
        <v>0</v>
      </c>
      <c r="PSH59" s="383">
        <f t="shared" si="435"/>
        <v>0</v>
      </c>
      <c r="PSI59" s="383">
        <f t="shared" si="435"/>
        <v>0</v>
      </c>
      <c r="PSJ59" s="383">
        <f t="shared" si="435"/>
        <v>0</v>
      </c>
      <c r="PSK59" s="383">
        <f t="shared" si="435"/>
        <v>0</v>
      </c>
      <c r="PSL59" s="383">
        <f t="shared" si="435"/>
        <v>0</v>
      </c>
      <c r="PSM59" s="383">
        <f t="shared" si="435"/>
        <v>0</v>
      </c>
      <c r="PSN59" s="383">
        <f t="shared" si="435"/>
        <v>0</v>
      </c>
      <c r="PSO59" s="383">
        <f t="shared" si="435"/>
        <v>0</v>
      </c>
      <c r="PSP59" s="383">
        <f t="shared" si="435"/>
        <v>0</v>
      </c>
      <c r="PSQ59" s="383">
        <f t="shared" si="435"/>
        <v>0</v>
      </c>
      <c r="PSR59" s="383">
        <f t="shared" si="435"/>
        <v>0</v>
      </c>
      <c r="PSS59" s="383">
        <f t="shared" si="435"/>
        <v>0</v>
      </c>
      <c r="PST59" s="383">
        <f t="shared" si="435"/>
        <v>0</v>
      </c>
      <c r="PSU59" s="383">
        <f t="shared" si="435"/>
        <v>0</v>
      </c>
      <c r="PSV59" s="383">
        <f t="shared" si="435"/>
        <v>0</v>
      </c>
      <c r="PSW59" s="383">
        <f t="shared" si="435"/>
        <v>0</v>
      </c>
      <c r="PSX59" s="383">
        <f t="shared" ref="PSX59:PVI59" si="436">$C$59*PSX54</f>
        <v>0</v>
      </c>
      <c r="PSY59" s="383">
        <f t="shared" si="436"/>
        <v>0</v>
      </c>
      <c r="PSZ59" s="383">
        <f t="shared" si="436"/>
        <v>0</v>
      </c>
      <c r="PTA59" s="383">
        <f t="shared" si="436"/>
        <v>0</v>
      </c>
      <c r="PTB59" s="383">
        <f t="shared" si="436"/>
        <v>0</v>
      </c>
      <c r="PTC59" s="383">
        <f t="shared" si="436"/>
        <v>0</v>
      </c>
      <c r="PTD59" s="383">
        <f t="shared" si="436"/>
        <v>0</v>
      </c>
      <c r="PTE59" s="383">
        <f t="shared" si="436"/>
        <v>0</v>
      </c>
      <c r="PTF59" s="383">
        <f t="shared" si="436"/>
        <v>0</v>
      </c>
      <c r="PTG59" s="383">
        <f t="shared" si="436"/>
        <v>0</v>
      </c>
      <c r="PTH59" s="383">
        <f t="shared" si="436"/>
        <v>0</v>
      </c>
      <c r="PTI59" s="383">
        <f t="shared" si="436"/>
        <v>0</v>
      </c>
      <c r="PTJ59" s="383">
        <f t="shared" si="436"/>
        <v>0</v>
      </c>
      <c r="PTK59" s="383">
        <f t="shared" si="436"/>
        <v>0</v>
      </c>
      <c r="PTL59" s="383">
        <f t="shared" si="436"/>
        <v>0</v>
      </c>
      <c r="PTM59" s="383">
        <f t="shared" si="436"/>
        <v>0</v>
      </c>
      <c r="PTN59" s="383">
        <f t="shared" si="436"/>
        <v>0</v>
      </c>
      <c r="PTO59" s="383">
        <f t="shared" si="436"/>
        <v>0</v>
      </c>
      <c r="PTP59" s="383">
        <f t="shared" si="436"/>
        <v>0</v>
      </c>
      <c r="PTQ59" s="383">
        <f t="shared" si="436"/>
        <v>0</v>
      </c>
      <c r="PTR59" s="383">
        <f t="shared" si="436"/>
        <v>0</v>
      </c>
      <c r="PTS59" s="383">
        <f t="shared" si="436"/>
        <v>0</v>
      </c>
      <c r="PTT59" s="383">
        <f t="shared" si="436"/>
        <v>0</v>
      </c>
      <c r="PTU59" s="383">
        <f t="shared" si="436"/>
        <v>0</v>
      </c>
      <c r="PTV59" s="383">
        <f t="shared" si="436"/>
        <v>0</v>
      </c>
      <c r="PTW59" s="383">
        <f t="shared" si="436"/>
        <v>0</v>
      </c>
      <c r="PTX59" s="383">
        <f t="shared" si="436"/>
        <v>0</v>
      </c>
      <c r="PTY59" s="383">
        <f t="shared" si="436"/>
        <v>0</v>
      </c>
      <c r="PTZ59" s="383">
        <f t="shared" si="436"/>
        <v>0</v>
      </c>
      <c r="PUA59" s="383">
        <f t="shared" si="436"/>
        <v>0</v>
      </c>
      <c r="PUB59" s="383">
        <f t="shared" si="436"/>
        <v>0</v>
      </c>
      <c r="PUC59" s="383">
        <f t="shared" si="436"/>
        <v>0</v>
      </c>
      <c r="PUD59" s="383">
        <f t="shared" si="436"/>
        <v>0</v>
      </c>
      <c r="PUE59" s="383">
        <f t="shared" si="436"/>
        <v>0</v>
      </c>
      <c r="PUF59" s="383">
        <f t="shared" si="436"/>
        <v>0</v>
      </c>
      <c r="PUG59" s="383">
        <f t="shared" si="436"/>
        <v>0</v>
      </c>
      <c r="PUH59" s="383">
        <f t="shared" si="436"/>
        <v>0</v>
      </c>
      <c r="PUI59" s="383">
        <f t="shared" si="436"/>
        <v>0</v>
      </c>
      <c r="PUJ59" s="383">
        <f t="shared" si="436"/>
        <v>0</v>
      </c>
      <c r="PUK59" s="383">
        <f t="shared" si="436"/>
        <v>0</v>
      </c>
      <c r="PUL59" s="383">
        <f t="shared" si="436"/>
        <v>0</v>
      </c>
      <c r="PUM59" s="383">
        <f t="shared" si="436"/>
        <v>0</v>
      </c>
      <c r="PUN59" s="383">
        <f t="shared" si="436"/>
        <v>0</v>
      </c>
      <c r="PUO59" s="383">
        <f t="shared" si="436"/>
        <v>0</v>
      </c>
      <c r="PUP59" s="383">
        <f t="shared" si="436"/>
        <v>0</v>
      </c>
      <c r="PUQ59" s="383">
        <f t="shared" si="436"/>
        <v>0</v>
      </c>
      <c r="PUR59" s="383">
        <f t="shared" si="436"/>
        <v>0</v>
      </c>
      <c r="PUS59" s="383">
        <f t="shared" si="436"/>
        <v>0</v>
      </c>
      <c r="PUT59" s="383">
        <f t="shared" si="436"/>
        <v>0</v>
      </c>
      <c r="PUU59" s="383">
        <f t="shared" si="436"/>
        <v>0</v>
      </c>
      <c r="PUV59" s="383">
        <f t="shared" si="436"/>
        <v>0</v>
      </c>
      <c r="PUW59" s="383">
        <f t="shared" si="436"/>
        <v>0</v>
      </c>
      <c r="PUX59" s="383">
        <f t="shared" si="436"/>
        <v>0</v>
      </c>
      <c r="PUY59" s="383">
        <f t="shared" si="436"/>
        <v>0</v>
      </c>
      <c r="PUZ59" s="383">
        <f t="shared" si="436"/>
        <v>0</v>
      </c>
      <c r="PVA59" s="383">
        <f t="shared" si="436"/>
        <v>0</v>
      </c>
      <c r="PVB59" s="383">
        <f t="shared" si="436"/>
        <v>0</v>
      </c>
      <c r="PVC59" s="383">
        <f t="shared" si="436"/>
        <v>0</v>
      </c>
      <c r="PVD59" s="383">
        <f t="shared" si="436"/>
        <v>0</v>
      </c>
      <c r="PVE59" s="383">
        <f t="shared" si="436"/>
        <v>0</v>
      </c>
      <c r="PVF59" s="383">
        <f t="shared" si="436"/>
        <v>0</v>
      </c>
      <c r="PVG59" s="383">
        <f t="shared" si="436"/>
        <v>0</v>
      </c>
      <c r="PVH59" s="383">
        <f t="shared" si="436"/>
        <v>0</v>
      </c>
      <c r="PVI59" s="383">
        <f t="shared" si="436"/>
        <v>0</v>
      </c>
      <c r="PVJ59" s="383">
        <f t="shared" ref="PVJ59:PXU59" si="437">$C$59*PVJ54</f>
        <v>0</v>
      </c>
      <c r="PVK59" s="383">
        <f t="shared" si="437"/>
        <v>0</v>
      </c>
      <c r="PVL59" s="383">
        <f t="shared" si="437"/>
        <v>0</v>
      </c>
      <c r="PVM59" s="383">
        <f t="shared" si="437"/>
        <v>0</v>
      </c>
      <c r="PVN59" s="383">
        <f t="shared" si="437"/>
        <v>0</v>
      </c>
      <c r="PVO59" s="383">
        <f t="shared" si="437"/>
        <v>0</v>
      </c>
      <c r="PVP59" s="383">
        <f t="shared" si="437"/>
        <v>0</v>
      </c>
      <c r="PVQ59" s="383">
        <f t="shared" si="437"/>
        <v>0</v>
      </c>
      <c r="PVR59" s="383">
        <f t="shared" si="437"/>
        <v>0</v>
      </c>
      <c r="PVS59" s="383">
        <f t="shared" si="437"/>
        <v>0</v>
      </c>
      <c r="PVT59" s="383">
        <f t="shared" si="437"/>
        <v>0</v>
      </c>
      <c r="PVU59" s="383">
        <f t="shared" si="437"/>
        <v>0</v>
      </c>
      <c r="PVV59" s="383">
        <f t="shared" si="437"/>
        <v>0</v>
      </c>
      <c r="PVW59" s="383">
        <f t="shared" si="437"/>
        <v>0</v>
      </c>
      <c r="PVX59" s="383">
        <f t="shared" si="437"/>
        <v>0</v>
      </c>
      <c r="PVY59" s="383">
        <f t="shared" si="437"/>
        <v>0</v>
      </c>
      <c r="PVZ59" s="383">
        <f t="shared" si="437"/>
        <v>0</v>
      </c>
      <c r="PWA59" s="383">
        <f t="shared" si="437"/>
        <v>0</v>
      </c>
      <c r="PWB59" s="383">
        <f t="shared" si="437"/>
        <v>0</v>
      </c>
      <c r="PWC59" s="383">
        <f t="shared" si="437"/>
        <v>0</v>
      </c>
      <c r="PWD59" s="383">
        <f t="shared" si="437"/>
        <v>0</v>
      </c>
      <c r="PWE59" s="383">
        <f t="shared" si="437"/>
        <v>0</v>
      </c>
      <c r="PWF59" s="383">
        <f t="shared" si="437"/>
        <v>0</v>
      </c>
      <c r="PWG59" s="383">
        <f t="shared" si="437"/>
        <v>0</v>
      </c>
      <c r="PWH59" s="383">
        <f t="shared" si="437"/>
        <v>0</v>
      </c>
      <c r="PWI59" s="383">
        <f t="shared" si="437"/>
        <v>0</v>
      </c>
      <c r="PWJ59" s="383">
        <f t="shared" si="437"/>
        <v>0</v>
      </c>
      <c r="PWK59" s="383">
        <f t="shared" si="437"/>
        <v>0</v>
      </c>
      <c r="PWL59" s="383">
        <f t="shared" si="437"/>
        <v>0</v>
      </c>
      <c r="PWM59" s="383">
        <f t="shared" si="437"/>
        <v>0</v>
      </c>
      <c r="PWN59" s="383">
        <f t="shared" si="437"/>
        <v>0</v>
      </c>
      <c r="PWO59" s="383">
        <f t="shared" si="437"/>
        <v>0</v>
      </c>
      <c r="PWP59" s="383">
        <f t="shared" si="437"/>
        <v>0</v>
      </c>
      <c r="PWQ59" s="383">
        <f t="shared" si="437"/>
        <v>0</v>
      </c>
      <c r="PWR59" s="383">
        <f t="shared" si="437"/>
        <v>0</v>
      </c>
      <c r="PWS59" s="383">
        <f t="shared" si="437"/>
        <v>0</v>
      </c>
      <c r="PWT59" s="383">
        <f t="shared" si="437"/>
        <v>0</v>
      </c>
      <c r="PWU59" s="383">
        <f t="shared" si="437"/>
        <v>0</v>
      </c>
      <c r="PWV59" s="383">
        <f t="shared" si="437"/>
        <v>0</v>
      </c>
      <c r="PWW59" s="383">
        <f t="shared" si="437"/>
        <v>0</v>
      </c>
      <c r="PWX59" s="383">
        <f t="shared" si="437"/>
        <v>0</v>
      </c>
      <c r="PWY59" s="383">
        <f t="shared" si="437"/>
        <v>0</v>
      </c>
      <c r="PWZ59" s="383">
        <f t="shared" si="437"/>
        <v>0</v>
      </c>
      <c r="PXA59" s="383">
        <f t="shared" si="437"/>
        <v>0</v>
      </c>
      <c r="PXB59" s="383">
        <f t="shared" si="437"/>
        <v>0</v>
      </c>
      <c r="PXC59" s="383">
        <f t="shared" si="437"/>
        <v>0</v>
      </c>
      <c r="PXD59" s="383">
        <f t="shared" si="437"/>
        <v>0</v>
      </c>
      <c r="PXE59" s="383">
        <f t="shared" si="437"/>
        <v>0</v>
      </c>
      <c r="PXF59" s="383">
        <f t="shared" si="437"/>
        <v>0</v>
      </c>
      <c r="PXG59" s="383">
        <f t="shared" si="437"/>
        <v>0</v>
      </c>
      <c r="PXH59" s="383">
        <f t="shared" si="437"/>
        <v>0</v>
      </c>
      <c r="PXI59" s="383">
        <f t="shared" si="437"/>
        <v>0</v>
      </c>
      <c r="PXJ59" s="383">
        <f t="shared" si="437"/>
        <v>0</v>
      </c>
      <c r="PXK59" s="383">
        <f t="shared" si="437"/>
        <v>0</v>
      </c>
      <c r="PXL59" s="383">
        <f t="shared" si="437"/>
        <v>0</v>
      </c>
      <c r="PXM59" s="383">
        <f t="shared" si="437"/>
        <v>0</v>
      </c>
      <c r="PXN59" s="383">
        <f t="shared" si="437"/>
        <v>0</v>
      </c>
      <c r="PXO59" s="383">
        <f t="shared" si="437"/>
        <v>0</v>
      </c>
      <c r="PXP59" s="383">
        <f t="shared" si="437"/>
        <v>0</v>
      </c>
      <c r="PXQ59" s="383">
        <f t="shared" si="437"/>
        <v>0</v>
      </c>
      <c r="PXR59" s="383">
        <f t="shared" si="437"/>
        <v>0</v>
      </c>
      <c r="PXS59" s="383">
        <f t="shared" si="437"/>
        <v>0</v>
      </c>
      <c r="PXT59" s="383">
        <f t="shared" si="437"/>
        <v>0</v>
      </c>
      <c r="PXU59" s="383">
        <f t="shared" si="437"/>
        <v>0</v>
      </c>
      <c r="PXV59" s="383">
        <f t="shared" ref="PXV59:QAG59" si="438">$C$59*PXV54</f>
        <v>0</v>
      </c>
      <c r="PXW59" s="383">
        <f t="shared" si="438"/>
        <v>0</v>
      </c>
      <c r="PXX59" s="383">
        <f t="shared" si="438"/>
        <v>0</v>
      </c>
      <c r="PXY59" s="383">
        <f t="shared" si="438"/>
        <v>0</v>
      </c>
      <c r="PXZ59" s="383">
        <f t="shared" si="438"/>
        <v>0</v>
      </c>
      <c r="PYA59" s="383">
        <f t="shared" si="438"/>
        <v>0</v>
      </c>
      <c r="PYB59" s="383">
        <f t="shared" si="438"/>
        <v>0</v>
      </c>
      <c r="PYC59" s="383">
        <f t="shared" si="438"/>
        <v>0</v>
      </c>
      <c r="PYD59" s="383">
        <f t="shared" si="438"/>
        <v>0</v>
      </c>
      <c r="PYE59" s="383">
        <f t="shared" si="438"/>
        <v>0</v>
      </c>
      <c r="PYF59" s="383">
        <f t="shared" si="438"/>
        <v>0</v>
      </c>
      <c r="PYG59" s="383">
        <f t="shared" si="438"/>
        <v>0</v>
      </c>
      <c r="PYH59" s="383">
        <f t="shared" si="438"/>
        <v>0</v>
      </c>
      <c r="PYI59" s="383">
        <f t="shared" si="438"/>
        <v>0</v>
      </c>
      <c r="PYJ59" s="383">
        <f t="shared" si="438"/>
        <v>0</v>
      </c>
      <c r="PYK59" s="383">
        <f t="shared" si="438"/>
        <v>0</v>
      </c>
      <c r="PYL59" s="383">
        <f t="shared" si="438"/>
        <v>0</v>
      </c>
      <c r="PYM59" s="383">
        <f t="shared" si="438"/>
        <v>0</v>
      </c>
      <c r="PYN59" s="383">
        <f t="shared" si="438"/>
        <v>0</v>
      </c>
      <c r="PYO59" s="383">
        <f t="shared" si="438"/>
        <v>0</v>
      </c>
      <c r="PYP59" s="383">
        <f t="shared" si="438"/>
        <v>0</v>
      </c>
      <c r="PYQ59" s="383">
        <f t="shared" si="438"/>
        <v>0</v>
      </c>
      <c r="PYR59" s="383">
        <f t="shared" si="438"/>
        <v>0</v>
      </c>
      <c r="PYS59" s="383">
        <f t="shared" si="438"/>
        <v>0</v>
      </c>
      <c r="PYT59" s="383">
        <f t="shared" si="438"/>
        <v>0</v>
      </c>
      <c r="PYU59" s="383">
        <f t="shared" si="438"/>
        <v>0</v>
      </c>
      <c r="PYV59" s="383">
        <f t="shared" si="438"/>
        <v>0</v>
      </c>
      <c r="PYW59" s="383">
        <f t="shared" si="438"/>
        <v>0</v>
      </c>
      <c r="PYX59" s="383">
        <f t="shared" si="438"/>
        <v>0</v>
      </c>
      <c r="PYY59" s="383">
        <f t="shared" si="438"/>
        <v>0</v>
      </c>
      <c r="PYZ59" s="383">
        <f t="shared" si="438"/>
        <v>0</v>
      </c>
      <c r="PZA59" s="383">
        <f t="shared" si="438"/>
        <v>0</v>
      </c>
      <c r="PZB59" s="383">
        <f t="shared" si="438"/>
        <v>0</v>
      </c>
      <c r="PZC59" s="383">
        <f t="shared" si="438"/>
        <v>0</v>
      </c>
      <c r="PZD59" s="383">
        <f t="shared" si="438"/>
        <v>0</v>
      </c>
      <c r="PZE59" s="383">
        <f t="shared" si="438"/>
        <v>0</v>
      </c>
      <c r="PZF59" s="383">
        <f t="shared" si="438"/>
        <v>0</v>
      </c>
      <c r="PZG59" s="383">
        <f t="shared" si="438"/>
        <v>0</v>
      </c>
      <c r="PZH59" s="383">
        <f t="shared" si="438"/>
        <v>0</v>
      </c>
      <c r="PZI59" s="383">
        <f t="shared" si="438"/>
        <v>0</v>
      </c>
      <c r="PZJ59" s="383">
        <f t="shared" si="438"/>
        <v>0</v>
      </c>
      <c r="PZK59" s="383">
        <f t="shared" si="438"/>
        <v>0</v>
      </c>
      <c r="PZL59" s="383">
        <f t="shared" si="438"/>
        <v>0</v>
      </c>
      <c r="PZM59" s="383">
        <f t="shared" si="438"/>
        <v>0</v>
      </c>
      <c r="PZN59" s="383">
        <f t="shared" si="438"/>
        <v>0</v>
      </c>
      <c r="PZO59" s="383">
        <f t="shared" si="438"/>
        <v>0</v>
      </c>
      <c r="PZP59" s="383">
        <f t="shared" si="438"/>
        <v>0</v>
      </c>
      <c r="PZQ59" s="383">
        <f t="shared" si="438"/>
        <v>0</v>
      </c>
      <c r="PZR59" s="383">
        <f t="shared" si="438"/>
        <v>0</v>
      </c>
      <c r="PZS59" s="383">
        <f t="shared" si="438"/>
        <v>0</v>
      </c>
      <c r="PZT59" s="383">
        <f t="shared" si="438"/>
        <v>0</v>
      </c>
      <c r="PZU59" s="383">
        <f t="shared" si="438"/>
        <v>0</v>
      </c>
      <c r="PZV59" s="383">
        <f t="shared" si="438"/>
        <v>0</v>
      </c>
      <c r="PZW59" s="383">
        <f t="shared" si="438"/>
        <v>0</v>
      </c>
      <c r="PZX59" s="383">
        <f t="shared" si="438"/>
        <v>0</v>
      </c>
      <c r="PZY59" s="383">
        <f t="shared" si="438"/>
        <v>0</v>
      </c>
      <c r="PZZ59" s="383">
        <f t="shared" si="438"/>
        <v>0</v>
      </c>
      <c r="QAA59" s="383">
        <f t="shared" si="438"/>
        <v>0</v>
      </c>
      <c r="QAB59" s="383">
        <f t="shared" si="438"/>
        <v>0</v>
      </c>
      <c r="QAC59" s="383">
        <f t="shared" si="438"/>
        <v>0</v>
      </c>
      <c r="QAD59" s="383">
        <f t="shared" si="438"/>
        <v>0</v>
      </c>
      <c r="QAE59" s="383">
        <f t="shared" si="438"/>
        <v>0</v>
      </c>
      <c r="QAF59" s="383">
        <f t="shared" si="438"/>
        <v>0</v>
      </c>
      <c r="QAG59" s="383">
        <f t="shared" si="438"/>
        <v>0</v>
      </c>
      <c r="QAH59" s="383">
        <f t="shared" ref="QAH59:QCS59" si="439">$C$59*QAH54</f>
        <v>0</v>
      </c>
      <c r="QAI59" s="383">
        <f t="shared" si="439"/>
        <v>0</v>
      </c>
      <c r="QAJ59" s="383">
        <f t="shared" si="439"/>
        <v>0</v>
      </c>
      <c r="QAK59" s="383">
        <f t="shared" si="439"/>
        <v>0</v>
      </c>
      <c r="QAL59" s="383">
        <f t="shared" si="439"/>
        <v>0</v>
      </c>
      <c r="QAM59" s="383">
        <f t="shared" si="439"/>
        <v>0</v>
      </c>
      <c r="QAN59" s="383">
        <f t="shared" si="439"/>
        <v>0</v>
      </c>
      <c r="QAO59" s="383">
        <f t="shared" si="439"/>
        <v>0</v>
      </c>
      <c r="QAP59" s="383">
        <f t="shared" si="439"/>
        <v>0</v>
      </c>
      <c r="QAQ59" s="383">
        <f t="shared" si="439"/>
        <v>0</v>
      </c>
      <c r="QAR59" s="383">
        <f t="shared" si="439"/>
        <v>0</v>
      </c>
      <c r="QAS59" s="383">
        <f t="shared" si="439"/>
        <v>0</v>
      </c>
      <c r="QAT59" s="383">
        <f t="shared" si="439"/>
        <v>0</v>
      </c>
      <c r="QAU59" s="383">
        <f t="shared" si="439"/>
        <v>0</v>
      </c>
      <c r="QAV59" s="383">
        <f t="shared" si="439"/>
        <v>0</v>
      </c>
      <c r="QAW59" s="383">
        <f t="shared" si="439"/>
        <v>0</v>
      </c>
      <c r="QAX59" s="383">
        <f t="shared" si="439"/>
        <v>0</v>
      </c>
      <c r="QAY59" s="383">
        <f t="shared" si="439"/>
        <v>0</v>
      </c>
      <c r="QAZ59" s="383">
        <f t="shared" si="439"/>
        <v>0</v>
      </c>
      <c r="QBA59" s="383">
        <f t="shared" si="439"/>
        <v>0</v>
      </c>
      <c r="QBB59" s="383">
        <f t="shared" si="439"/>
        <v>0</v>
      </c>
      <c r="QBC59" s="383">
        <f t="shared" si="439"/>
        <v>0</v>
      </c>
      <c r="QBD59" s="383">
        <f t="shared" si="439"/>
        <v>0</v>
      </c>
      <c r="QBE59" s="383">
        <f t="shared" si="439"/>
        <v>0</v>
      </c>
      <c r="QBF59" s="383">
        <f t="shared" si="439"/>
        <v>0</v>
      </c>
      <c r="QBG59" s="383">
        <f t="shared" si="439"/>
        <v>0</v>
      </c>
      <c r="QBH59" s="383">
        <f t="shared" si="439"/>
        <v>0</v>
      </c>
      <c r="QBI59" s="383">
        <f t="shared" si="439"/>
        <v>0</v>
      </c>
      <c r="QBJ59" s="383">
        <f t="shared" si="439"/>
        <v>0</v>
      </c>
      <c r="QBK59" s="383">
        <f t="shared" si="439"/>
        <v>0</v>
      </c>
      <c r="QBL59" s="383">
        <f t="shared" si="439"/>
        <v>0</v>
      </c>
      <c r="QBM59" s="383">
        <f t="shared" si="439"/>
        <v>0</v>
      </c>
      <c r="QBN59" s="383">
        <f t="shared" si="439"/>
        <v>0</v>
      </c>
      <c r="QBO59" s="383">
        <f t="shared" si="439"/>
        <v>0</v>
      </c>
      <c r="QBP59" s="383">
        <f t="shared" si="439"/>
        <v>0</v>
      </c>
      <c r="QBQ59" s="383">
        <f t="shared" si="439"/>
        <v>0</v>
      </c>
      <c r="QBR59" s="383">
        <f t="shared" si="439"/>
        <v>0</v>
      </c>
      <c r="QBS59" s="383">
        <f t="shared" si="439"/>
        <v>0</v>
      </c>
      <c r="QBT59" s="383">
        <f t="shared" si="439"/>
        <v>0</v>
      </c>
      <c r="QBU59" s="383">
        <f t="shared" si="439"/>
        <v>0</v>
      </c>
      <c r="QBV59" s="383">
        <f t="shared" si="439"/>
        <v>0</v>
      </c>
      <c r="QBW59" s="383">
        <f t="shared" si="439"/>
        <v>0</v>
      </c>
      <c r="QBX59" s="383">
        <f t="shared" si="439"/>
        <v>0</v>
      </c>
      <c r="QBY59" s="383">
        <f t="shared" si="439"/>
        <v>0</v>
      </c>
      <c r="QBZ59" s="383">
        <f t="shared" si="439"/>
        <v>0</v>
      </c>
      <c r="QCA59" s="383">
        <f t="shared" si="439"/>
        <v>0</v>
      </c>
      <c r="QCB59" s="383">
        <f t="shared" si="439"/>
        <v>0</v>
      </c>
      <c r="QCC59" s="383">
        <f t="shared" si="439"/>
        <v>0</v>
      </c>
      <c r="QCD59" s="383">
        <f t="shared" si="439"/>
        <v>0</v>
      </c>
      <c r="QCE59" s="383">
        <f t="shared" si="439"/>
        <v>0</v>
      </c>
      <c r="QCF59" s="383">
        <f t="shared" si="439"/>
        <v>0</v>
      </c>
      <c r="QCG59" s="383">
        <f t="shared" si="439"/>
        <v>0</v>
      </c>
      <c r="QCH59" s="383">
        <f t="shared" si="439"/>
        <v>0</v>
      </c>
      <c r="QCI59" s="383">
        <f t="shared" si="439"/>
        <v>0</v>
      </c>
      <c r="QCJ59" s="383">
        <f t="shared" si="439"/>
        <v>0</v>
      </c>
      <c r="QCK59" s="383">
        <f t="shared" si="439"/>
        <v>0</v>
      </c>
      <c r="QCL59" s="383">
        <f t="shared" si="439"/>
        <v>0</v>
      </c>
      <c r="QCM59" s="383">
        <f t="shared" si="439"/>
        <v>0</v>
      </c>
      <c r="QCN59" s="383">
        <f t="shared" si="439"/>
        <v>0</v>
      </c>
      <c r="QCO59" s="383">
        <f t="shared" si="439"/>
        <v>0</v>
      </c>
      <c r="QCP59" s="383">
        <f t="shared" si="439"/>
        <v>0</v>
      </c>
      <c r="QCQ59" s="383">
        <f t="shared" si="439"/>
        <v>0</v>
      </c>
      <c r="QCR59" s="383">
        <f t="shared" si="439"/>
        <v>0</v>
      </c>
      <c r="QCS59" s="383">
        <f t="shared" si="439"/>
        <v>0</v>
      </c>
      <c r="QCT59" s="383">
        <f t="shared" ref="QCT59:QFE59" si="440">$C$59*QCT54</f>
        <v>0</v>
      </c>
      <c r="QCU59" s="383">
        <f t="shared" si="440"/>
        <v>0</v>
      </c>
      <c r="QCV59" s="383">
        <f t="shared" si="440"/>
        <v>0</v>
      </c>
      <c r="QCW59" s="383">
        <f t="shared" si="440"/>
        <v>0</v>
      </c>
      <c r="QCX59" s="383">
        <f t="shared" si="440"/>
        <v>0</v>
      </c>
      <c r="QCY59" s="383">
        <f t="shared" si="440"/>
        <v>0</v>
      </c>
      <c r="QCZ59" s="383">
        <f t="shared" si="440"/>
        <v>0</v>
      </c>
      <c r="QDA59" s="383">
        <f t="shared" si="440"/>
        <v>0</v>
      </c>
      <c r="QDB59" s="383">
        <f t="shared" si="440"/>
        <v>0</v>
      </c>
      <c r="QDC59" s="383">
        <f t="shared" si="440"/>
        <v>0</v>
      </c>
      <c r="QDD59" s="383">
        <f t="shared" si="440"/>
        <v>0</v>
      </c>
      <c r="QDE59" s="383">
        <f t="shared" si="440"/>
        <v>0</v>
      </c>
      <c r="QDF59" s="383">
        <f t="shared" si="440"/>
        <v>0</v>
      </c>
      <c r="QDG59" s="383">
        <f t="shared" si="440"/>
        <v>0</v>
      </c>
      <c r="QDH59" s="383">
        <f t="shared" si="440"/>
        <v>0</v>
      </c>
      <c r="QDI59" s="383">
        <f t="shared" si="440"/>
        <v>0</v>
      </c>
      <c r="QDJ59" s="383">
        <f t="shared" si="440"/>
        <v>0</v>
      </c>
      <c r="QDK59" s="383">
        <f t="shared" si="440"/>
        <v>0</v>
      </c>
      <c r="QDL59" s="383">
        <f t="shared" si="440"/>
        <v>0</v>
      </c>
      <c r="QDM59" s="383">
        <f t="shared" si="440"/>
        <v>0</v>
      </c>
      <c r="QDN59" s="383">
        <f t="shared" si="440"/>
        <v>0</v>
      </c>
      <c r="QDO59" s="383">
        <f t="shared" si="440"/>
        <v>0</v>
      </c>
      <c r="QDP59" s="383">
        <f t="shared" si="440"/>
        <v>0</v>
      </c>
      <c r="QDQ59" s="383">
        <f t="shared" si="440"/>
        <v>0</v>
      </c>
      <c r="QDR59" s="383">
        <f t="shared" si="440"/>
        <v>0</v>
      </c>
      <c r="QDS59" s="383">
        <f t="shared" si="440"/>
        <v>0</v>
      </c>
      <c r="QDT59" s="383">
        <f t="shared" si="440"/>
        <v>0</v>
      </c>
      <c r="QDU59" s="383">
        <f t="shared" si="440"/>
        <v>0</v>
      </c>
      <c r="QDV59" s="383">
        <f t="shared" si="440"/>
        <v>0</v>
      </c>
      <c r="QDW59" s="383">
        <f t="shared" si="440"/>
        <v>0</v>
      </c>
      <c r="QDX59" s="383">
        <f t="shared" si="440"/>
        <v>0</v>
      </c>
      <c r="QDY59" s="383">
        <f t="shared" si="440"/>
        <v>0</v>
      </c>
      <c r="QDZ59" s="383">
        <f t="shared" si="440"/>
        <v>0</v>
      </c>
      <c r="QEA59" s="383">
        <f t="shared" si="440"/>
        <v>0</v>
      </c>
      <c r="QEB59" s="383">
        <f t="shared" si="440"/>
        <v>0</v>
      </c>
      <c r="QEC59" s="383">
        <f t="shared" si="440"/>
        <v>0</v>
      </c>
      <c r="QED59" s="383">
        <f t="shared" si="440"/>
        <v>0</v>
      </c>
      <c r="QEE59" s="383">
        <f t="shared" si="440"/>
        <v>0</v>
      </c>
      <c r="QEF59" s="383">
        <f t="shared" si="440"/>
        <v>0</v>
      </c>
      <c r="QEG59" s="383">
        <f t="shared" si="440"/>
        <v>0</v>
      </c>
      <c r="QEH59" s="383">
        <f t="shared" si="440"/>
        <v>0</v>
      </c>
      <c r="QEI59" s="383">
        <f t="shared" si="440"/>
        <v>0</v>
      </c>
      <c r="QEJ59" s="383">
        <f t="shared" si="440"/>
        <v>0</v>
      </c>
      <c r="QEK59" s="383">
        <f t="shared" si="440"/>
        <v>0</v>
      </c>
      <c r="QEL59" s="383">
        <f t="shared" si="440"/>
        <v>0</v>
      </c>
      <c r="QEM59" s="383">
        <f t="shared" si="440"/>
        <v>0</v>
      </c>
      <c r="QEN59" s="383">
        <f t="shared" si="440"/>
        <v>0</v>
      </c>
      <c r="QEO59" s="383">
        <f t="shared" si="440"/>
        <v>0</v>
      </c>
      <c r="QEP59" s="383">
        <f t="shared" si="440"/>
        <v>0</v>
      </c>
      <c r="QEQ59" s="383">
        <f t="shared" si="440"/>
        <v>0</v>
      </c>
      <c r="QER59" s="383">
        <f t="shared" si="440"/>
        <v>0</v>
      </c>
      <c r="QES59" s="383">
        <f t="shared" si="440"/>
        <v>0</v>
      </c>
      <c r="QET59" s="383">
        <f t="shared" si="440"/>
        <v>0</v>
      </c>
      <c r="QEU59" s="383">
        <f t="shared" si="440"/>
        <v>0</v>
      </c>
      <c r="QEV59" s="383">
        <f t="shared" si="440"/>
        <v>0</v>
      </c>
      <c r="QEW59" s="383">
        <f t="shared" si="440"/>
        <v>0</v>
      </c>
      <c r="QEX59" s="383">
        <f t="shared" si="440"/>
        <v>0</v>
      </c>
      <c r="QEY59" s="383">
        <f t="shared" si="440"/>
        <v>0</v>
      </c>
      <c r="QEZ59" s="383">
        <f t="shared" si="440"/>
        <v>0</v>
      </c>
      <c r="QFA59" s="383">
        <f t="shared" si="440"/>
        <v>0</v>
      </c>
      <c r="QFB59" s="383">
        <f t="shared" si="440"/>
        <v>0</v>
      </c>
      <c r="QFC59" s="383">
        <f t="shared" si="440"/>
        <v>0</v>
      </c>
      <c r="QFD59" s="383">
        <f t="shared" si="440"/>
        <v>0</v>
      </c>
      <c r="QFE59" s="383">
        <f t="shared" si="440"/>
        <v>0</v>
      </c>
      <c r="QFF59" s="383">
        <f t="shared" ref="QFF59:QHQ59" si="441">$C$59*QFF54</f>
        <v>0</v>
      </c>
      <c r="QFG59" s="383">
        <f t="shared" si="441"/>
        <v>0</v>
      </c>
      <c r="QFH59" s="383">
        <f t="shared" si="441"/>
        <v>0</v>
      </c>
      <c r="QFI59" s="383">
        <f t="shared" si="441"/>
        <v>0</v>
      </c>
      <c r="QFJ59" s="383">
        <f t="shared" si="441"/>
        <v>0</v>
      </c>
      <c r="QFK59" s="383">
        <f t="shared" si="441"/>
        <v>0</v>
      </c>
      <c r="QFL59" s="383">
        <f t="shared" si="441"/>
        <v>0</v>
      </c>
      <c r="QFM59" s="383">
        <f t="shared" si="441"/>
        <v>0</v>
      </c>
      <c r="QFN59" s="383">
        <f t="shared" si="441"/>
        <v>0</v>
      </c>
      <c r="QFO59" s="383">
        <f t="shared" si="441"/>
        <v>0</v>
      </c>
      <c r="QFP59" s="383">
        <f t="shared" si="441"/>
        <v>0</v>
      </c>
      <c r="QFQ59" s="383">
        <f t="shared" si="441"/>
        <v>0</v>
      </c>
      <c r="QFR59" s="383">
        <f t="shared" si="441"/>
        <v>0</v>
      </c>
      <c r="QFS59" s="383">
        <f t="shared" si="441"/>
        <v>0</v>
      </c>
      <c r="QFT59" s="383">
        <f t="shared" si="441"/>
        <v>0</v>
      </c>
      <c r="QFU59" s="383">
        <f t="shared" si="441"/>
        <v>0</v>
      </c>
      <c r="QFV59" s="383">
        <f t="shared" si="441"/>
        <v>0</v>
      </c>
      <c r="QFW59" s="383">
        <f t="shared" si="441"/>
        <v>0</v>
      </c>
      <c r="QFX59" s="383">
        <f t="shared" si="441"/>
        <v>0</v>
      </c>
      <c r="QFY59" s="383">
        <f t="shared" si="441"/>
        <v>0</v>
      </c>
      <c r="QFZ59" s="383">
        <f t="shared" si="441"/>
        <v>0</v>
      </c>
      <c r="QGA59" s="383">
        <f t="shared" si="441"/>
        <v>0</v>
      </c>
      <c r="QGB59" s="383">
        <f t="shared" si="441"/>
        <v>0</v>
      </c>
      <c r="QGC59" s="383">
        <f t="shared" si="441"/>
        <v>0</v>
      </c>
      <c r="QGD59" s="383">
        <f t="shared" si="441"/>
        <v>0</v>
      </c>
      <c r="QGE59" s="383">
        <f t="shared" si="441"/>
        <v>0</v>
      </c>
      <c r="QGF59" s="383">
        <f t="shared" si="441"/>
        <v>0</v>
      </c>
      <c r="QGG59" s="383">
        <f t="shared" si="441"/>
        <v>0</v>
      </c>
      <c r="QGH59" s="383">
        <f t="shared" si="441"/>
        <v>0</v>
      </c>
      <c r="QGI59" s="383">
        <f t="shared" si="441"/>
        <v>0</v>
      </c>
      <c r="QGJ59" s="383">
        <f t="shared" si="441"/>
        <v>0</v>
      </c>
      <c r="QGK59" s="383">
        <f t="shared" si="441"/>
        <v>0</v>
      </c>
      <c r="QGL59" s="383">
        <f t="shared" si="441"/>
        <v>0</v>
      </c>
      <c r="QGM59" s="383">
        <f t="shared" si="441"/>
        <v>0</v>
      </c>
      <c r="QGN59" s="383">
        <f t="shared" si="441"/>
        <v>0</v>
      </c>
      <c r="QGO59" s="383">
        <f t="shared" si="441"/>
        <v>0</v>
      </c>
      <c r="QGP59" s="383">
        <f t="shared" si="441"/>
        <v>0</v>
      </c>
      <c r="QGQ59" s="383">
        <f t="shared" si="441"/>
        <v>0</v>
      </c>
      <c r="QGR59" s="383">
        <f t="shared" si="441"/>
        <v>0</v>
      </c>
      <c r="QGS59" s="383">
        <f t="shared" si="441"/>
        <v>0</v>
      </c>
      <c r="QGT59" s="383">
        <f t="shared" si="441"/>
        <v>0</v>
      </c>
      <c r="QGU59" s="383">
        <f t="shared" si="441"/>
        <v>0</v>
      </c>
      <c r="QGV59" s="383">
        <f t="shared" si="441"/>
        <v>0</v>
      </c>
      <c r="QGW59" s="383">
        <f t="shared" si="441"/>
        <v>0</v>
      </c>
      <c r="QGX59" s="383">
        <f t="shared" si="441"/>
        <v>0</v>
      </c>
      <c r="QGY59" s="383">
        <f t="shared" si="441"/>
        <v>0</v>
      </c>
      <c r="QGZ59" s="383">
        <f t="shared" si="441"/>
        <v>0</v>
      </c>
      <c r="QHA59" s="383">
        <f t="shared" si="441"/>
        <v>0</v>
      </c>
      <c r="QHB59" s="383">
        <f t="shared" si="441"/>
        <v>0</v>
      </c>
      <c r="QHC59" s="383">
        <f t="shared" si="441"/>
        <v>0</v>
      </c>
      <c r="QHD59" s="383">
        <f t="shared" si="441"/>
        <v>0</v>
      </c>
      <c r="QHE59" s="383">
        <f t="shared" si="441"/>
        <v>0</v>
      </c>
      <c r="QHF59" s="383">
        <f t="shared" si="441"/>
        <v>0</v>
      </c>
      <c r="QHG59" s="383">
        <f t="shared" si="441"/>
        <v>0</v>
      </c>
      <c r="QHH59" s="383">
        <f t="shared" si="441"/>
        <v>0</v>
      </c>
      <c r="QHI59" s="383">
        <f t="shared" si="441"/>
        <v>0</v>
      </c>
      <c r="QHJ59" s="383">
        <f t="shared" si="441"/>
        <v>0</v>
      </c>
      <c r="QHK59" s="383">
        <f t="shared" si="441"/>
        <v>0</v>
      </c>
      <c r="QHL59" s="383">
        <f t="shared" si="441"/>
        <v>0</v>
      </c>
      <c r="QHM59" s="383">
        <f t="shared" si="441"/>
        <v>0</v>
      </c>
      <c r="QHN59" s="383">
        <f t="shared" si="441"/>
        <v>0</v>
      </c>
      <c r="QHO59" s="383">
        <f t="shared" si="441"/>
        <v>0</v>
      </c>
      <c r="QHP59" s="383">
        <f t="shared" si="441"/>
        <v>0</v>
      </c>
      <c r="QHQ59" s="383">
        <f t="shared" si="441"/>
        <v>0</v>
      </c>
      <c r="QHR59" s="383">
        <f t="shared" ref="QHR59:QKC59" si="442">$C$59*QHR54</f>
        <v>0</v>
      </c>
      <c r="QHS59" s="383">
        <f t="shared" si="442"/>
        <v>0</v>
      </c>
      <c r="QHT59" s="383">
        <f t="shared" si="442"/>
        <v>0</v>
      </c>
      <c r="QHU59" s="383">
        <f t="shared" si="442"/>
        <v>0</v>
      </c>
      <c r="QHV59" s="383">
        <f t="shared" si="442"/>
        <v>0</v>
      </c>
      <c r="QHW59" s="383">
        <f t="shared" si="442"/>
        <v>0</v>
      </c>
      <c r="QHX59" s="383">
        <f t="shared" si="442"/>
        <v>0</v>
      </c>
      <c r="QHY59" s="383">
        <f t="shared" si="442"/>
        <v>0</v>
      </c>
      <c r="QHZ59" s="383">
        <f t="shared" si="442"/>
        <v>0</v>
      </c>
      <c r="QIA59" s="383">
        <f t="shared" si="442"/>
        <v>0</v>
      </c>
      <c r="QIB59" s="383">
        <f t="shared" si="442"/>
        <v>0</v>
      </c>
      <c r="QIC59" s="383">
        <f t="shared" si="442"/>
        <v>0</v>
      </c>
      <c r="QID59" s="383">
        <f t="shared" si="442"/>
        <v>0</v>
      </c>
      <c r="QIE59" s="383">
        <f t="shared" si="442"/>
        <v>0</v>
      </c>
      <c r="QIF59" s="383">
        <f t="shared" si="442"/>
        <v>0</v>
      </c>
      <c r="QIG59" s="383">
        <f t="shared" si="442"/>
        <v>0</v>
      </c>
      <c r="QIH59" s="383">
        <f t="shared" si="442"/>
        <v>0</v>
      </c>
      <c r="QII59" s="383">
        <f t="shared" si="442"/>
        <v>0</v>
      </c>
      <c r="QIJ59" s="383">
        <f t="shared" si="442"/>
        <v>0</v>
      </c>
      <c r="QIK59" s="383">
        <f t="shared" si="442"/>
        <v>0</v>
      </c>
      <c r="QIL59" s="383">
        <f t="shared" si="442"/>
        <v>0</v>
      </c>
      <c r="QIM59" s="383">
        <f t="shared" si="442"/>
        <v>0</v>
      </c>
      <c r="QIN59" s="383">
        <f t="shared" si="442"/>
        <v>0</v>
      </c>
      <c r="QIO59" s="383">
        <f t="shared" si="442"/>
        <v>0</v>
      </c>
      <c r="QIP59" s="383">
        <f t="shared" si="442"/>
        <v>0</v>
      </c>
      <c r="QIQ59" s="383">
        <f t="shared" si="442"/>
        <v>0</v>
      </c>
      <c r="QIR59" s="383">
        <f t="shared" si="442"/>
        <v>0</v>
      </c>
      <c r="QIS59" s="383">
        <f t="shared" si="442"/>
        <v>0</v>
      </c>
      <c r="QIT59" s="383">
        <f t="shared" si="442"/>
        <v>0</v>
      </c>
      <c r="QIU59" s="383">
        <f t="shared" si="442"/>
        <v>0</v>
      </c>
      <c r="QIV59" s="383">
        <f t="shared" si="442"/>
        <v>0</v>
      </c>
      <c r="QIW59" s="383">
        <f t="shared" si="442"/>
        <v>0</v>
      </c>
      <c r="QIX59" s="383">
        <f t="shared" si="442"/>
        <v>0</v>
      </c>
      <c r="QIY59" s="383">
        <f t="shared" si="442"/>
        <v>0</v>
      </c>
      <c r="QIZ59" s="383">
        <f t="shared" si="442"/>
        <v>0</v>
      </c>
      <c r="QJA59" s="383">
        <f t="shared" si="442"/>
        <v>0</v>
      </c>
      <c r="QJB59" s="383">
        <f t="shared" si="442"/>
        <v>0</v>
      </c>
      <c r="QJC59" s="383">
        <f t="shared" si="442"/>
        <v>0</v>
      </c>
      <c r="QJD59" s="383">
        <f t="shared" si="442"/>
        <v>0</v>
      </c>
      <c r="QJE59" s="383">
        <f t="shared" si="442"/>
        <v>0</v>
      </c>
      <c r="QJF59" s="383">
        <f t="shared" si="442"/>
        <v>0</v>
      </c>
      <c r="QJG59" s="383">
        <f t="shared" si="442"/>
        <v>0</v>
      </c>
      <c r="QJH59" s="383">
        <f t="shared" si="442"/>
        <v>0</v>
      </c>
      <c r="QJI59" s="383">
        <f t="shared" si="442"/>
        <v>0</v>
      </c>
      <c r="QJJ59" s="383">
        <f t="shared" si="442"/>
        <v>0</v>
      </c>
      <c r="QJK59" s="383">
        <f t="shared" si="442"/>
        <v>0</v>
      </c>
      <c r="QJL59" s="383">
        <f t="shared" si="442"/>
        <v>0</v>
      </c>
      <c r="QJM59" s="383">
        <f t="shared" si="442"/>
        <v>0</v>
      </c>
      <c r="QJN59" s="383">
        <f t="shared" si="442"/>
        <v>0</v>
      </c>
      <c r="QJO59" s="383">
        <f t="shared" si="442"/>
        <v>0</v>
      </c>
      <c r="QJP59" s="383">
        <f t="shared" si="442"/>
        <v>0</v>
      </c>
      <c r="QJQ59" s="383">
        <f t="shared" si="442"/>
        <v>0</v>
      </c>
      <c r="QJR59" s="383">
        <f t="shared" si="442"/>
        <v>0</v>
      </c>
      <c r="QJS59" s="383">
        <f t="shared" si="442"/>
        <v>0</v>
      </c>
      <c r="QJT59" s="383">
        <f t="shared" si="442"/>
        <v>0</v>
      </c>
      <c r="QJU59" s="383">
        <f t="shared" si="442"/>
        <v>0</v>
      </c>
      <c r="QJV59" s="383">
        <f t="shared" si="442"/>
        <v>0</v>
      </c>
      <c r="QJW59" s="383">
        <f t="shared" si="442"/>
        <v>0</v>
      </c>
      <c r="QJX59" s="383">
        <f t="shared" si="442"/>
        <v>0</v>
      </c>
      <c r="QJY59" s="383">
        <f t="shared" si="442"/>
        <v>0</v>
      </c>
      <c r="QJZ59" s="383">
        <f t="shared" si="442"/>
        <v>0</v>
      </c>
      <c r="QKA59" s="383">
        <f t="shared" si="442"/>
        <v>0</v>
      </c>
      <c r="QKB59" s="383">
        <f t="shared" si="442"/>
        <v>0</v>
      </c>
      <c r="QKC59" s="383">
        <f t="shared" si="442"/>
        <v>0</v>
      </c>
      <c r="QKD59" s="383">
        <f t="shared" ref="QKD59:QMO59" si="443">$C$59*QKD54</f>
        <v>0</v>
      </c>
      <c r="QKE59" s="383">
        <f t="shared" si="443"/>
        <v>0</v>
      </c>
      <c r="QKF59" s="383">
        <f t="shared" si="443"/>
        <v>0</v>
      </c>
      <c r="QKG59" s="383">
        <f t="shared" si="443"/>
        <v>0</v>
      </c>
      <c r="QKH59" s="383">
        <f t="shared" si="443"/>
        <v>0</v>
      </c>
      <c r="QKI59" s="383">
        <f t="shared" si="443"/>
        <v>0</v>
      </c>
      <c r="QKJ59" s="383">
        <f t="shared" si="443"/>
        <v>0</v>
      </c>
      <c r="QKK59" s="383">
        <f t="shared" si="443"/>
        <v>0</v>
      </c>
      <c r="QKL59" s="383">
        <f t="shared" si="443"/>
        <v>0</v>
      </c>
      <c r="QKM59" s="383">
        <f t="shared" si="443"/>
        <v>0</v>
      </c>
      <c r="QKN59" s="383">
        <f t="shared" si="443"/>
        <v>0</v>
      </c>
      <c r="QKO59" s="383">
        <f t="shared" si="443"/>
        <v>0</v>
      </c>
      <c r="QKP59" s="383">
        <f t="shared" si="443"/>
        <v>0</v>
      </c>
      <c r="QKQ59" s="383">
        <f t="shared" si="443"/>
        <v>0</v>
      </c>
      <c r="QKR59" s="383">
        <f t="shared" si="443"/>
        <v>0</v>
      </c>
      <c r="QKS59" s="383">
        <f t="shared" si="443"/>
        <v>0</v>
      </c>
      <c r="QKT59" s="383">
        <f t="shared" si="443"/>
        <v>0</v>
      </c>
      <c r="QKU59" s="383">
        <f t="shared" si="443"/>
        <v>0</v>
      </c>
      <c r="QKV59" s="383">
        <f t="shared" si="443"/>
        <v>0</v>
      </c>
      <c r="QKW59" s="383">
        <f t="shared" si="443"/>
        <v>0</v>
      </c>
      <c r="QKX59" s="383">
        <f t="shared" si="443"/>
        <v>0</v>
      </c>
      <c r="QKY59" s="383">
        <f t="shared" si="443"/>
        <v>0</v>
      </c>
      <c r="QKZ59" s="383">
        <f t="shared" si="443"/>
        <v>0</v>
      </c>
      <c r="QLA59" s="383">
        <f t="shared" si="443"/>
        <v>0</v>
      </c>
      <c r="QLB59" s="383">
        <f t="shared" si="443"/>
        <v>0</v>
      </c>
      <c r="QLC59" s="383">
        <f t="shared" si="443"/>
        <v>0</v>
      </c>
      <c r="QLD59" s="383">
        <f t="shared" si="443"/>
        <v>0</v>
      </c>
      <c r="QLE59" s="383">
        <f t="shared" si="443"/>
        <v>0</v>
      </c>
      <c r="QLF59" s="383">
        <f t="shared" si="443"/>
        <v>0</v>
      </c>
      <c r="QLG59" s="383">
        <f t="shared" si="443"/>
        <v>0</v>
      </c>
      <c r="QLH59" s="383">
        <f t="shared" si="443"/>
        <v>0</v>
      </c>
      <c r="QLI59" s="383">
        <f t="shared" si="443"/>
        <v>0</v>
      </c>
      <c r="QLJ59" s="383">
        <f t="shared" si="443"/>
        <v>0</v>
      </c>
      <c r="QLK59" s="383">
        <f t="shared" si="443"/>
        <v>0</v>
      </c>
      <c r="QLL59" s="383">
        <f t="shared" si="443"/>
        <v>0</v>
      </c>
      <c r="QLM59" s="383">
        <f t="shared" si="443"/>
        <v>0</v>
      </c>
      <c r="QLN59" s="383">
        <f t="shared" si="443"/>
        <v>0</v>
      </c>
      <c r="QLO59" s="383">
        <f t="shared" si="443"/>
        <v>0</v>
      </c>
      <c r="QLP59" s="383">
        <f t="shared" si="443"/>
        <v>0</v>
      </c>
      <c r="QLQ59" s="383">
        <f t="shared" si="443"/>
        <v>0</v>
      </c>
      <c r="QLR59" s="383">
        <f t="shared" si="443"/>
        <v>0</v>
      </c>
      <c r="QLS59" s="383">
        <f t="shared" si="443"/>
        <v>0</v>
      </c>
      <c r="QLT59" s="383">
        <f t="shared" si="443"/>
        <v>0</v>
      </c>
      <c r="QLU59" s="383">
        <f t="shared" si="443"/>
        <v>0</v>
      </c>
      <c r="QLV59" s="383">
        <f t="shared" si="443"/>
        <v>0</v>
      </c>
      <c r="QLW59" s="383">
        <f t="shared" si="443"/>
        <v>0</v>
      </c>
      <c r="QLX59" s="383">
        <f t="shared" si="443"/>
        <v>0</v>
      </c>
      <c r="QLY59" s="383">
        <f t="shared" si="443"/>
        <v>0</v>
      </c>
      <c r="QLZ59" s="383">
        <f t="shared" si="443"/>
        <v>0</v>
      </c>
      <c r="QMA59" s="383">
        <f t="shared" si="443"/>
        <v>0</v>
      </c>
      <c r="QMB59" s="383">
        <f t="shared" si="443"/>
        <v>0</v>
      </c>
      <c r="QMC59" s="383">
        <f t="shared" si="443"/>
        <v>0</v>
      </c>
      <c r="QMD59" s="383">
        <f t="shared" si="443"/>
        <v>0</v>
      </c>
      <c r="QME59" s="383">
        <f t="shared" si="443"/>
        <v>0</v>
      </c>
      <c r="QMF59" s="383">
        <f t="shared" si="443"/>
        <v>0</v>
      </c>
      <c r="QMG59" s="383">
        <f t="shared" si="443"/>
        <v>0</v>
      </c>
      <c r="QMH59" s="383">
        <f t="shared" si="443"/>
        <v>0</v>
      </c>
      <c r="QMI59" s="383">
        <f t="shared" si="443"/>
        <v>0</v>
      </c>
      <c r="QMJ59" s="383">
        <f t="shared" si="443"/>
        <v>0</v>
      </c>
      <c r="QMK59" s="383">
        <f t="shared" si="443"/>
        <v>0</v>
      </c>
      <c r="QML59" s="383">
        <f t="shared" si="443"/>
        <v>0</v>
      </c>
      <c r="QMM59" s="383">
        <f t="shared" si="443"/>
        <v>0</v>
      </c>
      <c r="QMN59" s="383">
        <f t="shared" si="443"/>
        <v>0</v>
      </c>
      <c r="QMO59" s="383">
        <f t="shared" si="443"/>
        <v>0</v>
      </c>
      <c r="QMP59" s="383">
        <f t="shared" ref="QMP59:QPA59" si="444">$C$59*QMP54</f>
        <v>0</v>
      </c>
      <c r="QMQ59" s="383">
        <f t="shared" si="444"/>
        <v>0</v>
      </c>
      <c r="QMR59" s="383">
        <f t="shared" si="444"/>
        <v>0</v>
      </c>
      <c r="QMS59" s="383">
        <f t="shared" si="444"/>
        <v>0</v>
      </c>
      <c r="QMT59" s="383">
        <f t="shared" si="444"/>
        <v>0</v>
      </c>
      <c r="QMU59" s="383">
        <f t="shared" si="444"/>
        <v>0</v>
      </c>
      <c r="QMV59" s="383">
        <f t="shared" si="444"/>
        <v>0</v>
      </c>
      <c r="QMW59" s="383">
        <f t="shared" si="444"/>
        <v>0</v>
      </c>
      <c r="QMX59" s="383">
        <f t="shared" si="444"/>
        <v>0</v>
      </c>
      <c r="QMY59" s="383">
        <f t="shared" si="444"/>
        <v>0</v>
      </c>
      <c r="QMZ59" s="383">
        <f t="shared" si="444"/>
        <v>0</v>
      </c>
      <c r="QNA59" s="383">
        <f t="shared" si="444"/>
        <v>0</v>
      </c>
      <c r="QNB59" s="383">
        <f t="shared" si="444"/>
        <v>0</v>
      </c>
      <c r="QNC59" s="383">
        <f t="shared" si="444"/>
        <v>0</v>
      </c>
      <c r="QND59" s="383">
        <f t="shared" si="444"/>
        <v>0</v>
      </c>
      <c r="QNE59" s="383">
        <f t="shared" si="444"/>
        <v>0</v>
      </c>
      <c r="QNF59" s="383">
        <f t="shared" si="444"/>
        <v>0</v>
      </c>
      <c r="QNG59" s="383">
        <f t="shared" si="444"/>
        <v>0</v>
      </c>
      <c r="QNH59" s="383">
        <f t="shared" si="444"/>
        <v>0</v>
      </c>
      <c r="QNI59" s="383">
        <f t="shared" si="444"/>
        <v>0</v>
      </c>
      <c r="QNJ59" s="383">
        <f t="shared" si="444"/>
        <v>0</v>
      </c>
      <c r="QNK59" s="383">
        <f t="shared" si="444"/>
        <v>0</v>
      </c>
      <c r="QNL59" s="383">
        <f t="shared" si="444"/>
        <v>0</v>
      </c>
      <c r="QNM59" s="383">
        <f t="shared" si="444"/>
        <v>0</v>
      </c>
      <c r="QNN59" s="383">
        <f t="shared" si="444"/>
        <v>0</v>
      </c>
      <c r="QNO59" s="383">
        <f t="shared" si="444"/>
        <v>0</v>
      </c>
      <c r="QNP59" s="383">
        <f t="shared" si="444"/>
        <v>0</v>
      </c>
      <c r="QNQ59" s="383">
        <f t="shared" si="444"/>
        <v>0</v>
      </c>
      <c r="QNR59" s="383">
        <f t="shared" si="444"/>
        <v>0</v>
      </c>
      <c r="QNS59" s="383">
        <f t="shared" si="444"/>
        <v>0</v>
      </c>
      <c r="QNT59" s="383">
        <f t="shared" si="444"/>
        <v>0</v>
      </c>
      <c r="QNU59" s="383">
        <f t="shared" si="444"/>
        <v>0</v>
      </c>
      <c r="QNV59" s="383">
        <f t="shared" si="444"/>
        <v>0</v>
      </c>
      <c r="QNW59" s="383">
        <f t="shared" si="444"/>
        <v>0</v>
      </c>
      <c r="QNX59" s="383">
        <f t="shared" si="444"/>
        <v>0</v>
      </c>
      <c r="QNY59" s="383">
        <f t="shared" si="444"/>
        <v>0</v>
      </c>
      <c r="QNZ59" s="383">
        <f t="shared" si="444"/>
        <v>0</v>
      </c>
      <c r="QOA59" s="383">
        <f t="shared" si="444"/>
        <v>0</v>
      </c>
      <c r="QOB59" s="383">
        <f t="shared" si="444"/>
        <v>0</v>
      </c>
      <c r="QOC59" s="383">
        <f t="shared" si="444"/>
        <v>0</v>
      </c>
      <c r="QOD59" s="383">
        <f t="shared" si="444"/>
        <v>0</v>
      </c>
      <c r="QOE59" s="383">
        <f t="shared" si="444"/>
        <v>0</v>
      </c>
      <c r="QOF59" s="383">
        <f t="shared" si="444"/>
        <v>0</v>
      </c>
      <c r="QOG59" s="383">
        <f t="shared" si="444"/>
        <v>0</v>
      </c>
      <c r="QOH59" s="383">
        <f t="shared" si="444"/>
        <v>0</v>
      </c>
      <c r="QOI59" s="383">
        <f t="shared" si="444"/>
        <v>0</v>
      </c>
      <c r="QOJ59" s="383">
        <f t="shared" si="444"/>
        <v>0</v>
      </c>
      <c r="QOK59" s="383">
        <f t="shared" si="444"/>
        <v>0</v>
      </c>
      <c r="QOL59" s="383">
        <f t="shared" si="444"/>
        <v>0</v>
      </c>
      <c r="QOM59" s="383">
        <f t="shared" si="444"/>
        <v>0</v>
      </c>
      <c r="QON59" s="383">
        <f t="shared" si="444"/>
        <v>0</v>
      </c>
      <c r="QOO59" s="383">
        <f t="shared" si="444"/>
        <v>0</v>
      </c>
      <c r="QOP59" s="383">
        <f t="shared" si="444"/>
        <v>0</v>
      </c>
      <c r="QOQ59" s="383">
        <f t="shared" si="444"/>
        <v>0</v>
      </c>
      <c r="QOR59" s="383">
        <f t="shared" si="444"/>
        <v>0</v>
      </c>
      <c r="QOS59" s="383">
        <f t="shared" si="444"/>
        <v>0</v>
      </c>
      <c r="QOT59" s="383">
        <f t="shared" si="444"/>
        <v>0</v>
      </c>
      <c r="QOU59" s="383">
        <f t="shared" si="444"/>
        <v>0</v>
      </c>
      <c r="QOV59" s="383">
        <f t="shared" si="444"/>
        <v>0</v>
      </c>
      <c r="QOW59" s="383">
        <f t="shared" si="444"/>
        <v>0</v>
      </c>
      <c r="QOX59" s="383">
        <f t="shared" si="444"/>
        <v>0</v>
      </c>
      <c r="QOY59" s="383">
        <f t="shared" si="444"/>
        <v>0</v>
      </c>
      <c r="QOZ59" s="383">
        <f t="shared" si="444"/>
        <v>0</v>
      </c>
      <c r="QPA59" s="383">
        <f t="shared" si="444"/>
        <v>0</v>
      </c>
      <c r="QPB59" s="383">
        <f t="shared" ref="QPB59:QRM59" si="445">$C$59*QPB54</f>
        <v>0</v>
      </c>
      <c r="QPC59" s="383">
        <f t="shared" si="445"/>
        <v>0</v>
      </c>
      <c r="QPD59" s="383">
        <f t="shared" si="445"/>
        <v>0</v>
      </c>
      <c r="QPE59" s="383">
        <f t="shared" si="445"/>
        <v>0</v>
      </c>
      <c r="QPF59" s="383">
        <f t="shared" si="445"/>
        <v>0</v>
      </c>
      <c r="QPG59" s="383">
        <f t="shared" si="445"/>
        <v>0</v>
      </c>
      <c r="QPH59" s="383">
        <f t="shared" si="445"/>
        <v>0</v>
      </c>
      <c r="QPI59" s="383">
        <f t="shared" si="445"/>
        <v>0</v>
      </c>
      <c r="QPJ59" s="383">
        <f t="shared" si="445"/>
        <v>0</v>
      </c>
      <c r="QPK59" s="383">
        <f t="shared" si="445"/>
        <v>0</v>
      </c>
      <c r="QPL59" s="383">
        <f t="shared" si="445"/>
        <v>0</v>
      </c>
      <c r="QPM59" s="383">
        <f t="shared" si="445"/>
        <v>0</v>
      </c>
      <c r="QPN59" s="383">
        <f t="shared" si="445"/>
        <v>0</v>
      </c>
      <c r="QPO59" s="383">
        <f t="shared" si="445"/>
        <v>0</v>
      </c>
      <c r="QPP59" s="383">
        <f t="shared" si="445"/>
        <v>0</v>
      </c>
      <c r="QPQ59" s="383">
        <f t="shared" si="445"/>
        <v>0</v>
      </c>
      <c r="QPR59" s="383">
        <f t="shared" si="445"/>
        <v>0</v>
      </c>
      <c r="QPS59" s="383">
        <f t="shared" si="445"/>
        <v>0</v>
      </c>
      <c r="QPT59" s="383">
        <f t="shared" si="445"/>
        <v>0</v>
      </c>
      <c r="QPU59" s="383">
        <f t="shared" si="445"/>
        <v>0</v>
      </c>
      <c r="QPV59" s="383">
        <f t="shared" si="445"/>
        <v>0</v>
      </c>
      <c r="QPW59" s="383">
        <f t="shared" si="445"/>
        <v>0</v>
      </c>
      <c r="QPX59" s="383">
        <f t="shared" si="445"/>
        <v>0</v>
      </c>
      <c r="QPY59" s="383">
        <f t="shared" si="445"/>
        <v>0</v>
      </c>
      <c r="QPZ59" s="383">
        <f t="shared" si="445"/>
        <v>0</v>
      </c>
      <c r="QQA59" s="383">
        <f t="shared" si="445"/>
        <v>0</v>
      </c>
      <c r="QQB59" s="383">
        <f t="shared" si="445"/>
        <v>0</v>
      </c>
      <c r="QQC59" s="383">
        <f t="shared" si="445"/>
        <v>0</v>
      </c>
      <c r="QQD59" s="383">
        <f t="shared" si="445"/>
        <v>0</v>
      </c>
      <c r="QQE59" s="383">
        <f t="shared" si="445"/>
        <v>0</v>
      </c>
      <c r="QQF59" s="383">
        <f t="shared" si="445"/>
        <v>0</v>
      </c>
      <c r="QQG59" s="383">
        <f t="shared" si="445"/>
        <v>0</v>
      </c>
      <c r="QQH59" s="383">
        <f t="shared" si="445"/>
        <v>0</v>
      </c>
      <c r="QQI59" s="383">
        <f t="shared" si="445"/>
        <v>0</v>
      </c>
      <c r="QQJ59" s="383">
        <f t="shared" si="445"/>
        <v>0</v>
      </c>
      <c r="QQK59" s="383">
        <f t="shared" si="445"/>
        <v>0</v>
      </c>
      <c r="QQL59" s="383">
        <f t="shared" si="445"/>
        <v>0</v>
      </c>
      <c r="QQM59" s="383">
        <f t="shared" si="445"/>
        <v>0</v>
      </c>
      <c r="QQN59" s="383">
        <f t="shared" si="445"/>
        <v>0</v>
      </c>
      <c r="QQO59" s="383">
        <f t="shared" si="445"/>
        <v>0</v>
      </c>
      <c r="QQP59" s="383">
        <f t="shared" si="445"/>
        <v>0</v>
      </c>
      <c r="QQQ59" s="383">
        <f t="shared" si="445"/>
        <v>0</v>
      </c>
      <c r="QQR59" s="383">
        <f t="shared" si="445"/>
        <v>0</v>
      </c>
      <c r="QQS59" s="383">
        <f t="shared" si="445"/>
        <v>0</v>
      </c>
      <c r="QQT59" s="383">
        <f t="shared" si="445"/>
        <v>0</v>
      </c>
      <c r="QQU59" s="383">
        <f t="shared" si="445"/>
        <v>0</v>
      </c>
      <c r="QQV59" s="383">
        <f t="shared" si="445"/>
        <v>0</v>
      </c>
      <c r="QQW59" s="383">
        <f t="shared" si="445"/>
        <v>0</v>
      </c>
      <c r="QQX59" s="383">
        <f t="shared" si="445"/>
        <v>0</v>
      </c>
      <c r="QQY59" s="383">
        <f t="shared" si="445"/>
        <v>0</v>
      </c>
      <c r="QQZ59" s="383">
        <f t="shared" si="445"/>
        <v>0</v>
      </c>
      <c r="QRA59" s="383">
        <f t="shared" si="445"/>
        <v>0</v>
      </c>
      <c r="QRB59" s="383">
        <f t="shared" si="445"/>
        <v>0</v>
      </c>
      <c r="QRC59" s="383">
        <f t="shared" si="445"/>
        <v>0</v>
      </c>
      <c r="QRD59" s="383">
        <f t="shared" si="445"/>
        <v>0</v>
      </c>
      <c r="QRE59" s="383">
        <f t="shared" si="445"/>
        <v>0</v>
      </c>
      <c r="QRF59" s="383">
        <f t="shared" si="445"/>
        <v>0</v>
      </c>
      <c r="QRG59" s="383">
        <f t="shared" si="445"/>
        <v>0</v>
      </c>
      <c r="QRH59" s="383">
        <f t="shared" si="445"/>
        <v>0</v>
      </c>
      <c r="QRI59" s="383">
        <f t="shared" si="445"/>
        <v>0</v>
      </c>
      <c r="QRJ59" s="383">
        <f t="shared" si="445"/>
        <v>0</v>
      </c>
      <c r="QRK59" s="383">
        <f t="shared" si="445"/>
        <v>0</v>
      </c>
      <c r="QRL59" s="383">
        <f t="shared" si="445"/>
        <v>0</v>
      </c>
      <c r="QRM59" s="383">
        <f t="shared" si="445"/>
        <v>0</v>
      </c>
      <c r="QRN59" s="383">
        <f t="shared" ref="QRN59:QTY59" si="446">$C$59*QRN54</f>
        <v>0</v>
      </c>
      <c r="QRO59" s="383">
        <f t="shared" si="446"/>
        <v>0</v>
      </c>
      <c r="QRP59" s="383">
        <f t="shared" si="446"/>
        <v>0</v>
      </c>
      <c r="QRQ59" s="383">
        <f t="shared" si="446"/>
        <v>0</v>
      </c>
      <c r="QRR59" s="383">
        <f t="shared" si="446"/>
        <v>0</v>
      </c>
      <c r="QRS59" s="383">
        <f t="shared" si="446"/>
        <v>0</v>
      </c>
      <c r="QRT59" s="383">
        <f t="shared" si="446"/>
        <v>0</v>
      </c>
      <c r="QRU59" s="383">
        <f t="shared" si="446"/>
        <v>0</v>
      </c>
      <c r="QRV59" s="383">
        <f t="shared" si="446"/>
        <v>0</v>
      </c>
      <c r="QRW59" s="383">
        <f t="shared" si="446"/>
        <v>0</v>
      </c>
      <c r="QRX59" s="383">
        <f t="shared" si="446"/>
        <v>0</v>
      </c>
      <c r="QRY59" s="383">
        <f t="shared" si="446"/>
        <v>0</v>
      </c>
      <c r="QRZ59" s="383">
        <f t="shared" si="446"/>
        <v>0</v>
      </c>
      <c r="QSA59" s="383">
        <f t="shared" si="446"/>
        <v>0</v>
      </c>
      <c r="QSB59" s="383">
        <f t="shared" si="446"/>
        <v>0</v>
      </c>
      <c r="QSC59" s="383">
        <f t="shared" si="446"/>
        <v>0</v>
      </c>
      <c r="QSD59" s="383">
        <f t="shared" si="446"/>
        <v>0</v>
      </c>
      <c r="QSE59" s="383">
        <f t="shared" si="446"/>
        <v>0</v>
      </c>
      <c r="QSF59" s="383">
        <f t="shared" si="446"/>
        <v>0</v>
      </c>
      <c r="QSG59" s="383">
        <f t="shared" si="446"/>
        <v>0</v>
      </c>
      <c r="QSH59" s="383">
        <f t="shared" si="446"/>
        <v>0</v>
      </c>
      <c r="QSI59" s="383">
        <f t="shared" si="446"/>
        <v>0</v>
      </c>
      <c r="QSJ59" s="383">
        <f t="shared" si="446"/>
        <v>0</v>
      </c>
      <c r="QSK59" s="383">
        <f t="shared" si="446"/>
        <v>0</v>
      </c>
      <c r="QSL59" s="383">
        <f t="shared" si="446"/>
        <v>0</v>
      </c>
      <c r="QSM59" s="383">
        <f t="shared" si="446"/>
        <v>0</v>
      </c>
      <c r="QSN59" s="383">
        <f t="shared" si="446"/>
        <v>0</v>
      </c>
      <c r="QSO59" s="383">
        <f t="shared" si="446"/>
        <v>0</v>
      </c>
      <c r="QSP59" s="383">
        <f t="shared" si="446"/>
        <v>0</v>
      </c>
      <c r="QSQ59" s="383">
        <f t="shared" si="446"/>
        <v>0</v>
      </c>
      <c r="QSR59" s="383">
        <f t="shared" si="446"/>
        <v>0</v>
      </c>
      <c r="QSS59" s="383">
        <f t="shared" si="446"/>
        <v>0</v>
      </c>
      <c r="QST59" s="383">
        <f t="shared" si="446"/>
        <v>0</v>
      </c>
      <c r="QSU59" s="383">
        <f t="shared" si="446"/>
        <v>0</v>
      </c>
      <c r="QSV59" s="383">
        <f t="shared" si="446"/>
        <v>0</v>
      </c>
      <c r="QSW59" s="383">
        <f t="shared" si="446"/>
        <v>0</v>
      </c>
      <c r="QSX59" s="383">
        <f t="shared" si="446"/>
        <v>0</v>
      </c>
      <c r="QSY59" s="383">
        <f t="shared" si="446"/>
        <v>0</v>
      </c>
      <c r="QSZ59" s="383">
        <f t="shared" si="446"/>
        <v>0</v>
      </c>
      <c r="QTA59" s="383">
        <f t="shared" si="446"/>
        <v>0</v>
      </c>
      <c r="QTB59" s="383">
        <f t="shared" si="446"/>
        <v>0</v>
      </c>
      <c r="QTC59" s="383">
        <f t="shared" si="446"/>
        <v>0</v>
      </c>
      <c r="QTD59" s="383">
        <f t="shared" si="446"/>
        <v>0</v>
      </c>
      <c r="QTE59" s="383">
        <f t="shared" si="446"/>
        <v>0</v>
      </c>
      <c r="QTF59" s="383">
        <f t="shared" si="446"/>
        <v>0</v>
      </c>
      <c r="QTG59" s="383">
        <f t="shared" si="446"/>
        <v>0</v>
      </c>
      <c r="QTH59" s="383">
        <f t="shared" si="446"/>
        <v>0</v>
      </c>
      <c r="QTI59" s="383">
        <f t="shared" si="446"/>
        <v>0</v>
      </c>
      <c r="QTJ59" s="383">
        <f t="shared" si="446"/>
        <v>0</v>
      </c>
      <c r="QTK59" s="383">
        <f t="shared" si="446"/>
        <v>0</v>
      </c>
      <c r="QTL59" s="383">
        <f t="shared" si="446"/>
        <v>0</v>
      </c>
      <c r="QTM59" s="383">
        <f t="shared" si="446"/>
        <v>0</v>
      </c>
      <c r="QTN59" s="383">
        <f t="shared" si="446"/>
        <v>0</v>
      </c>
      <c r="QTO59" s="383">
        <f t="shared" si="446"/>
        <v>0</v>
      </c>
      <c r="QTP59" s="383">
        <f t="shared" si="446"/>
        <v>0</v>
      </c>
      <c r="QTQ59" s="383">
        <f t="shared" si="446"/>
        <v>0</v>
      </c>
      <c r="QTR59" s="383">
        <f t="shared" si="446"/>
        <v>0</v>
      </c>
      <c r="QTS59" s="383">
        <f t="shared" si="446"/>
        <v>0</v>
      </c>
      <c r="QTT59" s="383">
        <f t="shared" si="446"/>
        <v>0</v>
      </c>
      <c r="QTU59" s="383">
        <f t="shared" si="446"/>
        <v>0</v>
      </c>
      <c r="QTV59" s="383">
        <f t="shared" si="446"/>
        <v>0</v>
      </c>
      <c r="QTW59" s="383">
        <f t="shared" si="446"/>
        <v>0</v>
      </c>
      <c r="QTX59" s="383">
        <f t="shared" si="446"/>
        <v>0</v>
      </c>
      <c r="QTY59" s="383">
        <f t="shared" si="446"/>
        <v>0</v>
      </c>
      <c r="QTZ59" s="383">
        <f t="shared" ref="QTZ59:QWK59" si="447">$C$59*QTZ54</f>
        <v>0</v>
      </c>
      <c r="QUA59" s="383">
        <f t="shared" si="447"/>
        <v>0</v>
      </c>
      <c r="QUB59" s="383">
        <f t="shared" si="447"/>
        <v>0</v>
      </c>
      <c r="QUC59" s="383">
        <f t="shared" si="447"/>
        <v>0</v>
      </c>
      <c r="QUD59" s="383">
        <f t="shared" si="447"/>
        <v>0</v>
      </c>
      <c r="QUE59" s="383">
        <f t="shared" si="447"/>
        <v>0</v>
      </c>
      <c r="QUF59" s="383">
        <f t="shared" si="447"/>
        <v>0</v>
      </c>
      <c r="QUG59" s="383">
        <f t="shared" si="447"/>
        <v>0</v>
      </c>
      <c r="QUH59" s="383">
        <f t="shared" si="447"/>
        <v>0</v>
      </c>
      <c r="QUI59" s="383">
        <f t="shared" si="447"/>
        <v>0</v>
      </c>
      <c r="QUJ59" s="383">
        <f t="shared" si="447"/>
        <v>0</v>
      </c>
      <c r="QUK59" s="383">
        <f t="shared" si="447"/>
        <v>0</v>
      </c>
      <c r="QUL59" s="383">
        <f t="shared" si="447"/>
        <v>0</v>
      </c>
      <c r="QUM59" s="383">
        <f t="shared" si="447"/>
        <v>0</v>
      </c>
      <c r="QUN59" s="383">
        <f t="shared" si="447"/>
        <v>0</v>
      </c>
      <c r="QUO59" s="383">
        <f t="shared" si="447"/>
        <v>0</v>
      </c>
      <c r="QUP59" s="383">
        <f t="shared" si="447"/>
        <v>0</v>
      </c>
      <c r="QUQ59" s="383">
        <f t="shared" si="447"/>
        <v>0</v>
      </c>
      <c r="QUR59" s="383">
        <f t="shared" si="447"/>
        <v>0</v>
      </c>
      <c r="QUS59" s="383">
        <f t="shared" si="447"/>
        <v>0</v>
      </c>
      <c r="QUT59" s="383">
        <f t="shared" si="447"/>
        <v>0</v>
      </c>
      <c r="QUU59" s="383">
        <f t="shared" si="447"/>
        <v>0</v>
      </c>
      <c r="QUV59" s="383">
        <f t="shared" si="447"/>
        <v>0</v>
      </c>
      <c r="QUW59" s="383">
        <f t="shared" si="447"/>
        <v>0</v>
      </c>
      <c r="QUX59" s="383">
        <f t="shared" si="447"/>
        <v>0</v>
      </c>
      <c r="QUY59" s="383">
        <f t="shared" si="447"/>
        <v>0</v>
      </c>
      <c r="QUZ59" s="383">
        <f t="shared" si="447"/>
        <v>0</v>
      </c>
      <c r="QVA59" s="383">
        <f t="shared" si="447"/>
        <v>0</v>
      </c>
      <c r="QVB59" s="383">
        <f t="shared" si="447"/>
        <v>0</v>
      </c>
      <c r="QVC59" s="383">
        <f t="shared" si="447"/>
        <v>0</v>
      </c>
      <c r="QVD59" s="383">
        <f t="shared" si="447"/>
        <v>0</v>
      </c>
      <c r="QVE59" s="383">
        <f t="shared" si="447"/>
        <v>0</v>
      </c>
      <c r="QVF59" s="383">
        <f t="shared" si="447"/>
        <v>0</v>
      </c>
      <c r="QVG59" s="383">
        <f t="shared" si="447"/>
        <v>0</v>
      </c>
      <c r="QVH59" s="383">
        <f t="shared" si="447"/>
        <v>0</v>
      </c>
      <c r="QVI59" s="383">
        <f t="shared" si="447"/>
        <v>0</v>
      </c>
      <c r="QVJ59" s="383">
        <f t="shared" si="447"/>
        <v>0</v>
      </c>
      <c r="QVK59" s="383">
        <f t="shared" si="447"/>
        <v>0</v>
      </c>
      <c r="QVL59" s="383">
        <f t="shared" si="447"/>
        <v>0</v>
      </c>
      <c r="QVM59" s="383">
        <f t="shared" si="447"/>
        <v>0</v>
      </c>
      <c r="QVN59" s="383">
        <f t="shared" si="447"/>
        <v>0</v>
      </c>
      <c r="QVO59" s="383">
        <f t="shared" si="447"/>
        <v>0</v>
      </c>
      <c r="QVP59" s="383">
        <f t="shared" si="447"/>
        <v>0</v>
      </c>
      <c r="QVQ59" s="383">
        <f t="shared" si="447"/>
        <v>0</v>
      </c>
      <c r="QVR59" s="383">
        <f t="shared" si="447"/>
        <v>0</v>
      </c>
      <c r="QVS59" s="383">
        <f t="shared" si="447"/>
        <v>0</v>
      </c>
      <c r="QVT59" s="383">
        <f t="shared" si="447"/>
        <v>0</v>
      </c>
      <c r="QVU59" s="383">
        <f t="shared" si="447"/>
        <v>0</v>
      </c>
      <c r="QVV59" s="383">
        <f t="shared" si="447"/>
        <v>0</v>
      </c>
      <c r="QVW59" s="383">
        <f t="shared" si="447"/>
        <v>0</v>
      </c>
      <c r="QVX59" s="383">
        <f t="shared" si="447"/>
        <v>0</v>
      </c>
      <c r="QVY59" s="383">
        <f t="shared" si="447"/>
        <v>0</v>
      </c>
      <c r="QVZ59" s="383">
        <f t="shared" si="447"/>
        <v>0</v>
      </c>
      <c r="QWA59" s="383">
        <f t="shared" si="447"/>
        <v>0</v>
      </c>
      <c r="QWB59" s="383">
        <f t="shared" si="447"/>
        <v>0</v>
      </c>
      <c r="QWC59" s="383">
        <f t="shared" si="447"/>
        <v>0</v>
      </c>
      <c r="QWD59" s="383">
        <f t="shared" si="447"/>
        <v>0</v>
      </c>
      <c r="QWE59" s="383">
        <f t="shared" si="447"/>
        <v>0</v>
      </c>
      <c r="QWF59" s="383">
        <f t="shared" si="447"/>
        <v>0</v>
      </c>
      <c r="QWG59" s="383">
        <f t="shared" si="447"/>
        <v>0</v>
      </c>
      <c r="QWH59" s="383">
        <f t="shared" si="447"/>
        <v>0</v>
      </c>
      <c r="QWI59" s="383">
        <f t="shared" si="447"/>
        <v>0</v>
      </c>
      <c r="QWJ59" s="383">
        <f t="shared" si="447"/>
        <v>0</v>
      </c>
      <c r="QWK59" s="383">
        <f t="shared" si="447"/>
        <v>0</v>
      </c>
      <c r="QWL59" s="383">
        <f t="shared" ref="QWL59:QYW59" si="448">$C$59*QWL54</f>
        <v>0</v>
      </c>
      <c r="QWM59" s="383">
        <f t="shared" si="448"/>
        <v>0</v>
      </c>
      <c r="QWN59" s="383">
        <f t="shared" si="448"/>
        <v>0</v>
      </c>
      <c r="QWO59" s="383">
        <f t="shared" si="448"/>
        <v>0</v>
      </c>
      <c r="QWP59" s="383">
        <f t="shared" si="448"/>
        <v>0</v>
      </c>
      <c r="QWQ59" s="383">
        <f t="shared" si="448"/>
        <v>0</v>
      </c>
      <c r="QWR59" s="383">
        <f t="shared" si="448"/>
        <v>0</v>
      </c>
      <c r="QWS59" s="383">
        <f t="shared" si="448"/>
        <v>0</v>
      </c>
      <c r="QWT59" s="383">
        <f t="shared" si="448"/>
        <v>0</v>
      </c>
      <c r="QWU59" s="383">
        <f t="shared" si="448"/>
        <v>0</v>
      </c>
      <c r="QWV59" s="383">
        <f t="shared" si="448"/>
        <v>0</v>
      </c>
      <c r="QWW59" s="383">
        <f t="shared" si="448"/>
        <v>0</v>
      </c>
      <c r="QWX59" s="383">
        <f t="shared" si="448"/>
        <v>0</v>
      </c>
      <c r="QWY59" s="383">
        <f t="shared" si="448"/>
        <v>0</v>
      </c>
      <c r="QWZ59" s="383">
        <f t="shared" si="448"/>
        <v>0</v>
      </c>
      <c r="QXA59" s="383">
        <f t="shared" si="448"/>
        <v>0</v>
      </c>
      <c r="QXB59" s="383">
        <f t="shared" si="448"/>
        <v>0</v>
      </c>
      <c r="QXC59" s="383">
        <f t="shared" si="448"/>
        <v>0</v>
      </c>
      <c r="QXD59" s="383">
        <f t="shared" si="448"/>
        <v>0</v>
      </c>
      <c r="QXE59" s="383">
        <f t="shared" si="448"/>
        <v>0</v>
      </c>
      <c r="QXF59" s="383">
        <f t="shared" si="448"/>
        <v>0</v>
      </c>
      <c r="QXG59" s="383">
        <f t="shared" si="448"/>
        <v>0</v>
      </c>
      <c r="QXH59" s="383">
        <f t="shared" si="448"/>
        <v>0</v>
      </c>
      <c r="QXI59" s="383">
        <f t="shared" si="448"/>
        <v>0</v>
      </c>
      <c r="QXJ59" s="383">
        <f t="shared" si="448"/>
        <v>0</v>
      </c>
      <c r="QXK59" s="383">
        <f t="shared" si="448"/>
        <v>0</v>
      </c>
      <c r="QXL59" s="383">
        <f t="shared" si="448"/>
        <v>0</v>
      </c>
      <c r="QXM59" s="383">
        <f t="shared" si="448"/>
        <v>0</v>
      </c>
      <c r="QXN59" s="383">
        <f t="shared" si="448"/>
        <v>0</v>
      </c>
      <c r="QXO59" s="383">
        <f t="shared" si="448"/>
        <v>0</v>
      </c>
      <c r="QXP59" s="383">
        <f t="shared" si="448"/>
        <v>0</v>
      </c>
      <c r="QXQ59" s="383">
        <f t="shared" si="448"/>
        <v>0</v>
      </c>
      <c r="QXR59" s="383">
        <f t="shared" si="448"/>
        <v>0</v>
      </c>
      <c r="QXS59" s="383">
        <f t="shared" si="448"/>
        <v>0</v>
      </c>
      <c r="QXT59" s="383">
        <f t="shared" si="448"/>
        <v>0</v>
      </c>
      <c r="QXU59" s="383">
        <f t="shared" si="448"/>
        <v>0</v>
      </c>
      <c r="QXV59" s="383">
        <f t="shared" si="448"/>
        <v>0</v>
      </c>
      <c r="QXW59" s="383">
        <f t="shared" si="448"/>
        <v>0</v>
      </c>
      <c r="QXX59" s="383">
        <f t="shared" si="448"/>
        <v>0</v>
      </c>
      <c r="QXY59" s="383">
        <f t="shared" si="448"/>
        <v>0</v>
      </c>
      <c r="QXZ59" s="383">
        <f t="shared" si="448"/>
        <v>0</v>
      </c>
      <c r="QYA59" s="383">
        <f t="shared" si="448"/>
        <v>0</v>
      </c>
      <c r="QYB59" s="383">
        <f t="shared" si="448"/>
        <v>0</v>
      </c>
      <c r="QYC59" s="383">
        <f t="shared" si="448"/>
        <v>0</v>
      </c>
      <c r="QYD59" s="383">
        <f t="shared" si="448"/>
        <v>0</v>
      </c>
      <c r="QYE59" s="383">
        <f t="shared" si="448"/>
        <v>0</v>
      </c>
      <c r="QYF59" s="383">
        <f t="shared" si="448"/>
        <v>0</v>
      </c>
      <c r="QYG59" s="383">
        <f t="shared" si="448"/>
        <v>0</v>
      </c>
      <c r="QYH59" s="383">
        <f t="shared" si="448"/>
        <v>0</v>
      </c>
      <c r="QYI59" s="383">
        <f t="shared" si="448"/>
        <v>0</v>
      </c>
      <c r="QYJ59" s="383">
        <f t="shared" si="448"/>
        <v>0</v>
      </c>
      <c r="QYK59" s="383">
        <f t="shared" si="448"/>
        <v>0</v>
      </c>
      <c r="QYL59" s="383">
        <f t="shared" si="448"/>
        <v>0</v>
      </c>
      <c r="QYM59" s="383">
        <f t="shared" si="448"/>
        <v>0</v>
      </c>
      <c r="QYN59" s="383">
        <f t="shared" si="448"/>
        <v>0</v>
      </c>
      <c r="QYO59" s="383">
        <f t="shared" si="448"/>
        <v>0</v>
      </c>
      <c r="QYP59" s="383">
        <f t="shared" si="448"/>
        <v>0</v>
      </c>
      <c r="QYQ59" s="383">
        <f t="shared" si="448"/>
        <v>0</v>
      </c>
      <c r="QYR59" s="383">
        <f t="shared" si="448"/>
        <v>0</v>
      </c>
      <c r="QYS59" s="383">
        <f t="shared" si="448"/>
        <v>0</v>
      </c>
      <c r="QYT59" s="383">
        <f t="shared" si="448"/>
        <v>0</v>
      </c>
      <c r="QYU59" s="383">
        <f t="shared" si="448"/>
        <v>0</v>
      </c>
      <c r="QYV59" s="383">
        <f t="shared" si="448"/>
        <v>0</v>
      </c>
      <c r="QYW59" s="383">
        <f t="shared" si="448"/>
        <v>0</v>
      </c>
      <c r="QYX59" s="383">
        <f t="shared" ref="QYX59:RBI59" si="449">$C$59*QYX54</f>
        <v>0</v>
      </c>
      <c r="QYY59" s="383">
        <f t="shared" si="449"/>
        <v>0</v>
      </c>
      <c r="QYZ59" s="383">
        <f t="shared" si="449"/>
        <v>0</v>
      </c>
      <c r="QZA59" s="383">
        <f t="shared" si="449"/>
        <v>0</v>
      </c>
      <c r="QZB59" s="383">
        <f t="shared" si="449"/>
        <v>0</v>
      </c>
      <c r="QZC59" s="383">
        <f t="shared" si="449"/>
        <v>0</v>
      </c>
      <c r="QZD59" s="383">
        <f t="shared" si="449"/>
        <v>0</v>
      </c>
      <c r="QZE59" s="383">
        <f t="shared" si="449"/>
        <v>0</v>
      </c>
      <c r="QZF59" s="383">
        <f t="shared" si="449"/>
        <v>0</v>
      </c>
      <c r="QZG59" s="383">
        <f t="shared" si="449"/>
        <v>0</v>
      </c>
      <c r="QZH59" s="383">
        <f t="shared" si="449"/>
        <v>0</v>
      </c>
      <c r="QZI59" s="383">
        <f t="shared" si="449"/>
        <v>0</v>
      </c>
      <c r="QZJ59" s="383">
        <f t="shared" si="449"/>
        <v>0</v>
      </c>
      <c r="QZK59" s="383">
        <f t="shared" si="449"/>
        <v>0</v>
      </c>
      <c r="QZL59" s="383">
        <f t="shared" si="449"/>
        <v>0</v>
      </c>
      <c r="QZM59" s="383">
        <f t="shared" si="449"/>
        <v>0</v>
      </c>
      <c r="QZN59" s="383">
        <f t="shared" si="449"/>
        <v>0</v>
      </c>
      <c r="QZO59" s="383">
        <f t="shared" si="449"/>
        <v>0</v>
      </c>
      <c r="QZP59" s="383">
        <f t="shared" si="449"/>
        <v>0</v>
      </c>
      <c r="QZQ59" s="383">
        <f t="shared" si="449"/>
        <v>0</v>
      </c>
      <c r="QZR59" s="383">
        <f t="shared" si="449"/>
        <v>0</v>
      </c>
      <c r="QZS59" s="383">
        <f t="shared" si="449"/>
        <v>0</v>
      </c>
      <c r="QZT59" s="383">
        <f t="shared" si="449"/>
        <v>0</v>
      </c>
      <c r="QZU59" s="383">
        <f t="shared" si="449"/>
        <v>0</v>
      </c>
      <c r="QZV59" s="383">
        <f t="shared" si="449"/>
        <v>0</v>
      </c>
      <c r="QZW59" s="383">
        <f t="shared" si="449"/>
        <v>0</v>
      </c>
      <c r="QZX59" s="383">
        <f t="shared" si="449"/>
        <v>0</v>
      </c>
      <c r="QZY59" s="383">
        <f t="shared" si="449"/>
        <v>0</v>
      </c>
      <c r="QZZ59" s="383">
        <f t="shared" si="449"/>
        <v>0</v>
      </c>
      <c r="RAA59" s="383">
        <f t="shared" si="449"/>
        <v>0</v>
      </c>
      <c r="RAB59" s="383">
        <f t="shared" si="449"/>
        <v>0</v>
      </c>
      <c r="RAC59" s="383">
        <f t="shared" si="449"/>
        <v>0</v>
      </c>
      <c r="RAD59" s="383">
        <f t="shared" si="449"/>
        <v>0</v>
      </c>
      <c r="RAE59" s="383">
        <f t="shared" si="449"/>
        <v>0</v>
      </c>
      <c r="RAF59" s="383">
        <f t="shared" si="449"/>
        <v>0</v>
      </c>
      <c r="RAG59" s="383">
        <f t="shared" si="449"/>
        <v>0</v>
      </c>
      <c r="RAH59" s="383">
        <f t="shared" si="449"/>
        <v>0</v>
      </c>
      <c r="RAI59" s="383">
        <f t="shared" si="449"/>
        <v>0</v>
      </c>
      <c r="RAJ59" s="383">
        <f t="shared" si="449"/>
        <v>0</v>
      </c>
      <c r="RAK59" s="383">
        <f t="shared" si="449"/>
        <v>0</v>
      </c>
      <c r="RAL59" s="383">
        <f t="shared" si="449"/>
        <v>0</v>
      </c>
      <c r="RAM59" s="383">
        <f t="shared" si="449"/>
        <v>0</v>
      </c>
      <c r="RAN59" s="383">
        <f t="shared" si="449"/>
        <v>0</v>
      </c>
      <c r="RAO59" s="383">
        <f t="shared" si="449"/>
        <v>0</v>
      </c>
      <c r="RAP59" s="383">
        <f t="shared" si="449"/>
        <v>0</v>
      </c>
      <c r="RAQ59" s="383">
        <f t="shared" si="449"/>
        <v>0</v>
      </c>
      <c r="RAR59" s="383">
        <f t="shared" si="449"/>
        <v>0</v>
      </c>
      <c r="RAS59" s="383">
        <f t="shared" si="449"/>
        <v>0</v>
      </c>
      <c r="RAT59" s="383">
        <f t="shared" si="449"/>
        <v>0</v>
      </c>
      <c r="RAU59" s="383">
        <f t="shared" si="449"/>
        <v>0</v>
      </c>
      <c r="RAV59" s="383">
        <f t="shared" si="449"/>
        <v>0</v>
      </c>
      <c r="RAW59" s="383">
        <f t="shared" si="449"/>
        <v>0</v>
      </c>
      <c r="RAX59" s="383">
        <f t="shared" si="449"/>
        <v>0</v>
      </c>
      <c r="RAY59" s="383">
        <f t="shared" si="449"/>
        <v>0</v>
      </c>
      <c r="RAZ59" s="383">
        <f t="shared" si="449"/>
        <v>0</v>
      </c>
      <c r="RBA59" s="383">
        <f t="shared" si="449"/>
        <v>0</v>
      </c>
      <c r="RBB59" s="383">
        <f t="shared" si="449"/>
        <v>0</v>
      </c>
      <c r="RBC59" s="383">
        <f t="shared" si="449"/>
        <v>0</v>
      </c>
      <c r="RBD59" s="383">
        <f t="shared" si="449"/>
        <v>0</v>
      </c>
      <c r="RBE59" s="383">
        <f t="shared" si="449"/>
        <v>0</v>
      </c>
      <c r="RBF59" s="383">
        <f t="shared" si="449"/>
        <v>0</v>
      </c>
      <c r="RBG59" s="383">
        <f t="shared" si="449"/>
        <v>0</v>
      </c>
      <c r="RBH59" s="383">
        <f t="shared" si="449"/>
        <v>0</v>
      </c>
      <c r="RBI59" s="383">
        <f t="shared" si="449"/>
        <v>0</v>
      </c>
      <c r="RBJ59" s="383">
        <f t="shared" ref="RBJ59:RDU59" si="450">$C$59*RBJ54</f>
        <v>0</v>
      </c>
      <c r="RBK59" s="383">
        <f t="shared" si="450"/>
        <v>0</v>
      </c>
      <c r="RBL59" s="383">
        <f t="shared" si="450"/>
        <v>0</v>
      </c>
      <c r="RBM59" s="383">
        <f t="shared" si="450"/>
        <v>0</v>
      </c>
      <c r="RBN59" s="383">
        <f t="shared" si="450"/>
        <v>0</v>
      </c>
      <c r="RBO59" s="383">
        <f t="shared" si="450"/>
        <v>0</v>
      </c>
      <c r="RBP59" s="383">
        <f t="shared" si="450"/>
        <v>0</v>
      </c>
      <c r="RBQ59" s="383">
        <f t="shared" si="450"/>
        <v>0</v>
      </c>
      <c r="RBR59" s="383">
        <f t="shared" si="450"/>
        <v>0</v>
      </c>
      <c r="RBS59" s="383">
        <f t="shared" si="450"/>
        <v>0</v>
      </c>
      <c r="RBT59" s="383">
        <f t="shared" si="450"/>
        <v>0</v>
      </c>
      <c r="RBU59" s="383">
        <f t="shared" si="450"/>
        <v>0</v>
      </c>
      <c r="RBV59" s="383">
        <f t="shared" si="450"/>
        <v>0</v>
      </c>
      <c r="RBW59" s="383">
        <f t="shared" si="450"/>
        <v>0</v>
      </c>
      <c r="RBX59" s="383">
        <f t="shared" si="450"/>
        <v>0</v>
      </c>
      <c r="RBY59" s="383">
        <f t="shared" si="450"/>
        <v>0</v>
      </c>
      <c r="RBZ59" s="383">
        <f t="shared" si="450"/>
        <v>0</v>
      </c>
      <c r="RCA59" s="383">
        <f t="shared" si="450"/>
        <v>0</v>
      </c>
      <c r="RCB59" s="383">
        <f t="shared" si="450"/>
        <v>0</v>
      </c>
      <c r="RCC59" s="383">
        <f t="shared" si="450"/>
        <v>0</v>
      </c>
      <c r="RCD59" s="383">
        <f t="shared" si="450"/>
        <v>0</v>
      </c>
      <c r="RCE59" s="383">
        <f t="shared" si="450"/>
        <v>0</v>
      </c>
      <c r="RCF59" s="383">
        <f t="shared" si="450"/>
        <v>0</v>
      </c>
      <c r="RCG59" s="383">
        <f t="shared" si="450"/>
        <v>0</v>
      </c>
      <c r="RCH59" s="383">
        <f t="shared" si="450"/>
        <v>0</v>
      </c>
      <c r="RCI59" s="383">
        <f t="shared" si="450"/>
        <v>0</v>
      </c>
      <c r="RCJ59" s="383">
        <f t="shared" si="450"/>
        <v>0</v>
      </c>
      <c r="RCK59" s="383">
        <f t="shared" si="450"/>
        <v>0</v>
      </c>
      <c r="RCL59" s="383">
        <f t="shared" si="450"/>
        <v>0</v>
      </c>
      <c r="RCM59" s="383">
        <f t="shared" si="450"/>
        <v>0</v>
      </c>
      <c r="RCN59" s="383">
        <f t="shared" si="450"/>
        <v>0</v>
      </c>
      <c r="RCO59" s="383">
        <f t="shared" si="450"/>
        <v>0</v>
      </c>
      <c r="RCP59" s="383">
        <f t="shared" si="450"/>
        <v>0</v>
      </c>
      <c r="RCQ59" s="383">
        <f t="shared" si="450"/>
        <v>0</v>
      </c>
      <c r="RCR59" s="383">
        <f t="shared" si="450"/>
        <v>0</v>
      </c>
      <c r="RCS59" s="383">
        <f t="shared" si="450"/>
        <v>0</v>
      </c>
      <c r="RCT59" s="383">
        <f t="shared" si="450"/>
        <v>0</v>
      </c>
      <c r="RCU59" s="383">
        <f t="shared" si="450"/>
        <v>0</v>
      </c>
      <c r="RCV59" s="383">
        <f t="shared" si="450"/>
        <v>0</v>
      </c>
      <c r="RCW59" s="383">
        <f t="shared" si="450"/>
        <v>0</v>
      </c>
      <c r="RCX59" s="383">
        <f t="shared" si="450"/>
        <v>0</v>
      </c>
      <c r="RCY59" s="383">
        <f t="shared" si="450"/>
        <v>0</v>
      </c>
      <c r="RCZ59" s="383">
        <f t="shared" si="450"/>
        <v>0</v>
      </c>
      <c r="RDA59" s="383">
        <f t="shared" si="450"/>
        <v>0</v>
      </c>
      <c r="RDB59" s="383">
        <f t="shared" si="450"/>
        <v>0</v>
      </c>
      <c r="RDC59" s="383">
        <f t="shared" si="450"/>
        <v>0</v>
      </c>
      <c r="RDD59" s="383">
        <f t="shared" si="450"/>
        <v>0</v>
      </c>
      <c r="RDE59" s="383">
        <f t="shared" si="450"/>
        <v>0</v>
      </c>
      <c r="RDF59" s="383">
        <f t="shared" si="450"/>
        <v>0</v>
      </c>
      <c r="RDG59" s="383">
        <f t="shared" si="450"/>
        <v>0</v>
      </c>
      <c r="RDH59" s="383">
        <f t="shared" si="450"/>
        <v>0</v>
      </c>
      <c r="RDI59" s="383">
        <f t="shared" si="450"/>
        <v>0</v>
      </c>
      <c r="RDJ59" s="383">
        <f t="shared" si="450"/>
        <v>0</v>
      </c>
      <c r="RDK59" s="383">
        <f t="shared" si="450"/>
        <v>0</v>
      </c>
      <c r="RDL59" s="383">
        <f t="shared" si="450"/>
        <v>0</v>
      </c>
      <c r="RDM59" s="383">
        <f t="shared" si="450"/>
        <v>0</v>
      </c>
      <c r="RDN59" s="383">
        <f t="shared" si="450"/>
        <v>0</v>
      </c>
      <c r="RDO59" s="383">
        <f t="shared" si="450"/>
        <v>0</v>
      </c>
      <c r="RDP59" s="383">
        <f t="shared" si="450"/>
        <v>0</v>
      </c>
      <c r="RDQ59" s="383">
        <f t="shared" si="450"/>
        <v>0</v>
      </c>
      <c r="RDR59" s="383">
        <f t="shared" si="450"/>
        <v>0</v>
      </c>
      <c r="RDS59" s="383">
        <f t="shared" si="450"/>
        <v>0</v>
      </c>
      <c r="RDT59" s="383">
        <f t="shared" si="450"/>
        <v>0</v>
      </c>
      <c r="RDU59" s="383">
        <f t="shared" si="450"/>
        <v>0</v>
      </c>
      <c r="RDV59" s="383">
        <f t="shared" ref="RDV59:RGG59" si="451">$C$59*RDV54</f>
        <v>0</v>
      </c>
      <c r="RDW59" s="383">
        <f t="shared" si="451"/>
        <v>0</v>
      </c>
      <c r="RDX59" s="383">
        <f t="shared" si="451"/>
        <v>0</v>
      </c>
      <c r="RDY59" s="383">
        <f t="shared" si="451"/>
        <v>0</v>
      </c>
      <c r="RDZ59" s="383">
        <f t="shared" si="451"/>
        <v>0</v>
      </c>
      <c r="REA59" s="383">
        <f t="shared" si="451"/>
        <v>0</v>
      </c>
      <c r="REB59" s="383">
        <f t="shared" si="451"/>
        <v>0</v>
      </c>
      <c r="REC59" s="383">
        <f t="shared" si="451"/>
        <v>0</v>
      </c>
      <c r="RED59" s="383">
        <f t="shared" si="451"/>
        <v>0</v>
      </c>
      <c r="REE59" s="383">
        <f t="shared" si="451"/>
        <v>0</v>
      </c>
      <c r="REF59" s="383">
        <f t="shared" si="451"/>
        <v>0</v>
      </c>
      <c r="REG59" s="383">
        <f t="shared" si="451"/>
        <v>0</v>
      </c>
      <c r="REH59" s="383">
        <f t="shared" si="451"/>
        <v>0</v>
      </c>
      <c r="REI59" s="383">
        <f t="shared" si="451"/>
        <v>0</v>
      </c>
      <c r="REJ59" s="383">
        <f t="shared" si="451"/>
        <v>0</v>
      </c>
      <c r="REK59" s="383">
        <f t="shared" si="451"/>
        <v>0</v>
      </c>
      <c r="REL59" s="383">
        <f t="shared" si="451"/>
        <v>0</v>
      </c>
      <c r="REM59" s="383">
        <f t="shared" si="451"/>
        <v>0</v>
      </c>
      <c r="REN59" s="383">
        <f t="shared" si="451"/>
        <v>0</v>
      </c>
      <c r="REO59" s="383">
        <f t="shared" si="451"/>
        <v>0</v>
      </c>
      <c r="REP59" s="383">
        <f t="shared" si="451"/>
        <v>0</v>
      </c>
      <c r="REQ59" s="383">
        <f t="shared" si="451"/>
        <v>0</v>
      </c>
      <c r="RER59" s="383">
        <f t="shared" si="451"/>
        <v>0</v>
      </c>
      <c r="RES59" s="383">
        <f t="shared" si="451"/>
        <v>0</v>
      </c>
      <c r="RET59" s="383">
        <f t="shared" si="451"/>
        <v>0</v>
      </c>
      <c r="REU59" s="383">
        <f t="shared" si="451"/>
        <v>0</v>
      </c>
      <c r="REV59" s="383">
        <f t="shared" si="451"/>
        <v>0</v>
      </c>
      <c r="REW59" s="383">
        <f t="shared" si="451"/>
        <v>0</v>
      </c>
      <c r="REX59" s="383">
        <f t="shared" si="451"/>
        <v>0</v>
      </c>
      <c r="REY59" s="383">
        <f t="shared" si="451"/>
        <v>0</v>
      </c>
      <c r="REZ59" s="383">
        <f t="shared" si="451"/>
        <v>0</v>
      </c>
      <c r="RFA59" s="383">
        <f t="shared" si="451"/>
        <v>0</v>
      </c>
      <c r="RFB59" s="383">
        <f t="shared" si="451"/>
        <v>0</v>
      </c>
      <c r="RFC59" s="383">
        <f t="shared" si="451"/>
        <v>0</v>
      </c>
      <c r="RFD59" s="383">
        <f t="shared" si="451"/>
        <v>0</v>
      </c>
      <c r="RFE59" s="383">
        <f t="shared" si="451"/>
        <v>0</v>
      </c>
      <c r="RFF59" s="383">
        <f t="shared" si="451"/>
        <v>0</v>
      </c>
      <c r="RFG59" s="383">
        <f t="shared" si="451"/>
        <v>0</v>
      </c>
      <c r="RFH59" s="383">
        <f t="shared" si="451"/>
        <v>0</v>
      </c>
      <c r="RFI59" s="383">
        <f t="shared" si="451"/>
        <v>0</v>
      </c>
      <c r="RFJ59" s="383">
        <f t="shared" si="451"/>
        <v>0</v>
      </c>
      <c r="RFK59" s="383">
        <f t="shared" si="451"/>
        <v>0</v>
      </c>
      <c r="RFL59" s="383">
        <f t="shared" si="451"/>
        <v>0</v>
      </c>
      <c r="RFM59" s="383">
        <f t="shared" si="451"/>
        <v>0</v>
      </c>
      <c r="RFN59" s="383">
        <f t="shared" si="451"/>
        <v>0</v>
      </c>
      <c r="RFO59" s="383">
        <f t="shared" si="451"/>
        <v>0</v>
      </c>
      <c r="RFP59" s="383">
        <f t="shared" si="451"/>
        <v>0</v>
      </c>
      <c r="RFQ59" s="383">
        <f t="shared" si="451"/>
        <v>0</v>
      </c>
      <c r="RFR59" s="383">
        <f t="shared" si="451"/>
        <v>0</v>
      </c>
      <c r="RFS59" s="383">
        <f t="shared" si="451"/>
        <v>0</v>
      </c>
      <c r="RFT59" s="383">
        <f t="shared" si="451"/>
        <v>0</v>
      </c>
      <c r="RFU59" s="383">
        <f t="shared" si="451"/>
        <v>0</v>
      </c>
      <c r="RFV59" s="383">
        <f t="shared" si="451"/>
        <v>0</v>
      </c>
      <c r="RFW59" s="383">
        <f t="shared" si="451"/>
        <v>0</v>
      </c>
      <c r="RFX59" s="383">
        <f t="shared" si="451"/>
        <v>0</v>
      </c>
      <c r="RFY59" s="383">
        <f t="shared" si="451"/>
        <v>0</v>
      </c>
      <c r="RFZ59" s="383">
        <f t="shared" si="451"/>
        <v>0</v>
      </c>
      <c r="RGA59" s="383">
        <f t="shared" si="451"/>
        <v>0</v>
      </c>
      <c r="RGB59" s="383">
        <f t="shared" si="451"/>
        <v>0</v>
      </c>
      <c r="RGC59" s="383">
        <f t="shared" si="451"/>
        <v>0</v>
      </c>
      <c r="RGD59" s="383">
        <f t="shared" si="451"/>
        <v>0</v>
      </c>
      <c r="RGE59" s="383">
        <f t="shared" si="451"/>
        <v>0</v>
      </c>
      <c r="RGF59" s="383">
        <f t="shared" si="451"/>
        <v>0</v>
      </c>
      <c r="RGG59" s="383">
        <f t="shared" si="451"/>
        <v>0</v>
      </c>
      <c r="RGH59" s="383">
        <f t="shared" ref="RGH59:RIS59" si="452">$C$59*RGH54</f>
        <v>0</v>
      </c>
      <c r="RGI59" s="383">
        <f t="shared" si="452"/>
        <v>0</v>
      </c>
      <c r="RGJ59" s="383">
        <f t="shared" si="452"/>
        <v>0</v>
      </c>
      <c r="RGK59" s="383">
        <f t="shared" si="452"/>
        <v>0</v>
      </c>
      <c r="RGL59" s="383">
        <f t="shared" si="452"/>
        <v>0</v>
      </c>
      <c r="RGM59" s="383">
        <f t="shared" si="452"/>
        <v>0</v>
      </c>
      <c r="RGN59" s="383">
        <f t="shared" si="452"/>
        <v>0</v>
      </c>
      <c r="RGO59" s="383">
        <f t="shared" si="452"/>
        <v>0</v>
      </c>
      <c r="RGP59" s="383">
        <f t="shared" si="452"/>
        <v>0</v>
      </c>
      <c r="RGQ59" s="383">
        <f t="shared" si="452"/>
        <v>0</v>
      </c>
      <c r="RGR59" s="383">
        <f t="shared" si="452"/>
        <v>0</v>
      </c>
      <c r="RGS59" s="383">
        <f t="shared" si="452"/>
        <v>0</v>
      </c>
      <c r="RGT59" s="383">
        <f t="shared" si="452"/>
        <v>0</v>
      </c>
      <c r="RGU59" s="383">
        <f t="shared" si="452"/>
        <v>0</v>
      </c>
      <c r="RGV59" s="383">
        <f t="shared" si="452"/>
        <v>0</v>
      </c>
      <c r="RGW59" s="383">
        <f t="shared" si="452"/>
        <v>0</v>
      </c>
      <c r="RGX59" s="383">
        <f t="shared" si="452"/>
        <v>0</v>
      </c>
      <c r="RGY59" s="383">
        <f t="shared" si="452"/>
        <v>0</v>
      </c>
      <c r="RGZ59" s="383">
        <f t="shared" si="452"/>
        <v>0</v>
      </c>
      <c r="RHA59" s="383">
        <f t="shared" si="452"/>
        <v>0</v>
      </c>
      <c r="RHB59" s="383">
        <f t="shared" si="452"/>
        <v>0</v>
      </c>
      <c r="RHC59" s="383">
        <f t="shared" si="452"/>
        <v>0</v>
      </c>
      <c r="RHD59" s="383">
        <f t="shared" si="452"/>
        <v>0</v>
      </c>
      <c r="RHE59" s="383">
        <f t="shared" si="452"/>
        <v>0</v>
      </c>
      <c r="RHF59" s="383">
        <f t="shared" si="452"/>
        <v>0</v>
      </c>
      <c r="RHG59" s="383">
        <f t="shared" si="452"/>
        <v>0</v>
      </c>
      <c r="RHH59" s="383">
        <f t="shared" si="452"/>
        <v>0</v>
      </c>
      <c r="RHI59" s="383">
        <f t="shared" si="452"/>
        <v>0</v>
      </c>
      <c r="RHJ59" s="383">
        <f t="shared" si="452"/>
        <v>0</v>
      </c>
      <c r="RHK59" s="383">
        <f t="shared" si="452"/>
        <v>0</v>
      </c>
      <c r="RHL59" s="383">
        <f t="shared" si="452"/>
        <v>0</v>
      </c>
      <c r="RHM59" s="383">
        <f t="shared" si="452"/>
        <v>0</v>
      </c>
      <c r="RHN59" s="383">
        <f t="shared" si="452"/>
        <v>0</v>
      </c>
      <c r="RHO59" s="383">
        <f t="shared" si="452"/>
        <v>0</v>
      </c>
      <c r="RHP59" s="383">
        <f t="shared" si="452"/>
        <v>0</v>
      </c>
      <c r="RHQ59" s="383">
        <f t="shared" si="452"/>
        <v>0</v>
      </c>
      <c r="RHR59" s="383">
        <f t="shared" si="452"/>
        <v>0</v>
      </c>
      <c r="RHS59" s="383">
        <f t="shared" si="452"/>
        <v>0</v>
      </c>
      <c r="RHT59" s="383">
        <f t="shared" si="452"/>
        <v>0</v>
      </c>
      <c r="RHU59" s="383">
        <f t="shared" si="452"/>
        <v>0</v>
      </c>
      <c r="RHV59" s="383">
        <f t="shared" si="452"/>
        <v>0</v>
      </c>
      <c r="RHW59" s="383">
        <f t="shared" si="452"/>
        <v>0</v>
      </c>
      <c r="RHX59" s="383">
        <f t="shared" si="452"/>
        <v>0</v>
      </c>
      <c r="RHY59" s="383">
        <f t="shared" si="452"/>
        <v>0</v>
      </c>
      <c r="RHZ59" s="383">
        <f t="shared" si="452"/>
        <v>0</v>
      </c>
      <c r="RIA59" s="383">
        <f t="shared" si="452"/>
        <v>0</v>
      </c>
      <c r="RIB59" s="383">
        <f t="shared" si="452"/>
        <v>0</v>
      </c>
      <c r="RIC59" s="383">
        <f t="shared" si="452"/>
        <v>0</v>
      </c>
      <c r="RID59" s="383">
        <f t="shared" si="452"/>
        <v>0</v>
      </c>
      <c r="RIE59" s="383">
        <f t="shared" si="452"/>
        <v>0</v>
      </c>
      <c r="RIF59" s="383">
        <f t="shared" si="452"/>
        <v>0</v>
      </c>
      <c r="RIG59" s="383">
        <f t="shared" si="452"/>
        <v>0</v>
      </c>
      <c r="RIH59" s="383">
        <f t="shared" si="452"/>
        <v>0</v>
      </c>
      <c r="RII59" s="383">
        <f t="shared" si="452"/>
        <v>0</v>
      </c>
      <c r="RIJ59" s="383">
        <f t="shared" si="452"/>
        <v>0</v>
      </c>
      <c r="RIK59" s="383">
        <f t="shared" si="452"/>
        <v>0</v>
      </c>
      <c r="RIL59" s="383">
        <f t="shared" si="452"/>
        <v>0</v>
      </c>
      <c r="RIM59" s="383">
        <f t="shared" si="452"/>
        <v>0</v>
      </c>
      <c r="RIN59" s="383">
        <f t="shared" si="452"/>
        <v>0</v>
      </c>
      <c r="RIO59" s="383">
        <f t="shared" si="452"/>
        <v>0</v>
      </c>
      <c r="RIP59" s="383">
        <f t="shared" si="452"/>
        <v>0</v>
      </c>
      <c r="RIQ59" s="383">
        <f t="shared" si="452"/>
        <v>0</v>
      </c>
      <c r="RIR59" s="383">
        <f t="shared" si="452"/>
        <v>0</v>
      </c>
      <c r="RIS59" s="383">
        <f t="shared" si="452"/>
        <v>0</v>
      </c>
      <c r="RIT59" s="383">
        <f t="shared" ref="RIT59:RLE59" si="453">$C$59*RIT54</f>
        <v>0</v>
      </c>
      <c r="RIU59" s="383">
        <f t="shared" si="453"/>
        <v>0</v>
      </c>
      <c r="RIV59" s="383">
        <f t="shared" si="453"/>
        <v>0</v>
      </c>
      <c r="RIW59" s="383">
        <f t="shared" si="453"/>
        <v>0</v>
      </c>
      <c r="RIX59" s="383">
        <f t="shared" si="453"/>
        <v>0</v>
      </c>
      <c r="RIY59" s="383">
        <f t="shared" si="453"/>
        <v>0</v>
      </c>
      <c r="RIZ59" s="383">
        <f t="shared" si="453"/>
        <v>0</v>
      </c>
      <c r="RJA59" s="383">
        <f t="shared" si="453"/>
        <v>0</v>
      </c>
      <c r="RJB59" s="383">
        <f t="shared" si="453"/>
        <v>0</v>
      </c>
      <c r="RJC59" s="383">
        <f t="shared" si="453"/>
        <v>0</v>
      </c>
      <c r="RJD59" s="383">
        <f t="shared" si="453"/>
        <v>0</v>
      </c>
      <c r="RJE59" s="383">
        <f t="shared" si="453"/>
        <v>0</v>
      </c>
      <c r="RJF59" s="383">
        <f t="shared" si="453"/>
        <v>0</v>
      </c>
      <c r="RJG59" s="383">
        <f t="shared" si="453"/>
        <v>0</v>
      </c>
      <c r="RJH59" s="383">
        <f t="shared" si="453"/>
        <v>0</v>
      </c>
      <c r="RJI59" s="383">
        <f t="shared" si="453"/>
        <v>0</v>
      </c>
      <c r="RJJ59" s="383">
        <f t="shared" si="453"/>
        <v>0</v>
      </c>
      <c r="RJK59" s="383">
        <f t="shared" si="453"/>
        <v>0</v>
      </c>
      <c r="RJL59" s="383">
        <f t="shared" si="453"/>
        <v>0</v>
      </c>
      <c r="RJM59" s="383">
        <f t="shared" si="453"/>
        <v>0</v>
      </c>
      <c r="RJN59" s="383">
        <f t="shared" si="453"/>
        <v>0</v>
      </c>
      <c r="RJO59" s="383">
        <f t="shared" si="453"/>
        <v>0</v>
      </c>
      <c r="RJP59" s="383">
        <f t="shared" si="453"/>
        <v>0</v>
      </c>
      <c r="RJQ59" s="383">
        <f t="shared" si="453"/>
        <v>0</v>
      </c>
      <c r="RJR59" s="383">
        <f t="shared" si="453"/>
        <v>0</v>
      </c>
      <c r="RJS59" s="383">
        <f t="shared" si="453"/>
        <v>0</v>
      </c>
      <c r="RJT59" s="383">
        <f t="shared" si="453"/>
        <v>0</v>
      </c>
      <c r="RJU59" s="383">
        <f t="shared" si="453"/>
        <v>0</v>
      </c>
      <c r="RJV59" s="383">
        <f t="shared" si="453"/>
        <v>0</v>
      </c>
      <c r="RJW59" s="383">
        <f t="shared" si="453"/>
        <v>0</v>
      </c>
      <c r="RJX59" s="383">
        <f t="shared" si="453"/>
        <v>0</v>
      </c>
      <c r="RJY59" s="383">
        <f t="shared" si="453"/>
        <v>0</v>
      </c>
      <c r="RJZ59" s="383">
        <f t="shared" si="453"/>
        <v>0</v>
      </c>
      <c r="RKA59" s="383">
        <f t="shared" si="453"/>
        <v>0</v>
      </c>
      <c r="RKB59" s="383">
        <f t="shared" si="453"/>
        <v>0</v>
      </c>
      <c r="RKC59" s="383">
        <f t="shared" si="453"/>
        <v>0</v>
      </c>
      <c r="RKD59" s="383">
        <f t="shared" si="453"/>
        <v>0</v>
      </c>
      <c r="RKE59" s="383">
        <f t="shared" si="453"/>
        <v>0</v>
      </c>
      <c r="RKF59" s="383">
        <f t="shared" si="453"/>
        <v>0</v>
      </c>
      <c r="RKG59" s="383">
        <f t="shared" si="453"/>
        <v>0</v>
      </c>
      <c r="RKH59" s="383">
        <f t="shared" si="453"/>
        <v>0</v>
      </c>
      <c r="RKI59" s="383">
        <f t="shared" si="453"/>
        <v>0</v>
      </c>
      <c r="RKJ59" s="383">
        <f t="shared" si="453"/>
        <v>0</v>
      </c>
      <c r="RKK59" s="383">
        <f t="shared" si="453"/>
        <v>0</v>
      </c>
      <c r="RKL59" s="383">
        <f t="shared" si="453"/>
        <v>0</v>
      </c>
      <c r="RKM59" s="383">
        <f t="shared" si="453"/>
        <v>0</v>
      </c>
      <c r="RKN59" s="383">
        <f t="shared" si="453"/>
        <v>0</v>
      </c>
      <c r="RKO59" s="383">
        <f t="shared" si="453"/>
        <v>0</v>
      </c>
      <c r="RKP59" s="383">
        <f t="shared" si="453"/>
        <v>0</v>
      </c>
      <c r="RKQ59" s="383">
        <f t="shared" si="453"/>
        <v>0</v>
      </c>
      <c r="RKR59" s="383">
        <f t="shared" si="453"/>
        <v>0</v>
      </c>
      <c r="RKS59" s="383">
        <f t="shared" si="453"/>
        <v>0</v>
      </c>
      <c r="RKT59" s="383">
        <f t="shared" si="453"/>
        <v>0</v>
      </c>
      <c r="RKU59" s="383">
        <f t="shared" si="453"/>
        <v>0</v>
      </c>
      <c r="RKV59" s="383">
        <f t="shared" si="453"/>
        <v>0</v>
      </c>
      <c r="RKW59" s="383">
        <f t="shared" si="453"/>
        <v>0</v>
      </c>
      <c r="RKX59" s="383">
        <f t="shared" si="453"/>
        <v>0</v>
      </c>
      <c r="RKY59" s="383">
        <f t="shared" si="453"/>
        <v>0</v>
      </c>
      <c r="RKZ59" s="383">
        <f t="shared" si="453"/>
        <v>0</v>
      </c>
      <c r="RLA59" s="383">
        <f t="shared" si="453"/>
        <v>0</v>
      </c>
      <c r="RLB59" s="383">
        <f t="shared" si="453"/>
        <v>0</v>
      </c>
      <c r="RLC59" s="383">
        <f t="shared" si="453"/>
        <v>0</v>
      </c>
      <c r="RLD59" s="383">
        <f t="shared" si="453"/>
        <v>0</v>
      </c>
      <c r="RLE59" s="383">
        <f t="shared" si="453"/>
        <v>0</v>
      </c>
      <c r="RLF59" s="383">
        <f t="shared" ref="RLF59:RNQ59" si="454">$C$59*RLF54</f>
        <v>0</v>
      </c>
      <c r="RLG59" s="383">
        <f t="shared" si="454"/>
        <v>0</v>
      </c>
      <c r="RLH59" s="383">
        <f t="shared" si="454"/>
        <v>0</v>
      </c>
      <c r="RLI59" s="383">
        <f t="shared" si="454"/>
        <v>0</v>
      </c>
      <c r="RLJ59" s="383">
        <f t="shared" si="454"/>
        <v>0</v>
      </c>
      <c r="RLK59" s="383">
        <f t="shared" si="454"/>
        <v>0</v>
      </c>
      <c r="RLL59" s="383">
        <f t="shared" si="454"/>
        <v>0</v>
      </c>
      <c r="RLM59" s="383">
        <f t="shared" si="454"/>
        <v>0</v>
      </c>
      <c r="RLN59" s="383">
        <f t="shared" si="454"/>
        <v>0</v>
      </c>
      <c r="RLO59" s="383">
        <f t="shared" si="454"/>
        <v>0</v>
      </c>
      <c r="RLP59" s="383">
        <f t="shared" si="454"/>
        <v>0</v>
      </c>
      <c r="RLQ59" s="383">
        <f t="shared" si="454"/>
        <v>0</v>
      </c>
      <c r="RLR59" s="383">
        <f t="shared" si="454"/>
        <v>0</v>
      </c>
      <c r="RLS59" s="383">
        <f t="shared" si="454"/>
        <v>0</v>
      </c>
      <c r="RLT59" s="383">
        <f t="shared" si="454"/>
        <v>0</v>
      </c>
      <c r="RLU59" s="383">
        <f t="shared" si="454"/>
        <v>0</v>
      </c>
      <c r="RLV59" s="383">
        <f t="shared" si="454"/>
        <v>0</v>
      </c>
      <c r="RLW59" s="383">
        <f t="shared" si="454"/>
        <v>0</v>
      </c>
      <c r="RLX59" s="383">
        <f t="shared" si="454"/>
        <v>0</v>
      </c>
      <c r="RLY59" s="383">
        <f t="shared" si="454"/>
        <v>0</v>
      </c>
      <c r="RLZ59" s="383">
        <f t="shared" si="454"/>
        <v>0</v>
      </c>
      <c r="RMA59" s="383">
        <f t="shared" si="454"/>
        <v>0</v>
      </c>
      <c r="RMB59" s="383">
        <f t="shared" si="454"/>
        <v>0</v>
      </c>
      <c r="RMC59" s="383">
        <f t="shared" si="454"/>
        <v>0</v>
      </c>
      <c r="RMD59" s="383">
        <f t="shared" si="454"/>
        <v>0</v>
      </c>
      <c r="RME59" s="383">
        <f t="shared" si="454"/>
        <v>0</v>
      </c>
      <c r="RMF59" s="383">
        <f t="shared" si="454"/>
        <v>0</v>
      </c>
      <c r="RMG59" s="383">
        <f t="shared" si="454"/>
        <v>0</v>
      </c>
      <c r="RMH59" s="383">
        <f t="shared" si="454"/>
        <v>0</v>
      </c>
      <c r="RMI59" s="383">
        <f t="shared" si="454"/>
        <v>0</v>
      </c>
      <c r="RMJ59" s="383">
        <f t="shared" si="454"/>
        <v>0</v>
      </c>
      <c r="RMK59" s="383">
        <f t="shared" si="454"/>
        <v>0</v>
      </c>
      <c r="RML59" s="383">
        <f t="shared" si="454"/>
        <v>0</v>
      </c>
      <c r="RMM59" s="383">
        <f t="shared" si="454"/>
        <v>0</v>
      </c>
      <c r="RMN59" s="383">
        <f t="shared" si="454"/>
        <v>0</v>
      </c>
      <c r="RMO59" s="383">
        <f t="shared" si="454"/>
        <v>0</v>
      </c>
      <c r="RMP59" s="383">
        <f t="shared" si="454"/>
        <v>0</v>
      </c>
      <c r="RMQ59" s="383">
        <f t="shared" si="454"/>
        <v>0</v>
      </c>
      <c r="RMR59" s="383">
        <f t="shared" si="454"/>
        <v>0</v>
      </c>
      <c r="RMS59" s="383">
        <f t="shared" si="454"/>
        <v>0</v>
      </c>
      <c r="RMT59" s="383">
        <f t="shared" si="454"/>
        <v>0</v>
      </c>
      <c r="RMU59" s="383">
        <f t="shared" si="454"/>
        <v>0</v>
      </c>
      <c r="RMV59" s="383">
        <f t="shared" si="454"/>
        <v>0</v>
      </c>
      <c r="RMW59" s="383">
        <f t="shared" si="454"/>
        <v>0</v>
      </c>
      <c r="RMX59" s="383">
        <f t="shared" si="454"/>
        <v>0</v>
      </c>
      <c r="RMY59" s="383">
        <f t="shared" si="454"/>
        <v>0</v>
      </c>
      <c r="RMZ59" s="383">
        <f t="shared" si="454"/>
        <v>0</v>
      </c>
      <c r="RNA59" s="383">
        <f t="shared" si="454"/>
        <v>0</v>
      </c>
      <c r="RNB59" s="383">
        <f t="shared" si="454"/>
        <v>0</v>
      </c>
      <c r="RNC59" s="383">
        <f t="shared" si="454"/>
        <v>0</v>
      </c>
      <c r="RND59" s="383">
        <f t="shared" si="454"/>
        <v>0</v>
      </c>
      <c r="RNE59" s="383">
        <f t="shared" si="454"/>
        <v>0</v>
      </c>
      <c r="RNF59" s="383">
        <f t="shared" si="454"/>
        <v>0</v>
      </c>
      <c r="RNG59" s="383">
        <f t="shared" si="454"/>
        <v>0</v>
      </c>
      <c r="RNH59" s="383">
        <f t="shared" si="454"/>
        <v>0</v>
      </c>
      <c r="RNI59" s="383">
        <f t="shared" si="454"/>
        <v>0</v>
      </c>
      <c r="RNJ59" s="383">
        <f t="shared" si="454"/>
        <v>0</v>
      </c>
      <c r="RNK59" s="383">
        <f t="shared" si="454"/>
        <v>0</v>
      </c>
      <c r="RNL59" s="383">
        <f t="shared" si="454"/>
        <v>0</v>
      </c>
      <c r="RNM59" s="383">
        <f t="shared" si="454"/>
        <v>0</v>
      </c>
      <c r="RNN59" s="383">
        <f t="shared" si="454"/>
        <v>0</v>
      </c>
      <c r="RNO59" s="383">
        <f t="shared" si="454"/>
        <v>0</v>
      </c>
      <c r="RNP59" s="383">
        <f t="shared" si="454"/>
        <v>0</v>
      </c>
      <c r="RNQ59" s="383">
        <f t="shared" si="454"/>
        <v>0</v>
      </c>
      <c r="RNR59" s="383">
        <f t="shared" ref="RNR59:RQC59" si="455">$C$59*RNR54</f>
        <v>0</v>
      </c>
      <c r="RNS59" s="383">
        <f t="shared" si="455"/>
        <v>0</v>
      </c>
      <c r="RNT59" s="383">
        <f t="shared" si="455"/>
        <v>0</v>
      </c>
      <c r="RNU59" s="383">
        <f t="shared" si="455"/>
        <v>0</v>
      </c>
      <c r="RNV59" s="383">
        <f t="shared" si="455"/>
        <v>0</v>
      </c>
      <c r="RNW59" s="383">
        <f t="shared" si="455"/>
        <v>0</v>
      </c>
      <c r="RNX59" s="383">
        <f t="shared" si="455"/>
        <v>0</v>
      </c>
      <c r="RNY59" s="383">
        <f t="shared" si="455"/>
        <v>0</v>
      </c>
      <c r="RNZ59" s="383">
        <f t="shared" si="455"/>
        <v>0</v>
      </c>
      <c r="ROA59" s="383">
        <f t="shared" si="455"/>
        <v>0</v>
      </c>
      <c r="ROB59" s="383">
        <f t="shared" si="455"/>
        <v>0</v>
      </c>
      <c r="ROC59" s="383">
        <f t="shared" si="455"/>
        <v>0</v>
      </c>
      <c r="ROD59" s="383">
        <f t="shared" si="455"/>
        <v>0</v>
      </c>
      <c r="ROE59" s="383">
        <f t="shared" si="455"/>
        <v>0</v>
      </c>
      <c r="ROF59" s="383">
        <f t="shared" si="455"/>
        <v>0</v>
      </c>
      <c r="ROG59" s="383">
        <f t="shared" si="455"/>
        <v>0</v>
      </c>
      <c r="ROH59" s="383">
        <f t="shared" si="455"/>
        <v>0</v>
      </c>
      <c r="ROI59" s="383">
        <f t="shared" si="455"/>
        <v>0</v>
      </c>
      <c r="ROJ59" s="383">
        <f t="shared" si="455"/>
        <v>0</v>
      </c>
      <c r="ROK59" s="383">
        <f t="shared" si="455"/>
        <v>0</v>
      </c>
      <c r="ROL59" s="383">
        <f t="shared" si="455"/>
        <v>0</v>
      </c>
      <c r="ROM59" s="383">
        <f t="shared" si="455"/>
        <v>0</v>
      </c>
      <c r="RON59" s="383">
        <f t="shared" si="455"/>
        <v>0</v>
      </c>
      <c r="ROO59" s="383">
        <f t="shared" si="455"/>
        <v>0</v>
      </c>
      <c r="ROP59" s="383">
        <f t="shared" si="455"/>
        <v>0</v>
      </c>
      <c r="ROQ59" s="383">
        <f t="shared" si="455"/>
        <v>0</v>
      </c>
      <c r="ROR59" s="383">
        <f t="shared" si="455"/>
        <v>0</v>
      </c>
      <c r="ROS59" s="383">
        <f t="shared" si="455"/>
        <v>0</v>
      </c>
      <c r="ROT59" s="383">
        <f t="shared" si="455"/>
        <v>0</v>
      </c>
      <c r="ROU59" s="383">
        <f t="shared" si="455"/>
        <v>0</v>
      </c>
      <c r="ROV59" s="383">
        <f t="shared" si="455"/>
        <v>0</v>
      </c>
      <c r="ROW59" s="383">
        <f t="shared" si="455"/>
        <v>0</v>
      </c>
      <c r="ROX59" s="383">
        <f t="shared" si="455"/>
        <v>0</v>
      </c>
      <c r="ROY59" s="383">
        <f t="shared" si="455"/>
        <v>0</v>
      </c>
      <c r="ROZ59" s="383">
        <f t="shared" si="455"/>
        <v>0</v>
      </c>
      <c r="RPA59" s="383">
        <f t="shared" si="455"/>
        <v>0</v>
      </c>
      <c r="RPB59" s="383">
        <f t="shared" si="455"/>
        <v>0</v>
      </c>
      <c r="RPC59" s="383">
        <f t="shared" si="455"/>
        <v>0</v>
      </c>
      <c r="RPD59" s="383">
        <f t="shared" si="455"/>
        <v>0</v>
      </c>
      <c r="RPE59" s="383">
        <f t="shared" si="455"/>
        <v>0</v>
      </c>
      <c r="RPF59" s="383">
        <f t="shared" si="455"/>
        <v>0</v>
      </c>
      <c r="RPG59" s="383">
        <f t="shared" si="455"/>
        <v>0</v>
      </c>
      <c r="RPH59" s="383">
        <f t="shared" si="455"/>
        <v>0</v>
      </c>
      <c r="RPI59" s="383">
        <f t="shared" si="455"/>
        <v>0</v>
      </c>
      <c r="RPJ59" s="383">
        <f t="shared" si="455"/>
        <v>0</v>
      </c>
      <c r="RPK59" s="383">
        <f t="shared" si="455"/>
        <v>0</v>
      </c>
      <c r="RPL59" s="383">
        <f t="shared" si="455"/>
        <v>0</v>
      </c>
      <c r="RPM59" s="383">
        <f t="shared" si="455"/>
        <v>0</v>
      </c>
      <c r="RPN59" s="383">
        <f t="shared" si="455"/>
        <v>0</v>
      </c>
      <c r="RPO59" s="383">
        <f t="shared" si="455"/>
        <v>0</v>
      </c>
      <c r="RPP59" s="383">
        <f t="shared" si="455"/>
        <v>0</v>
      </c>
      <c r="RPQ59" s="383">
        <f t="shared" si="455"/>
        <v>0</v>
      </c>
      <c r="RPR59" s="383">
        <f t="shared" si="455"/>
        <v>0</v>
      </c>
      <c r="RPS59" s="383">
        <f t="shared" si="455"/>
        <v>0</v>
      </c>
      <c r="RPT59" s="383">
        <f t="shared" si="455"/>
        <v>0</v>
      </c>
      <c r="RPU59" s="383">
        <f t="shared" si="455"/>
        <v>0</v>
      </c>
      <c r="RPV59" s="383">
        <f t="shared" si="455"/>
        <v>0</v>
      </c>
      <c r="RPW59" s="383">
        <f t="shared" si="455"/>
        <v>0</v>
      </c>
      <c r="RPX59" s="383">
        <f t="shared" si="455"/>
        <v>0</v>
      </c>
      <c r="RPY59" s="383">
        <f t="shared" si="455"/>
        <v>0</v>
      </c>
      <c r="RPZ59" s="383">
        <f t="shared" si="455"/>
        <v>0</v>
      </c>
      <c r="RQA59" s="383">
        <f t="shared" si="455"/>
        <v>0</v>
      </c>
      <c r="RQB59" s="383">
        <f t="shared" si="455"/>
        <v>0</v>
      </c>
      <c r="RQC59" s="383">
        <f t="shared" si="455"/>
        <v>0</v>
      </c>
      <c r="RQD59" s="383">
        <f t="shared" ref="RQD59:RSO59" si="456">$C$59*RQD54</f>
        <v>0</v>
      </c>
      <c r="RQE59" s="383">
        <f t="shared" si="456"/>
        <v>0</v>
      </c>
      <c r="RQF59" s="383">
        <f t="shared" si="456"/>
        <v>0</v>
      </c>
      <c r="RQG59" s="383">
        <f t="shared" si="456"/>
        <v>0</v>
      </c>
      <c r="RQH59" s="383">
        <f t="shared" si="456"/>
        <v>0</v>
      </c>
      <c r="RQI59" s="383">
        <f t="shared" si="456"/>
        <v>0</v>
      </c>
      <c r="RQJ59" s="383">
        <f t="shared" si="456"/>
        <v>0</v>
      </c>
      <c r="RQK59" s="383">
        <f t="shared" si="456"/>
        <v>0</v>
      </c>
      <c r="RQL59" s="383">
        <f t="shared" si="456"/>
        <v>0</v>
      </c>
      <c r="RQM59" s="383">
        <f t="shared" si="456"/>
        <v>0</v>
      </c>
      <c r="RQN59" s="383">
        <f t="shared" si="456"/>
        <v>0</v>
      </c>
      <c r="RQO59" s="383">
        <f t="shared" si="456"/>
        <v>0</v>
      </c>
      <c r="RQP59" s="383">
        <f t="shared" si="456"/>
        <v>0</v>
      </c>
      <c r="RQQ59" s="383">
        <f t="shared" si="456"/>
        <v>0</v>
      </c>
      <c r="RQR59" s="383">
        <f t="shared" si="456"/>
        <v>0</v>
      </c>
      <c r="RQS59" s="383">
        <f t="shared" si="456"/>
        <v>0</v>
      </c>
      <c r="RQT59" s="383">
        <f t="shared" si="456"/>
        <v>0</v>
      </c>
      <c r="RQU59" s="383">
        <f t="shared" si="456"/>
        <v>0</v>
      </c>
      <c r="RQV59" s="383">
        <f t="shared" si="456"/>
        <v>0</v>
      </c>
      <c r="RQW59" s="383">
        <f t="shared" si="456"/>
        <v>0</v>
      </c>
      <c r="RQX59" s="383">
        <f t="shared" si="456"/>
        <v>0</v>
      </c>
      <c r="RQY59" s="383">
        <f t="shared" si="456"/>
        <v>0</v>
      </c>
      <c r="RQZ59" s="383">
        <f t="shared" si="456"/>
        <v>0</v>
      </c>
      <c r="RRA59" s="383">
        <f t="shared" si="456"/>
        <v>0</v>
      </c>
      <c r="RRB59" s="383">
        <f t="shared" si="456"/>
        <v>0</v>
      </c>
      <c r="RRC59" s="383">
        <f t="shared" si="456"/>
        <v>0</v>
      </c>
      <c r="RRD59" s="383">
        <f t="shared" si="456"/>
        <v>0</v>
      </c>
      <c r="RRE59" s="383">
        <f t="shared" si="456"/>
        <v>0</v>
      </c>
      <c r="RRF59" s="383">
        <f t="shared" si="456"/>
        <v>0</v>
      </c>
      <c r="RRG59" s="383">
        <f t="shared" si="456"/>
        <v>0</v>
      </c>
      <c r="RRH59" s="383">
        <f t="shared" si="456"/>
        <v>0</v>
      </c>
      <c r="RRI59" s="383">
        <f t="shared" si="456"/>
        <v>0</v>
      </c>
      <c r="RRJ59" s="383">
        <f t="shared" si="456"/>
        <v>0</v>
      </c>
      <c r="RRK59" s="383">
        <f t="shared" si="456"/>
        <v>0</v>
      </c>
      <c r="RRL59" s="383">
        <f t="shared" si="456"/>
        <v>0</v>
      </c>
      <c r="RRM59" s="383">
        <f t="shared" si="456"/>
        <v>0</v>
      </c>
      <c r="RRN59" s="383">
        <f t="shared" si="456"/>
        <v>0</v>
      </c>
      <c r="RRO59" s="383">
        <f t="shared" si="456"/>
        <v>0</v>
      </c>
      <c r="RRP59" s="383">
        <f t="shared" si="456"/>
        <v>0</v>
      </c>
      <c r="RRQ59" s="383">
        <f t="shared" si="456"/>
        <v>0</v>
      </c>
      <c r="RRR59" s="383">
        <f t="shared" si="456"/>
        <v>0</v>
      </c>
      <c r="RRS59" s="383">
        <f t="shared" si="456"/>
        <v>0</v>
      </c>
      <c r="RRT59" s="383">
        <f t="shared" si="456"/>
        <v>0</v>
      </c>
      <c r="RRU59" s="383">
        <f t="shared" si="456"/>
        <v>0</v>
      </c>
      <c r="RRV59" s="383">
        <f t="shared" si="456"/>
        <v>0</v>
      </c>
      <c r="RRW59" s="383">
        <f t="shared" si="456"/>
        <v>0</v>
      </c>
      <c r="RRX59" s="383">
        <f t="shared" si="456"/>
        <v>0</v>
      </c>
      <c r="RRY59" s="383">
        <f t="shared" si="456"/>
        <v>0</v>
      </c>
      <c r="RRZ59" s="383">
        <f t="shared" si="456"/>
        <v>0</v>
      </c>
      <c r="RSA59" s="383">
        <f t="shared" si="456"/>
        <v>0</v>
      </c>
      <c r="RSB59" s="383">
        <f t="shared" si="456"/>
        <v>0</v>
      </c>
      <c r="RSC59" s="383">
        <f t="shared" si="456"/>
        <v>0</v>
      </c>
      <c r="RSD59" s="383">
        <f t="shared" si="456"/>
        <v>0</v>
      </c>
      <c r="RSE59" s="383">
        <f t="shared" si="456"/>
        <v>0</v>
      </c>
      <c r="RSF59" s="383">
        <f t="shared" si="456"/>
        <v>0</v>
      </c>
      <c r="RSG59" s="383">
        <f t="shared" si="456"/>
        <v>0</v>
      </c>
      <c r="RSH59" s="383">
        <f t="shared" si="456"/>
        <v>0</v>
      </c>
      <c r="RSI59" s="383">
        <f t="shared" si="456"/>
        <v>0</v>
      </c>
      <c r="RSJ59" s="383">
        <f t="shared" si="456"/>
        <v>0</v>
      </c>
      <c r="RSK59" s="383">
        <f t="shared" si="456"/>
        <v>0</v>
      </c>
      <c r="RSL59" s="383">
        <f t="shared" si="456"/>
        <v>0</v>
      </c>
      <c r="RSM59" s="383">
        <f t="shared" si="456"/>
        <v>0</v>
      </c>
      <c r="RSN59" s="383">
        <f t="shared" si="456"/>
        <v>0</v>
      </c>
      <c r="RSO59" s="383">
        <f t="shared" si="456"/>
        <v>0</v>
      </c>
      <c r="RSP59" s="383">
        <f t="shared" ref="RSP59:RVA59" si="457">$C$59*RSP54</f>
        <v>0</v>
      </c>
      <c r="RSQ59" s="383">
        <f t="shared" si="457"/>
        <v>0</v>
      </c>
      <c r="RSR59" s="383">
        <f t="shared" si="457"/>
        <v>0</v>
      </c>
      <c r="RSS59" s="383">
        <f t="shared" si="457"/>
        <v>0</v>
      </c>
      <c r="RST59" s="383">
        <f t="shared" si="457"/>
        <v>0</v>
      </c>
      <c r="RSU59" s="383">
        <f t="shared" si="457"/>
        <v>0</v>
      </c>
      <c r="RSV59" s="383">
        <f t="shared" si="457"/>
        <v>0</v>
      </c>
      <c r="RSW59" s="383">
        <f t="shared" si="457"/>
        <v>0</v>
      </c>
      <c r="RSX59" s="383">
        <f t="shared" si="457"/>
        <v>0</v>
      </c>
      <c r="RSY59" s="383">
        <f t="shared" si="457"/>
        <v>0</v>
      </c>
      <c r="RSZ59" s="383">
        <f t="shared" si="457"/>
        <v>0</v>
      </c>
      <c r="RTA59" s="383">
        <f t="shared" si="457"/>
        <v>0</v>
      </c>
      <c r="RTB59" s="383">
        <f t="shared" si="457"/>
        <v>0</v>
      </c>
      <c r="RTC59" s="383">
        <f t="shared" si="457"/>
        <v>0</v>
      </c>
      <c r="RTD59" s="383">
        <f t="shared" si="457"/>
        <v>0</v>
      </c>
      <c r="RTE59" s="383">
        <f t="shared" si="457"/>
        <v>0</v>
      </c>
      <c r="RTF59" s="383">
        <f t="shared" si="457"/>
        <v>0</v>
      </c>
      <c r="RTG59" s="383">
        <f t="shared" si="457"/>
        <v>0</v>
      </c>
      <c r="RTH59" s="383">
        <f t="shared" si="457"/>
        <v>0</v>
      </c>
      <c r="RTI59" s="383">
        <f t="shared" si="457"/>
        <v>0</v>
      </c>
      <c r="RTJ59" s="383">
        <f t="shared" si="457"/>
        <v>0</v>
      </c>
      <c r="RTK59" s="383">
        <f t="shared" si="457"/>
        <v>0</v>
      </c>
      <c r="RTL59" s="383">
        <f t="shared" si="457"/>
        <v>0</v>
      </c>
      <c r="RTM59" s="383">
        <f t="shared" si="457"/>
        <v>0</v>
      </c>
      <c r="RTN59" s="383">
        <f t="shared" si="457"/>
        <v>0</v>
      </c>
      <c r="RTO59" s="383">
        <f t="shared" si="457"/>
        <v>0</v>
      </c>
      <c r="RTP59" s="383">
        <f t="shared" si="457"/>
        <v>0</v>
      </c>
      <c r="RTQ59" s="383">
        <f t="shared" si="457"/>
        <v>0</v>
      </c>
      <c r="RTR59" s="383">
        <f t="shared" si="457"/>
        <v>0</v>
      </c>
      <c r="RTS59" s="383">
        <f t="shared" si="457"/>
        <v>0</v>
      </c>
      <c r="RTT59" s="383">
        <f t="shared" si="457"/>
        <v>0</v>
      </c>
      <c r="RTU59" s="383">
        <f t="shared" si="457"/>
        <v>0</v>
      </c>
      <c r="RTV59" s="383">
        <f t="shared" si="457"/>
        <v>0</v>
      </c>
      <c r="RTW59" s="383">
        <f t="shared" si="457"/>
        <v>0</v>
      </c>
      <c r="RTX59" s="383">
        <f t="shared" si="457"/>
        <v>0</v>
      </c>
      <c r="RTY59" s="383">
        <f t="shared" si="457"/>
        <v>0</v>
      </c>
      <c r="RTZ59" s="383">
        <f t="shared" si="457"/>
        <v>0</v>
      </c>
      <c r="RUA59" s="383">
        <f t="shared" si="457"/>
        <v>0</v>
      </c>
      <c r="RUB59" s="383">
        <f t="shared" si="457"/>
        <v>0</v>
      </c>
      <c r="RUC59" s="383">
        <f t="shared" si="457"/>
        <v>0</v>
      </c>
      <c r="RUD59" s="383">
        <f t="shared" si="457"/>
        <v>0</v>
      </c>
      <c r="RUE59" s="383">
        <f t="shared" si="457"/>
        <v>0</v>
      </c>
      <c r="RUF59" s="383">
        <f t="shared" si="457"/>
        <v>0</v>
      </c>
      <c r="RUG59" s="383">
        <f t="shared" si="457"/>
        <v>0</v>
      </c>
      <c r="RUH59" s="383">
        <f t="shared" si="457"/>
        <v>0</v>
      </c>
      <c r="RUI59" s="383">
        <f t="shared" si="457"/>
        <v>0</v>
      </c>
      <c r="RUJ59" s="383">
        <f t="shared" si="457"/>
        <v>0</v>
      </c>
      <c r="RUK59" s="383">
        <f t="shared" si="457"/>
        <v>0</v>
      </c>
      <c r="RUL59" s="383">
        <f t="shared" si="457"/>
        <v>0</v>
      </c>
      <c r="RUM59" s="383">
        <f t="shared" si="457"/>
        <v>0</v>
      </c>
      <c r="RUN59" s="383">
        <f t="shared" si="457"/>
        <v>0</v>
      </c>
      <c r="RUO59" s="383">
        <f t="shared" si="457"/>
        <v>0</v>
      </c>
      <c r="RUP59" s="383">
        <f t="shared" si="457"/>
        <v>0</v>
      </c>
      <c r="RUQ59" s="383">
        <f t="shared" si="457"/>
        <v>0</v>
      </c>
      <c r="RUR59" s="383">
        <f t="shared" si="457"/>
        <v>0</v>
      </c>
      <c r="RUS59" s="383">
        <f t="shared" si="457"/>
        <v>0</v>
      </c>
      <c r="RUT59" s="383">
        <f t="shared" si="457"/>
        <v>0</v>
      </c>
      <c r="RUU59" s="383">
        <f t="shared" si="457"/>
        <v>0</v>
      </c>
      <c r="RUV59" s="383">
        <f t="shared" si="457"/>
        <v>0</v>
      </c>
      <c r="RUW59" s="383">
        <f t="shared" si="457"/>
        <v>0</v>
      </c>
      <c r="RUX59" s="383">
        <f t="shared" si="457"/>
        <v>0</v>
      </c>
      <c r="RUY59" s="383">
        <f t="shared" si="457"/>
        <v>0</v>
      </c>
      <c r="RUZ59" s="383">
        <f t="shared" si="457"/>
        <v>0</v>
      </c>
      <c r="RVA59" s="383">
        <f t="shared" si="457"/>
        <v>0</v>
      </c>
      <c r="RVB59" s="383">
        <f t="shared" ref="RVB59:RXM59" si="458">$C$59*RVB54</f>
        <v>0</v>
      </c>
      <c r="RVC59" s="383">
        <f t="shared" si="458"/>
        <v>0</v>
      </c>
      <c r="RVD59" s="383">
        <f t="shared" si="458"/>
        <v>0</v>
      </c>
      <c r="RVE59" s="383">
        <f t="shared" si="458"/>
        <v>0</v>
      </c>
      <c r="RVF59" s="383">
        <f t="shared" si="458"/>
        <v>0</v>
      </c>
      <c r="RVG59" s="383">
        <f t="shared" si="458"/>
        <v>0</v>
      </c>
      <c r="RVH59" s="383">
        <f t="shared" si="458"/>
        <v>0</v>
      </c>
      <c r="RVI59" s="383">
        <f t="shared" si="458"/>
        <v>0</v>
      </c>
      <c r="RVJ59" s="383">
        <f t="shared" si="458"/>
        <v>0</v>
      </c>
      <c r="RVK59" s="383">
        <f t="shared" si="458"/>
        <v>0</v>
      </c>
      <c r="RVL59" s="383">
        <f t="shared" si="458"/>
        <v>0</v>
      </c>
      <c r="RVM59" s="383">
        <f t="shared" si="458"/>
        <v>0</v>
      </c>
      <c r="RVN59" s="383">
        <f t="shared" si="458"/>
        <v>0</v>
      </c>
      <c r="RVO59" s="383">
        <f t="shared" si="458"/>
        <v>0</v>
      </c>
      <c r="RVP59" s="383">
        <f t="shared" si="458"/>
        <v>0</v>
      </c>
      <c r="RVQ59" s="383">
        <f t="shared" si="458"/>
        <v>0</v>
      </c>
      <c r="RVR59" s="383">
        <f t="shared" si="458"/>
        <v>0</v>
      </c>
      <c r="RVS59" s="383">
        <f t="shared" si="458"/>
        <v>0</v>
      </c>
      <c r="RVT59" s="383">
        <f t="shared" si="458"/>
        <v>0</v>
      </c>
      <c r="RVU59" s="383">
        <f t="shared" si="458"/>
        <v>0</v>
      </c>
      <c r="RVV59" s="383">
        <f t="shared" si="458"/>
        <v>0</v>
      </c>
      <c r="RVW59" s="383">
        <f t="shared" si="458"/>
        <v>0</v>
      </c>
      <c r="RVX59" s="383">
        <f t="shared" si="458"/>
        <v>0</v>
      </c>
      <c r="RVY59" s="383">
        <f t="shared" si="458"/>
        <v>0</v>
      </c>
      <c r="RVZ59" s="383">
        <f t="shared" si="458"/>
        <v>0</v>
      </c>
      <c r="RWA59" s="383">
        <f t="shared" si="458"/>
        <v>0</v>
      </c>
      <c r="RWB59" s="383">
        <f t="shared" si="458"/>
        <v>0</v>
      </c>
      <c r="RWC59" s="383">
        <f t="shared" si="458"/>
        <v>0</v>
      </c>
      <c r="RWD59" s="383">
        <f t="shared" si="458"/>
        <v>0</v>
      </c>
      <c r="RWE59" s="383">
        <f t="shared" si="458"/>
        <v>0</v>
      </c>
      <c r="RWF59" s="383">
        <f t="shared" si="458"/>
        <v>0</v>
      </c>
      <c r="RWG59" s="383">
        <f t="shared" si="458"/>
        <v>0</v>
      </c>
      <c r="RWH59" s="383">
        <f t="shared" si="458"/>
        <v>0</v>
      </c>
      <c r="RWI59" s="383">
        <f t="shared" si="458"/>
        <v>0</v>
      </c>
      <c r="RWJ59" s="383">
        <f t="shared" si="458"/>
        <v>0</v>
      </c>
      <c r="RWK59" s="383">
        <f t="shared" si="458"/>
        <v>0</v>
      </c>
      <c r="RWL59" s="383">
        <f t="shared" si="458"/>
        <v>0</v>
      </c>
      <c r="RWM59" s="383">
        <f t="shared" si="458"/>
        <v>0</v>
      </c>
      <c r="RWN59" s="383">
        <f t="shared" si="458"/>
        <v>0</v>
      </c>
      <c r="RWO59" s="383">
        <f t="shared" si="458"/>
        <v>0</v>
      </c>
      <c r="RWP59" s="383">
        <f t="shared" si="458"/>
        <v>0</v>
      </c>
      <c r="RWQ59" s="383">
        <f t="shared" si="458"/>
        <v>0</v>
      </c>
      <c r="RWR59" s="383">
        <f t="shared" si="458"/>
        <v>0</v>
      </c>
      <c r="RWS59" s="383">
        <f t="shared" si="458"/>
        <v>0</v>
      </c>
      <c r="RWT59" s="383">
        <f t="shared" si="458"/>
        <v>0</v>
      </c>
      <c r="RWU59" s="383">
        <f t="shared" si="458"/>
        <v>0</v>
      </c>
      <c r="RWV59" s="383">
        <f t="shared" si="458"/>
        <v>0</v>
      </c>
      <c r="RWW59" s="383">
        <f t="shared" si="458"/>
        <v>0</v>
      </c>
      <c r="RWX59" s="383">
        <f t="shared" si="458"/>
        <v>0</v>
      </c>
      <c r="RWY59" s="383">
        <f t="shared" si="458"/>
        <v>0</v>
      </c>
      <c r="RWZ59" s="383">
        <f t="shared" si="458"/>
        <v>0</v>
      </c>
      <c r="RXA59" s="383">
        <f t="shared" si="458"/>
        <v>0</v>
      </c>
      <c r="RXB59" s="383">
        <f t="shared" si="458"/>
        <v>0</v>
      </c>
      <c r="RXC59" s="383">
        <f t="shared" si="458"/>
        <v>0</v>
      </c>
      <c r="RXD59" s="383">
        <f t="shared" si="458"/>
        <v>0</v>
      </c>
      <c r="RXE59" s="383">
        <f t="shared" si="458"/>
        <v>0</v>
      </c>
      <c r="RXF59" s="383">
        <f t="shared" si="458"/>
        <v>0</v>
      </c>
      <c r="RXG59" s="383">
        <f t="shared" si="458"/>
        <v>0</v>
      </c>
      <c r="RXH59" s="383">
        <f t="shared" si="458"/>
        <v>0</v>
      </c>
      <c r="RXI59" s="383">
        <f t="shared" si="458"/>
        <v>0</v>
      </c>
      <c r="RXJ59" s="383">
        <f t="shared" si="458"/>
        <v>0</v>
      </c>
      <c r="RXK59" s="383">
        <f t="shared" si="458"/>
        <v>0</v>
      </c>
      <c r="RXL59" s="383">
        <f t="shared" si="458"/>
        <v>0</v>
      </c>
      <c r="RXM59" s="383">
        <f t="shared" si="458"/>
        <v>0</v>
      </c>
      <c r="RXN59" s="383">
        <f t="shared" ref="RXN59:RZY59" si="459">$C$59*RXN54</f>
        <v>0</v>
      </c>
      <c r="RXO59" s="383">
        <f t="shared" si="459"/>
        <v>0</v>
      </c>
      <c r="RXP59" s="383">
        <f t="shared" si="459"/>
        <v>0</v>
      </c>
      <c r="RXQ59" s="383">
        <f t="shared" si="459"/>
        <v>0</v>
      </c>
      <c r="RXR59" s="383">
        <f t="shared" si="459"/>
        <v>0</v>
      </c>
      <c r="RXS59" s="383">
        <f t="shared" si="459"/>
        <v>0</v>
      </c>
      <c r="RXT59" s="383">
        <f t="shared" si="459"/>
        <v>0</v>
      </c>
      <c r="RXU59" s="383">
        <f t="shared" si="459"/>
        <v>0</v>
      </c>
      <c r="RXV59" s="383">
        <f t="shared" si="459"/>
        <v>0</v>
      </c>
      <c r="RXW59" s="383">
        <f t="shared" si="459"/>
        <v>0</v>
      </c>
      <c r="RXX59" s="383">
        <f t="shared" si="459"/>
        <v>0</v>
      </c>
      <c r="RXY59" s="383">
        <f t="shared" si="459"/>
        <v>0</v>
      </c>
      <c r="RXZ59" s="383">
        <f t="shared" si="459"/>
        <v>0</v>
      </c>
      <c r="RYA59" s="383">
        <f t="shared" si="459"/>
        <v>0</v>
      </c>
      <c r="RYB59" s="383">
        <f t="shared" si="459"/>
        <v>0</v>
      </c>
      <c r="RYC59" s="383">
        <f t="shared" si="459"/>
        <v>0</v>
      </c>
      <c r="RYD59" s="383">
        <f t="shared" si="459"/>
        <v>0</v>
      </c>
      <c r="RYE59" s="383">
        <f t="shared" si="459"/>
        <v>0</v>
      </c>
      <c r="RYF59" s="383">
        <f t="shared" si="459"/>
        <v>0</v>
      </c>
      <c r="RYG59" s="383">
        <f t="shared" si="459"/>
        <v>0</v>
      </c>
      <c r="RYH59" s="383">
        <f t="shared" si="459"/>
        <v>0</v>
      </c>
      <c r="RYI59" s="383">
        <f t="shared" si="459"/>
        <v>0</v>
      </c>
      <c r="RYJ59" s="383">
        <f t="shared" si="459"/>
        <v>0</v>
      </c>
      <c r="RYK59" s="383">
        <f t="shared" si="459"/>
        <v>0</v>
      </c>
      <c r="RYL59" s="383">
        <f t="shared" si="459"/>
        <v>0</v>
      </c>
      <c r="RYM59" s="383">
        <f t="shared" si="459"/>
        <v>0</v>
      </c>
      <c r="RYN59" s="383">
        <f t="shared" si="459"/>
        <v>0</v>
      </c>
      <c r="RYO59" s="383">
        <f t="shared" si="459"/>
        <v>0</v>
      </c>
      <c r="RYP59" s="383">
        <f t="shared" si="459"/>
        <v>0</v>
      </c>
      <c r="RYQ59" s="383">
        <f t="shared" si="459"/>
        <v>0</v>
      </c>
      <c r="RYR59" s="383">
        <f t="shared" si="459"/>
        <v>0</v>
      </c>
      <c r="RYS59" s="383">
        <f t="shared" si="459"/>
        <v>0</v>
      </c>
      <c r="RYT59" s="383">
        <f t="shared" si="459"/>
        <v>0</v>
      </c>
      <c r="RYU59" s="383">
        <f t="shared" si="459"/>
        <v>0</v>
      </c>
      <c r="RYV59" s="383">
        <f t="shared" si="459"/>
        <v>0</v>
      </c>
      <c r="RYW59" s="383">
        <f t="shared" si="459"/>
        <v>0</v>
      </c>
      <c r="RYX59" s="383">
        <f t="shared" si="459"/>
        <v>0</v>
      </c>
      <c r="RYY59" s="383">
        <f t="shared" si="459"/>
        <v>0</v>
      </c>
      <c r="RYZ59" s="383">
        <f t="shared" si="459"/>
        <v>0</v>
      </c>
      <c r="RZA59" s="383">
        <f t="shared" si="459"/>
        <v>0</v>
      </c>
      <c r="RZB59" s="383">
        <f t="shared" si="459"/>
        <v>0</v>
      </c>
      <c r="RZC59" s="383">
        <f t="shared" si="459"/>
        <v>0</v>
      </c>
      <c r="RZD59" s="383">
        <f t="shared" si="459"/>
        <v>0</v>
      </c>
      <c r="RZE59" s="383">
        <f t="shared" si="459"/>
        <v>0</v>
      </c>
      <c r="RZF59" s="383">
        <f t="shared" si="459"/>
        <v>0</v>
      </c>
      <c r="RZG59" s="383">
        <f t="shared" si="459"/>
        <v>0</v>
      </c>
      <c r="RZH59" s="383">
        <f t="shared" si="459"/>
        <v>0</v>
      </c>
      <c r="RZI59" s="383">
        <f t="shared" si="459"/>
        <v>0</v>
      </c>
      <c r="RZJ59" s="383">
        <f t="shared" si="459"/>
        <v>0</v>
      </c>
      <c r="RZK59" s="383">
        <f t="shared" si="459"/>
        <v>0</v>
      </c>
      <c r="RZL59" s="383">
        <f t="shared" si="459"/>
        <v>0</v>
      </c>
      <c r="RZM59" s="383">
        <f t="shared" si="459"/>
        <v>0</v>
      </c>
      <c r="RZN59" s="383">
        <f t="shared" si="459"/>
        <v>0</v>
      </c>
      <c r="RZO59" s="383">
        <f t="shared" si="459"/>
        <v>0</v>
      </c>
      <c r="RZP59" s="383">
        <f t="shared" si="459"/>
        <v>0</v>
      </c>
      <c r="RZQ59" s="383">
        <f t="shared" si="459"/>
        <v>0</v>
      </c>
      <c r="RZR59" s="383">
        <f t="shared" si="459"/>
        <v>0</v>
      </c>
      <c r="RZS59" s="383">
        <f t="shared" si="459"/>
        <v>0</v>
      </c>
      <c r="RZT59" s="383">
        <f t="shared" si="459"/>
        <v>0</v>
      </c>
      <c r="RZU59" s="383">
        <f t="shared" si="459"/>
        <v>0</v>
      </c>
      <c r="RZV59" s="383">
        <f t="shared" si="459"/>
        <v>0</v>
      </c>
      <c r="RZW59" s="383">
        <f t="shared" si="459"/>
        <v>0</v>
      </c>
      <c r="RZX59" s="383">
        <f t="shared" si="459"/>
        <v>0</v>
      </c>
      <c r="RZY59" s="383">
        <f t="shared" si="459"/>
        <v>0</v>
      </c>
      <c r="RZZ59" s="383">
        <f t="shared" ref="RZZ59:SCK59" si="460">$C$59*RZZ54</f>
        <v>0</v>
      </c>
      <c r="SAA59" s="383">
        <f t="shared" si="460"/>
        <v>0</v>
      </c>
      <c r="SAB59" s="383">
        <f t="shared" si="460"/>
        <v>0</v>
      </c>
      <c r="SAC59" s="383">
        <f t="shared" si="460"/>
        <v>0</v>
      </c>
      <c r="SAD59" s="383">
        <f t="shared" si="460"/>
        <v>0</v>
      </c>
      <c r="SAE59" s="383">
        <f t="shared" si="460"/>
        <v>0</v>
      </c>
      <c r="SAF59" s="383">
        <f t="shared" si="460"/>
        <v>0</v>
      </c>
      <c r="SAG59" s="383">
        <f t="shared" si="460"/>
        <v>0</v>
      </c>
      <c r="SAH59" s="383">
        <f t="shared" si="460"/>
        <v>0</v>
      </c>
      <c r="SAI59" s="383">
        <f t="shared" si="460"/>
        <v>0</v>
      </c>
      <c r="SAJ59" s="383">
        <f t="shared" si="460"/>
        <v>0</v>
      </c>
      <c r="SAK59" s="383">
        <f t="shared" si="460"/>
        <v>0</v>
      </c>
      <c r="SAL59" s="383">
        <f t="shared" si="460"/>
        <v>0</v>
      </c>
      <c r="SAM59" s="383">
        <f t="shared" si="460"/>
        <v>0</v>
      </c>
      <c r="SAN59" s="383">
        <f t="shared" si="460"/>
        <v>0</v>
      </c>
      <c r="SAO59" s="383">
        <f t="shared" si="460"/>
        <v>0</v>
      </c>
      <c r="SAP59" s="383">
        <f t="shared" si="460"/>
        <v>0</v>
      </c>
      <c r="SAQ59" s="383">
        <f t="shared" si="460"/>
        <v>0</v>
      </c>
      <c r="SAR59" s="383">
        <f t="shared" si="460"/>
        <v>0</v>
      </c>
      <c r="SAS59" s="383">
        <f t="shared" si="460"/>
        <v>0</v>
      </c>
      <c r="SAT59" s="383">
        <f t="shared" si="460"/>
        <v>0</v>
      </c>
      <c r="SAU59" s="383">
        <f t="shared" si="460"/>
        <v>0</v>
      </c>
      <c r="SAV59" s="383">
        <f t="shared" si="460"/>
        <v>0</v>
      </c>
      <c r="SAW59" s="383">
        <f t="shared" si="460"/>
        <v>0</v>
      </c>
      <c r="SAX59" s="383">
        <f t="shared" si="460"/>
        <v>0</v>
      </c>
      <c r="SAY59" s="383">
        <f t="shared" si="460"/>
        <v>0</v>
      </c>
      <c r="SAZ59" s="383">
        <f t="shared" si="460"/>
        <v>0</v>
      </c>
      <c r="SBA59" s="383">
        <f t="shared" si="460"/>
        <v>0</v>
      </c>
      <c r="SBB59" s="383">
        <f t="shared" si="460"/>
        <v>0</v>
      </c>
      <c r="SBC59" s="383">
        <f t="shared" si="460"/>
        <v>0</v>
      </c>
      <c r="SBD59" s="383">
        <f t="shared" si="460"/>
        <v>0</v>
      </c>
      <c r="SBE59" s="383">
        <f t="shared" si="460"/>
        <v>0</v>
      </c>
      <c r="SBF59" s="383">
        <f t="shared" si="460"/>
        <v>0</v>
      </c>
      <c r="SBG59" s="383">
        <f t="shared" si="460"/>
        <v>0</v>
      </c>
      <c r="SBH59" s="383">
        <f t="shared" si="460"/>
        <v>0</v>
      </c>
      <c r="SBI59" s="383">
        <f t="shared" si="460"/>
        <v>0</v>
      </c>
      <c r="SBJ59" s="383">
        <f t="shared" si="460"/>
        <v>0</v>
      </c>
      <c r="SBK59" s="383">
        <f t="shared" si="460"/>
        <v>0</v>
      </c>
      <c r="SBL59" s="383">
        <f t="shared" si="460"/>
        <v>0</v>
      </c>
      <c r="SBM59" s="383">
        <f t="shared" si="460"/>
        <v>0</v>
      </c>
      <c r="SBN59" s="383">
        <f t="shared" si="460"/>
        <v>0</v>
      </c>
      <c r="SBO59" s="383">
        <f t="shared" si="460"/>
        <v>0</v>
      </c>
      <c r="SBP59" s="383">
        <f t="shared" si="460"/>
        <v>0</v>
      </c>
      <c r="SBQ59" s="383">
        <f t="shared" si="460"/>
        <v>0</v>
      </c>
      <c r="SBR59" s="383">
        <f t="shared" si="460"/>
        <v>0</v>
      </c>
      <c r="SBS59" s="383">
        <f t="shared" si="460"/>
        <v>0</v>
      </c>
      <c r="SBT59" s="383">
        <f t="shared" si="460"/>
        <v>0</v>
      </c>
      <c r="SBU59" s="383">
        <f t="shared" si="460"/>
        <v>0</v>
      </c>
      <c r="SBV59" s="383">
        <f t="shared" si="460"/>
        <v>0</v>
      </c>
      <c r="SBW59" s="383">
        <f t="shared" si="460"/>
        <v>0</v>
      </c>
      <c r="SBX59" s="383">
        <f t="shared" si="460"/>
        <v>0</v>
      </c>
      <c r="SBY59" s="383">
        <f t="shared" si="460"/>
        <v>0</v>
      </c>
      <c r="SBZ59" s="383">
        <f t="shared" si="460"/>
        <v>0</v>
      </c>
      <c r="SCA59" s="383">
        <f t="shared" si="460"/>
        <v>0</v>
      </c>
      <c r="SCB59" s="383">
        <f t="shared" si="460"/>
        <v>0</v>
      </c>
      <c r="SCC59" s="383">
        <f t="shared" si="460"/>
        <v>0</v>
      </c>
      <c r="SCD59" s="383">
        <f t="shared" si="460"/>
        <v>0</v>
      </c>
      <c r="SCE59" s="383">
        <f t="shared" si="460"/>
        <v>0</v>
      </c>
      <c r="SCF59" s="383">
        <f t="shared" si="460"/>
        <v>0</v>
      </c>
      <c r="SCG59" s="383">
        <f t="shared" si="460"/>
        <v>0</v>
      </c>
      <c r="SCH59" s="383">
        <f t="shared" si="460"/>
        <v>0</v>
      </c>
      <c r="SCI59" s="383">
        <f t="shared" si="460"/>
        <v>0</v>
      </c>
      <c r="SCJ59" s="383">
        <f t="shared" si="460"/>
        <v>0</v>
      </c>
      <c r="SCK59" s="383">
        <f t="shared" si="460"/>
        <v>0</v>
      </c>
      <c r="SCL59" s="383">
        <f t="shared" ref="SCL59:SEW59" si="461">$C$59*SCL54</f>
        <v>0</v>
      </c>
      <c r="SCM59" s="383">
        <f t="shared" si="461"/>
        <v>0</v>
      </c>
      <c r="SCN59" s="383">
        <f t="shared" si="461"/>
        <v>0</v>
      </c>
      <c r="SCO59" s="383">
        <f t="shared" si="461"/>
        <v>0</v>
      </c>
      <c r="SCP59" s="383">
        <f t="shared" si="461"/>
        <v>0</v>
      </c>
      <c r="SCQ59" s="383">
        <f t="shared" si="461"/>
        <v>0</v>
      </c>
      <c r="SCR59" s="383">
        <f t="shared" si="461"/>
        <v>0</v>
      </c>
      <c r="SCS59" s="383">
        <f t="shared" si="461"/>
        <v>0</v>
      </c>
      <c r="SCT59" s="383">
        <f t="shared" si="461"/>
        <v>0</v>
      </c>
      <c r="SCU59" s="383">
        <f t="shared" si="461"/>
        <v>0</v>
      </c>
      <c r="SCV59" s="383">
        <f t="shared" si="461"/>
        <v>0</v>
      </c>
      <c r="SCW59" s="383">
        <f t="shared" si="461"/>
        <v>0</v>
      </c>
      <c r="SCX59" s="383">
        <f t="shared" si="461"/>
        <v>0</v>
      </c>
      <c r="SCY59" s="383">
        <f t="shared" si="461"/>
        <v>0</v>
      </c>
      <c r="SCZ59" s="383">
        <f t="shared" si="461"/>
        <v>0</v>
      </c>
      <c r="SDA59" s="383">
        <f t="shared" si="461"/>
        <v>0</v>
      </c>
      <c r="SDB59" s="383">
        <f t="shared" si="461"/>
        <v>0</v>
      </c>
      <c r="SDC59" s="383">
        <f t="shared" si="461"/>
        <v>0</v>
      </c>
      <c r="SDD59" s="383">
        <f t="shared" si="461"/>
        <v>0</v>
      </c>
      <c r="SDE59" s="383">
        <f t="shared" si="461"/>
        <v>0</v>
      </c>
      <c r="SDF59" s="383">
        <f t="shared" si="461"/>
        <v>0</v>
      </c>
      <c r="SDG59" s="383">
        <f t="shared" si="461"/>
        <v>0</v>
      </c>
      <c r="SDH59" s="383">
        <f t="shared" si="461"/>
        <v>0</v>
      </c>
      <c r="SDI59" s="383">
        <f t="shared" si="461"/>
        <v>0</v>
      </c>
      <c r="SDJ59" s="383">
        <f t="shared" si="461"/>
        <v>0</v>
      </c>
      <c r="SDK59" s="383">
        <f t="shared" si="461"/>
        <v>0</v>
      </c>
      <c r="SDL59" s="383">
        <f t="shared" si="461"/>
        <v>0</v>
      </c>
      <c r="SDM59" s="383">
        <f t="shared" si="461"/>
        <v>0</v>
      </c>
      <c r="SDN59" s="383">
        <f t="shared" si="461"/>
        <v>0</v>
      </c>
      <c r="SDO59" s="383">
        <f t="shared" si="461"/>
        <v>0</v>
      </c>
      <c r="SDP59" s="383">
        <f t="shared" si="461"/>
        <v>0</v>
      </c>
      <c r="SDQ59" s="383">
        <f t="shared" si="461"/>
        <v>0</v>
      </c>
      <c r="SDR59" s="383">
        <f t="shared" si="461"/>
        <v>0</v>
      </c>
      <c r="SDS59" s="383">
        <f t="shared" si="461"/>
        <v>0</v>
      </c>
      <c r="SDT59" s="383">
        <f t="shared" si="461"/>
        <v>0</v>
      </c>
      <c r="SDU59" s="383">
        <f t="shared" si="461"/>
        <v>0</v>
      </c>
      <c r="SDV59" s="383">
        <f t="shared" si="461"/>
        <v>0</v>
      </c>
      <c r="SDW59" s="383">
        <f t="shared" si="461"/>
        <v>0</v>
      </c>
      <c r="SDX59" s="383">
        <f t="shared" si="461"/>
        <v>0</v>
      </c>
      <c r="SDY59" s="383">
        <f t="shared" si="461"/>
        <v>0</v>
      </c>
      <c r="SDZ59" s="383">
        <f t="shared" si="461"/>
        <v>0</v>
      </c>
      <c r="SEA59" s="383">
        <f t="shared" si="461"/>
        <v>0</v>
      </c>
      <c r="SEB59" s="383">
        <f t="shared" si="461"/>
        <v>0</v>
      </c>
      <c r="SEC59" s="383">
        <f t="shared" si="461"/>
        <v>0</v>
      </c>
      <c r="SED59" s="383">
        <f t="shared" si="461"/>
        <v>0</v>
      </c>
      <c r="SEE59" s="383">
        <f t="shared" si="461"/>
        <v>0</v>
      </c>
      <c r="SEF59" s="383">
        <f t="shared" si="461"/>
        <v>0</v>
      </c>
      <c r="SEG59" s="383">
        <f t="shared" si="461"/>
        <v>0</v>
      </c>
      <c r="SEH59" s="383">
        <f t="shared" si="461"/>
        <v>0</v>
      </c>
      <c r="SEI59" s="383">
        <f t="shared" si="461"/>
        <v>0</v>
      </c>
      <c r="SEJ59" s="383">
        <f t="shared" si="461"/>
        <v>0</v>
      </c>
      <c r="SEK59" s="383">
        <f t="shared" si="461"/>
        <v>0</v>
      </c>
      <c r="SEL59" s="383">
        <f t="shared" si="461"/>
        <v>0</v>
      </c>
      <c r="SEM59" s="383">
        <f t="shared" si="461"/>
        <v>0</v>
      </c>
      <c r="SEN59" s="383">
        <f t="shared" si="461"/>
        <v>0</v>
      </c>
      <c r="SEO59" s="383">
        <f t="shared" si="461"/>
        <v>0</v>
      </c>
      <c r="SEP59" s="383">
        <f t="shared" si="461"/>
        <v>0</v>
      </c>
      <c r="SEQ59" s="383">
        <f t="shared" si="461"/>
        <v>0</v>
      </c>
      <c r="SER59" s="383">
        <f t="shared" si="461"/>
        <v>0</v>
      </c>
      <c r="SES59" s="383">
        <f t="shared" si="461"/>
        <v>0</v>
      </c>
      <c r="SET59" s="383">
        <f t="shared" si="461"/>
        <v>0</v>
      </c>
      <c r="SEU59" s="383">
        <f t="shared" si="461"/>
        <v>0</v>
      </c>
      <c r="SEV59" s="383">
        <f t="shared" si="461"/>
        <v>0</v>
      </c>
      <c r="SEW59" s="383">
        <f t="shared" si="461"/>
        <v>0</v>
      </c>
      <c r="SEX59" s="383">
        <f t="shared" ref="SEX59:SHI59" si="462">$C$59*SEX54</f>
        <v>0</v>
      </c>
      <c r="SEY59" s="383">
        <f t="shared" si="462"/>
        <v>0</v>
      </c>
      <c r="SEZ59" s="383">
        <f t="shared" si="462"/>
        <v>0</v>
      </c>
      <c r="SFA59" s="383">
        <f t="shared" si="462"/>
        <v>0</v>
      </c>
      <c r="SFB59" s="383">
        <f t="shared" si="462"/>
        <v>0</v>
      </c>
      <c r="SFC59" s="383">
        <f t="shared" si="462"/>
        <v>0</v>
      </c>
      <c r="SFD59" s="383">
        <f t="shared" si="462"/>
        <v>0</v>
      </c>
      <c r="SFE59" s="383">
        <f t="shared" si="462"/>
        <v>0</v>
      </c>
      <c r="SFF59" s="383">
        <f t="shared" si="462"/>
        <v>0</v>
      </c>
      <c r="SFG59" s="383">
        <f t="shared" si="462"/>
        <v>0</v>
      </c>
      <c r="SFH59" s="383">
        <f t="shared" si="462"/>
        <v>0</v>
      </c>
      <c r="SFI59" s="383">
        <f t="shared" si="462"/>
        <v>0</v>
      </c>
      <c r="SFJ59" s="383">
        <f t="shared" si="462"/>
        <v>0</v>
      </c>
      <c r="SFK59" s="383">
        <f t="shared" si="462"/>
        <v>0</v>
      </c>
      <c r="SFL59" s="383">
        <f t="shared" si="462"/>
        <v>0</v>
      </c>
      <c r="SFM59" s="383">
        <f t="shared" si="462"/>
        <v>0</v>
      </c>
      <c r="SFN59" s="383">
        <f t="shared" si="462"/>
        <v>0</v>
      </c>
      <c r="SFO59" s="383">
        <f t="shared" si="462"/>
        <v>0</v>
      </c>
      <c r="SFP59" s="383">
        <f t="shared" si="462"/>
        <v>0</v>
      </c>
      <c r="SFQ59" s="383">
        <f t="shared" si="462"/>
        <v>0</v>
      </c>
      <c r="SFR59" s="383">
        <f t="shared" si="462"/>
        <v>0</v>
      </c>
      <c r="SFS59" s="383">
        <f t="shared" si="462"/>
        <v>0</v>
      </c>
      <c r="SFT59" s="383">
        <f t="shared" si="462"/>
        <v>0</v>
      </c>
      <c r="SFU59" s="383">
        <f t="shared" si="462"/>
        <v>0</v>
      </c>
      <c r="SFV59" s="383">
        <f t="shared" si="462"/>
        <v>0</v>
      </c>
      <c r="SFW59" s="383">
        <f t="shared" si="462"/>
        <v>0</v>
      </c>
      <c r="SFX59" s="383">
        <f t="shared" si="462"/>
        <v>0</v>
      </c>
      <c r="SFY59" s="383">
        <f t="shared" si="462"/>
        <v>0</v>
      </c>
      <c r="SFZ59" s="383">
        <f t="shared" si="462"/>
        <v>0</v>
      </c>
      <c r="SGA59" s="383">
        <f t="shared" si="462"/>
        <v>0</v>
      </c>
      <c r="SGB59" s="383">
        <f t="shared" si="462"/>
        <v>0</v>
      </c>
      <c r="SGC59" s="383">
        <f t="shared" si="462"/>
        <v>0</v>
      </c>
      <c r="SGD59" s="383">
        <f t="shared" si="462"/>
        <v>0</v>
      </c>
      <c r="SGE59" s="383">
        <f t="shared" si="462"/>
        <v>0</v>
      </c>
      <c r="SGF59" s="383">
        <f t="shared" si="462"/>
        <v>0</v>
      </c>
      <c r="SGG59" s="383">
        <f t="shared" si="462"/>
        <v>0</v>
      </c>
      <c r="SGH59" s="383">
        <f t="shared" si="462"/>
        <v>0</v>
      </c>
      <c r="SGI59" s="383">
        <f t="shared" si="462"/>
        <v>0</v>
      </c>
      <c r="SGJ59" s="383">
        <f t="shared" si="462"/>
        <v>0</v>
      </c>
      <c r="SGK59" s="383">
        <f t="shared" si="462"/>
        <v>0</v>
      </c>
      <c r="SGL59" s="383">
        <f t="shared" si="462"/>
        <v>0</v>
      </c>
      <c r="SGM59" s="383">
        <f t="shared" si="462"/>
        <v>0</v>
      </c>
      <c r="SGN59" s="383">
        <f t="shared" si="462"/>
        <v>0</v>
      </c>
      <c r="SGO59" s="383">
        <f t="shared" si="462"/>
        <v>0</v>
      </c>
      <c r="SGP59" s="383">
        <f t="shared" si="462"/>
        <v>0</v>
      </c>
      <c r="SGQ59" s="383">
        <f t="shared" si="462"/>
        <v>0</v>
      </c>
      <c r="SGR59" s="383">
        <f t="shared" si="462"/>
        <v>0</v>
      </c>
      <c r="SGS59" s="383">
        <f t="shared" si="462"/>
        <v>0</v>
      </c>
      <c r="SGT59" s="383">
        <f t="shared" si="462"/>
        <v>0</v>
      </c>
      <c r="SGU59" s="383">
        <f t="shared" si="462"/>
        <v>0</v>
      </c>
      <c r="SGV59" s="383">
        <f t="shared" si="462"/>
        <v>0</v>
      </c>
      <c r="SGW59" s="383">
        <f t="shared" si="462"/>
        <v>0</v>
      </c>
      <c r="SGX59" s="383">
        <f t="shared" si="462"/>
        <v>0</v>
      </c>
      <c r="SGY59" s="383">
        <f t="shared" si="462"/>
        <v>0</v>
      </c>
      <c r="SGZ59" s="383">
        <f t="shared" si="462"/>
        <v>0</v>
      </c>
      <c r="SHA59" s="383">
        <f t="shared" si="462"/>
        <v>0</v>
      </c>
      <c r="SHB59" s="383">
        <f t="shared" si="462"/>
        <v>0</v>
      </c>
      <c r="SHC59" s="383">
        <f t="shared" si="462"/>
        <v>0</v>
      </c>
      <c r="SHD59" s="383">
        <f t="shared" si="462"/>
        <v>0</v>
      </c>
      <c r="SHE59" s="383">
        <f t="shared" si="462"/>
        <v>0</v>
      </c>
      <c r="SHF59" s="383">
        <f t="shared" si="462"/>
        <v>0</v>
      </c>
      <c r="SHG59" s="383">
        <f t="shared" si="462"/>
        <v>0</v>
      </c>
      <c r="SHH59" s="383">
        <f t="shared" si="462"/>
        <v>0</v>
      </c>
      <c r="SHI59" s="383">
        <f t="shared" si="462"/>
        <v>0</v>
      </c>
      <c r="SHJ59" s="383">
        <f t="shared" ref="SHJ59:SJU59" si="463">$C$59*SHJ54</f>
        <v>0</v>
      </c>
      <c r="SHK59" s="383">
        <f t="shared" si="463"/>
        <v>0</v>
      </c>
      <c r="SHL59" s="383">
        <f t="shared" si="463"/>
        <v>0</v>
      </c>
      <c r="SHM59" s="383">
        <f t="shared" si="463"/>
        <v>0</v>
      </c>
      <c r="SHN59" s="383">
        <f t="shared" si="463"/>
        <v>0</v>
      </c>
      <c r="SHO59" s="383">
        <f t="shared" si="463"/>
        <v>0</v>
      </c>
      <c r="SHP59" s="383">
        <f t="shared" si="463"/>
        <v>0</v>
      </c>
      <c r="SHQ59" s="383">
        <f t="shared" si="463"/>
        <v>0</v>
      </c>
      <c r="SHR59" s="383">
        <f t="shared" si="463"/>
        <v>0</v>
      </c>
      <c r="SHS59" s="383">
        <f t="shared" si="463"/>
        <v>0</v>
      </c>
      <c r="SHT59" s="383">
        <f t="shared" si="463"/>
        <v>0</v>
      </c>
      <c r="SHU59" s="383">
        <f t="shared" si="463"/>
        <v>0</v>
      </c>
      <c r="SHV59" s="383">
        <f t="shared" si="463"/>
        <v>0</v>
      </c>
      <c r="SHW59" s="383">
        <f t="shared" si="463"/>
        <v>0</v>
      </c>
      <c r="SHX59" s="383">
        <f t="shared" si="463"/>
        <v>0</v>
      </c>
      <c r="SHY59" s="383">
        <f t="shared" si="463"/>
        <v>0</v>
      </c>
      <c r="SHZ59" s="383">
        <f t="shared" si="463"/>
        <v>0</v>
      </c>
      <c r="SIA59" s="383">
        <f t="shared" si="463"/>
        <v>0</v>
      </c>
      <c r="SIB59" s="383">
        <f t="shared" si="463"/>
        <v>0</v>
      </c>
      <c r="SIC59" s="383">
        <f t="shared" si="463"/>
        <v>0</v>
      </c>
      <c r="SID59" s="383">
        <f t="shared" si="463"/>
        <v>0</v>
      </c>
      <c r="SIE59" s="383">
        <f t="shared" si="463"/>
        <v>0</v>
      </c>
      <c r="SIF59" s="383">
        <f t="shared" si="463"/>
        <v>0</v>
      </c>
      <c r="SIG59" s="383">
        <f t="shared" si="463"/>
        <v>0</v>
      </c>
      <c r="SIH59" s="383">
        <f t="shared" si="463"/>
        <v>0</v>
      </c>
      <c r="SII59" s="383">
        <f t="shared" si="463"/>
        <v>0</v>
      </c>
      <c r="SIJ59" s="383">
        <f t="shared" si="463"/>
        <v>0</v>
      </c>
      <c r="SIK59" s="383">
        <f t="shared" si="463"/>
        <v>0</v>
      </c>
      <c r="SIL59" s="383">
        <f t="shared" si="463"/>
        <v>0</v>
      </c>
      <c r="SIM59" s="383">
        <f t="shared" si="463"/>
        <v>0</v>
      </c>
      <c r="SIN59" s="383">
        <f t="shared" si="463"/>
        <v>0</v>
      </c>
      <c r="SIO59" s="383">
        <f t="shared" si="463"/>
        <v>0</v>
      </c>
      <c r="SIP59" s="383">
        <f t="shared" si="463"/>
        <v>0</v>
      </c>
      <c r="SIQ59" s="383">
        <f t="shared" si="463"/>
        <v>0</v>
      </c>
      <c r="SIR59" s="383">
        <f t="shared" si="463"/>
        <v>0</v>
      </c>
      <c r="SIS59" s="383">
        <f t="shared" si="463"/>
        <v>0</v>
      </c>
      <c r="SIT59" s="383">
        <f t="shared" si="463"/>
        <v>0</v>
      </c>
      <c r="SIU59" s="383">
        <f t="shared" si="463"/>
        <v>0</v>
      </c>
      <c r="SIV59" s="383">
        <f t="shared" si="463"/>
        <v>0</v>
      </c>
      <c r="SIW59" s="383">
        <f t="shared" si="463"/>
        <v>0</v>
      </c>
      <c r="SIX59" s="383">
        <f t="shared" si="463"/>
        <v>0</v>
      </c>
      <c r="SIY59" s="383">
        <f t="shared" si="463"/>
        <v>0</v>
      </c>
      <c r="SIZ59" s="383">
        <f t="shared" si="463"/>
        <v>0</v>
      </c>
      <c r="SJA59" s="383">
        <f t="shared" si="463"/>
        <v>0</v>
      </c>
      <c r="SJB59" s="383">
        <f t="shared" si="463"/>
        <v>0</v>
      </c>
      <c r="SJC59" s="383">
        <f t="shared" si="463"/>
        <v>0</v>
      </c>
      <c r="SJD59" s="383">
        <f t="shared" si="463"/>
        <v>0</v>
      </c>
      <c r="SJE59" s="383">
        <f t="shared" si="463"/>
        <v>0</v>
      </c>
      <c r="SJF59" s="383">
        <f t="shared" si="463"/>
        <v>0</v>
      </c>
      <c r="SJG59" s="383">
        <f t="shared" si="463"/>
        <v>0</v>
      </c>
      <c r="SJH59" s="383">
        <f t="shared" si="463"/>
        <v>0</v>
      </c>
      <c r="SJI59" s="383">
        <f t="shared" si="463"/>
        <v>0</v>
      </c>
      <c r="SJJ59" s="383">
        <f t="shared" si="463"/>
        <v>0</v>
      </c>
      <c r="SJK59" s="383">
        <f t="shared" si="463"/>
        <v>0</v>
      </c>
      <c r="SJL59" s="383">
        <f t="shared" si="463"/>
        <v>0</v>
      </c>
      <c r="SJM59" s="383">
        <f t="shared" si="463"/>
        <v>0</v>
      </c>
      <c r="SJN59" s="383">
        <f t="shared" si="463"/>
        <v>0</v>
      </c>
      <c r="SJO59" s="383">
        <f t="shared" si="463"/>
        <v>0</v>
      </c>
      <c r="SJP59" s="383">
        <f t="shared" si="463"/>
        <v>0</v>
      </c>
      <c r="SJQ59" s="383">
        <f t="shared" si="463"/>
        <v>0</v>
      </c>
      <c r="SJR59" s="383">
        <f t="shared" si="463"/>
        <v>0</v>
      </c>
      <c r="SJS59" s="383">
        <f t="shared" si="463"/>
        <v>0</v>
      </c>
      <c r="SJT59" s="383">
        <f t="shared" si="463"/>
        <v>0</v>
      </c>
      <c r="SJU59" s="383">
        <f t="shared" si="463"/>
        <v>0</v>
      </c>
      <c r="SJV59" s="383">
        <f t="shared" ref="SJV59:SMG59" si="464">$C$59*SJV54</f>
        <v>0</v>
      </c>
      <c r="SJW59" s="383">
        <f t="shared" si="464"/>
        <v>0</v>
      </c>
      <c r="SJX59" s="383">
        <f t="shared" si="464"/>
        <v>0</v>
      </c>
      <c r="SJY59" s="383">
        <f t="shared" si="464"/>
        <v>0</v>
      </c>
      <c r="SJZ59" s="383">
        <f t="shared" si="464"/>
        <v>0</v>
      </c>
      <c r="SKA59" s="383">
        <f t="shared" si="464"/>
        <v>0</v>
      </c>
      <c r="SKB59" s="383">
        <f t="shared" si="464"/>
        <v>0</v>
      </c>
      <c r="SKC59" s="383">
        <f t="shared" si="464"/>
        <v>0</v>
      </c>
      <c r="SKD59" s="383">
        <f t="shared" si="464"/>
        <v>0</v>
      </c>
      <c r="SKE59" s="383">
        <f t="shared" si="464"/>
        <v>0</v>
      </c>
      <c r="SKF59" s="383">
        <f t="shared" si="464"/>
        <v>0</v>
      </c>
      <c r="SKG59" s="383">
        <f t="shared" si="464"/>
        <v>0</v>
      </c>
      <c r="SKH59" s="383">
        <f t="shared" si="464"/>
        <v>0</v>
      </c>
      <c r="SKI59" s="383">
        <f t="shared" si="464"/>
        <v>0</v>
      </c>
      <c r="SKJ59" s="383">
        <f t="shared" si="464"/>
        <v>0</v>
      </c>
      <c r="SKK59" s="383">
        <f t="shared" si="464"/>
        <v>0</v>
      </c>
      <c r="SKL59" s="383">
        <f t="shared" si="464"/>
        <v>0</v>
      </c>
      <c r="SKM59" s="383">
        <f t="shared" si="464"/>
        <v>0</v>
      </c>
      <c r="SKN59" s="383">
        <f t="shared" si="464"/>
        <v>0</v>
      </c>
      <c r="SKO59" s="383">
        <f t="shared" si="464"/>
        <v>0</v>
      </c>
      <c r="SKP59" s="383">
        <f t="shared" si="464"/>
        <v>0</v>
      </c>
      <c r="SKQ59" s="383">
        <f t="shared" si="464"/>
        <v>0</v>
      </c>
      <c r="SKR59" s="383">
        <f t="shared" si="464"/>
        <v>0</v>
      </c>
      <c r="SKS59" s="383">
        <f t="shared" si="464"/>
        <v>0</v>
      </c>
      <c r="SKT59" s="383">
        <f t="shared" si="464"/>
        <v>0</v>
      </c>
      <c r="SKU59" s="383">
        <f t="shared" si="464"/>
        <v>0</v>
      </c>
      <c r="SKV59" s="383">
        <f t="shared" si="464"/>
        <v>0</v>
      </c>
      <c r="SKW59" s="383">
        <f t="shared" si="464"/>
        <v>0</v>
      </c>
      <c r="SKX59" s="383">
        <f t="shared" si="464"/>
        <v>0</v>
      </c>
      <c r="SKY59" s="383">
        <f t="shared" si="464"/>
        <v>0</v>
      </c>
      <c r="SKZ59" s="383">
        <f t="shared" si="464"/>
        <v>0</v>
      </c>
      <c r="SLA59" s="383">
        <f t="shared" si="464"/>
        <v>0</v>
      </c>
      <c r="SLB59" s="383">
        <f t="shared" si="464"/>
        <v>0</v>
      </c>
      <c r="SLC59" s="383">
        <f t="shared" si="464"/>
        <v>0</v>
      </c>
      <c r="SLD59" s="383">
        <f t="shared" si="464"/>
        <v>0</v>
      </c>
      <c r="SLE59" s="383">
        <f t="shared" si="464"/>
        <v>0</v>
      </c>
      <c r="SLF59" s="383">
        <f t="shared" si="464"/>
        <v>0</v>
      </c>
      <c r="SLG59" s="383">
        <f t="shared" si="464"/>
        <v>0</v>
      </c>
      <c r="SLH59" s="383">
        <f t="shared" si="464"/>
        <v>0</v>
      </c>
      <c r="SLI59" s="383">
        <f t="shared" si="464"/>
        <v>0</v>
      </c>
      <c r="SLJ59" s="383">
        <f t="shared" si="464"/>
        <v>0</v>
      </c>
      <c r="SLK59" s="383">
        <f t="shared" si="464"/>
        <v>0</v>
      </c>
      <c r="SLL59" s="383">
        <f t="shared" si="464"/>
        <v>0</v>
      </c>
      <c r="SLM59" s="383">
        <f t="shared" si="464"/>
        <v>0</v>
      </c>
      <c r="SLN59" s="383">
        <f t="shared" si="464"/>
        <v>0</v>
      </c>
      <c r="SLO59" s="383">
        <f t="shared" si="464"/>
        <v>0</v>
      </c>
      <c r="SLP59" s="383">
        <f t="shared" si="464"/>
        <v>0</v>
      </c>
      <c r="SLQ59" s="383">
        <f t="shared" si="464"/>
        <v>0</v>
      </c>
      <c r="SLR59" s="383">
        <f t="shared" si="464"/>
        <v>0</v>
      </c>
      <c r="SLS59" s="383">
        <f t="shared" si="464"/>
        <v>0</v>
      </c>
      <c r="SLT59" s="383">
        <f t="shared" si="464"/>
        <v>0</v>
      </c>
      <c r="SLU59" s="383">
        <f t="shared" si="464"/>
        <v>0</v>
      </c>
      <c r="SLV59" s="383">
        <f t="shared" si="464"/>
        <v>0</v>
      </c>
      <c r="SLW59" s="383">
        <f t="shared" si="464"/>
        <v>0</v>
      </c>
      <c r="SLX59" s="383">
        <f t="shared" si="464"/>
        <v>0</v>
      </c>
      <c r="SLY59" s="383">
        <f t="shared" si="464"/>
        <v>0</v>
      </c>
      <c r="SLZ59" s="383">
        <f t="shared" si="464"/>
        <v>0</v>
      </c>
      <c r="SMA59" s="383">
        <f t="shared" si="464"/>
        <v>0</v>
      </c>
      <c r="SMB59" s="383">
        <f t="shared" si="464"/>
        <v>0</v>
      </c>
      <c r="SMC59" s="383">
        <f t="shared" si="464"/>
        <v>0</v>
      </c>
      <c r="SMD59" s="383">
        <f t="shared" si="464"/>
        <v>0</v>
      </c>
      <c r="SME59" s="383">
        <f t="shared" si="464"/>
        <v>0</v>
      </c>
      <c r="SMF59" s="383">
        <f t="shared" si="464"/>
        <v>0</v>
      </c>
      <c r="SMG59" s="383">
        <f t="shared" si="464"/>
        <v>0</v>
      </c>
      <c r="SMH59" s="383">
        <f t="shared" ref="SMH59:SOS59" si="465">$C$59*SMH54</f>
        <v>0</v>
      </c>
      <c r="SMI59" s="383">
        <f t="shared" si="465"/>
        <v>0</v>
      </c>
      <c r="SMJ59" s="383">
        <f t="shared" si="465"/>
        <v>0</v>
      </c>
      <c r="SMK59" s="383">
        <f t="shared" si="465"/>
        <v>0</v>
      </c>
      <c r="SML59" s="383">
        <f t="shared" si="465"/>
        <v>0</v>
      </c>
      <c r="SMM59" s="383">
        <f t="shared" si="465"/>
        <v>0</v>
      </c>
      <c r="SMN59" s="383">
        <f t="shared" si="465"/>
        <v>0</v>
      </c>
      <c r="SMO59" s="383">
        <f t="shared" si="465"/>
        <v>0</v>
      </c>
      <c r="SMP59" s="383">
        <f t="shared" si="465"/>
        <v>0</v>
      </c>
      <c r="SMQ59" s="383">
        <f t="shared" si="465"/>
        <v>0</v>
      </c>
      <c r="SMR59" s="383">
        <f t="shared" si="465"/>
        <v>0</v>
      </c>
      <c r="SMS59" s="383">
        <f t="shared" si="465"/>
        <v>0</v>
      </c>
      <c r="SMT59" s="383">
        <f t="shared" si="465"/>
        <v>0</v>
      </c>
      <c r="SMU59" s="383">
        <f t="shared" si="465"/>
        <v>0</v>
      </c>
      <c r="SMV59" s="383">
        <f t="shared" si="465"/>
        <v>0</v>
      </c>
      <c r="SMW59" s="383">
        <f t="shared" si="465"/>
        <v>0</v>
      </c>
      <c r="SMX59" s="383">
        <f t="shared" si="465"/>
        <v>0</v>
      </c>
      <c r="SMY59" s="383">
        <f t="shared" si="465"/>
        <v>0</v>
      </c>
      <c r="SMZ59" s="383">
        <f t="shared" si="465"/>
        <v>0</v>
      </c>
      <c r="SNA59" s="383">
        <f t="shared" si="465"/>
        <v>0</v>
      </c>
      <c r="SNB59" s="383">
        <f t="shared" si="465"/>
        <v>0</v>
      </c>
      <c r="SNC59" s="383">
        <f t="shared" si="465"/>
        <v>0</v>
      </c>
      <c r="SND59" s="383">
        <f t="shared" si="465"/>
        <v>0</v>
      </c>
      <c r="SNE59" s="383">
        <f t="shared" si="465"/>
        <v>0</v>
      </c>
      <c r="SNF59" s="383">
        <f t="shared" si="465"/>
        <v>0</v>
      </c>
      <c r="SNG59" s="383">
        <f t="shared" si="465"/>
        <v>0</v>
      </c>
      <c r="SNH59" s="383">
        <f t="shared" si="465"/>
        <v>0</v>
      </c>
      <c r="SNI59" s="383">
        <f t="shared" si="465"/>
        <v>0</v>
      </c>
      <c r="SNJ59" s="383">
        <f t="shared" si="465"/>
        <v>0</v>
      </c>
      <c r="SNK59" s="383">
        <f t="shared" si="465"/>
        <v>0</v>
      </c>
      <c r="SNL59" s="383">
        <f t="shared" si="465"/>
        <v>0</v>
      </c>
      <c r="SNM59" s="383">
        <f t="shared" si="465"/>
        <v>0</v>
      </c>
      <c r="SNN59" s="383">
        <f t="shared" si="465"/>
        <v>0</v>
      </c>
      <c r="SNO59" s="383">
        <f t="shared" si="465"/>
        <v>0</v>
      </c>
      <c r="SNP59" s="383">
        <f t="shared" si="465"/>
        <v>0</v>
      </c>
      <c r="SNQ59" s="383">
        <f t="shared" si="465"/>
        <v>0</v>
      </c>
      <c r="SNR59" s="383">
        <f t="shared" si="465"/>
        <v>0</v>
      </c>
      <c r="SNS59" s="383">
        <f t="shared" si="465"/>
        <v>0</v>
      </c>
      <c r="SNT59" s="383">
        <f t="shared" si="465"/>
        <v>0</v>
      </c>
      <c r="SNU59" s="383">
        <f t="shared" si="465"/>
        <v>0</v>
      </c>
      <c r="SNV59" s="383">
        <f t="shared" si="465"/>
        <v>0</v>
      </c>
      <c r="SNW59" s="383">
        <f t="shared" si="465"/>
        <v>0</v>
      </c>
      <c r="SNX59" s="383">
        <f t="shared" si="465"/>
        <v>0</v>
      </c>
      <c r="SNY59" s="383">
        <f t="shared" si="465"/>
        <v>0</v>
      </c>
      <c r="SNZ59" s="383">
        <f t="shared" si="465"/>
        <v>0</v>
      </c>
      <c r="SOA59" s="383">
        <f t="shared" si="465"/>
        <v>0</v>
      </c>
      <c r="SOB59" s="383">
        <f t="shared" si="465"/>
        <v>0</v>
      </c>
      <c r="SOC59" s="383">
        <f t="shared" si="465"/>
        <v>0</v>
      </c>
      <c r="SOD59" s="383">
        <f t="shared" si="465"/>
        <v>0</v>
      </c>
      <c r="SOE59" s="383">
        <f t="shared" si="465"/>
        <v>0</v>
      </c>
      <c r="SOF59" s="383">
        <f t="shared" si="465"/>
        <v>0</v>
      </c>
      <c r="SOG59" s="383">
        <f t="shared" si="465"/>
        <v>0</v>
      </c>
      <c r="SOH59" s="383">
        <f t="shared" si="465"/>
        <v>0</v>
      </c>
      <c r="SOI59" s="383">
        <f t="shared" si="465"/>
        <v>0</v>
      </c>
      <c r="SOJ59" s="383">
        <f t="shared" si="465"/>
        <v>0</v>
      </c>
      <c r="SOK59" s="383">
        <f t="shared" si="465"/>
        <v>0</v>
      </c>
      <c r="SOL59" s="383">
        <f t="shared" si="465"/>
        <v>0</v>
      </c>
      <c r="SOM59" s="383">
        <f t="shared" si="465"/>
        <v>0</v>
      </c>
      <c r="SON59" s="383">
        <f t="shared" si="465"/>
        <v>0</v>
      </c>
      <c r="SOO59" s="383">
        <f t="shared" si="465"/>
        <v>0</v>
      </c>
      <c r="SOP59" s="383">
        <f t="shared" si="465"/>
        <v>0</v>
      </c>
      <c r="SOQ59" s="383">
        <f t="shared" si="465"/>
        <v>0</v>
      </c>
      <c r="SOR59" s="383">
        <f t="shared" si="465"/>
        <v>0</v>
      </c>
      <c r="SOS59" s="383">
        <f t="shared" si="465"/>
        <v>0</v>
      </c>
      <c r="SOT59" s="383">
        <f t="shared" ref="SOT59:SRE59" si="466">$C$59*SOT54</f>
        <v>0</v>
      </c>
      <c r="SOU59" s="383">
        <f t="shared" si="466"/>
        <v>0</v>
      </c>
      <c r="SOV59" s="383">
        <f t="shared" si="466"/>
        <v>0</v>
      </c>
      <c r="SOW59" s="383">
        <f t="shared" si="466"/>
        <v>0</v>
      </c>
      <c r="SOX59" s="383">
        <f t="shared" si="466"/>
        <v>0</v>
      </c>
      <c r="SOY59" s="383">
        <f t="shared" si="466"/>
        <v>0</v>
      </c>
      <c r="SOZ59" s="383">
        <f t="shared" si="466"/>
        <v>0</v>
      </c>
      <c r="SPA59" s="383">
        <f t="shared" si="466"/>
        <v>0</v>
      </c>
      <c r="SPB59" s="383">
        <f t="shared" si="466"/>
        <v>0</v>
      </c>
      <c r="SPC59" s="383">
        <f t="shared" si="466"/>
        <v>0</v>
      </c>
      <c r="SPD59" s="383">
        <f t="shared" si="466"/>
        <v>0</v>
      </c>
      <c r="SPE59" s="383">
        <f t="shared" si="466"/>
        <v>0</v>
      </c>
      <c r="SPF59" s="383">
        <f t="shared" si="466"/>
        <v>0</v>
      </c>
      <c r="SPG59" s="383">
        <f t="shared" si="466"/>
        <v>0</v>
      </c>
      <c r="SPH59" s="383">
        <f t="shared" si="466"/>
        <v>0</v>
      </c>
      <c r="SPI59" s="383">
        <f t="shared" si="466"/>
        <v>0</v>
      </c>
      <c r="SPJ59" s="383">
        <f t="shared" si="466"/>
        <v>0</v>
      </c>
      <c r="SPK59" s="383">
        <f t="shared" si="466"/>
        <v>0</v>
      </c>
      <c r="SPL59" s="383">
        <f t="shared" si="466"/>
        <v>0</v>
      </c>
      <c r="SPM59" s="383">
        <f t="shared" si="466"/>
        <v>0</v>
      </c>
      <c r="SPN59" s="383">
        <f t="shared" si="466"/>
        <v>0</v>
      </c>
      <c r="SPO59" s="383">
        <f t="shared" si="466"/>
        <v>0</v>
      </c>
      <c r="SPP59" s="383">
        <f t="shared" si="466"/>
        <v>0</v>
      </c>
      <c r="SPQ59" s="383">
        <f t="shared" si="466"/>
        <v>0</v>
      </c>
      <c r="SPR59" s="383">
        <f t="shared" si="466"/>
        <v>0</v>
      </c>
      <c r="SPS59" s="383">
        <f t="shared" si="466"/>
        <v>0</v>
      </c>
      <c r="SPT59" s="383">
        <f t="shared" si="466"/>
        <v>0</v>
      </c>
      <c r="SPU59" s="383">
        <f t="shared" si="466"/>
        <v>0</v>
      </c>
      <c r="SPV59" s="383">
        <f t="shared" si="466"/>
        <v>0</v>
      </c>
      <c r="SPW59" s="383">
        <f t="shared" si="466"/>
        <v>0</v>
      </c>
      <c r="SPX59" s="383">
        <f t="shared" si="466"/>
        <v>0</v>
      </c>
      <c r="SPY59" s="383">
        <f t="shared" si="466"/>
        <v>0</v>
      </c>
      <c r="SPZ59" s="383">
        <f t="shared" si="466"/>
        <v>0</v>
      </c>
      <c r="SQA59" s="383">
        <f t="shared" si="466"/>
        <v>0</v>
      </c>
      <c r="SQB59" s="383">
        <f t="shared" si="466"/>
        <v>0</v>
      </c>
      <c r="SQC59" s="383">
        <f t="shared" si="466"/>
        <v>0</v>
      </c>
      <c r="SQD59" s="383">
        <f t="shared" si="466"/>
        <v>0</v>
      </c>
      <c r="SQE59" s="383">
        <f t="shared" si="466"/>
        <v>0</v>
      </c>
      <c r="SQF59" s="383">
        <f t="shared" si="466"/>
        <v>0</v>
      </c>
      <c r="SQG59" s="383">
        <f t="shared" si="466"/>
        <v>0</v>
      </c>
      <c r="SQH59" s="383">
        <f t="shared" si="466"/>
        <v>0</v>
      </c>
      <c r="SQI59" s="383">
        <f t="shared" si="466"/>
        <v>0</v>
      </c>
      <c r="SQJ59" s="383">
        <f t="shared" si="466"/>
        <v>0</v>
      </c>
      <c r="SQK59" s="383">
        <f t="shared" si="466"/>
        <v>0</v>
      </c>
      <c r="SQL59" s="383">
        <f t="shared" si="466"/>
        <v>0</v>
      </c>
      <c r="SQM59" s="383">
        <f t="shared" si="466"/>
        <v>0</v>
      </c>
      <c r="SQN59" s="383">
        <f t="shared" si="466"/>
        <v>0</v>
      </c>
      <c r="SQO59" s="383">
        <f t="shared" si="466"/>
        <v>0</v>
      </c>
      <c r="SQP59" s="383">
        <f t="shared" si="466"/>
        <v>0</v>
      </c>
      <c r="SQQ59" s="383">
        <f t="shared" si="466"/>
        <v>0</v>
      </c>
      <c r="SQR59" s="383">
        <f t="shared" si="466"/>
        <v>0</v>
      </c>
      <c r="SQS59" s="383">
        <f t="shared" si="466"/>
        <v>0</v>
      </c>
      <c r="SQT59" s="383">
        <f t="shared" si="466"/>
        <v>0</v>
      </c>
      <c r="SQU59" s="383">
        <f t="shared" si="466"/>
        <v>0</v>
      </c>
      <c r="SQV59" s="383">
        <f t="shared" si="466"/>
        <v>0</v>
      </c>
      <c r="SQW59" s="383">
        <f t="shared" si="466"/>
        <v>0</v>
      </c>
      <c r="SQX59" s="383">
        <f t="shared" si="466"/>
        <v>0</v>
      </c>
      <c r="SQY59" s="383">
        <f t="shared" si="466"/>
        <v>0</v>
      </c>
      <c r="SQZ59" s="383">
        <f t="shared" si="466"/>
        <v>0</v>
      </c>
      <c r="SRA59" s="383">
        <f t="shared" si="466"/>
        <v>0</v>
      </c>
      <c r="SRB59" s="383">
        <f t="shared" si="466"/>
        <v>0</v>
      </c>
      <c r="SRC59" s="383">
        <f t="shared" si="466"/>
        <v>0</v>
      </c>
      <c r="SRD59" s="383">
        <f t="shared" si="466"/>
        <v>0</v>
      </c>
      <c r="SRE59" s="383">
        <f t="shared" si="466"/>
        <v>0</v>
      </c>
      <c r="SRF59" s="383">
        <f t="shared" ref="SRF59:STQ59" si="467">$C$59*SRF54</f>
        <v>0</v>
      </c>
      <c r="SRG59" s="383">
        <f t="shared" si="467"/>
        <v>0</v>
      </c>
      <c r="SRH59" s="383">
        <f t="shared" si="467"/>
        <v>0</v>
      </c>
      <c r="SRI59" s="383">
        <f t="shared" si="467"/>
        <v>0</v>
      </c>
      <c r="SRJ59" s="383">
        <f t="shared" si="467"/>
        <v>0</v>
      </c>
      <c r="SRK59" s="383">
        <f t="shared" si="467"/>
        <v>0</v>
      </c>
      <c r="SRL59" s="383">
        <f t="shared" si="467"/>
        <v>0</v>
      </c>
      <c r="SRM59" s="383">
        <f t="shared" si="467"/>
        <v>0</v>
      </c>
      <c r="SRN59" s="383">
        <f t="shared" si="467"/>
        <v>0</v>
      </c>
      <c r="SRO59" s="383">
        <f t="shared" si="467"/>
        <v>0</v>
      </c>
      <c r="SRP59" s="383">
        <f t="shared" si="467"/>
        <v>0</v>
      </c>
      <c r="SRQ59" s="383">
        <f t="shared" si="467"/>
        <v>0</v>
      </c>
      <c r="SRR59" s="383">
        <f t="shared" si="467"/>
        <v>0</v>
      </c>
      <c r="SRS59" s="383">
        <f t="shared" si="467"/>
        <v>0</v>
      </c>
      <c r="SRT59" s="383">
        <f t="shared" si="467"/>
        <v>0</v>
      </c>
      <c r="SRU59" s="383">
        <f t="shared" si="467"/>
        <v>0</v>
      </c>
      <c r="SRV59" s="383">
        <f t="shared" si="467"/>
        <v>0</v>
      </c>
      <c r="SRW59" s="383">
        <f t="shared" si="467"/>
        <v>0</v>
      </c>
      <c r="SRX59" s="383">
        <f t="shared" si="467"/>
        <v>0</v>
      </c>
      <c r="SRY59" s="383">
        <f t="shared" si="467"/>
        <v>0</v>
      </c>
      <c r="SRZ59" s="383">
        <f t="shared" si="467"/>
        <v>0</v>
      </c>
      <c r="SSA59" s="383">
        <f t="shared" si="467"/>
        <v>0</v>
      </c>
      <c r="SSB59" s="383">
        <f t="shared" si="467"/>
        <v>0</v>
      </c>
      <c r="SSC59" s="383">
        <f t="shared" si="467"/>
        <v>0</v>
      </c>
      <c r="SSD59" s="383">
        <f t="shared" si="467"/>
        <v>0</v>
      </c>
      <c r="SSE59" s="383">
        <f t="shared" si="467"/>
        <v>0</v>
      </c>
      <c r="SSF59" s="383">
        <f t="shared" si="467"/>
        <v>0</v>
      </c>
      <c r="SSG59" s="383">
        <f t="shared" si="467"/>
        <v>0</v>
      </c>
      <c r="SSH59" s="383">
        <f t="shared" si="467"/>
        <v>0</v>
      </c>
      <c r="SSI59" s="383">
        <f t="shared" si="467"/>
        <v>0</v>
      </c>
      <c r="SSJ59" s="383">
        <f t="shared" si="467"/>
        <v>0</v>
      </c>
      <c r="SSK59" s="383">
        <f t="shared" si="467"/>
        <v>0</v>
      </c>
      <c r="SSL59" s="383">
        <f t="shared" si="467"/>
        <v>0</v>
      </c>
      <c r="SSM59" s="383">
        <f t="shared" si="467"/>
        <v>0</v>
      </c>
      <c r="SSN59" s="383">
        <f t="shared" si="467"/>
        <v>0</v>
      </c>
      <c r="SSO59" s="383">
        <f t="shared" si="467"/>
        <v>0</v>
      </c>
      <c r="SSP59" s="383">
        <f t="shared" si="467"/>
        <v>0</v>
      </c>
      <c r="SSQ59" s="383">
        <f t="shared" si="467"/>
        <v>0</v>
      </c>
      <c r="SSR59" s="383">
        <f t="shared" si="467"/>
        <v>0</v>
      </c>
      <c r="SSS59" s="383">
        <f t="shared" si="467"/>
        <v>0</v>
      </c>
      <c r="SST59" s="383">
        <f t="shared" si="467"/>
        <v>0</v>
      </c>
      <c r="SSU59" s="383">
        <f t="shared" si="467"/>
        <v>0</v>
      </c>
      <c r="SSV59" s="383">
        <f t="shared" si="467"/>
        <v>0</v>
      </c>
      <c r="SSW59" s="383">
        <f t="shared" si="467"/>
        <v>0</v>
      </c>
      <c r="SSX59" s="383">
        <f t="shared" si="467"/>
        <v>0</v>
      </c>
      <c r="SSY59" s="383">
        <f t="shared" si="467"/>
        <v>0</v>
      </c>
      <c r="SSZ59" s="383">
        <f t="shared" si="467"/>
        <v>0</v>
      </c>
      <c r="STA59" s="383">
        <f t="shared" si="467"/>
        <v>0</v>
      </c>
      <c r="STB59" s="383">
        <f t="shared" si="467"/>
        <v>0</v>
      </c>
      <c r="STC59" s="383">
        <f t="shared" si="467"/>
        <v>0</v>
      </c>
      <c r="STD59" s="383">
        <f t="shared" si="467"/>
        <v>0</v>
      </c>
      <c r="STE59" s="383">
        <f t="shared" si="467"/>
        <v>0</v>
      </c>
      <c r="STF59" s="383">
        <f t="shared" si="467"/>
        <v>0</v>
      </c>
      <c r="STG59" s="383">
        <f t="shared" si="467"/>
        <v>0</v>
      </c>
      <c r="STH59" s="383">
        <f t="shared" si="467"/>
        <v>0</v>
      </c>
      <c r="STI59" s="383">
        <f t="shared" si="467"/>
        <v>0</v>
      </c>
      <c r="STJ59" s="383">
        <f t="shared" si="467"/>
        <v>0</v>
      </c>
      <c r="STK59" s="383">
        <f t="shared" si="467"/>
        <v>0</v>
      </c>
      <c r="STL59" s="383">
        <f t="shared" si="467"/>
        <v>0</v>
      </c>
      <c r="STM59" s="383">
        <f t="shared" si="467"/>
        <v>0</v>
      </c>
      <c r="STN59" s="383">
        <f t="shared" si="467"/>
        <v>0</v>
      </c>
      <c r="STO59" s="383">
        <f t="shared" si="467"/>
        <v>0</v>
      </c>
      <c r="STP59" s="383">
        <f t="shared" si="467"/>
        <v>0</v>
      </c>
      <c r="STQ59" s="383">
        <f t="shared" si="467"/>
        <v>0</v>
      </c>
      <c r="STR59" s="383">
        <f t="shared" ref="STR59:SWC59" si="468">$C$59*STR54</f>
        <v>0</v>
      </c>
      <c r="STS59" s="383">
        <f t="shared" si="468"/>
        <v>0</v>
      </c>
      <c r="STT59" s="383">
        <f t="shared" si="468"/>
        <v>0</v>
      </c>
      <c r="STU59" s="383">
        <f t="shared" si="468"/>
        <v>0</v>
      </c>
      <c r="STV59" s="383">
        <f t="shared" si="468"/>
        <v>0</v>
      </c>
      <c r="STW59" s="383">
        <f t="shared" si="468"/>
        <v>0</v>
      </c>
      <c r="STX59" s="383">
        <f t="shared" si="468"/>
        <v>0</v>
      </c>
      <c r="STY59" s="383">
        <f t="shared" si="468"/>
        <v>0</v>
      </c>
      <c r="STZ59" s="383">
        <f t="shared" si="468"/>
        <v>0</v>
      </c>
      <c r="SUA59" s="383">
        <f t="shared" si="468"/>
        <v>0</v>
      </c>
      <c r="SUB59" s="383">
        <f t="shared" si="468"/>
        <v>0</v>
      </c>
      <c r="SUC59" s="383">
        <f t="shared" si="468"/>
        <v>0</v>
      </c>
      <c r="SUD59" s="383">
        <f t="shared" si="468"/>
        <v>0</v>
      </c>
      <c r="SUE59" s="383">
        <f t="shared" si="468"/>
        <v>0</v>
      </c>
      <c r="SUF59" s="383">
        <f t="shared" si="468"/>
        <v>0</v>
      </c>
      <c r="SUG59" s="383">
        <f t="shared" si="468"/>
        <v>0</v>
      </c>
      <c r="SUH59" s="383">
        <f t="shared" si="468"/>
        <v>0</v>
      </c>
      <c r="SUI59" s="383">
        <f t="shared" si="468"/>
        <v>0</v>
      </c>
      <c r="SUJ59" s="383">
        <f t="shared" si="468"/>
        <v>0</v>
      </c>
      <c r="SUK59" s="383">
        <f t="shared" si="468"/>
        <v>0</v>
      </c>
      <c r="SUL59" s="383">
        <f t="shared" si="468"/>
        <v>0</v>
      </c>
      <c r="SUM59" s="383">
        <f t="shared" si="468"/>
        <v>0</v>
      </c>
      <c r="SUN59" s="383">
        <f t="shared" si="468"/>
        <v>0</v>
      </c>
      <c r="SUO59" s="383">
        <f t="shared" si="468"/>
        <v>0</v>
      </c>
      <c r="SUP59" s="383">
        <f t="shared" si="468"/>
        <v>0</v>
      </c>
      <c r="SUQ59" s="383">
        <f t="shared" si="468"/>
        <v>0</v>
      </c>
      <c r="SUR59" s="383">
        <f t="shared" si="468"/>
        <v>0</v>
      </c>
      <c r="SUS59" s="383">
        <f t="shared" si="468"/>
        <v>0</v>
      </c>
      <c r="SUT59" s="383">
        <f t="shared" si="468"/>
        <v>0</v>
      </c>
      <c r="SUU59" s="383">
        <f t="shared" si="468"/>
        <v>0</v>
      </c>
      <c r="SUV59" s="383">
        <f t="shared" si="468"/>
        <v>0</v>
      </c>
      <c r="SUW59" s="383">
        <f t="shared" si="468"/>
        <v>0</v>
      </c>
      <c r="SUX59" s="383">
        <f t="shared" si="468"/>
        <v>0</v>
      </c>
      <c r="SUY59" s="383">
        <f t="shared" si="468"/>
        <v>0</v>
      </c>
      <c r="SUZ59" s="383">
        <f t="shared" si="468"/>
        <v>0</v>
      </c>
      <c r="SVA59" s="383">
        <f t="shared" si="468"/>
        <v>0</v>
      </c>
      <c r="SVB59" s="383">
        <f t="shared" si="468"/>
        <v>0</v>
      </c>
      <c r="SVC59" s="383">
        <f t="shared" si="468"/>
        <v>0</v>
      </c>
      <c r="SVD59" s="383">
        <f t="shared" si="468"/>
        <v>0</v>
      </c>
      <c r="SVE59" s="383">
        <f t="shared" si="468"/>
        <v>0</v>
      </c>
      <c r="SVF59" s="383">
        <f t="shared" si="468"/>
        <v>0</v>
      </c>
      <c r="SVG59" s="383">
        <f t="shared" si="468"/>
        <v>0</v>
      </c>
      <c r="SVH59" s="383">
        <f t="shared" si="468"/>
        <v>0</v>
      </c>
      <c r="SVI59" s="383">
        <f t="shared" si="468"/>
        <v>0</v>
      </c>
      <c r="SVJ59" s="383">
        <f t="shared" si="468"/>
        <v>0</v>
      </c>
      <c r="SVK59" s="383">
        <f t="shared" si="468"/>
        <v>0</v>
      </c>
      <c r="SVL59" s="383">
        <f t="shared" si="468"/>
        <v>0</v>
      </c>
      <c r="SVM59" s="383">
        <f t="shared" si="468"/>
        <v>0</v>
      </c>
      <c r="SVN59" s="383">
        <f t="shared" si="468"/>
        <v>0</v>
      </c>
      <c r="SVO59" s="383">
        <f t="shared" si="468"/>
        <v>0</v>
      </c>
      <c r="SVP59" s="383">
        <f t="shared" si="468"/>
        <v>0</v>
      </c>
      <c r="SVQ59" s="383">
        <f t="shared" si="468"/>
        <v>0</v>
      </c>
      <c r="SVR59" s="383">
        <f t="shared" si="468"/>
        <v>0</v>
      </c>
      <c r="SVS59" s="383">
        <f t="shared" si="468"/>
        <v>0</v>
      </c>
      <c r="SVT59" s="383">
        <f t="shared" si="468"/>
        <v>0</v>
      </c>
      <c r="SVU59" s="383">
        <f t="shared" si="468"/>
        <v>0</v>
      </c>
      <c r="SVV59" s="383">
        <f t="shared" si="468"/>
        <v>0</v>
      </c>
      <c r="SVW59" s="383">
        <f t="shared" si="468"/>
        <v>0</v>
      </c>
      <c r="SVX59" s="383">
        <f t="shared" si="468"/>
        <v>0</v>
      </c>
      <c r="SVY59" s="383">
        <f t="shared" si="468"/>
        <v>0</v>
      </c>
      <c r="SVZ59" s="383">
        <f t="shared" si="468"/>
        <v>0</v>
      </c>
      <c r="SWA59" s="383">
        <f t="shared" si="468"/>
        <v>0</v>
      </c>
      <c r="SWB59" s="383">
        <f t="shared" si="468"/>
        <v>0</v>
      </c>
      <c r="SWC59" s="383">
        <f t="shared" si="468"/>
        <v>0</v>
      </c>
      <c r="SWD59" s="383">
        <f t="shared" ref="SWD59:SYO59" si="469">$C$59*SWD54</f>
        <v>0</v>
      </c>
      <c r="SWE59" s="383">
        <f t="shared" si="469"/>
        <v>0</v>
      </c>
      <c r="SWF59" s="383">
        <f t="shared" si="469"/>
        <v>0</v>
      </c>
      <c r="SWG59" s="383">
        <f t="shared" si="469"/>
        <v>0</v>
      </c>
      <c r="SWH59" s="383">
        <f t="shared" si="469"/>
        <v>0</v>
      </c>
      <c r="SWI59" s="383">
        <f t="shared" si="469"/>
        <v>0</v>
      </c>
      <c r="SWJ59" s="383">
        <f t="shared" si="469"/>
        <v>0</v>
      </c>
      <c r="SWK59" s="383">
        <f t="shared" si="469"/>
        <v>0</v>
      </c>
      <c r="SWL59" s="383">
        <f t="shared" si="469"/>
        <v>0</v>
      </c>
      <c r="SWM59" s="383">
        <f t="shared" si="469"/>
        <v>0</v>
      </c>
      <c r="SWN59" s="383">
        <f t="shared" si="469"/>
        <v>0</v>
      </c>
      <c r="SWO59" s="383">
        <f t="shared" si="469"/>
        <v>0</v>
      </c>
      <c r="SWP59" s="383">
        <f t="shared" si="469"/>
        <v>0</v>
      </c>
      <c r="SWQ59" s="383">
        <f t="shared" si="469"/>
        <v>0</v>
      </c>
      <c r="SWR59" s="383">
        <f t="shared" si="469"/>
        <v>0</v>
      </c>
      <c r="SWS59" s="383">
        <f t="shared" si="469"/>
        <v>0</v>
      </c>
      <c r="SWT59" s="383">
        <f t="shared" si="469"/>
        <v>0</v>
      </c>
      <c r="SWU59" s="383">
        <f t="shared" si="469"/>
        <v>0</v>
      </c>
      <c r="SWV59" s="383">
        <f t="shared" si="469"/>
        <v>0</v>
      </c>
      <c r="SWW59" s="383">
        <f t="shared" si="469"/>
        <v>0</v>
      </c>
      <c r="SWX59" s="383">
        <f t="shared" si="469"/>
        <v>0</v>
      </c>
      <c r="SWY59" s="383">
        <f t="shared" si="469"/>
        <v>0</v>
      </c>
      <c r="SWZ59" s="383">
        <f t="shared" si="469"/>
        <v>0</v>
      </c>
      <c r="SXA59" s="383">
        <f t="shared" si="469"/>
        <v>0</v>
      </c>
      <c r="SXB59" s="383">
        <f t="shared" si="469"/>
        <v>0</v>
      </c>
      <c r="SXC59" s="383">
        <f t="shared" si="469"/>
        <v>0</v>
      </c>
      <c r="SXD59" s="383">
        <f t="shared" si="469"/>
        <v>0</v>
      </c>
      <c r="SXE59" s="383">
        <f t="shared" si="469"/>
        <v>0</v>
      </c>
      <c r="SXF59" s="383">
        <f t="shared" si="469"/>
        <v>0</v>
      </c>
      <c r="SXG59" s="383">
        <f t="shared" si="469"/>
        <v>0</v>
      </c>
      <c r="SXH59" s="383">
        <f t="shared" si="469"/>
        <v>0</v>
      </c>
      <c r="SXI59" s="383">
        <f t="shared" si="469"/>
        <v>0</v>
      </c>
      <c r="SXJ59" s="383">
        <f t="shared" si="469"/>
        <v>0</v>
      </c>
      <c r="SXK59" s="383">
        <f t="shared" si="469"/>
        <v>0</v>
      </c>
      <c r="SXL59" s="383">
        <f t="shared" si="469"/>
        <v>0</v>
      </c>
      <c r="SXM59" s="383">
        <f t="shared" si="469"/>
        <v>0</v>
      </c>
      <c r="SXN59" s="383">
        <f t="shared" si="469"/>
        <v>0</v>
      </c>
      <c r="SXO59" s="383">
        <f t="shared" si="469"/>
        <v>0</v>
      </c>
      <c r="SXP59" s="383">
        <f t="shared" si="469"/>
        <v>0</v>
      </c>
      <c r="SXQ59" s="383">
        <f t="shared" si="469"/>
        <v>0</v>
      </c>
      <c r="SXR59" s="383">
        <f t="shared" si="469"/>
        <v>0</v>
      </c>
      <c r="SXS59" s="383">
        <f t="shared" si="469"/>
        <v>0</v>
      </c>
      <c r="SXT59" s="383">
        <f t="shared" si="469"/>
        <v>0</v>
      </c>
      <c r="SXU59" s="383">
        <f t="shared" si="469"/>
        <v>0</v>
      </c>
      <c r="SXV59" s="383">
        <f t="shared" si="469"/>
        <v>0</v>
      </c>
      <c r="SXW59" s="383">
        <f t="shared" si="469"/>
        <v>0</v>
      </c>
      <c r="SXX59" s="383">
        <f t="shared" si="469"/>
        <v>0</v>
      </c>
      <c r="SXY59" s="383">
        <f t="shared" si="469"/>
        <v>0</v>
      </c>
      <c r="SXZ59" s="383">
        <f t="shared" si="469"/>
        <v>0</v>
      </c>
      <c r="SYA59" s="383">
        <f t="shared" si="469"/>
        <v>0</v>
      </c>
      <c r="SYB59" s="383">
        <f t="shared" si="469"/>
        <v>0</v>
      </c>
      <c r="SYC59" s="383">
        <f t="shared" si="469"/>
        <v>0</v>
      </c>
      <c r="SYD59" s="383">
        <f t="shared" si="469"/>
        <v>0</v>
      </c>
      <c r="SYE59" s="383">
        <f t="shared" si="469"/>
        <v>0</v>
      </c>
      <c r="SYF59" s="383">
        <f t="shared" si="469"/>
        <v>0</v>
      </c>
      <c r="SYG59" s="383">
        <f t="shared" si="469"/>
        <v>0</v>
      </c>
      <c r="SYH59" s="383">
        <f t="shared" si="469"/>
        <v>0</v>
      </c>
      <c r="SYI59" s="383">
        <f t="shared" si="469"/>
        <v>0</v>
      </c>
      <c r="SYJ59" s="383">
        <f t="shared" si="469"/>
        <v>0</v>
      </c>
      <c r="SYK59" s="383">
        <f t="shared" si="469"/>
        <v>0</v>
      </c>
      <c r="SYL59" s="383">
        <f t="shared" si="469"/>
        <v>0</v>
      </c>
      <c r="SYM59" s="383">
        <f t="shared" si="469"/>
        <v>0</v>
      </c>
      <c r="SYN59" s="383">
        <f t="shared" si="469"/>
        <v>0</v>
      </c>
      <c r="SYO59" s="383">
        <f t="shared" si="469"/>
        <v>0</v>
      </c>
      <c r="SYP59" s="383">
        <f t="shared" ref="SYP59:TBA59" si="470">$C$59*SYP54</f>
        <v>0</v>
      </c>
      <c r="SYQ59" s="383">
        <f t="shared" si="470"/>
        <v>0</v>
      </c>
      <c r="SYR59" s="383">
        <f t="shared" si="470"/>
        <v>0</v>
      </c>
      <c r="SYS59" s="383">
        <f t="shared" si="470"/>
        <v>0</v>
      </c>
      <c r="SYT59" s="383">
        <f t="shared" si="470"/>
        <v>0</v>
      </c>
      <c r="SYU59" s="383">
        <f t="shared" si="470"/>
        <v>0</v>
      </c>
      <c r="SYV59" s="383">
        <f t="shared" si="470"/>
        <v>0</v>
      </c>
      <c r="SYW59" s="383">
        <f t="shared" si="470"/>
        <v>0</v>
      </c>
      <c r="SYX59" s="383">
        <f t="shared" si="470"/>
        <v>0</v>
      </c>
      <c r="SYY59" s="383">
        <f t="shared" si="470"/>
        <v>0</v>
      </c>
      <c r="SYZ59" s="383">
        <f t="shared" si="470"/>
        <v>0</v>
      </c>
      <c r="SZA59" s="383">
        <f t="shared" si="470"/>
        <v>0</v>
      </c>
      <c r="SZB59" s="383">
        <f t="shared" si="470"/>
        <v>0</v>
      </c>
      <c r="SZC59" s="383">
        <f t="shared" si="470"/>
        <v>0</v>
      </c>
      <c r="SZD59" s="383">
        <f t="shared" si="470"/>
        <v>0</v>
      </c>
      <c r="SZE59" s="383">
        <f t="shared" si="470"/>
        <v>0</v>
      </c>
      <c r="SZF59" s="383">
        <f t="shared" si="470"/>
        <v>0</v>
      </c>
      <c r="SZG59" s="383">
        <f t="shared" si="470"/>
        <v>0</v>
      </c>
      <c r="SZH59" s="383">
        <f t="shared" si="470"/>
        <v>0</v>
      </c>
      <c r="SZI59" s="383">
        <f t="shared" si="470"/>
        <v>0</v>
      </c>
      <c r="SZJ59" s="383">
        <f t="shared" si="470"/>
        <v>0</v>
      </c>
      <c r="SZK59" s="383">
        <f t="shared" si="470"/>
        <v>0</v>
      </c>
      <c r="SZL59" s="383">
        <f t="shared" si="470"/>
        <v>0</v>
      </c>
      <c r="SZM59" s="383">
        <f t="shared" si="470"/>
        <v>0</v>
      </c>
      <c r="SZN59" s="383">
        <f t="shared" si="470"/>
        <v>0</v>
      </c>
      <c r="SZO59" s="383">
        <f t="shared" si="470"/>
        <v>0</v>
      </c>
      <c r="SZP59" s="383">
        <f t="shared" si="470"/>
        <v>0</v>
      </c>
      <c r="SZQ59" s="383">
        <f t="shared" si="470"/>
        <v>0</v>
      </c>
      <c r="SZR59" s="383">
        <f t="shared" si="470"/>
        <v>0</v>
      </c>
      <c r="SZS59" s="383">
        <f t="shared" si="470"/>
        <v>0</v>
      </c>
      <c r="SZT59" s="383">
        <f t="shared" si="470"/>
        <v>0</v>
      </c>
      <c r="SZU59" s="383">
        <f t="shared" si="470"/>
        <v>0</v>
      </c>
      <c r="SZV59" s="383">
        <f t="shared" si="470"/>
        <v>0</v>
      </c>
      <c r="SZW59" s="383">
        <f t="shared" si="470"/>
        <v>0</v>
      </c>
      <c r="SZX59" s="383">
        <f t="shared" si="470"/>
        <v>0</v>
      </c>
      <c r="SZY59" s="383">
        <f t="shared" si="470"/>
        <v>0</v>
      </c>
      <c r="SZZ59" s="383">
        <f t="shared" si="470"/>
        <v>0</v>
      </c>
      <c r="TAA59" s="383">
        <f t="shared" si="470"/>
        <v>0</v>
      </c>
      <c r="TAB59" s="383">
        <f t="shared" si="470"/>
        <v>0</v>
      </c>
      <c r="TAC59" s="383">
        <f t="shared" si="470"/>
        <v>0</v>
      </c>
      <c r="TAD59" s="383">
        <f t="shared" si="470"/>
        <v>0</v>
      </c>
      <c r="TAE59" s="383">
        <f t="shared" si="470"/>
        <v>0</v>
      </c>
      <c r="TAF59" s="383">
        <f t="shared" si="470"/>
        <v>0</v>
      </c>
      <c r="TAG59" s="383">
        <f t="shared" si="470"/>
        <v>0</v>
      </c>
      <c r="TAH59" s="383">
        <f t="shared" si="470"/>
        <v>0</v>
      </c>
      <c r="TAI59" s="383">
        <f t="shared" si="470"/>
        <v>0</v>
      </c>
      <c r="TAJ59" s="383">
        <f t="shared" si="470"/>
        <v>0</v>
      </c>
      <c r="TAK59" s="383">
        <f t="shared" si="470"/>
        <v>0</v>
      </c>
      <c r="TAL59" s="383">
        <f t="shared" si="470"/>
        <v>0</v>
      </c>
      <c r="TAM59" s="383">
        <f t="shared" si="470"/>
        <v>0</v>
      </c>
      <c r="TAN59" s="383">
        <f t="shared" si="470"/>
        <v>0</v>
      </c>
      <c r="TAO59" s="383">
        <f t="shared" si="470"/>
        <v>0</v>
      </c>
      <c r="TAP59" s="383">
        <f t="shared" si="470"/>
        <v>0</v>
      </c>
      <c r="TAQ59" s="383">
        <f t="shared" si="470"/>
        <v>0</v>
      </c>
      <c r="TAR59" s="383">
        <f t="shared" si="470"/>
        <v>0</v>
      </c>
      <c r="TAS59" s="383">
        <f t="shared" si="470"/>
        <v>0</v>
      </c>
      <c r="TAT59" s="383">
        <f t="shared" si="470"/>
        <v>0</v>
      </c>
      <c r="TAU59" s="383">
        <f t="shared" si="470"/>
        <v>0</v>
      </c>
      <c r="TAV59" s="383">
        <f t="shared" si="470"/>
        <v>0</v>
      </c>
      <c r="TAW59" s="383">
        <f t="shared" si="470"/>
        <v>0</v>
      </c>
      <c r="TAX59" s="383">
        <f t="shared" si="470"/>
        <v>0</v>
      </c>
      <c r="TAY59" s="383">
        <f t="shared" si="470"/>
        <v>0</v>
      </c>
      <c r="TAZ59" s="383">
        <f t="shared" si="470"/>
        <v>0</v>
      </c>
      <c r="TBA59" s="383">
        <f t="shared" si="470"/>
        <v>0</v>
      </c>
      <c r="TBB59" s="383">
        <f t="shared" ref="TBB59:TDM59" si="471">$C$59*TBB54</f>
        <v>0</v>
      </c>
      <c r="TBC59" s="383">
        <f t="shared" si="471"/>
        <v>0</v>
      </c>
      <c r="TBD59" s="383">
        <f t="shared" si="471"/>
        <v>0</v>
      </c>
      <c r="TBE59" s="383">
        <f t="shared" si="471"/>
        <v>0</v>
      </c>
      <c r="TBF59" s="383">
        <f t="shared" si="471"/>
        <v>0</v>
      </c>
      <c r="TBG59" s="383">
        <f t="shared" si="471"/>
        <v>0</v>
      </c>
      <c r="TBH59" s="383">
        <f t="shared" si="471"/>
        <v>0</v>
      </c>
      <c r="TBI59" s="383">
        <f t="shared" si="471"/>
        <v>0</v>
      </c>
      <c r="TBJ59" s="383">
        <f t="shared" si="471"/>
        <v>0</v>
      </c>
      <c r="TBK59" s="383">
        <f t="shared" si="471"/>
        <v>0</v>
      </c>
      <c r="TBL59" s="383">
        <f t="shared" si="471"/>
        <v>0</v>
      </c>
      <c r="TBM59" s="383">
        <f t="shared" si="471"/>
        <v>0</v>
      </c>
      <c r="TBN59" s="383">
        <f t="shared" si="471"/>
        <v>0</v>
      </c>
      <c r="TBO59" s="383">
        <f t="shared" si="471"/>
        <v>0</v>
      </c>
      <c r="TBP59" s="383">
        <f t="shared" si="471"/>
        <v>0</v>
      </c>
      <c r="TBQ59" s="383">
        <f t="shared" si="471"/>
        <v>0</v>
      </c>
      <c r="TBR59" s="383">
        <f t="shared" si="471"/>
        <v>0</v>
      </c>
      <c r="TBS59" s="383">
        <f t="shared" si="471"/>
        <v>0</v>
      </c>
      <c r="TBT59" s="383">
        <f t="shared" si="471"/>
        <v>0</v>
      </c>
      <c r="TBU59" s="383">
        <f t="shared" si="471"/>
        <v>0</v>
      </c>
      <c r="TBV59" s="383">
        <f t="shared" si="471"/>
        <v>0</v>
      </c>
      <c r="TBW59" s="383">
        <f t="shared" si="471"/>
        <v>0</v>
      </c>
      <c r="TBX59" s="383">
        <f t="shared" si="471"/>
        <v>0</v>
      </c>
      <c r="TBY59" s="383">
        <f t="shared" si="471"/>
        <v>0</v>
      </c>
      <c r="TBZ59" s="383">
        <f t="shared" si="471"/>
        <v>0</v>
      </c>
      <c r="TCA59" s="383">
        <f t="shared" si="471"/>
        <v>0</v>
      </c>
      <c r="TCB59" s="383">
        <f t="shared" si="471"/>
        <v>0</v>
      </c>
      <c r="TCC59" s="383">
        <f t="shared" si="471"/>
        <v>0</v>
      </c>
      <c r="TCD59" s="383">
        <f t="shared" si="471"/>
        <v>0</v>
      </c>
      <c r="TCE59" s="383">
        <f t="shared" si="471"/>
        <v>0</v>
      </c>
      <c r="TCF59" s="383">
        <f t="shared" si="471"/>
        <v>0</v>
      </c>
      <c r="TCG59" s="383">
        <f t="shared" si="471"/>
        <v>0</v>
      </c>
      <c r="TCH59" s="383">
        <f t="shared" si="471"/>
        <v>0</v>
      </c>
      <c r="TCI59" s="383">
        <f t="shared" si="471"/>
        <v>0</v>
      </c>
      <c r="TCJ59" s="383">
        <f t="shared" si="471"/>
        <v>0</v>
      </c>
      <c r="TCK59" s="383">
        <f t="shared" si="471"/>
        <v>0</v>
      </c>
      <c r="TCL59" s="383">
        <f t="shared" si="471"/>
        <v>0</v>
      </c>
      <c r="TCM59" s="383">
        <f t="shared" si="471"/>
        <v>0</v>
      </c>
      <c r="TCN59" s="383">
        <f t="shared" si="471"/>
        <v>0</v>
      </c>
      <c r="TCO59" s="383">
        <f t="shared" si="471"/>
        <v>0</v>
      </c>
      <c r="TCP59" s="383">
        <f t="shared" si="471"/>
        <v>0</v>
      </c>
      <c r="TCQ59" s="383">
        <f t="shared" si="471"/>
        <v>0</v>
      </c>
      <c r="TCR59" s="383">
        <f t="shared" si="471"/>
        <v>0</v>
      </c>
      <c r="TCS59" s="383">
        <f t="shared" si="471"/>
        <v>0</v>
      </c>
      <c r="TCT59" s="383">
        <f t="shared" si="471"/>
        <v>0</v>
      </c>
      <c r="TCU59" s="383">
        <f t="shared" si="471"/>
        <v>0</v>
      </c>
      <c r="TCV59" s="383">
        <f t="shared" si="471"/>
        <v>0</v>
      </c>
      <c r="TCW59" s="383">
        <f t="shared" si="471"/>
        <v>0</v>
      </c>
      <c r="TCX59" s="383">
        <f t="shared" si="471"/>
        <v>0</v>
      </c>
      <c r="TCY59" s="383">
        <f t="shared" si="471"/>
        <v>0</v>
      </c>
      <c r="TCZ59" s="383">
        <f t="shared" si="471"/>
        <v>0</v>
      </c>
      <c r="TDA59" s="383">
        <f t="shared" si="471"/>
        <v>0</v>
      </c>
      <c r="TDB59" s="383">
        <f t="shared" si="471"/>
        <v>0</v>
      </c>
      <c r="TDC59" s="383">
        <f t="shared" si="471"/>
        <v>0</v>
      </c>
      <c r="TDD59" s="383">
        <f t="shared" si="471"/>
        <v>0</v>
      </c>
      <c r="TDE59" s="383">
        <f t="shared" si="471"/>
        <v>0</v>
      </c>
      <c r="TDF59" s="383">
        <f t="shared" si="471"/>
        <v>0</v>
      </c>
      <c r="TDG59" s="383">
        <f t="shared" si="471"/>
        <v>0</v>
      </c>
      <c r="TDH59" s="383">
        <f t="shared" si="471"/>
        <v>0</v>
      </c>
      <c r="TDI59" s="383">
        <f t="shared" si="471"/>
        <v>0</v>
      </c>
      <c r="TDJ59" s="383">
        <f t="shared" si="471"/>
        <v>0</v>
      </c>
      <c r="TDK59" s="383">
        <f t="shared" si="471"/>
        <v>0</v>
      </c>
      <c r="TDL59" s="383">
        <f t="shared" si="471"/>
        <v>0</v>
      </c>
      <c r="TDM59" s="383">
        <f t="shared" si="471"/>
        <v>0</v>
      </c>
      <c r="TDN59" s="383">
        <f t="shared" ref="TDN59:TFY59" si="472">$C$59*TDN54</f>
        <v>0</v>
      </c>
      <c r="TDO59" s="383">
        <f t="shared" si="472"/>
        <v>0</v>
      </c>
      <c r="TDP59" s="383">
        <f t="shared" si="472"/>
        <v>0</v>
      </c>
      <c r="TDQ59" s="383">
        <f t="shared" si="472"/>
        <v>0</v>
      </c>
      <c r="TDR59" s="383">
        <f t="shared" si="472"/>
        <v>0</v>
      </c>
      <c r="TDS59" s="383">
        <f t="shared" si="472"/>
        <v>0</v>
      </c>
      <c r="TDT59" s="383">
        <f t="shared" si="472"/>
        <v>0</v>
      </c>
      <c r="TDU59" s="383">
        <f t="shared" si="472"/>
        <v>0</v>
      </c>
      <c r="TDV59" s="383">
        <f t="shared" si="472"/>
        <v>0</v>
      </c>
      <c r="TDW59" s="383">
        <f t="shared" si="472"/>
        <v>0</v>
      </c>
      <c r="TDX59" s="383">
        <f t="shared" si="472"/>
        <v>0</v>
      </c>
      <c r="TDY59" s="383">
        <f t="shared" si="472"/>
        <v>0</v>
      </c>
      <c r="TDZ59" s="383">
        <f t="shared" si="472"/>
        <v>0</v>
      </c>
      <c r="TEA59" s="383">
        <f t="shared" si="472"/>
        <v>0</v>
      </c>
      <c r="TEB59" s="383">
        <f t="shared" si="472"/>
        <v>0</v>
      </c>
      <c r="TEC59" s="383">
        <f t="shared" si="472"/>
        <v>0</v>
      </c>
      <c r="TED59" s="383">
        <f t="shared" si="472"/>
        <v>0</v>
      </c>
      <c r="TEE59" s="383">
        <f t="shared" si="472"/>
        <v>0</v>
      </c>
      <c r="TEF59" s="383">
        <f t="shared" si="472"/>
        <v>0</v>
      </c>
      <c r="TEG59" s="383">
        <f t="shared" si="472"/>
        <v>0</v>
      </c>
      <c r="TEH59" s="383">
        <f t="shared" si="472"/>
        <v>0</v>
      </c>
      <c r="TEI59" s="383">
        <f t="shared" si="472"/>
        <v>0</v>
      </c>
      <c r="TEJ59" s="383">
        <f t="shared" si="472"/>
        <v>0</v>
      </c>
      <c r="TEK59" s="383">
        <f t="shared" si="472"/>
        <v>0</v>
      </c>
      <c r="TEL59" s="383">
        <f t="shared" si="472"/>
        <v>0</v>
      </c>
      <c r="TEM59" s="383">
        <f t="shared" si="472"/>
        <v>0</v>
      </c>
      <c r="TEN59" s="383">
        <f t="shared" si="472"/>
        <v>0</v>
      </c>
      <c r="TEO59" s="383">
        <f t="shared" si="472"/>
        <v>0</v>
      </c>
      <c r="TEP59" s="383">
        <f t="shared" si="472"/>
        <v>0</v>
      </c>
      <c r="TEQ59" s="383">
        <f t="shared" si="472"/>
        <v>0</v>
      </c>
      <c r="TER59" s="383">
        <f t="shared" si="472"/>
        <v>0</v>
      </c>
      <c r="TES59" s="383">
        <f t="shared" si="472"/>
        <v>0</v>
      </c>
      <c r="TET59" s="383">
        <f t="shared" si="472"/>
        <v>0</v>
      </c>
      <c r="TEU59" s="383">
        <f t="shared" si="472"/>
        <v>0</v>
      </c>
      <c r="TEV59" s="383">
        <f t="shared" si="472"/>
        <v>0</v>
      </c>
      <c r="TEW59" s="383">
        <f t="shared" si="472"/>
        <v>0</v>
      </c>
      <c r="TEX59" s="383">
        <f t="shared" si="472"/>
        <v>0</v>
      </c>
      <c r="TEY59" s="383">
        <f t="shared" si="472"/>
        <v>0</v>
      </c>
      <c r="TEZ59" s="383">
        <f t="shared" si="472"/>
        <v>0</v>
      </c>
      <c r="TFA59" s="383">
        <f t="shared" si="472"/>
        <v>0</v>
      </c>
      <c r="TFB59" s="383">
        <f t="shared" si="472"/>
        <v>0</v>
      </c>
      <c r="TFC59" s="383">
        <f t="shared" si="472"/>
        <v>0</v>
      </c>
      <c r="TFD59" s="383">
        <f t="shared" si="472"/>
        <v>0</v>
      </c>
      <c r="TFE59" s="383">
        <f t="shared" si="472"/>
        <v>0</v>
      </c>
      <c r="TFF59" s="383">
        <f t="shared" si="472"/>
        <v>0</v>
      </c>
      <c r="TFG59" s="383">
        <f t="shared" si="472"/>
        <v>0</v>
      </c>
      <c r="TFH59" s="383">
        <f t="shared" si="472"/>
        <v>0</v>
      </c>
      <c r="TFI59" s="383">
        <f t="shared" si="472"/>
        <v>0</v>
      </c>
      <c r="TFJ59" s="383">
        <f t="shared" si="472"/>
        <v>0</v>
      </c>
      <c r="TFK59" s="383">
        <f t="shared" si="472"/>
        <v>0</v>
      </c>
      <c r="TFL59" s="383">
        <f t="shared" si="472"/>
        <v>0</v>
      </c>
      <c r="TFM59" s="383">
        <f t="shared" si="472"/>
        <v>0</v>
      </c>
      <c r="TFN59" s="383">
        <f t="shared" si="472"/>
        <v>0</v>
      </c>
      <c r="TFO59" s="383">
        <f t="shared" si="472"/>
        <v>0</v>
      </c>
      <c r="TFP59" s="383">
        <f t="shared" si="472"/>
        <v>0</v>
      </c>
      <c r="TFQ59" s="383">
        <f t="shared" si="472"/>
        <v>0</v>
      </c>
      <c r="TFR59" s="383">
        <f t="shared" si="472"/>
        <v>0</v>
      </c>
      <c r="TFS59" s="383">
        <f t="shared" si="472"/>
        <v>0</v>
      </c>
      <c r="TFT59" s="383">
        <f t="shared" si="472"/>
        <v>0</v>
      </c>
      <c r="TFU59" s="383">
        <f t="shared" si="472"/>
        <v>0</v>
      </c>
      <c r="TFV59" s="383">
        <f t="shared" si="472"/>
        <v>0</v>
      </c>
      <c r="TFW59" s="383">
        <f t="shared" si="472"/>
        <v>0</v>
      </c>
      <c r="TFX59" s="383">
        <f t="shared" si="472"/>
        <v>0</v>
      </c>
      <c r="TFY59" s="383">
        <f t="shared" si="472"/>
        <v>0</v>
      </c>
      <c r="TFZ59" s="383">
        <f t="shared" ref="TFZ59:TIK59" si="473">$C$59*TFZ54</f>
        <v>0</v>
      </c>
      <c r="TGA59" s="383">
        <f t="shared" si="473"/>
        <v>0</v>
      </c>
      <c r="TGB59" s="383">
        <f t="shared" si="473"/>
        <v>0</v>
      </c>
      <c r="TGC59" s="383">
        <f t="shared" si="473"/>
        <v>0</v>
      </c>
      <c r="TGD59" s="383">
        <f t="shared" si="473"/>
        <v>0</v>
      </c>
      <c r="TGE59" s="383">
        <f t="shared" si="473"/>
        <v>0</v>
      </c>
      <c r="TGF59" s="383">
        <f t="shared" si="473"/>
        <v>0</v>
      </c>
      <c r="TGG59" s="383">
        <f t="shared" si="473"/>
        <v>0</v>
      </c>
      <c r="TGH59" s="383">
        <f t="shared" si="473"/>
        <v>0</v>
      </c>
      <c r="TGI59" s="383">
        <f t="shared" si="473"/>
        <v>0</v>
      </c>
      <c r="TGJ59" s="383">
        <f t="shared" si="473"/>
        <v>0</v>
      </c>
      <c r="TGK59" s="383">
        <f t="shared" si="473"/>
        <v>0</v>
      </c>
      <c r="TGL59" s="383">
        <f t="shared" si="473"/>
        <v>0</v>
      </c>
      <c r="TGM59" s="383">
        <f t="shared" si="473"/>
        <v>0</v>
      </c>
      <c r="TGN59" s="383">
        <f t="shared" si="473"/>
        <v>0</v>
      </c>
      <c r="TGO59" s="383">
        <f t="shared" si="473"/>
        <v>0</v>
      </c>
      <c r="TGP59" s="383">
        <f t="shared" si="473"/>
        <v>0</v>
      </c>
      <c r="TGQ59" s="383">
        <f t="shared" si="473"/>
        <v>0</v>
      </c>
      <c r="TGR59" s="383">
        <f t="shared" si="473"/>
        <v>0</v>
      </c>
      <c r="TGS59" s="383">
        <f t="shared" si="473"/>
        <v>0</v>
      </c>
      <c r="TGT59" s="383">
        <f t="shared" si="473"/>
        <v>0</v>
      </c>
      <c r="TGU59" s="383">
        <f t="shared" si="473"/>
        <v>0</v>
      </c>
      <c r="TGV59" s="383">
        <f t="shared" si="473"/>
        <v>0</v>
      </c>
      <c r="TGW59" s="383">
        <f t="shared" si="473"/>
        <v>0</v>
      </c>
      <c r="TGX59" s="383">
        <f t="shared" si="473"/>
        <v>0</v>
      </c>
      <c r="TGY59" s="383">
        <f t="shared" si="473"/>
        <v>0</v>
      </c>
      <c r="TGZ59" s="383">
        <f t="shared" si="473"/>
        <v>0</v>
      </c>
      <c r="THA59" s="383">
        <f t="shared" si="473"/>
        <v>0</v>
      </c>
      <c r="THB59" s="383">
        <f t="shared" si="473"/>
        <v>0</v>
      </c>
      <c r="THC59" s="383">
        <f t="shared" si="473"/>
        <v>0</v>
      </c>
      <c r="THD59" s="383">
        <f t="shared" si="473"/>
        <v>0</v>
      </c>
      <c r="THE59" s="383">
        <f t="shared" si="473"/>
        <v>0</v>
      </c>
      <c r="THF59" s="383">
        <f t="shared" si="473"/>
        <v>0</v>
      </c>
      <c r="THG59" s="383">
        <f t="shared" si="473"/>
        <v>0</v>
      </c>
      <c r="THH59" s="383">
        <f t="shared" si="473"/>
        <v>0</v>
      </c>
      <c r="THI59" s="383">
        <f t="shared" si="473"/>
        <v>0</v>
      </c>
      <c r="THJ59" s="383">
        <f t="shared" si="473"/>
        <v>0</v>
      </c>
      <c r="THK59" s="383">
        <f t="shared" si="473"/>
        <v>0</v>
      </c>
      <c r="THL59" s="383">
        <f t="shared" si="473"/>
        <v>0</v>
      </c>
      <c r="THM59" s="383">
        <f t="shared" si="473"/>
        <v>0</v>
      </c>
      <c r="THN59" s="383">
        <f t="shared" si="473"/>
        <v>0</v>
      </c>
      <c r="THO59" s="383">
        <f t="shared" si="473"/>
        <v>0</v>
      </c>
      <c r="THP59" s="383">
        <f t="shared" si="473"/>
        <v>0</v>
      </c>
      <c r="THQ59" s="383">
        <f t="shared" si="473"/>
        <v>0</v>
      </c>
      <c r="THR59" s="383">
        <f t="shared" si="473"/>
        <v>0</v>
      </c>
      <c r="THS59" s="383">
        <f t="shared" si="473"/>
        <v>0</v>
      </c>
      <c r="THT59" s="383">
        <f t="shared" si="473"/>
        <v>0</v>
      </c>
      <c r="THU59" s="383">
        <f t="shared" si="473"/>
        <v>0</v>
      </c>
      <c r="THV59" s="383">
        <f t="shared" si="473"/>
        <v>0</v>
      </c>
      <c r="THW59" s="383">
        <f t="shared" si="473"/>
        <v>0</v>
      </c>
      <c r="THX59" s="383">
        <f t="shared" si="473"/>
        <v>0</v>
      </c>
      <c r="THY59" s="383">
        <f t="shared" si="473"/>
        <v>0</v>
      </c>
      <c r="THZ59" s="383">
        <f t="shared" si="473"/>
        <v>0</v>
      </c>
      <c r="TIA59" s="383">
        <f t="shared" si="473"/>
        <v>0</v>
      </c>
      <c r="TIB59" s="383">
        <f t="shared" si="473"/>
        <v>0</v>
      </c>
      <c r="TIC59" s="383">
        <f t="shared" si="473"/>
        <v>0</v>
      </c>
      <c r="TID59" s="383">
        <f t="shared" si="473"/>
        <v>0</v>
      </c>
      <c r="TIE59" s="383">
        <f t="shared" si="473"/>
        <v>0</v>
      </c>
      <c r="TIF59" s="383">
        <f t="shared" si="473"/>
        <v>0</v>
      </c>
      <c r="TIG59" s="383">
        <f t="shared" si="473"/>
        <v>0</v>
      </c>
      <c r="TIH59" s="383">
        <f t="shared" si="473"/>
        <v>0</v>
      </c>
      <c r="TII59" s="383">
        <f t="shared" si="473"/>
        <v>0</v>
      </c>
      <c r="TIJ59" s="383">
        <f t="shared" si="473"/>
        <v>0</v>
      </c>
      <c r="TIK59" s="383">
        <f t="shared" si="473"/>
        <v>0</v>
      </c>
      <c r="TIL59" s="383">
        <f t="shared" ref="TIL59:TKW59" si="474">$C$59*TIL54</f>
        <v>0</v>
      </c>
      <c r="TIM59" s="383">
        <f t="shared" si="474"/>
        <v>0</v>
      </c>
      <c r="TIN59" s="383">
        <f t="shared" si="474"/>
        <v>0</v>
      </c>
      <c r="TIO59" s="383">
        <f t="shared" si="474"/>
        <v>0</v>
      </c>
      <c r="TIP59" s="383">
        <f t="shared" si="474"/>
        <v>0</v>
      </c>
      <c r="TIQ59" s="383">
        <f t="shared" si="474"/>
        <v>0</v>
      </c>
      <c r="TIR59" s="383">
        <f t="shared" si="474"/>
        <v>0</v>
      </c>
      <c r="TIS59" s="383">
        <f t="shared" si="474"/>
        <v>0</v>
      </c>
      <c r="TIT59" s="383">
        <f t="shared" si="474"/>
        <v>0</v>
      </c>
      <c r="TIU59" s="383">
        <f t="shared" si="474"/>
        <v>0</v>
      </c>
      <c r="TIV59" s="383">
        <f t="shared" si="474"/>
        <v>0</v>
      </c>
      <c r="TIW59" s="383">
        <f t="shared" si="474"/>
        <v>0</v>
      </c>
      <c r="TIX59" s="383">
        <f t="shared" si="474"/>
        <v>0</v>
      </c>
      <c r="TIY59" s="383">
        <f t="shared" si="474"/>
        <v>0</v>
      </c>
      <c r="TIZ59" s="383">
        <f t="shared" si="474"/>
        <v>0</v>
      </c>
      <c r="TJA59" s="383">
        <f t="shared" si="474"/>
        <v>0</v>
      </c>
      <c r="TJB59" s="383">
        <f t="shared" si="474"/>
        <v>0</v>
      </c>
      <c r="TJC59" s="383">
        <f t="shared" si="474"/>
        <v>0</v>
      </c>
      <c r="TJD59" s="383">
        <f t="shared" si="474"/>
        <v>0</v>
      </c>
      <c r="TJE59" s="383">
        <f t="shared" si="474"/>
        <v>0</v>
      </c>
      <c r="TJF59" s="383">
        <f t="shared" si="474"/>
        <v>0</v>
      </c>
      <c r="TJG59" s="383">
        <f t="shared" si="474"/>
        <v>0</v>
      </c>
      <c r="TJH59" s="383">
        <f t="shared" si="474"/>
        <v>0</v>
      </c>
      <c r="TJI59" s="383">
        <f t="shared" si="474"/>
        <v>0</v>
      </c>
      <c r="TJJ59" s="383">
        <f t="shared" si="474"/>
        <v>0</v>
      </c>
      <c r="TJK59" s="383">
        <f t="shared" si="474"/>
        <v>0</v>
      </c>
      <c r="TJL59" s="383">
        <f t="shared" si="474"/>
        <v>0</v>
      </c>
      <c r="TJM59" s="383">
        <f t="shared" si="474"/>
        <v>0</v>
      </c>
      <c r="TJN59" s="383">
        <f t="shared" si="474"/>
        <v>0</v>
      </c>
      <c r="TJO59" s="383">
        <f t="shared" si="474"/>
        <v>0</v>
      </c>
      <c r="TJP59" s="383">
        <f t="shared" si="474"/>
        <v>0</v>
      </c>
      <c r="TJQ59" s="383">
        <f t="shared" si="474"/>
        <v>0</v>
      </c>
      <c r="TJR59" s="383">
        <f t="shared" si="474"/>
        <v>0</v>
      </c>
      <c r="TJS59" s="383">
        <f t="shared" si="474"/>
        <v>0</v>
      </c>
      <c r="TJT59" s="383">
        <f t="shared" si="474"/>
        <v>0</v>
      </c>
      <c r="TJU59" s="383">
        <f t="shared" si="474"/>
        <v>0</v>
      </c>
      <c r="TJV59" s="383">
        <f t="shared" si="474"/>
        <v>0</v>
      </c>
      <c r="TJW59" s="383">
        <f t="shared" si="474"/>
        <v>0</v>
      </c>
      <c r="TJX59" s="383">
        <f t="shared" si="474"/>
        <v>0</v>
      </c>
      <c r="TJY59" s="383">
        <f t="shared" si="474"/>
        <v>0</v>
      </c>
      <c r="TJZ59" s="383">
        <f t="shared" si="474"/>
        <v>0</v>
      </c>
      <c r="TKA59" s="383">
        <f t="shared" si="474"/>
        <v>0</v>
      </c>
      <c r="TKB59" s="383">
        <f t="shared" si="474"/>
        <v>0</v>
      </c>
      <c r="TKC59" s="383">
        <f t="shared" si="474"/>
        <v>0</v>
      </c>
      <c r="TKD59" s="383">
        <f t="shared" si="474"/>
        <v>0</v>
      </c>
      <c r="TKE59" s="383">
        <f t="shared" si="474"/>
        <v>0</v>
      </c>
      <c r="TKF59" s="383">
        <f t="shared" si="474"/>
        <v>0</v>
      </c>
      <c r="TKG59" s="383">
        <f t="shared" si="474"/>
        <v>0</v>
      </c>
      <c r="TKH59" s="383">
        <f t="shared" si="474"/>
        <v>0</v>
      </c>
      <c r="TKI59" s="383">
        <f t="shared" si="474"/>
        <v>0</v>
      </c>
      <c r="TKJ59" s="383">
        <f t="shared" si="474"/>
        <v>0</v>
      </c>
      <c r="TKK59" s="383">
        <f t="shared" si="474"/>
        <v>0</v>
      </c>
      <c r="TKL59" s="383">
        <f t="shared" si="474"/>
        <v>0</v>
      </c>
      <c r="TKM59" s="383">
        <f t="shared" si="474"/>
        <v>0</v>
      </c>
      <c r="TKN59" s="383">
        <f t="shared" si="474"/>
        <v>0</v>
      </c>
      <c r="TKO59" s="383">
        <f t="shared" si="474"/>
        <v>0</v>
      </c>
      <c r="TKP59" s="383">
        <f t="shared" si="474"/>
        <v>0</v>
      </c>
      <c r="TKQ59" s="383">
        <f t="shared" si="474"/>
        <v>0</v>
      </c>
      <c r="TKR59" s="383">
        <f t="shared" si="474"/>
        <v>0</v>
      </c>
      <c r="TKS59" s="383">
        <f t="shared" si="474"/>
        <v>0</v>
      </c>
      <c r="TKT59" s="383">
        <f t="shared" si="474"/>
        <v>0</v>
      </c>
      <c r="TKU59" s="383">
        <f t="shared" si="474"/>
        <v>0</v>
      </c>
      <c r="TKV59" s="383">
        <f t="shared" si="474"/>
        <v>0</v>
      </c>
      <c r="TKW59" s="383">
        <f t="shared" si="474"/>
        <v>0</v>
      </c>
      <c r="TKX59" s="383">
        <f t="shared" ref="TKX59:TNI59" si="475">$C$59*TKX54</f>
        <v>0</v>
      </c>
      <c r="TKY59" s="383">
        <f t="shared" si="475"/>
        <v>0</v>
      </c>
      <c r="TKZ59" s="383">
        <f t="shared" si="475"/>
        <v>0</v>
      </c>
      <c r="TLA59" s="383">
        <f t="shared" si="475"/>
        <v>0</v>
      </c>
      <c r="TLB59" s="383">
        <f t="shared" si="475"/>
        <v>0</v>
      </c>
      <c r="TLC59" s="383">
        <f t="shared" si="475"/>
        <v>0</v>
      </c>
      <c r="TLD59" s="383">
        <f t="shared" si="475"/>
        <v>0</v>
      </c>
      <c r="TLE59" s="383">
        <f t="shared" si="475"/>
        <v>0</v>
      </c>
      <c r="TLF59" s="383">
        <f t="shared" si="475"/>
        <v>0</v>
      </c>
      <c r="TLG59" s="383">
        <f t="shared" si="475"/>
        <v>0</v>
      </c>
      <c r="TLH59" s="383">
        <f t="shared" si="475"/>
        <v>0</v>
      </c>
      <c r="TLI59" s="383">
        <f t="shared" si="475"/>
        <v>0</v>
      </c>
      <c r="TLJ59" s="383">
        <f t="shared" si="475"/>
        <v>0</v>
      </c>
      <c r="TLK59" s="383">
        <f t="shared" si="475"/>
        <v>0</v>
      </c>
      <c r="TLL59" s="383">
        <f t="shared" si="475"/>
        <v>0</v>
      </c>
      <c r="TLM59" s="383">
        <f t="shared" si="475"/>
        <v>0</v>
      </c>
      <c r="TLN59" s="383">
        <f t="shared" si="475"/>
        <v>0</v>
      </c>
      <c r="TLO59" s="383">
        <f t="shared" si="475"/>
        <v>0</v>
      </c>
      <c r="TLP59" s="383">
        <f t="shared" si="475"/>
        <v>0</v>
      </c>
      <c r="TLQ59" s="383">
        <f t="shared" si="475"/>
        <v>0</v>
      </c>
      <c r="TLR59" s="383">
        <f t="shared" si="475"/>
        <v>0</v>
      </c>
      <c r="TLS59" s="383">
        <f t="shared" si="475"/>
        <v>0</v>
      </c>
      <c r="TLT59" s="383">
        <f t="shared" si="475"/>
        <v>0</v>
      </c>
      <c r="TLU59" s="383">
        <f t="shared" si="475"/>
        <v>0</v>
      </c>
      <c r="TLV59" s="383">
        <f t="shared" si="475"/>
        <v>0</v>
      </c>
      <c r="TLW59" s="383">
        <f t="shared" si="475"/>
        <v>0</v>
      </c>
      <c r="TLX59" s="383">
        <f t="shared" si="475"/>
        <v>0</v>
      </c>
      <c r="TLY59" s="383">
        <f t="shared" si="475"/>
        <v>0</v>
      </c>
      <c r="TLZ59" s="383">
        <f t="shared" si="475"/>
        <v>0</v>
      </c>
      <c r="TMA59" s="383">
        <f t="shared" si="475"/>
        <v>0</v>
      </c>
      <c r="TMB59" s="383">
        <f t="shared" si="475"/>
        <v>0</v>
      </c>
      <c r="TMC59" s="383">
        <f t="shared" si="475"/>
        <v>0</v>
      </c>
      <c r="TMD59" s="383">
        <f t="shared" si="475"/>
        <v>0</v>
      </c>
      <c r="TME59" s="383">
        <f t="shared" si="475"/>
        <v>0</v>
      </c>
      <c r="TMF59" s="383">
        <f t="shared" si="475"/>
        <v>0</v>
      </c>
      <c r="TMG59" s="383">
        <f t="shared" si="475"/>
        <v>0</v>
      </c>
      <c r="TMH59" s="383">
        <f t="shared" si="475"/>
        <v>0</v>
      </c>
      <c r="TMI59" s="383">
        <f t="shared" si="475"/>
        <v>0</v>
      </c>
      <c r="TMJ59" s="383">
        <f t="shared" si="475"/>
        <v>0</v>
      </c>
      <c r="TMK59" s="383">
        <f t="shared" si="475"/>
        <v>0</v>
      </c>
      <c r="TML59" s="383">
        <f t="shared" si="475"/>
        <v>0</v>
      </c>
      <c r="TMM59" s="383">
        <f t="shared" si="475"/>
        <v>0</v>
      </c>
      <c r="TMN59" s="383">
        <f t="shared" si="475"/>
        <v>0</v>
      </c>
      <c r="TMO59" s="383">
        <f t="shared" si="475"/>
        <v>0</v>
      </c>
      <c r="TMP59" s="383">
        <f t="shared" si="475"/>
        <v>0</v>
      </c>
      <c r="TMQ59" s="383">
        <f t="shared" si="475"/>
        <v>0</v>
      </c>
      <c r="TMR59" s="383">
        <f t="shared" si="475"/>
        <v>0</v>
      </c>
      <c r="TMS59" s="383">
        <f t="shared" si="475"/>
        <v>0</v>
      </c>
      <c r="TMT59" s="383">
        <f t="shared" si="475"/>
        <v>0</v>
      </c>
      <c r="TMU59" s="383">
        <f t="shared" si="475"/>
        <v>0</v>
      </c>
      <c r="TMV59" s="383">
        <f t="shared" si="475"/>
        <v>0</v>
      </c>
      <c r="TMW59" s="383">
        <f t="shared" si="475"/>
        <v>0</v>
      </c>
      <c r="TMX59" s="383">
        <f t="shared" si="475"/>
        <v>0</v>
      </c>
      <c r="TMY59" s="383">
        <f t="shared" si="475"/>
        <v>0</v>
      </c>
      <c r="TMZ59" s="383">
        <f t="shared" si="475"/>
        <v>0</v>
      </c>
      <c r="TNA59" s="383">
        <f t="shared" si="475"/>
        <v>0</v>
      </c>
      <c r="TNB59" s="383">
        <f t="shared" si="475"/>
        <v>0</v>
      </c>
      <c r="TNC59" s="383">
        <f t="shared" si="475"/>
        <v>0</v>
      </c>
      <c r="TND59" s="383">
        <f t="shared" si="475"/>
        <v>0</v>
      </c>
      <c r="TNE59" s="383">
        <f t="shared" si="475"/>
        <v>0</v>
      </c>
      <c r="TNF59" s="383">
        <f t="shared" si="475"/>
        <v>0</v>
      </c>
      <c r="TNG59" s="383">
        <f t="shared" si="475"/>
        <v>0</v>
      </c>
      <c r="TNH59" s="383">
        <f t="shared" si="475"/>
        <v>0</v>
      </c>
      <c r="TNI59" s="383">
        <f t="shared" si="475"/>
        <v>0</v>
      </c>
      <c r="TNJ59" s="383">
        <f t="shared" ref="TNJ59:TPU59" si="476">$C$59*TNJ54</f>
        <v>0</v>
      </c>
      <c r="TNK59" s="383">
        <f t="shared" si="476"/>
        <v>0</v>
      </c>
      <c r="TNL59" s="383">
        <f t="shared" si="476"/>
        <v>0</v>
      </c>
      <c r="TNM59" s="383">
        <f t="shared" si="476"/>
        <v>0</v>
      </c>
      <c r="TNN59" s="383">
        <f t="shared" si="476"/>
        <v>0</v>
      </c>
      <c r="TNO59" s="383">
        <f t="shared" si="476"/>
        <v>0</v>
      </c>
      <c r="TNP59" s="383">
        <f t="shared" si="476"/>
        <v>0</v>
      </c>
      <c r="TNQ59" s="383">
        <f t="shared" si="476"/>
        <v>0</v>
      </c>
      <c r="TNR59" s="383">
        <f t="shared" si="476"/>
        <v>0</v>
      </c>
      <c r="TNS59" s="383">
        <f t="shared" si="476"/>
        <v>0</v>
      </c>
      <c r="TNT59" s="383">
        <f t="shared" si="476"/>
        <v>0</v>
      </c>
      <c r="TNU59" s="383">
        <f t="shared" si="476"/>
        <v>0</v>
      </c>
      <c r="TNV59" s="383">
        <f t="shared" si="476"/>
        <v>0</v>
      </c>
      <c r="TNW59" s="383">
        <f t="shared" si="476"/>
        <v>0</v>
      </c>
      <c r="TNX59" s="383">
        <f t="shared" si="476"/>
        <v>0</v>
      </c>
      <c r="TNY59" s="383">
        <f t="shared" si="476"/>
        <v>0</v>
      </c>
      <c r="TNZ59" s="383">
        <f t="shared" si="476"/>
        <v>0</v>
      </c>
      <c r="TOA59" s="383">
        <f t="shared" si="476"/>
        <v>0</v>
      </c>
      <c r="TOB59" s="383">
        <f t="shared" si="476"/>
        <v>0</v>
      </c>
      <c r="TOC59" s="383">
        <f t="shared" si="476"/>
        <v>0</v>
      </c>
      <c r="TOD59" s="383">
        <f t="shared" si="476"/>
        <v>0</v>
      </c>
      <c r="TOE59" s="383">
        <f t="shared" si="476"/>
        <v>0</v>
      </c>
      <c r="TOF59" s="383">
        <f t="shared" si="476"/>
        <v>0</v>
      </c>
      <c r="TOG59" s="383">
        <f t="shared" si="476"/>
        <v>0</v>
      </c>
      <c r="TOH59" s="383">
        <f t="shared" si="476"/>
        <v>0</v>
      </c>
      <c r="TOI59" s="383">
        <f t="shared" si="476"/>
        <v>0</v>
      </c>
      <c r="TOJ59" s="383">
        <f t="shared" si="476"/>
        <v>0</v>
      </c>
      <c r="TOK59" s="383">
        <f t="shared" si="476"/>
        <v>0</v>
      </c>
      <c r="TOL59" s="383">
        <f t="shared" si="476"/>
        <v>0</v>
      </c>
      <c r="TOM59" s="383">
        <f t="shared" si="476"/>
        <v>0</v>
      </c>
      <c r="TON59" s="383">
        <f t="shared" si="476"/>
        <v>0</v>
      </c>
      <c r="TOO59" s="383">
        <f t="shared" si="476"/>
        <v>0</v>
      </c>
      <c r="TOP59" s="383">
        <f t="shared" si="476"/>
        <v>0</v>
      </c>
      <c r="TOQ59" s="383">
        <f t="shared" si="476"/>
        <v>0</v>
      </c>
      <c r="TOR59" s="383">
        <f t="shared" si="476"/>
        <v>0</v>
      </c>
      <c r="TOS59" s="383">
        <f t="shared" si="476"/>
        <v>0</v>
      </c>
      <c r="TOT59" s="383">
        <f t="shared" si="476"/>
        <v>0</v>
      </c>
      <c r="TOU59" s="383">
        <f t="shared" si="476"/>
        <v>0</v>
      </c>
      <c r="TOV59" s="383">
        <f t="shared" si="476"/>
        <v>0</v>
      </c>
      <c r="TOW59" s="383">
        <f t="shared" si="476"/>
        <v>0</v>
      </c>
      <c r="TOX59" s="383">
        <f t="shared" si="476"/>
        <v>0</v>
      </c>
      <c r="TOY59" s="383">
        <f t="shared" si="476"/>
        <v>0</v>
      </c>
      <c r="TOZ59" s="383">
        <f t="shared" si="476"/>
        <v>0</v>
      </c>
      <c r="TPA59" s="383">
        <f t="shared" si="476"/>
        <v>0</v>
      </c>
      <c r="TPB59" s="383">
        <f t="shared" si="476"/>
        <v>0</v>
      </c>
      <c r="TPC59" s="383">
        <f t="shared" si="476"/>
        <v>0</v>
      </c>
      <c r="TPD59" s="383">
        <f t="shared" si="476"/>
        <v>0</v>
      </c>
      <c r="TPE59" s="383">
        <f t="shared" si="476"/>
        <v>0</v>
      </c>
      <c r="TPF59" s="383">
        <f t="shared" si="476"/>
        <v>0</v>
      </c>
      <c r="TPG59" s="383">
        <f t="shared" si="476"/>
        <v>0</v>
      </c>
      <c r="TPH59" s="383">
        <f t="shared" si="476"/>
        <v>0</v>
      </c>
      <c r="TPI59" s="383">
        <f t="shared" si="476"/>
        <v>0</v>
      </c>
      <c r="TPJ59" s="383">
        <f t="shared" si="476"/>
        <v>0</v>
      </c>
      <c r="TPK59" s="383">
        <f t="shared" si="476"/>
        <v>0</v>
      </c>
      <c r="TPL59" s="383">
        <f t="shared" si="476"/>
        <v>0</v>
      </c>
      <c r="TPM59" s="383">
        <f t="shared" si="476"/>
        <v>0</v>
      </c>
      <c r="TPN59" s="383">
        <f t="shared" si="476"/>
        <v>0</v>
      </c>
      <c r="TPO59" s="383">
        <f t="shared" si="476"/>
        <v>0</v>
      </c>
      <c r="TPP59" s="383">
        <f t="shared" si="476"/>
        <v>0</v>
      </c>
      <c r="TPQ59" s="383">
        <f t="shared" si="476"/>
        <v>0</v>
      </c>
      <c r="TPR59" s="383">
        <f t="shared" si="476"/>
        <v>0</v>
      </c>
      <c r="TPS59" s="383">
        <f t="shared" si="476"/>
        <v>0</v>
      </c>
      <c r="TPT59" s="383">
        <f t="shared" si="476"/>
        <v>0</v>
      </c>
      <c r="TPU59" s="383">
        <f t="shared" si="476"/>
        <v>0</v>
      </c>
      <c r="TPV59" s="383">
        <f t="shared" ref="TPV59:TSG59" si="477">$C$59*TPV54</f>
        <v>0</v>
      </c>
      <c r="TPW59" s="383">
        <f t="shared" si="477"/>
        <v>0</v>
      </c>
      <c r="TPX59" s="383">
        <f t="shared" si="477"/>
        <v>0</v>
      </c>
      <c r="TPY59" s="383">
        <f t="shared" si="477"/>
        <v>0</v>
      </c>
      <c r="TPZ59" s="383">
        <f t="shared" si="477"/>
        <v>0</v>
      </c>
      <c r="TQA59" s="383">
        <f t="shared" si="477"/>
        <v>0</v>
      </c>
      <c r="TQB59" s="383">
        <f t="shared" si="477"/>
        <v>0</v>
      </c>
      <c r="TQC59" s="383">
        <f t="shared" si="477"/>
        <v>0</v>
      </c>
      <c r="TQD59" s="383">
        <f t="shared" si="477"/>
        <v>0</v>
      </c>
      <c r="TQE59" s="383">
        <f t="shared" si="477"/>
        <v>0</v>
      </c>
      <c r="TQF59" s="383">
        <f t="shared" si="477"/>
        <v>0</v>
      </c>
      <c r="TQG59" s="383">
        <f t="shared" si="477"/>
        <v>0</v>
      </c>
      <c r="TQH59" s="383">
        <f t="shared" si="477"/>
        <v>0</v>
      </c>
      <c r="TQI59" s="383">
        <f t="shared" si="477"/>
        <v>0</v>
      </c>
      <c r="TQJ59" s="383">
        <f t="shared" si="477"/>
        <v>0</v>
      </c>
      <c r="TQK59" s="383">
        <f t="shared" si="477"/>
        <v>0</v>
      </c>
      <c r="TQL59" s="383">
        <f t="shared" si="477"/>
        <v>0</v>
      </c>
      <c r="TQM59" s="383">
        <f t="shared" si="477"/>
        <v>0</v>
      </c>
      <c r="TQN59" s="383">
        <f t="shared" si="477"/>
        <v>0</v>
      </c>
      <c r="TQO59" s="383">
        <f t="shared" si="477"/>
        <v>0</v>
      </c>
      <c r="TQP59" s="383">
        <f t="shared" si="477"/>
        <v>0</v>
      </c>
      <c r="TQQ59" s="383">
        <f t="shared" si="477"/>
        <v>0</v>
      </c>
      <c r="TQR59" s="383">
        <f t="shared" si="477"/>
        <v>0</v>
      </c>
      <c r="TQS59" s="383">
        <f t="shared" si="477"/>
        <v>0</v>
      </c>
      <c r="TQT59" s="383">
        <f t="shared" si="477"/>
        <v>0</v>
      </c>
      <c r="TQU59" s="383">
        <f t="shared" si="477"/>
        <v>0</v>
      </c>
      <c r="TQV59" s="383">
        <f t="shared" si="477"/>
        <v>0</v>
      </c>
      <c r="TQW59" s="383">
        <f t="shared" si="477"/>
        <v>0</v>
      </c>
      <c r="TQX59" s="383">
        <f t="shared" si="477"/>
        <v>0</v>
      </c>
      <c r="TQY59" s="383">
        <f t="shared" si="477"/>
        <v>0</v>
      </c>
      <c r="TQZ59" s="383">
        <f t="shared" si="477"/>
        <v>0</v>
      </c>
      <c r="TRA59" s="383">
        <f t="shared" si="477"/>
        <v>0</v>
      </c>
      <c r="TRB59" s="383">
        <f t="shared" si="477"/>
        <v>0</v>
      </c>
      <c r="TRC59" s="383">
        <f t="shared" si="477"/>
        <v>0</v>
      </c>
      <c r="TRD59" s="383">
        <f t="shared" si="477"/>
        <v>0</v>
      </c>
      <c r="TRE59" s="383">
        <f t="shared" si="477"/>
        <v>0</v>
      </c>
      <c r="TRF59" s="383">
        <f t="shared" si="477"/>
        <v>0</v>
      </c>
      <c r="TRG59" s="383">
        <f t="shared" si="477"/>
        <v>0</v>
      </c>
      <c r="TRH59" s="383">
        <f t="shared" si="477"/>
        <v>0</v>
      </c>
      <c r="TRI59" s="383">
        <f t="shared" si="477"/>
        <v>0</v>
      </c>
      <c r="TRJ59" s="383">
        <f t="shared" si="477"/>
        <v>0</v>
      </c>
      <c r="TRK59" s="383">
        <f t="shared" si="477"/>
        <v>0</v>
      </c>
      <c r="TRL59" s="383">
        <f t="shared" si="477"/>
        <v>0</v>
      </c>
      <c r="TRM59" s="383">
        <f t="shared" si="477"/>
        <v>0</v>
      </c>
      <c r="TRN59" s="383">
        <f t="shared" si="477"/>
        <v>0</v>
      </c>
      <c r="TRO59" s="383">
        <f t="shared" si="477"/>
        <v>0</v>
      </c>
      <c r="TRP59" s="383">
        <f t="shared" si="477"/>
        <v>0</v>
      </c>
      <c r="TRQ59" s="383">
        <f t="shared" si="477"/>
        <v>0</v>
      </c>
      <c r="TRR59" s="383">
        <f t="shared" si="477"/>
        <v>0</v>
      </c>
      <c r="TRS59" s="383">
        <f t="shared" si="477"/>
        <v>0</v>
      </c>
      <c r="TRT59" s="383">
        <f t="shared" si="477"/>
        <v>0</v>
      </c>
      <c r="TRU59" s="383">
        <f t="shared" si="477"/>
        <v>0</v>
      </c>
      <c r="TRV59" s="383">
        <f t="shared" si="477"/>
        <v>0</v>
      </c>
      <c r="TRW59" s="383">
        <f t="shared" si="477"/>
        <v>0</v>
      </c>
      <c r="TRX59" s="383">
        <f t="shared" si="477"/>
        <v>0</v>
      </c>
      <c r="TRY59" s="383">
        <f t="shared" si="477"/>
        <v>0</v>
      </c>
      <c r="TRZ59" s="383">
        <f t="shared" si="477"/>
        <v>0</v>
      </c>
      <c r="TSA59" s="383">
        <f t="shared" si="477"/>
        <v>0</v>
      </c>
      <c r="TSB59" s="383">
        <f t="shared" si="477"/>
        <v>0</v>
      </c>
      <c r="TSC59" s="383">
        <f t="shared" si="477"/>
        <v>0</v>
      </c>
      <c r="TSD59" s="383">
        <f t="shared" si="477"/>
        <v>0</v>
      </c>
      <c r="TSE59" s="383">
        <f t="shared" si="477"/>
        <v>0</v>
      </c>
      <c r="TSF59" s="383">
        <f t="shared" si="477"/>
        <v>0</v>
      </c>
      <c r="TSG59" s="383">
        <f t="shared" si="477"/>
        <v>0</v>
      </c>
      <c r="TSH59" s="383">
        <f t="shared" ref="TSH59:TUS59" si="478">$C$59*TSH54</f>
        <v>0</v>
      </c>
      <c r="TSI59" s="383">
        <f t="shared" si="478"/>
        <v>0</v>
      </c>
      <c r="TSJ59" s="383">
        <f t="shared" si="478"/>
        <v>0</v>
      </c>
      <c r="TSK59" s="383">
        <f t="shared" si="478"/>
        <v>0</v>
      </c>
      <c r="TSL59" s="383">
        <f t="shared" si="478"/>
        <v>0</v>
      </c>
      <c r="TSM59" s="383">
        <f t="shared" si="478"/>
        <v>0</v>
      </c>
      <c r="TSN59" s="383">
        <f t="shared" si="478"/>
        <v>0</v>
      </c>
      <c r="TSO59" s="383">
        <f t="shared" si="478"/>
        <v>0</v>
      </c>
      <c r="TSP59" s="383">
        <f t="shared" si="478"/>
        <v>0</v>
      </c>
      <c r="TSQ59" s="383">
        <f t="shared" si="478"/>
        <v>0</v>
      </c>
      <c r="TSR59" s="383">
        <f t="shared" si="478"/>
        <v>0</v>
      </c>
      <c r="TSS59" s="383">
        <f t="shared" si="478"/>
        <v>0</v>
      </c>
      <c r="TST59" s="383">
        <f t="shared" si="478"/>
        <v>0</v>
      </c>
      <c r="TSU59" s="383">
        <f t="shared" si="478"/>
        <v>0</v>
      </c>
      <c r="TSV59" s="383">
        <f t="shared" si="478"/>
        <v>0</v>
      </c>
      <c r="TSW59" s="383">
        <f t="shared" si="478"/>
        <v>0</v>
      </c>
      <c r="TSX59" s="383">
        <f t="shared" si="478"/>
        <v>0</v>
      </c>
      <c r="TSY59" s="383">
        <f t="shared" si="478"/>
        <v>0</v>
      </c>
      <c r="TSZ59" s="383">
        <f t="shared" si="478"/>
        <v>0</v>
      </c>
      <c r="TTA59" s="383">
        <f t="shared" si="478"/>
        <v>0</v>
      </c>
      <c r="TTB59" s="383">
        <f t="shared" si="478"/>
        <v>0</v>
      </c>
      <c r="TTC59" s="383">
        <f t="shared" si="478"/>
        <v>0</v>
      </c>
      <c r="TTD59" s="383">
        <f t="shared" si="478"/>
        <v>0</v>
      </c>
      <c r="TTE59" s="383">
        <f t="shared" si="478"/>
        <v>0</v>
      </c>
      <c r="TTF59" s="383">
        <f t="shared" si="478"/>
        <v>0</v>
      </c>
      <c r="TTG59" s="383">
        <f t="shared" si="478"/>
        <v>0</v>
      </c>
      <c r="TTH59" s="383">
        <f t="shared" si="478"/>
        <v>0</v>
      </c>
      <c r="TTI59" s="383">
        <f t="shared" si="478"/>
        <v>0</v>
      </c>
      <c r="TTJ59" s="383">
        <f t="shared" si="478"/>
        <v>0</v>
      </c>
      <c r="TTK59" s="383">
        <f t="shared" si="478"/>
        <v>0</v>
      </c>
      <c r="TTL59" s="383">
        <f t="shared" si="478"/>
        <v>0</v>
      </c>
      <c r="TTM59" s="383">
        <f t="shared" si="478"/>
        <v>0</v>
      </c>
      <c r="TTN59" s="383">
        <f t="shared" si="478"/>
        <v>0</v>
      </c>
      <c r="TTO59" s="383">
        <f t="shared" si="478"/>
        <v>0</v>
      </c>
      <c r="TTP59" s="383">
        <f t="shared" si="478"/>
        <v>0</v>
      </c>
      <c r="TTQ59" s="383">
        <f t="shared" si="478"/>
        <v>0</v>
      </c>
      <c r="TTR59" s="383">
        <f t="shared" si="478"/>
        <v>0</v>
      </c>
      <c r="TTS59" s="383">
        <f t="shared" si="478"/>
        <v>0</v>
      </c>
      <c r="TTT59" s="383">
        <f t="shared" si="478"/>
        <v>0</v>
      </c>
      <c r="TTU59" s="383">
        <f t="shared" si="478"/>
        <v>0</v>
      </c>
      <c r="TTV59" s="383">
        <f t="shared" si="478"/>
        <v>0</v>
      </c>
      <c r="TTW59" s="383">
        <f t="shared" si="478"/>
        <v>0</v>
      </c>
      <c r="TTX59" s="383">
        <f t="shared" si="478"/>
        <v>0</v>
      </c>
      <c r="TTY59" s="383">
        <f t="shared" si="478"/>
        <v>0</v>
      </c>
      <c r="TTZ59" s="383">
        <f t="shared" si="478"/>
        <v>0</v>
      </c>
      <c r="TUA59" s="383">
        <f t="shared" si="478"/>
        <v>0</v>
      </c>
      <c r="TUB59" s="383">
        <f t="shared" si="478"/>
        <v>0</v>
      </c>
      <c r="TUC59" s="383">
        <f t="shared" si="478"/>
        <v>0</v>
      </c>
      <c r="TUD59" s="383">
        <f t="shared" si="478"/>
        <v>0</v>
      </c>
      <c r="TUE59" s="383">
        <f t="shared" si="478"/>
        <v>0</v>
      </c>
      <c r="TUF59" s="383">
        <f t="shared" si="478"/>
        <v>0</v>
      </c>
      <c r="TUG59" s="383">
        <f t="shared" si="478"/>
        <v>0</v>
      </c>
      <c r="TUH59" s="383">
        <f t="shared" si="478"/>
        <v>0</v>
      </c>
      <c r="TUI59" s="383">
        <f t="shared" si="478"/>
        <v>0</v>
      </c>
      <c r="TUJ59" s="383">
        <f t="shared" si="478"/>
        <v>0</v>
      </c>
      <c r="TUK59" s="383">
        <f t="shared" si="478"/>
        <v>0</v>
      </c>
      <c r="TUL59" s="383">
        <f t="shared" si="478"/>
        <v>0</v>
      </c>
      <c r="TUM59" s="383">
        <f t="shared" si="478"/>
        <v>0</v>
      </c>
      <c r="TUN59" s="383">
        <f t="shared" si="478"/>
        <v>0</v>
      </c>
      <c r="TUO59" s="383">
        <f t="shared" si="478"/>
        <v>0</v>
      </c>
      <c r="TUP59" s="383">
        <f t="shared" si="478"/>
        <v>0</v>
      </c>
      <c r="TUQ59" s="383">
        <f t="shared" si="478"/>
        <v>0</v>
      </c>
      <c r="TUR59" s="383">
        <f t="shared" si="478"/>
        <v>0</v>
      </c>
      <c r="TUS59" s="383">
        <f t="shared" si="478"/>
        <v>0</v>
      </c>
      <c r="TUT59" s="383">
        <f t="shared" ref="TUT59:TXE59" si="479">$C$59*TUT54</f>
        <v>0</v>
      </c>
      <c r="TUU59" s="383">
        <f t="shared" si="479"/>
        <v>0</v>
      </c>
      <c r="TUV59" s="383">
        <f t="shared" si="479"/>
        <v>0</v>
      </c>
      <c r="TUW59" s="383">
        <f t="shared" si="479"/>
        <v>0</v>
      </c>
      <c r="TUX59" s="383">
        <f t="shared" si="479"/>
        <v>0</v>
      </c>
      <c r="TUY59" s="383">
        <f t="shared" si="479"/>
        <v>0</v>
      </c>
      <c r="TUZ59" s="383">
        <f t="shared" si="479"/>
        <v>0</v>
      </c>
      <c r="TVA59" s="383">
        <f t="shared" si="479"/>
        <v>0</v>
      </c>
      <c r="TVB59" s="383">
        <f t="shared" si="479"/>
        <v>0</v>
      </c>
      <c r="TVC59" s="383">
        <f t="shared" si="479"/>
        <v>0</v>
      </c>
      <c r="TVD59" s="383">
        <f t="shared" si="479"/>
        <v>0</v>
      </c>
      <c r="TVE59" s="383">
        <f t="shared" si="479"/>
        <v>0</v>
      </c>
      <c r="TVF59" s="383">
        <f t="shared" si="479"/>
        <v>0</v>
      </c>
      <c r="TVG59" s="383">
        <f t="shared" si="479"/>
        <v>0</v>
      </c>
      <c r="TVH59" s="383">
        <f t="shared" si="479"/>
        <v>0</v>
      </c>
      <c r="TVI59" s="383">
        <f t="shared" si="479"/>
        <v>0</v>
      </c>
      <c r="TVJ59" s="383">
        <f t="shared" si="479"/>
        <v>0</v>
      </c>
      <c r="TVK59" s="383">
        <f t="shared" si="479"/>
        <v>0</v>
      </c>
      <c r="TVL59" s="383">
        <f t="shared" si="479"/>
        <v>0</v>
      </c>
      <c r="TVM59" s="383">
        <f t="shared" si="479"/>
        <v>0</v>
      </c>
      <c r="TVN59" s="383">
        <f t="shared" si="479"/>
        <v>0</v>
      </c>
      <c r="TVO59" s="383">
        <f t="shared" si="479"/>
        <v>0</v>
      </c>
      <c r="TVP59" s="383">
        <f t="shared" si="479"/>
        <v>0</v>
      </c>
      <c r="TVQ59" s="383">
        <f t="shared" si="479"/>
        <v>0</v>
      </c>
      <c r="TVR59" s="383">
        <f t="shared" si="479"/>
        <v>0</v>
      </c>
      <c r="TVS59" s="383">
        <f t="shared" si="479"/>
        <v>0</v>
      </c>
      <c r="TVT59" s="383">
        <f t="shared" si="479"/>
        <v>0</v>
      </c>
      <c r="TVU59" s="383">
        <f t="shared" si="479"/>
        <v>0</v>
      </c>
      <c r="TVV59" s="383">
        <f t="shared" si="479"/>
        <v>0</v>
      </c>
      <c r="TVW59" s="383">
        <f t="shared" si="479"/>
        <v>0</v>
      </c>
      <c r="TVX59" s="383">
        <f t="shared" si="479"/>
        <v>0</v>
      </c>
      <c r="TVY59" s="383">
        <f t="shared" si="479"/>
        <v>0</v>
      </c>
      <c r="TVZ59" s="383">
        <f t="shared" si="479"/>
        <v>0</v>
      </c>
      <c r="TWA59" s="383">
        <f t="shared" si="479"/>
        <v>0</v>
      </c>
      <c r="TWB59" s="383">
        <f t="shared" si="479"/>
        <v>0</v>
      </c>
      <c r="TWC59" s="383">
        <f t="shared" si="479"/>
        <v>0</v>
      </c>
      <c r="TWD59" s="383">
        <f t="shared" si="479"/>
        <v>0</v>
      </c>
      <c r="TWE59" s="383">
        <f t="shared" si="479"/>
        <v>0</v>
      </c>
      <c r="TWF59" s="383">
        <f t="shared" si="479"/>
        <v>0</v>
      </c>
      <c r="TWG59" s="383">
        <f t="shared" si="479"/>
        <v>0</v>
      </c>
      <c r="TWH59" s="383">
        <f t="shared" si="479"/>
        <v>0</v>
      </c>
      <c r="TWI59" s="383">
        <f t="shared" si="479"/>
        <v>0</v>
      </c>
      <c r="TWJ59" s="383">
        <f t="shared" si="479"/>
        <v>0</v>
      </c>
      <c r="TWK59" s="383">
        <f t="shared" si="479"/>
        <v>0</v>
      </c>
      <c r="TWL59" s="383">
        <f t="shared" si="479"/>
        <v>0</v>
      </c>
      <c r="TWM59" s="383">
        <f t="shared" si="479"/>
        <v>0</v>
      </c>
      <c r="TWN59" s="383">
        <f t="shared" si="479"/>
        <v>0</v>
      </c>
      <c r="TWO59" s="383">
        <f t="shared" si="479"/>
        <v>0</v>
      </c>
      <c r="TWP59" s="383">
        <f t="shared" si="479"/>
        <v>0</v>
      </c>
      <c r="TWQ59" s="383">
        <f t="shared" si="479"/>
        <v>0</v>
      </c>
      <c r="TWR59" s="383">
        <f t="shared" si="479"/>
        <v>0</v>
      </c>
      <c r="TWS59" s="383">
        <f t="shared" si="479"/>
        <v>0</v>
      </c>
      <c r="TWT59" s="383">
        <f t="shared" si="479"/>
        <v>0</v>
      </c>
      <c r="TWU59" s="383">
        <f t="shared" si="479"/>
        <v>0</v>
      </c>
      <c r="TWV59" s="383">
        <f t="shared" si="479"/>
        <v>0</v>
      </c>
      <c r="TWW59" s="383">
        <f t="shared" si="479"/>
        <v>0</v>
      </c>
      <c r="TWX59" s="383">
        <f t="shared" si="479"/>
        <v>0</v>
      </c>
      <c r="TWY59" s="383">
        <f t="shared" si="479"/>
        <v>0</v>
      </c>
      <c r="TWZ59" s="383">
        <f t="shared" si="479"/>
        <v>0</v>
      </c>
      <c r="TXA59" s="383">
        <f t="shared" si="479"/>
        <v>0</v>
      </c>
      <c r="TXB59" s="383">
        <f t="shared" si="479"/>
        <v>0</v>
      </c>
      <c r="TXC59" s="383">
        <f t="shared" si="479"/>
        <v>0</v>
      </c>
      <c r="TXD59" s="383">
        <f t="shared" si="479"/>
        <v>0</v>
      </c>
      <c r="TXE59" s="383">
        <f t="shared" si="479"/>
        <v>0</v>
      </c>
      <c r="TXF59" s="383">
        <f t="shared" ref="TXF59:TZQ59" si="480">$C$59*TXF54</f>
        <v>0</v>
      </c>
      <c r="TXG59" s="383">
        <f t="shared" si="480"/>
        <v>0</v>
      </c>
      <c r="TXH59" s="383">
        <f t="shared" si="480"/>
        <v>0</v>
      </c>
      <c r="TXI59" s="383">
        <f t="shared" si="480"/>
        <v>0</v>
      </c>
      <c r="TXJ59" s="383">
        <f t="shared" si="480"/>
        <v>0</v>
      </c>
      <c r="TXK59" s="383">
        <f t="shared" si="480"/>
        <v>0</v>
      </c>
      <c r="TXL59" s="383">
        <f t="shared" si="480"/>
        <v>0</v>
      </c>
      <c r="TXM59" s="383">
        <f t="shared" si="480"/>
        <v>0</v>
      </c>
      <c r="TXN59" s="383">
        <f t="shared" si="480"/>
        <v>0</v>
      </c>
      <c r="TXO59" s="383">
        <f t="shared" si="480"/>
        <v>0</v>
      </c>
      <c r="TXP59" s="383">
        <f t="shared" si="480"/>
        <v>0</v>
      </c>
      <c r="TXQ59" s="383">
        <f t="shared" si="480"/>
        <v>0</v>
      </c>
      <c r="TXR59" s="383">
        <f t="shared" si="480"/>
        <v>0</v>
      </c>
      <c r="TXS59" s="383">
        <f t="shared" si="480"/>
        <v>0</v>
      </c>
      <c r="TXT59" s="383">
        <f t="shared" si="480"/>
        <v>0</v>
      </c>
      <c r="TXU59" s="383">
        <f t="shared" si="480"/>
        <v>0</v>
      </c>
      <c r="TXV59" s="383">
        <f t="shared" si="480"/>
        <v>0</v>
      </c>
      <c r="TXW59" s="383">
        <f t="shared" si="480"/>
        <v>0</v>
      </c>
      <c r="TXX59" s="383">
        <f t="shared" si="480"/>
        <v>0</v>
      </c>
      <c r="TXY59" s="383">
        <f t="shared" si="480"/>
        <v>0</v>
      </c>
      <c r="TXZ59" s="383">
        <f t="shared" si="480"/>
        <v>0</v>
      </c>
      <c r="TYA59" s="383">
        <f t="shared" si="480"/>
        <v>0</v>
      </c>
      <c r="TYB59" s="383">
        <f t="shared" si="480"/>
        <v>0</v>
      </c>
      <c r="TYC59" s="383">
        <f t="shared" si="480"/>
        <v>0</v>
      </c>
      <c r="TYD59" s="383">
        <f t="shared" si="480"/>
        <v>0</v>
      </c>
      <c r="TYE59" s="383">
        <f t="shared" si="480"/>
        <v>0</v>
      </c>
      <c r="TYF59" s="383">
        <f t="shared" si="480"/>
        <v>0</v>
      </c>
      <c r="TYG59" s="383">
        <f t="shared" si="480"/>
        <v>0</v>
      </c>
      <c r="TYH59" s="383">
        <f t="shared" si="480"/>
        <v>0</v>
      </c>
      <c r="TYI59" s="383">
        <f t="shared" si="480"/>
        <v>0</v>
      </c>
      <c r="TYJ59" s="383">
        <f t="shared" si="480"/>
        <v>0</v>
      </c>
      <c r="TYK59" s="383">
        <f t="shared" si="480"/>
        <v>0</v>
      </c>
      <c r="TYL59" s="383">
        <f t="shared" si="480"/>
        <v>0</v>
      </c>
      <c r="TYM59" s="383">
        <f t="shared" si="480"/>
        <v>0</v>
      </c>
      <c r="TYN59" s="383">
        <f t="shared" si="480"/>
        <v>0</v>
      </c>
      <c r="TYO59" s="383">
        <f t="shared" si="480"/>
        <v>0</v>
      </c>
      <c r="TYP59" s="383">
        <f t="shared" si="480"/>
        <v>0</v>
      </c>
      <c r="TYQ59" s="383">
        <f t="shared" si="480"/>
        <v>0</v>
      </c>
      <c r="TYR59" s="383">
        <f t="shared" si="480"/>
        <v>0</v>
      </c>
      <c r="TYS59" s="383">
        <f t="shared" si="480"/>
        <v>0</v>
      </c>
      <c r="TYT59" s="383">
        <f t="shared" si="480"/>
        <v>0</v>
      </c>
      <c r="TYU59" s="383">
        <f t="shared" si="480"/>
        <v>0</v>
      </c>
      <c r="TYV59" s="383">
        <f t="shared" si="480"/>
        <v>0</v>
      </c>
      <c r="TYW59" s="383">
        <f t="shared" si="480"/>
        <v>0</v>
      </c>
      <c r="TYX59" s="383">
        <f t="shared" si="480"/>
        <v>0</v>
      </c>
      <c r="TYY59" s="383">
        <f t="shared" si="480"/>
        <v>0</v>
      </c>
      <c r="TYZ59" s="383">
        <f t="shared" si="480"/>
        <v>0</v>
      </c>
      <c r="TZA59" s="383">
        <f t="shared" si="480"/>
        <v>0</v>
      </c>
      <c r="TZB59" s="383">
        <f t="shared" si="480"/>
        <v>0</v>
      </c>
      <c r="TZC59" s="383">
        <f t="shared" si="480"/>
        <v>0</v>
      </c>
      <c r="TZD59" s="383">
        <f t="shared" si="480"/>
        <v>0</v>
      </c>
      <c r="TZE59" s="383">
        <f t="shared" si="480"/>
        <v>0</v>
      </c>
      <c r="TZF59" s="383">
        <f t="shared" si="480"/>
        <v>0</v>
      </c>
      <c r="TZG59" s="383">
        <f t="shared" si="480"/>
        <v>0</v>
      </c>
      <c r="TZH59" s="383">
        <f t="shared" si="480"/>
        <v>0</v>
      </c>
      <c r="TZI59" s="383">
        <f t="shared" si="480"/>
        <v>0</v>
      </c>
      <c r="TZJ59" s="383">
        <f t="shared" si="480"/>
        <v>0</v>
      </c>
      <c r="TZK59" s="383">
        <f t="shared" si="480"/>
        <v>0</v>
      </c>
      <c r="TZL59" s="383">
        <f t="shared" si="480"/>
        <v>0</v>
      </c>
      <c r="TZM59" s="383">
        <f t="shared" si="480"/>
        <v>0</v>
      </c>
      <c r="TZN59" s="383">
        <f t="shared" si="480"/>
        <v>0</v>
      </c>
      <c r="TZO59" s="383">
        <f t="shared" si="480"/>
        <v>0</v>
      </c>
      <c r="TZP59" s="383">
        <f t="shared" si="480"/>
        <v>0</v>
      </c>
      <c r="TZQ59" s="383">
        <f t="shared" si="480"/>
        <v>0</v>
      </c>
      <c r="TZR59" s="383">
        <f t="shared" ref="TZR59:UCC59" si="481">$C$59*TZR54</f>
        <v>0</v>
      </c>
      <c r="TZS59" s="383">
        <f t="shared" si="481"/>
        <v>0</v>
      </c>
      <c r="TZT59" s="383">
        <f t="shared" si="481"/>
        <v>0</v>
      </c>
      <c r="TZU59" s="383">
        <f t="shared" si="481"/>
        <v>0</v>
      </c>
      <c r="TZV59" s="383">
        <f t="shared" si="481"/>
        <v>0</v>
      </c>
      <c r="TZW59" s="383">
        <f t="shared" si="481"/>
        <v>0</v>
      </c>
      <c r="TZX59" s="383">
        <f t="shared" si="481"/>
        <v>0</v>
      </c>
      <c r="TZY59" s="383">
        <f t="shared" si="481"/>
        <v>0</v>
      </c>
      <c r="TZZ59" s="383">
        <f t="shared" si="481"/>
        <v>0</v>
      </c>
      <c r="UAA59" s="383">
        <f t="shared" si="481"/>
        <v>0</v>
      </c>
      <c r="UAB59" s="383">
        <f t="shared" si="481"/>
        <v>0</v>
      </c>
      <c r="UAC59" s="383">
        <f t="shared" si="481"/>
        <v>0</v>
      </c>
      <c r="UAD59" s="383">
        <f t="shared" si="481"/>
        <v>0</v>
      </c>
      <c r="UAE59" s="383">
        <f t="shared" si="481"/>
        <v>0</v>
      </c>
      <c r="UAF59" s="383">
        <f t="shared" si="481"/>
        <v>0</v>
      </c>
      <c r="UAG59" s="383">
        <f t="shared" si="481"/>
        <v>0</v>
      </c>
      <c r="UAH59" s="383">
        <f t="shared" si="481"/>
        <v>0</v>
      </c>
      <c r="UAI59" s="383">
        <f t="shared" si="481"/>
        <v>0</v>
      </c>
      <c r="UAJ59" s="383">
        <f t="shared" si="481"/>
        <v>0</v>
      </c>
      <c r="UAK59" s="383">
        <f t="shared" si="481"/>
        <v>0</v>
      </c>
      <c r="UAL59" s="383">
        <f t="shared" si="481"/>
        <v>0</v>
      </c>
      <c r="UAM59" s="383">
        <f t="shared" si="481"/>
        <v>0</v>
      </c>
      <c r="UAN59" s="383">
        <f t="shared" si="481"/>
        <v>0</v>
      </c>
      <c r="UAO59" s="383">
        <f t="shared" si="481"/>
        <v>0</v>
      </c>
      <c r="UAP59" s="383">
        <f t="shared" si="481"/>
        <v>0</v>
      </c>
      <c r="UAQ59" s="383">
        <f t="shared" si="481"/>
        <v>0</v>
      </c>
      <c r="UAR59" s="383">
        <f t="shared" si="481"/>
        <v>0</v>
      </c>
      <c r="UAS59" s="383">
        <f t="shared" si="481"/>
        <v>0</v>
      </c>
      <c r="UAT59" s="383">
        <f t="shared" si="481"/>
        <v>0</v>
      </c>
      <c r="UAU59" s="383">
        <f t="shared" si="481"/>
        <v>0</v>
      </c>
      <c r="UAV59" s="383">
        <f t="shared" si="481"/>
        <v>0</v>
      </c>
      <c r="UAW59" s="383">
        <f t="shared" si="481"/>
        <v>0</v>
      </c>
      <c r="UAX59" s="383">
        <f t="shared" si="481"/>
        <v>0</v>
      </c>
      <c r="UAY59" s="383">
        <f t="shared" si="481"/>
        <v>0</v>
      </c>
      <c r="UAZ59" s="383">
        <f t="shared" si="481"/>
        <v>0</v>
      </c>
      <c r="UBA59" s="383">
        <f t="shared" si="481"/>
        <v>0</v>
      </c>
      <c r="UBB59" s="383">
        <f t="shared" si="481"/>
        <v>0</v>
      </c>
      <c r="UBC59" s="383">
        <f t="shared" si="481"/>
        <v>0</v>
      </c>
      <c r="UBD59" s="383">
        <f t="shared" si="481"/>
        <v>0</v>
      </c>
      <c r="UBE59" s="383">
        <f t="shared" si="481"/>
        <v>0</v>
      </c>
      <c r="UBF59" s="383">
        <f t="shared" si="481"/>
        <v>0</v>
      </c>
      <c r="UBG59" s="383">
        <f t="shared" si="481"/>
        <v>0</v>
      </c>
      <c r="UBH59" s="383">
        <f t="shared" si="481"/>
        <v>0</v>
      </c>
      <c r="UBI59" s="383">
        <f t="shared" si="481"/>
        <v>0</v>
      </c>
      <c r="UBJ59" s="383">
        <f t="shared" si="481"/>
        <v>0</v>
      </c>
      <c r="UBK59" s="383">
        <f t="shared" si="481"/>
        <v>0</v>
      </c>
      <c r="UBL59" s="383">
        <f t="shared" si="481"/>
        <v>0</v>
      </c>
      <c r="UBM59" s="383">
        <f t="shared" si="481"/>
        <v>0</v>
      </c>
      <c r="UBN59" s="383">
        <f t="shared" si="481"/>
        <v>0</v>
      </c>
      <c r="UBO59" s="383">
        <f t="shared" si="481"/>
        <v>0</v>
      </c>
      <c r="UBP59" s="383">
        <f t="shared" si="481"/>
        <v>0</v>
      </c>
      <c r="UBQ59" s="383">
        <f t="shared" si="481"/>
        <v>0</v>
      </c>
      <c r="UBR59" s="383">
        <f t="shared" si="481"/>
        <v>0</v>
      </c>
      <c r="UBS59" s="383">
        <f t="shared" si="481"/>
        <v>0</v>
      </c>
      <c r="UBT59" s="383">
        <f t="shared" si="481"/>
        <v>0</v>
      </c>
      <c r="UBU59" s="383">
        <f t="shared" si="481"/>
        <v>0</v>
      </c>
      <c r="UBV59" s="383">
        <f t="shared" si="481"/>
        <v>0</v>
      </c>
      <c r="UBW59" s="383">
        <f t="shared" si="481"/>
        <v>0</v>
      </c>
      <c r="UBX59" s="383">
        <f t="shared" si="481"/>
        <v>0</v>
      </c>
      <c r="UBY59" s="383">
        <f t="shared" si="481"/>
        <v>0</v>
      </c>
      <c r="UBZ59" s="383">
        <f t="shared" si="481"/>
        <v>0</v>
      </c>
      <c r="UCA59" s="383">
        <f t="shared" si="481"/>
        <v>0</v>
      </c>
      <c r="UCB59" s="383">
        <f t="shared" si="481"/>
        <v>0</v>
      </c>
      <c r="UCC59" s="383">
        <f t="shared" si="481"/>
        <v>0</v>
      </c>
      <c r="UCD59" s="383">
        <f t="shared" ref="UCD59:UEO59" si="482">$C$59*UCD54</f>
        <v>0</v>
      </c>
      <c r="UCE59" s="383">
        <f t="shared" si="482"/>
        <v>0</v>
      </c>
      <c r="UCF59" s="383">
        <f t="shared" si="482"/>
        <v>0</v>
      </c>
      <c r="UCG59" s="383">
        <f t="shared" si="482"/>
        <v>0</v>
      </c>
      <c r="UCH59" s="383">
        <f t="shared" si="482"/>
        <v>0</v>
      </c>
      <c r="UCI59" s="383">
        <f t="shared" si="482"/>
        <v>0</v>
      </c>
      <c r="UCJ59" s="383">
        <f t="shared" si="482"/>
        <v>0</v>
      </c>
      <c r="UCK59" s="383">
        <f t="shared" si="482"/>
        <v>0</v>
      </c>
      <c r="UCL59" s="383">
        <f t="shared" si="482"/>
        <v>0</v>
      </c>
      <c r="UCM59" s="383">
        <f t="shared" si="482"/>
        <v>0</v>
      </c>
      <c r="UCN59" s="383">
        <f t="shared" si="482"/>
        <v>0</v>
      </c>
      <c r="UCO59" s="383">
        <f t="shared" si="482"/>
        <v>0</v>
      </c>
      <c r="UCP59" s="383">
        <f t="shared" si="482"/>
        <v>0</v>
      </c>
      <c r="UCQ59" s="383">
        <f t="shared" si="482"/>
        <v>0</v>
      </c>
      <c r="UCR59" s="383">
        <f t="shared" si="482"/>
        <v>0</v>
      </c>
      <c r="UCS59" s="383">
        <f t="shared" si="482"/>
        <v>0</v>
      </c>
      <c r="UCT59" s="383">
        <f t="shared" si="482"/>
        <v>0</v>
      </c>
      <c r="UCU59" s="383">
        <f t="shared" si="482"/>
        <v>0</v>
      </c>
      <c r="UCV59" s="383">
        <f t="shared" si="482"/>
        <v>0</v>
      </c>
      <c r="UCW59" s="383">
        <f t="shared" si="482"/>
        <v>0</v>
      </c>
      <c r="UCX59" s="383">
        <f t="shared" si="482"/>
        <v>0</v>
      </c>
      <c r="UCY59" s="383">
        <f t="shared" si="482"/>
        <v>0</v>
      </c>
      <c r="UCZ59" s="383">
        <f t="shared" si="482"/>
        <v>0</v>
      </c>
      <c r="UDA59" s="383">
        <f t="shared" si="482"/>
        <v>0</v>
      </c>
      <c r="UDB59" s="383">
        <f t="shared" si="482"/>
        <v>0</v>
      </c>
      <c r="UDC59" s="383">
        <f t="shared" si="482"/>
        <v>0</v>
      </c>
      <c r="UDD59" s="383">
        <f t="shared" si="482"/>
        <v>0</v>
      </c>
      <c r="UDE59" s="383">
        <f t="shared" si="482"/>
        <v>0</v>
      </c>
      <c r="UDF59" s="383">
        <f t="shared" si="482"/>
        <v>0</v>
      </c>
      <c r="UDG59" s="383">
        <f t="shared" si="482"/>
        <v>0</v>
      </c>
      <c r="UDH59" s="383">
        <f t="shared" si="482"/>
        <v>0</v>
      </c>
      <c r="UDI59" s="383">
        <f t="shared" si="482"/>
        <v>0</v>
      </c>
      <c r="UDJ59" s="383">
        <f t="shared" si="482"/>
        <v>0</v>
      </c>
      <c r="UDK59" s="383">
        <f t="shared" si="482"/>
        <v>0</v>
      </c>
      <c r="UDL59" s="383">
        <f t="shared" si="482"/>
        <v>0</v>
      </c>
      <c r="UDM59" s="383">
        <f t="shared" si="482"/>
        <v>0</v>
      </c>
      <c r="UDN59" s="383">
        <f t="shared" si="482"/>
        <v>0</v>
      </c>
      <c r="UDO59" s="383">
        <f t="shared" si="482"/>
        <v>0</v>
      </c>
      <c r="UDP59" s="383">
        <f t="shared" si="482"/>
        <v>0</v>
      </c>
      <c r="UDQ59" s="383">
        <f t="shared" si="482"/>
        <v>0</v>
      </c>
      <c r="UDR59" s="383">
        <f t="shared" si="482"/>
        <v>0</v>
      </c>
      <c r="UDS59" s="383">
        <f t="shared" si="482"/>
        <v>0</v>
      </c>
      <c r="UDT59" s="383">
        <f t="shared" si="482"/>
        <v>0</v>
      </c>
      <c r="UDU59" s="383">
        <f t="shared" si="482"/>
        <v>0</v>
      </c>
      <c r="UDV59" s="383">
        <f t="shared" si="482"/>
        <v>0</v>
      </c>
      <c r="UDW59" s="383">
        <f t="shared" si="482"/>
        <v>0</v>
      </c>
      <c r="UDX59" s="383">
        <f t="shared" si="482"/>
        <v>0</v>
      </c>
      <c r="UDY59" s="383">
        <f t="shared" si="482"/>
        <v>0</v>
      </c>
      <c r="UDZ59" s="383">
        <f t="shared" si="482"/>
        <v>0</v>
      </c>
      <c r="UEA59" s="383">
        <f t="shared" si="482"/>
        <v>0</v>
      </c>
      <c r="UEB59" s="383">
        <f t="shared" si="482"/>
        <v>0</v>
      </c>
      <c r="UEC59" s="383">
        <f t="shared" si="482"/>
        <v>0</v>
      </c>
      <c r="UED59" s="383">
        <f t="shared" si="482"/>
        <v>0</v>
      </c>
      <c r="UEE59" s="383">
        <f t="shared" si="482"/>
        <v>0</v>
      </c>
      <c r="UEF59" s="383">
        <f t="shared" si="482"/>
        <v>0</v>
      </c>
      <c r="UEG59" s="383">
        <f t="shared" si="482"/>
        <v>0</v>
      </c>
      <c r="UEH59" s="383">
        <f t="shared" si="482"/>
        <v>0</v>
      </c>
      <c r="UEI59" s="383">
        <f t="shared" si="482"/>
        <v>0</v>
      </c>
      <c r="UEJ59" s="383">
        <f t="shared" si="482"/>
        <v>0</v>
      </c>
      <c r="UEK59" s="383">
        <f t="shared" si="482"/>
        <v>0</v>
      </c>
      <c r="UEL59" s="383">
        <f t="shared" si="482"/>
        <v>0</v>
      </c>
      <c r="UEM59" s="383">
        <f t="shared" si="482"/>
        <v>0</v>
      </c>
      <c r="UEN59" s="383">
        <f t="shared" si="482"/>
        <v>0</v>
      </c>
      <c r="UEO59" s="383">
        <f t="shared" si="482"/>
        <v>0</v>
      </c>
      <c r="UEP59" s="383">
        <f t="shared" ref="UEP59:UHA59" si="483">$C$59*UEP54</f>
        <v>0</v>
      </c>
      <c r="UEQ59" s="383">
        <f t="shared" si="483"/>
        <v>0</v>
      </c>
      <c r="UER59" s="383">
        <f t="shared" si="483"/>
        <v>0</v>
      </c>
      <c r="UES59" s="383">
        <f t="shared" si="483"/>
        <v>0</v>
      </c>
      <c r="UET59" s="383">
        <f t="shared" si="483"/>
        <v>0</v>
      </c>
      <c r="UEU59" s="383">
        <f t="shared" si="483"/>
        <v>0</v>
      </c>
      <c r="UEV59" s="383">
        <f t="shared" si="483"/>
        <v>0</v>
      </c>
      <c r="UEW59" s="383">
        <f t="shared" si="483"/>
        <v>0</v>
      </c>
      <c r="UEX59" s="383">
        <f t="shared" si="483"/>
        <v>0</v>
      </c>
      <c r="UEY59" s="383">
        <f t="shared" si="483"/>
        <v>0</v>
      </c>
      <c r="UEZ59" s="383">
        <f t="shared" si="483"/>
        <v>0</v>
      </c>
      <c r="UFA59" s="383">
        <f t="shared" si="483"/>
        <v>0</v>
      </c>
      <c r="UFB59" s="383">
        <f t="shared" si="483"/>
        <v>0</v>
      </c>
      <c r="UFC59" s="383">
        <f t="shared" si="483"/>
        <v>0</v>
      </c>
      <c r="UFD59" s="383">
        <f t="shared" si="483"/>
        <v>0</v>
      </c>
      <c r="UFE59" s="383">
        <f t="shared" si="483"/>
        <v>0</v>
      </c>
      <c r="UFF59" s="383">
        <f t="shared" si="483"/>
        <v>0</v>
      </c>
      <c r="UFG59" s="383">
        <f t="shared" si="483"/>
        <v>0</v>
      </c>
      <c r="UFH59" s="383">
        <f t="shared" si="483"/>
        <v>0</v>
      </c>
      <c r="UFI59" s="383">
        <f t="shared" si="483"/>
        <v>0</v>
      </c>
      <c r="UFJ59" s="383">
        <f t="shared" si="483"/>
        <v>0</v>
      </c>
      <c r="UFK59" s="383">
        <f t="shared" si="483"/>
        <v>0</v>
      </c>
      <c r="UFL59" s="383">
        <f t="shared" si="483"/>
        <v>0</v>
      </c>
      <c r="UFM59" s="383">
        <f t="shared" si="483"/>
        <v>0</v>
      </c>
      <c r="UFN59" s="383">
        <f t="shared" si="483"/>
        <v>0</v>
      </c>
      <c r="UFO59" s="383">
        <f t="shared" si="483"/>
        <v>0</v>
      </c>
      <c r="UFP59" s="383">
        <f t="shared" si="483"/>
        <v>0</v>
      </c>
      <c r="UFQ59" s="383">
        <f t="shared" si="483"/>
        <v>0</v>
      </c>
      <c r="UFR59" s="383">
        <f t="shared" si="483"/>
        <v>0</v>
      </c>
      <c r="UFS59" s="383">
        <f t="shared" si="483"/>
        <v>0</v>
      </c>
      <c r="UFT59" s="383">
        <f t="shared" si="483"/>
        <v>0</v>
      </c>
      <c r="UFU59" s="383">
        <f t="shared" si="483"/>
        <v>0</v>
      </c>
      <c r="UFV59" s="383">
        <f t="shared" si="483"/>
        <v>0</v>
      </c>
      <c r="UFW59" s="383">
        <f t="shared" si="483"/>
        <v>0</v>
      </c>
      <c r="UFX59" s="383">
        <f t="shared" si="483"/>
        <v>0</v>
      </c>
      <c r="UFY59" s="383">
        <f t="shared" si="483"/>
        <v>0</v>
      </c>
      <c r="UFZ59" s="383">
        <f t="shared" si="483"/>
        <v>0</v>
      </c>
      <c r="UGA59" s="383">
        <f t="shared" si="483"/>
        <v>0</v>
      </c>
      <c r="UGB59" s="383">
        <f t="shared" si="483"/>
        <v>0</v>
      </c>
      <c r="UGC59" s="383">
        <f t="shared" si="483"/>
        <v>0</v>
      </c>
      <c r="UGD59" s="383">
        <f t="shared" si="483"/>
        <v>0</v>
      </c>
      <c r="UGE59" s="383">
        <f t="shared" si="483"/>
        <v>0</v>
      </c>
      <c r="UGF59" s="383">
        <f t="shared" si="483"/>
        <v>0</v>
      </c>
      <c r="UGG59" s="383">
        <f t="shared" si="483"/>
        <v>0</v>
      </c>
      <c r="UGH59" s="383">
        <f t="shared" si="483"/>
        <v>0</v>
      </c>
      <c r="UGI59" s="383">
        <f t="shared" si="483"/>
        <v>0</v>
      </c>
      <c r="UGJ59" s="383">
        <f t="shared" si="483"/>
        <v>0</v>
      </c>
      <c r="UGK59" s="383">
        <f t="shared" si="483"/>
        <v>0</v>
      </c>
      <c r="UGL59" s="383">
        <f t="shared" si="483"/>
        <v>0</v>
      </c>
      <c r="UGM59" s="383">
        <f t="shared" si="483"/>
        <v>0</v>
      </c>
      <c r="UGN59" s="383">
        <f t="shared" si="483"/>
        <v>0</v>
      </c>
      <c r="UGO59" s="383">
        <f t="shared" si="483"/>
        <v>0</v>
      </c>
      <c r="UGP59" s="383">
        <f t="shared" si="483"/>
        <v>0</v>
      </c>
      <c r="UGQ59" s="383">
        <f t="shared" si="483"/>
        <v>0</v>
      </c>
      <c r="UGR59" s="383">
        <f t="shared" si="483"/>
        <v>0</v>
      </c>
      <c r="UGS59" s="383">
        <f t="shared" si="483"/>
        <v>0</v>
      </c>
      <c r="UGT59" s="383">
        <f t="shared" si="483"/>
        <v>0</v>
      </c>
      <c r="UGU59" s="383">
        <f t="shared" si="483"/>
        <v>0</v>
      </c>
      <c r="UGV59" s="383">
        <f t="shared" si="483"/>
        <v>0</v>
      </c>
      <c r="UGW59" s="383">
        <f t="shared" si="483"/>
        <v>0</v>
      </c>
      <c r="UGX59" s="383">
        <f t="shared" si="483"/>
        <v>0</v>
      </c>
      <c r="UGY59" s="383">
        <f t="shared" si="483"/>
        <v>0</v>
      </c>
      <c r="UGZ59" s="383">
        <f t="shared" si="483"/>
        <v>0</v>
      </c>
      <c r="UHA59" s="383">
        <f t="shared" si="483"/>
        <v>0</v>
      </c>
      <c r="UHB59" s="383">
        <f t="shared" ref="UHB59:UJM59" si="484">$C$59*UHB54</f>
        <v>0</v>
      </c>
      <c r="UHC59" s="383">
        <f t="shared" si="484"/>
        <v>0</v>
      </c>
      <c r="UHD59" s="383">
        <f t="shared" si="484"/>
        <v>0</v>
      </c>
      <c r="UHE59" s="383">
        <f t="shared" si="484"/>
        <v>0</v>
      </c>
      <c r="UHF59" s="383">
        <f t="shared" si="484"/>
        <v>0</v>
      </c>
      <c r="UHG59" s="383">
        <f t="shared" si="484"/>
        <v>0</v>
      </c>
      <c r="UHH59" s="383">
        <f t="shared" si="484"/>
        <v>0</v>
      </c>
      <c r="UHI59" s="383">
        <f t="shared" si="484"/>
        <v>0</v>
      </c>
      <c r="UHJ59" s="383">
        <f t="shared" si="484"/>
        <v>0</v>
      </c>
      <c r="UHK59" s="383">
        <f t="shared" si="484"/>
        <v>0</v>
      </c>
      <c r="UHL59" s="383">
        <f t="shared" si="484"/>
        <v>0</v>
      </c>
      <c r="UHM59" s="383">
        <f t="shared" si="484"/>
        <v>0</v>
      </c>
      <c r="UHN59" s="383">
        <f t="shared" si="484"/>
        <v>0</v>
      </c>
      <c r="UHO59" s="383">
        <f t="shared" si="484"/>
        <v>0</v>
      </c>
      <c r="UHP59" s="383">
        <f t="shared" si="484"/>
        <v>0</v>
      </c>
      <c r="UHQ59" s="383">
        <f t="shared" si="484"/>
        <v>0</v>
      </c>
      <c r="UHR59" s="383">
        <f t="shared" si="484"/>
        <v>0</v>
      </c>
      <c r="UHS59" s="383">
        <f t="shared" si="484"/>
        <v>0</v>
      </c>
      <c r="UHT59" s="383">
        <f t="shared" si="484"/>
        <v>0</v>
      </c>
      <c r="UHU59" s="383">
        <f t="shared" si="484"/>
        <v>0</v>
      </c>
      <c r="UHV59" s="383">
        <f t="shared" si="484"/>
        <v>0</v>
      </c>
      <c r="UHW59" s="383">
        <f t="shared" si="484"/>
        <v>0</v>
      </c>
      <c r="UHX59" s="383">
        <f t="shared" si="484"/>
        <v>0</v>
      </c>
      <c r="UHY59" s="383">
        <f t="shared" si="484"/>
        <v>0</v>
      </c>
      <c r="UHZ59" s="383">
        <f t="shared" si="484"/>
        <v>0</v>
      </c>
      <c r="UIA59" s="383">
        <f t="shared" si="484"/>
        <v>0</v>
      </c>
      <c r="UIB59" s="383">
        <f t="shared" si="484"/>
        <v>0</v>
      </c>
      <c r="UIC59" s="383">
        <f t="shared" si="484"/>
        <v>0</v>
      </c>
      <c r="UID59" s="383">
        <f t="shared" si="484"/>
        <v>0</v>
      </c>
      <c r="UIE59" s="383">
        <f t="shared" si="484"/>
        <v>0</v>
      </c>
      <c r="UIF59" s="383">
        <f t="shared" si="484"/>
        <v>0</v>
      </c>
      <c r="UIG59" s="383">
        <f t="shared" si="484"/>
        <v>0</v>
      </c>
      <c r="UIH59" s="383">
        <f t="shared" si="484"/>
        <v>0</v>
      </c>
      <c r="UII59" s="383">
        <f t="shared" si="484"/>
        <v>0</v>
      </c>
      <c r="UIJ59" s="383">
        <f t="shared" si="484"/>
        <v>0</v>
      </c>
      <c r="UIK59" s="383">
        <f t="shared" si="484"/>
        <v>0</v>
      </c>
      <c r="UIL59" s="383">
        <f t="shared" si="484"/>
        <v>0</v>
      </c>
      <c r="UIM59" s="383">
        <f t="shared" si="484"/>
        <v>0</v>
      </c>
      <c r="UIN59" s="383">
        <f t="shared" si="484"/>
        <v>0</v>
      </c>
      <c r="UIO59" s="383">
        <f t="shared" si="484"/>
        <v>0</v>
      </c>
      <c r="UIP59" s="383">
        <f t="shared" si="484"/>
        <v>0</v>
      </c>
      <c r="UIQ59" s="383">
        <f t="shared" si="484"/>
        <v>0</v>
      </c>
      <c r="UIR59" s="383">
        <f t="shared" si="484"/>
        <v>0</v>
      </c>
      <c r="UIS59" s="383">
        <f t="shared" si="484"/>
        <v>0</v>
      </c>
      <c r="UIT59" s="383">
        <f t="shared" si="484"/>
        <v>0</v>
      </c>
      <c r="UIU59" s="383">
        <f t="shared" si="484"/>
        <v>0</v>
      </c>
      <c r="UIV59" s="383">
        <f t="shared" si="484"/>
        <v>0</v>
      </c>
      <c r="UIW59" s="383">
        <f t="shared" si="484"/>
        <v>0</v>
      </c>
      <c r="UIX59" s="383">
        <f t="shared" si="484"/>
        <v>0</v>
      </c>
      <c r="UIY59" s="383">
        <f t="shared" si="484"/>
        <v>0</v>
      </c>
      <c r="UIZ59" s="383">
        <f t="shared" si="484"/>
        <v>0</v>
      </c>
      <c r="UJA59" s="383">
        <f t="shared" si="484"/>
        <v>0</v>
      </c>
      <c r="UJB59" s="383">
        <f t="shared" si="484"/>
        <v>0</v>
      </c>
      <c r="UJC59" s="383">
        <f t="shared" si="484"/>
        <v>0</v>
      </c>
      <c r="UJD59" s="383">
        <f t="shared" si="484"/>
        <v>0</v>
      </c>
      <c r="UJE59" s="383">
        <f t="shared" si="484"/>
        <v>0</v>
      </c>
      <c r="UJF59" s="383">
        <f t="shared" si="484"/>
        <v>0</v>
      </c>
      <c r="UJG59" s="383">
        <f t="shared" si="484"/>
        <v>0</v>
      </c>
      <c r="UJH59" s="383">
        <f t="shared" si="484"/>
        <v>0</v>
      </c>
      <c r="UJI59" s="383">
        <f t="shared" si="484"/>
        <v>0</v>
      </c>
      <c r="UJJ59" s="383">
        <f t="shared" si="484"/>
        <v>0</v>
      </c>
      <c r="UJK59" s="383">
        <f t="shared" si="484"/>
        <v>0</v>
      </c>
      <c r="UJL59" s="383">
        <f t="shared" si="484"/>
        <v>0</v>
      </c>
      <c r="UJM59" s="383">
        <f t="shared" si="484"/>
        <v>0</v>
      </c>
      <c r="UJN59" s="383">
        <f t="shared" ref="UJN59:ULY59" si="485">$C$59*UJN54</f>
        <v>0</v>
      </c>
      <c r="UJO59" s="383">
        <f t="shared" si="485"/>
        <v>0</v>
      </c>
      <c r="UJP59" s="383">
        <f t="shared" si="485"/>
        <v>0</v>
      </c>
      <c r="UJQ59" s="383">
        <f t="shared" si="485"/>
        <v>0</v>
      </c>
      <c r="UJR59" s="383">
        <f t="shared" si="485"/>
        <v>0</v>
      </c>
      <c r="UJS59" s="383">
        <f t="shared" si="485"/>
        <v>0</v>
      </c>
      <c r="UJT59" s="383">
        <f t="shared" si="485"/>
        <v>0</v>
      </c>
      <c r="UJU59" s="383">
        <f t="shared" si="485"/>
        <v>0</v>
      </c>
      <c r="UJV59" s="383">
        <f t="shared" si="485"/>
        <v>0</v>
      </c>
      <c r="UJW59" s="383">
        <f t="shared" si="485"/>
        <v>0</v>
      </c>
      <c r="UJX59" s="383">
        <f t="shared" si="485"/>
        <v>0</v>
      </c>
      <c r="UJY59" s="383">
        <f t="shared" si="485"/>
        <v>0</v>
      </c>
      <c r="UJZ59" s="383">
        <f t="shared" si="485"/>
        <v>0</v>
      </c>
      <c r="UKA59" s="383">
        <f t="shared" si="485"/>
        <v>0</v>
      </c>
      <c r="UKB59" s="383">
        <f t="shared" si="485"/>
        <v>0</v>
      </c>
      <c r="UKC59" s="383">
        <f t="shared" si="485"/>
        <v>0</v>
      </c>
      <c r="UKD59" s="383">
        <f t="shared" si="485"/>
        <v>0</v>
      </c>
      <c r="UKE59" s="383">
        <f t="shared" si="485"/>
        <v>0</v>
      </c>
      <c r="UKF59" s="383">
        <f t="shared" si="485"/>
        <v>0</v>
      </c>
      <c r="UKG59" s="383">
        <f t="shared" si="485"/>
        <v>0</v>
      </c>
      <c r="UKH59" s="383">
        <f t="shared" si="485"/>
        <v>0</v>
      </c>
      <c r="UKI59" s="383">
        <f t="shared" si="485"/>
        <v>0</v>
      </c>
      <c r="UKJ59" s="383">
        <f t="shared" si="485"/>
        <v>0</v>
      </c>
      <c r="UKK59" s="383">
        <f t="shared" si="485"/>
        <v>0</v>
      </c>
      <c r="UKL59" s="383">
        <f t="shared" si="485"/>
        <v>0</v>
      </c>
      <c r="UKM59" s="383">
        <f t="shared" si="485"/>
        <v>0</v>
      </c>
      <c r="UKN59" s="383">
        <f t="shared" si="485"/>
        <v>0</v>
      </c>
      <c r="UKO59" s="383">
        <f t="shared" si="485"/>
        <v>0</v>
      </c>
      <c r="UKP59" s="383">
        <f t="shared" si="485"/>
        <v>0</v>
      </c>
      <c r="UKQ59" s="383">
        <f t="shared" si="485"/>
        <v>0</v>
      </c>
      <c r="UKR59" s="383">
        <f t="shared" si="485"/>
        <v>0</v>
      </c>
      <c r="UKS59" s="383">
        <f t="shared" si="485"/>
        <v>0</v>
      </c>
      <c r="UKT59" s="383">
        <f t="shared" si="485"/>
        <v>0</v>
      </c>
      <c r="UKU59" s="383">
        <f t="shared" si="485"/>
        <v>0</v>
      </c>
      <c r="UKV59" s="383">
        <f t="shared" si="485"/>
        <v>0</v>
      </c>
      <c r="UKW59" s="383">
        <f t="shared" si="485"/>
        <v>0</v>
      </c>
      <c r="UKX59" s="383">
        <f t="shared" si="485"/>
        <v>0</v>
      </c>
      <c r="UKY59" s="383">
        <f t="shared" si="485"/>
        <v>0</v>
      </c>
      <c r="UKZ59" s="383">
        <f t="shared" si="485"/>
        <v>0</v>
      </c>
      <c r="ULA59" s="383">
        <f t="shared" si="485"/>
        <v>0</v>
      </c>
      <c r="ULB59" s="383">
        <f t="shared" si="485"/>
        <v>0</v>
      </c>
      <c r="ULC59" s="383">
        <f t="shared" si="485"/>
        <v>0</v>
      </c>
      <c r="ULD59" s="383">
        <f t="shared" si="485"/>
        <v>0</v>
      </c>
      <c r="ULE59" s="383">
        <f t="shared" si="485"/>
        <v>0</v>
      </c>
      <c r="ULF59" s="383">
        <f t="shared" si="485"/>
        <v>0</v>
      </c>
      <c r="ULG59" s="383">
        <f t="shared" si="485"/>
        <v>0</v>
      </c>
      <c r="ULH59" s="383">
        <f t="shared" si="485"/>
        <v>0</v>
      </c>
      <c r="ULI59" s="383">
        <f t="shared" si="485"/>
        <v>0</v>
      </c>
      <c r="ULJ59" s="383">
        <f t="shared" si="485"/>
        <v>0</v>
      </c>
      <c r="ULK59" s="383">
        <f t="shared" si="485"/>
        <v>0</v>
      </c>
      <c r="ULL59" s="383">
        <f t="shared" si="485"/>
        <v>0</v>
      </c>
      <c r="ULM59" s="383">
        <f t="shared" si="485"/>
        <v>0</v>
      </c>
      <c r="ULN59" s="383">
        <f t="shared" si="485"/>
        <v>0</v>
      </c>
      <c r="ULO59" s="383">
        <f t="shared" si="485"/>
        <v>0</v>
      </c>
      <c r="ULP59" s="383">
        <f t="shared" si="485"/>
        <v>0</v>
      </c>
      <c r="ULQ59" s="383">
        <f t="shared" si="485"/>
        <v>0</v>
      </c>
      <c r="ULR59" s="383">
        <f t="shared" si="485"/>
        <v>0</v>
      </c>
      <c r="ULS59" s="383">
        <f t="shared" si="485"/>
        <v>0</v>
      </c>
      <c r="ULT59" s="383">
        <f t="shared" si="485"/>
        <v>0</v>
      </c>
      <c r="ULU59" s="383">
        <f t="shared" si="485"/>
        <v>0</v>
      </c>
      <c r="ULV59" s="383">
        <f t="shared" si="485"/>
        <v>0</v>
      </c>
      <c r="ULW59" s="383">
        <f t="shared" si="485"/>
        <v>0</v>
      </c>
      <c r="ULX59" s="383">
        <f t="shared" si="485"/>
        <v>0</v>
      </c>
      <c r="ULY59" s="383">
        <f t="shared" si="485"/>
        <v>0</v>
      </c>
      <c r="ULZ59" s="383">
        <f t="shared" ref="ULZ59:UOK59" si="486">$C$59*ULZ54</f>
        <v>0</v>
      </c>
      <c r="UMA59" s="383">
        <f t="shared" si="486"/>
        <v>0</v>
      </c>
      <c r="UMB59" s="383">
        <f t="shared" si="486"/>
        <v>0</v>
      </c>
      <c r="UMC59" s="383">
        <f t="shared" si="486"/>
        <v>0</v>
      </c>
      <c r="UMD59" s="383">
        <f t="shared" si="486"/>
        <v>0</v>
      </c>
      <c r="UME59" s="383">
        <f t="shared" si="486"/>
        <v>0</v>
      </c>
      <c r="UMF59" s="383">
        <f t="shared" si="486"/>
        <v>0</v>
      </c>
      <c r="UMG59" s="383">
        <f t="shared" si="486"/>
        <v>0</v>
      </c>
      <c r="UMH59" s="383">
        <f t="shared" si="486"/>
        <v>0</v>
      </c>
      <c r="UMI59" s="383">
        <f t="shared" si="486"/>
        <v>0</v>
      </c>
      <c r="UMJ59" s="383">
        <f t="shared" si="486"/>
        <v>0</v>
      </c>
      <c r="UMK59" s="383">
        <f t="shared" si="486"/>
        <v>0</v>
      </c>
      <c r="UML59" s="383">
        <f t="shared" si="486"/>
        <v>0</v>
      </c>
      <c r="UMM59" s="383">
        <f t="shared" si="486"/>
        <v>0</v>
      </c>
      <c r="UMN59" s="383">
        <f t="shared" si="486"/>
        <v>0</v>
      </c>
      <c r="UMO59" s="383">
        <f t="shared" si="486"/>
        <v>0</v>
      </c>
      <c r="UMP59" s="383">
        <f t="shared" si="486"/>
        <v>0</v>
      </c>
      <c r="UMQ59" s="383">
        <f t="shared" si="486"/>
        <v>0</v>
      </c>
      <c r="UMR59" s="383">
        <f t="shared" si="486"/>
        <v>0</v>
      </c>
      <c r="UMS59" s="383">
        <f t="shared" si="486"/>
        <v>0</v>
      </c>
      <c r="UMT59" s="383">
        <f t="shared" si="486"/>
        <v>0</v>
      </c>
      <c r="UMU59" s="383">
        <f t="shared" si="486"/>
        <v>0</v>
      </c>
      <c r="UMV59" s="383">
        <f t="shared" si="486"/>
        <v>0</v>
      </c>
      <c r="UMW59" s="383">
        <f t="shared" si="486"/>
        <v>0</v>
      </c>
      <c r="UMX59" s="383">
        <f t="shared" si="486"/>
        <v>0</v>
      </c>
      <c r="UMY59" s="383">
        <f t="shared" si="486"/>
        <v>0</v>
      </c>
      <c r="UMZ59" s="383">
        <f t="shared" si="486"/>
        <v>0</v>
      </c>
      <c r="UNA59" s="383">
        <f t="shared" si="486"/>
        <v>0</v>
      </c>
      <c r="UNB59" s="383">
        <f t="shared" si="486"/>
        <v>0</v>
      </c>
      <c r="UNC59" s="383">
        <f t="shared" si="486"/>
        <v>0</v>
      </c>
      <c r="UND59" s="383">
        <f t="shared" si="486"/>
        <v>0</v>
      </c>
      <c r="UNE59" s="383">
        <f t="shared" si="486"/>
        <v>0</v>
      </c>
      <c r="UNF59" s="383">
        <f t="shared" si="486"/>
        <v>0</v>
      </c>
      <c r="UNG59" s="383">
        <f t="shared" si="486"/>
        <v>0</v>
      </c>
      <c r="UNH59" s="383">
        <f t="shared" si="486"/>
        <v>0</v>
      </c>
      <c r="UNI59" s="383">
        <f t="shared" si="486"/>
        <v>0</v>
      </c>
      <c r="UNJ59" s="383">
        <f t="shared" si="486"/>
        <v>0</v>
      </c>
      <c r="UNK59" s="383">
        <f t="shared" si="486"/>
        <v>0</v>
      </c>
      <c r="UNL59" s="383">
        <f t="shared" si="486"/>
        <v>0</v>
      </c>
      <c r="UNM59" s="383">
        <f t="shared" si="486"/>
        <v>0</v>
      </c>
      <c r="UNN59" s="383">
        <f t="shared" si="486"/>
        <v>0</v>
      </c>
      <c r="UNO59" s="383">
        <f t="shared" si="486"/>
        <v>0</v>
      </c>
      <c r="UNP59" s="383">
        <f t="shared" si="486"/>
        <v>0</v>
      </c>
      <c r="UNQ59" s="383">
        <f t="shared" si="486"/>
        <v>0</v>
      </c>
      <c r="UNR59" s="383">
        <f t="shared" si="486"/>
        <v>0</v>
      </c>
      <c r="UNS59" s="383">
        <f t="shared" si="486"/>
        <v>0</v>
      </c>
      <c r="UNT59" s="383">
        <f t="shared" si="486"/>
        <v>0</v>
      </c>
      <c r="UNU59" s="383">
        <f t="shared" si="486"/>
        <v>0</v>
      </c>
      <c r="UNV59" s="383">
        <f t="shared" si="486"/>
        <v>0</v>
      </c>
      <c r="UNW59" s="383">
        <f t="shared" si="486"/>
        <v>0</v>
      </c>
      <c r="UNX59" s="383">
        <f t="shared" si="486"/>
        <v>0</v>
      </c>
      <c r="UNY59" s="383">
        <f t="shared" si="486"/>
        <v>0</v>
      </c>
      <c r="UNZ59" s="383">
        <f t="shared" si="486"/>
        <v>0</v>
      </c>
      <c r="UOA59" s="383">
        <f t="shared" si="486"/>
        <v>0</v>
      </c>
      <c r="UOB59" s="383">
        <f t="shared" si="486"/>
        <v>0</v>
      </c>
      <c r="UOC59" s="383">
        <f t="shared" si="486"/>
        <v>0</v>
      </c>
      <c r="UOD59" s="383">
        <f t="shared" si="486"/>
        <v>0</v>
      </c>
      <c r="UOE59" s="383">
        <f t="shared" si="486"/>
        <v>0</v>
      </c>
      <c r="UOF59" s="383">
        <f t="shared" si="486"/>
        <v>0</v>
      </c>
      <c r="UOG59" s="383">
        <f t="shared" si="486"/>
        <v>0</v>
      </c>
      <c r="UOH59" s="383">
        <f t="shared" si="486"/>
        <v>0</v>
      </c>
      <c r="UOI59" s="383">
        <f t="shared" si="486"/>
        <v>0</v>
      </c>
      <c r="UOJ59" s="383">
        <f t="shared" si="486"/>
        <v>0</v>
      </c>
      <c r="UOK59" s="383">
        <f t="shared" si="486"/>
        <v>0</v>
      </c>
      <c r="UOL59" s="383">
        <f t="shared" ref="UOL59:UQW59" si="487">$C$59*UOL54</f>
        <v>0</v>
      </c>
      <c r="UOM59" s="383">
        <f t="shared" si="487"/>
        <v>0</v>
      </c>
      <c r="UON59" s="383">
        <f t="shared" si="487"/>
        <v>0</v>
      </c>
      <c r="UOO59" s="383">
        <f t="shared" si="487"/>
        <v>0</v>
      </c>
      <c r="UOP59" s="383">
        <f t="shared" si="487"/>
        <v>0</v>
      </c>
      <c r="UOQ59" s="383">
        <f t="shared" si="487"/>
        <v>0</v>
      </c>
      <c r="UOR59" s="383">
        <f t="shared" si="487"/>
        <v>0</v>
      </c>
      <c r="UOS59" s="383">
        <f t="shared" si="487"/>
        <v>0</v>
      </c>
      <c r="UOT59" s="383">
        <f t="shared" si="487"/>
        <v>0</v>
      </c>
      <c r="UOU59" s="383">
        <f t="shared" si="487"/>
        <v>0</v>
      </c>
      <c r="UOV59" s="383">
        <f t="shared" si="487"/>
        <v>0</v>
      </c>
      <c r="UOW59" s="383">
        <f t="shared" si="487"/>
        <v>0</v>
      </c>
      <c r="UOX59" s="383">
        <f t="shared" si="487"/>
        <v>0</v>
      </c>
      <c r="UOY59" s="383">
        <f t="shared" si="487"/>
        <v>0</v>
      </c>
      <c r="UOZ59" s="383">
        <f t="shared" si="487"/>
        <v>0</v>
      </c>
      <c r="UPA59" s="383">
        <f t="shared" si="487"/>
        <v>0</v>
      </c>
      <c r="UPB59" s="383">
        <f t="shared" si="487"/>
        <v>0</v>
      </c>
      <c r="UPC59" s="383">
        <f t="shared" si="487"/>
        <v>0</v>
      </c>
      <c r="UPD59" s="383">
        <f t="shared" si="487"/>
        <v>0</v>
      </c>
      <c r="UPE59" s="383">
        <f t="shared" si="487"/>
        <v>0</v>
      </c>
      <c r="UPF59" s="383">
        <f t="shared" si="487"/>
        <v>0</v>
      </c>
      <c r="UPG59" s="383">
        <f t="shared" si="487"/>
        <v>0</v>
      </c>
      <c r="UPH59" s="383">
        <f t="shared" si="487"/>
        <v>0</v>
      </c>
      <c r="UPI59" s="383">
        <f t="shared" si="487"/>
        <v>0</v>
      </c>
      <c r="UPJ59" s="383">
        <f t="shared" si="487"/>
        <v>0</v>
      </c>
      <c r="UPK59" s="383">
        <f t="shared" si="487"/>
        <v>0</v>
      </c>
      <c r="UPL59" s="383">
        <f t="shared" si="487"/>
        <v>0</v>
      </c>
      <c r="UPM59" s="383">
        <f t="shared" si="487"/>
        <v>0</v>
      </c>
      <c r="UPN59" s="383">
        <f t="shared" si="487"/>
        <v>0</v>
      </c>
      <c r="UPO59" s="383">
        <f t="shared" si="487"/>
        <v>0</v>
      </c>
      <c r="UPP59" s="383">
        <f t="shared" si="487"/>
        <v>0</v>
      </c>
      <c r="UPQ59" s="383">
        <f t="shared" si="487"/>
        <v>0</v>
      </c>
      <c r="UPR59" s="383">
        <f t="shared" si="487"/>
        <v>0</v>
      </c>
      <c r="UPS59" s="383">
        <f t="shared" si="487"/>
        <v>0</v>
      </c>
      <c r="UPT59" s="383">
        <f t="shared" si="487"/>
        <v>0</v>
      </c>
      <c r="UPU59" s="383">
        <f t="shared" si="487"/>
        <v>0</v>
      </c>
      <c r="UPV59" s="383">
        <f t="shared" si="487"/>
        <v>0</v>
      </c>
      <c r="UPW59" s="383">
        <f t="shared" si="487"/>
        <v>0</v>
      </c>
      <c r="UPX59" s="383">
        <f t="shared" si="487"/>
        <v>0</v>
      </c>
      <c r="UPY59" s="383">
        <f t="shared" si="487"/>
        <v>0</v>
      </c>
      <c r="UPZ59" s="383">
        <f t="shared" si="487"/>
        <v>0</v>
      </c>
      <c r="UQA59" s="383">
        <f t="shared" si="487"/>
        <v>0</v>
      </c>
      <c r="UQB59" s="383">
        <f t="shared" si="487"/>
        <v>0</v>
      </c>
      <c r="UQC59" s="383">
        <f t="shared" si="487"/>
        <v>0</v>
      </c>
      <c r="UQD59" s="383">
        <f t="shared" si="487"/>
        <v>0</v>
      </c>
      <c r="UQE59" s="383">
        <f t="shared" si="487"/>
        <v>0</v>
      </c>
      <c r="UQF59" s="383">
        <f t="shared" si="487"/>
        <v>0</v>
      </c>
      <c r="UQG59" s="383">
        <f t="shared" si="487"/>
        <v>0</v>
      </c>
      <c r="UQH59" s="383">
        <f t="shared" si="487"/>
        <v>0</v>
      </c>
      <c r="UQI59" s="383">
        <f t="shared" si="487"/>
        <v>0</v>
      </c>
      <c r="UQJ59" s="383">
        <f t="shared" si="487"/>
        <v>0</v>
      </c>
      <c r="UQK59" s="383">
        <f t="shared" si="487"/>
        <v>0</v>
      </c>
      <c r="UQL59" s="383">
        <f t="shared" si="487"/>
        <v>0</v>
      </c>
      <c r="UQM59" s="383">
        <f t="shared" si="487"/>
        <v>0</v>
      </c>
      <c r="UQN59" s="383">
        <f t="shared" si="487"/>
        <v>0</v>
      </c>
      <c r="UQO59" s="383">
        <f t="shared" si="487"/>
        <v>0</v>
      </c>
      <c r="UQP59" s="383">
        <f t="shared" si="487"/>
        <v>0</v>
      </c>
      <c r="UQQ59" s="383">
        <f t="shared" si="487"/>
        <v>0</v>
      </c>
      <c r="UQR59" s="383">
        <f t="shared" si="487"/>
        <v>0</v>
      </c>
      <c r="UQS59" s="383">
        <f t="shared" si="487"/>
        <v>0</v>
      </c>
      <c r="UQT59" s="383">
        <f t="shared" si="487"/>
        <v>0</v>
      </c>
      <c r="UQU59" s="383">
        <f t="shared" si="487"/>
        <v>0</v>
      </c>
      <c r="UQV59" s="383">
        <f t="shared" si="487"/>
        <v>0</v>
      </c>
      <c r="UQW59" s="383">
        <f t="shared" si="487"/>
        <v>0</v>
      </c>
      <c r="UQX59" s="383">
        <f t="shared" ref="UQX59:UTI59" si="488">$C$59*UQX54</f>
        <v>0</v>
      </c>
      <c r="UQY59" s="383">
        <f t="shared" si="488"/>
        <v>0</v>
      </c>
      <c r="UQZ59" s="383">
        <f t="shared" si="488"/>
        <v>0</v>
      </c>
      <c r="URA59" s="383">
        <f t="shared" si="488"/>
        <v>0</v>
      </c>
      <c r="URB59" s="383">
        <f t="shared" si="488"/>
        <v>0</v>
      </c>
      <c r="URC59" s="383">
        <f t="shared" si="488"/>
        <v>0</v>
      </c>
      <c r="URD59" s="383">
        <f t="shared" si="488"/>
        <v>0</v>
      </c>
      <c r="URE59" s="383">
        <f t="shared" si="488"/>
        <v>0</v>
      </c>
      <c r="URF59" s="383">
        <f t="shared" si="488"/>
        <v>0</v>
      </c>
      <c r="URG59" s="383">
        <f t="shared" si="488"/>
        <v>0</v>
      </c>
      <c r="URH59" s="383">
        <f t="shared" si="488"/>
        <v>0</v>
      </c>
      <c r="URI59" s="383">
        <f t="shared" si="488"/>
        <v>0</v>
      </c>
      <c r="URJ59" s="383">
        <f t="shared" si="488"/>
        <v>0</v>
      </c>
      <c r="URK59" s="383">
        <f t="shared" si="488"/>
        <v>0</v>
      </c>
      <c r="URL59" s="383">
        <f t="shared" si="488"/>
        <v>0</v>
      </c>
      <c r="URM59" s="383">
        <f t="shared" si="488"/>
        <v>0</v>
      </c>
      <c r="URN59" s="383">
        <f t="shared" si="488"/>
        <v>0</v>
      </c>
      <c r="URO59" s="383">
        <f t="shared" si="488"/>
        <v>0</v>
      </c>
      <c r="URP59" s="383">
        <f t="shared" si="488"/>
        <v>0</v>
      </c>
      <c r="URQ59" s="383">
        <f t="shared" si="488"/>
        <v>0</v>
      </c>
      <c r="URR59" s="383">
        <f t="shared" si="488"/>
        <v>0</v>
      </c>
      <c r="URS59" s="383">
        <f t="shared" si="488"/>
        <v>0</v>
      </c>
      <c r="URT59" s="383">
        <f t="shared" si="488"/>
        <v>0</v>
      </c>
      <c r="URU59" s="383">
        <f t="shared" si="488"/>
        <v>0</v>
      </c>
      <c r="URV59" s="383">
        <f t="shared" si="488"/>
        <v>0</v>
      </c>
      <c r="URW59" s="383">
        <f t="shared" si="488"/>
        <v>0</v>
      </c>
      <c r="URX59" s="383">
        <f t="shared" si="488"/>
        <v>0</v>
      </c>
      <c r="URY59" s="383">
        <f t="shared" si="488"/>
        <v>0</v>
      </c>
      <c r="URZ59" s="383">
        <f t="shared" si="488"/>
        <v>0</v>
      </c>
      <c r="USA59" s="383">
        <f t="shared" si="488"/>
        <v>0</v>
      </c>
      <c r="USB59" s="383">
        <f t="shared" si="488"/>
        <v>0</v>
      </c>
      <c r="USC59" s="383">
        <f t="shared" si="488"/>
        <v>0</v>
      </c>
      <c r="USD59" s="383">
        <f t="shared" si="488"/>
        <v>0</v>
      </c>
      <c r="USE59" s="383">
        <f t="shared" si="488"/>
        <v>0</v>
      </c>
      <c r="USF59" s="383">
        <f t="shared" si="488"/>
        <v>0</v>
      </c>
      <c r="USG59" s="383">
        <f t="shared" si="488"/>
        <v>0</v>
      </c>
      <c r="USH59" s="383">
        <f t="shared" si="488"/>
        <v>0</v>
      </c>
      <c r="USI59" s="383">
        <f t="shared" si="488"/>
        <v>0</v>
      </c>
      <c r="USJ59" s="383">
        <f t="shared" si="488"/>
        <v>0</v>
      </c>
      <c r="USK59" s="383">
        <f t="shared" si="488"/>
        <v>0</v>
      </c>
      <c r="USL59" s="383">
        <f t="shared" si="488"/>
        <v>0</v>
      </c>
      <c r="USM59" s="383">
        <f t="shared" si="488"/>
        <v>0</v>
      </c>
      <c r="USN59" s="383">
        <f t="shared" si="488"/>
        <v>0</v>
      </c>
      <c r="USO59" s="383">
        <f t="shared" si="488"/>
        <v>0</v>
      </c>
      <c r="USP59" s="383">
        <f t="shared" si="488"/>
        <v>0</v>
      </c>
      <c r="USQ59" s="383">
        <f t="shared" si="488"/>
        <v>0</v>
      </c>
      <c r="USR59" s="383">
        <f t="shared" si="488"/>
        <v>0</v>
      </c>
      <c r="USS59" s="383">
        <f t="shared" si="488"/>
        <v>0</v>
      </c>
      <c r="UST59" s="383">
        <f t="shared" si="488"/>
        <v>0</v>
      </c>
      <c r="USU59" s="383">
        <f t="shared" si="488"/>
        <v>0</v>
      </c>
      <c r="USV59" s="383">
        <f t="shared" si="488"/>
        <v>0</v>
      </c>
      <c r="USW59" s="383">
        <f t="shared" si="488"/>
        <v>0</v>
      </c>
      <c r="USX59" s="383">
        <f t="shared" si="488"/>
        <v>0</v>
      </c>
      <c r="USY59" s="383">
        <f t="shared" si="488"/>
        <v>0</v>
      </c>
      <c r="USZ59" s="383">
        <f t="shared" si="488"/>
        <v>0</v>
      </c>
      <c r="UTA59" s="383">
        <f t="shared" si="488"/>
        <v>0</v>
      </c>
      <c r="UTB59" s="383">
        <f t="shared" si="488"/>
        <v>0</v>
      </c>
      <c r="UTC59" s="383">
        <f t="shared" si="488"/>
        <v>0</v>
      </c>
      <c r="UTD59" s="383">
        <f t="shared" si="488"/>
        <v>0</v>
      </c>
      <c r="UTE59" s="383">
        <f t="shared" si="488"/>
        <v>0</v>
      </c>
      <c r="UTF59" s="383">
        <f t="shared" si="488"/>
        <v>0</v>
      </c>
      <c r="UTG59" s="383">
        <f t="shared" si="488"/>
        <v>0</v>
      </c>
      <c r="UTH59" s="383">
        <f t="shared" si="488"/>
        <v>0</v>
      </c>
      <c r="UTI59" s="383">
        <f t="shared" si="488"/>
        <v>0</v>
      </c>
      <c r="UTJ59" s="383">
        <f t="shared" ref="UTJ59:UVU59" si="489">$C$59*UTJ54</f>
        <v>0</v>
      </c>
      <c r="UTK59" s="383">
        <f t="shared" si="489"/>
        <v>0</v>
      </c>
      <c r="UTL59" s="383">
        <f t="shared" si="489"/>
        <v>0</v>
      </c>
      <c r="UTM59" s="383">
        <f t="shared" si="489"/>
        <v>0</v>
      </c>
      <c r="UTN59" s="383">
        <f t="shared" si="489"/>
        <v>0</v>
      </c>
      <c r="UTO59" s="383">
        <f t="shared" si="489"/>
        <v>0</v>
      </c>
      <c r="UTP59" s="383">
        <f t="shared" si="489"/>
        <v>0</v>
      </c>
      <c r="UTQ59" s="383">
        <f t="shared" si="489"/>
        <v>0</v>
      </c>
      <c r="UTR59" s="383">
        <f t="shared" si="489"/>
        <v>0</v>
      </c>
      <c r="UTS59" s="383">
        <f t="shared" si="489"/>
        <v>0</v>
      </c>
      <c r="UTT59" s="383">
        <f t="shared" si="489"/>
        <v>0</v>
      </c>
      <c r="UTU59" s="383">
        <f t="shared" si="489"/>
        <v>0</v>
      </c>
      <c r="UTV59" s="383">
        <f t="shared" si="489"/>
        <v>0</v>
      </c>
      <c r="UTW59" s="383">
        <f t="shared" si="489"/>
        <v>0</v>
      </c>
      <c r="UTX59" s="383">
        <f t="shared" si="489"/>
        <v>0</v>
      </c>
      <c r="UTY59" s="383">
        <f t="shared" si="489"/>
        <v>0</v>
      </c>
      <c r="UTZ59" s="383">
        <f t="shared" si="489"/>
        <v>0</v>
      </c>
      <c r="UUA59" s="383">
        <f t="shared" si="489"/>
        <v>0</v>
      </c>
      <c r="UUB59" s="383">
        <f t="shared" si="489"/>
        <v>0</v>
      </c>
      <c r="UUC59" s="383">
        <f t="shared" si="489"/>
        <v>0</v>
      </c>
      <c r="UUD59" s="383">
        <f t="shared" si="489"/>
        <v>0</v>
      </c>
      <c r="UUE59" s="383">
        <f t="shared" si="489"/>
        <v>0</v>
      </c>
      <c r="UUF59" s="383">
        <f t="shared" si="489"/>
        <v>0</v>
      </c>
      <c r="UUG59" s="383">
        <f t="shared" si="489"/>
        <v>0</v>
      </c>
      <c r="UUH59" s="383">
        <f t="shared" si="489"/>
        <v>0</v>
      </c>
      <c r="UUI59" s="383">
        <f t="shared" si="489"/>
        <v>0</v>
      </c>
      <c r="UUJ59" s="383">
        <f t="shared" si="489"/>
        <v>0</v>
      </c>
      <c r="UUK59" s="383">
        <f t="shared" si="489"/>
        <v>0</v>
      </c>
      <c r="UUL59" s="383">
        <f t="shared" si="489"/>
        <v>0</v>
      </c>
      <c r="UUM59" s="383">
        <f t="shared" si="489"/>
        <v>0</v>
      </c>
      <c r="UUN59" s="383">
        <f t="shared" si="489"/>
        <v>0</v>
      </c>
      <c r="UUO59" s="383">
        <f t="shared" si="489"/>
        <v>0</v>
      </c>
      <c r="UUP59" s="383">
        <f t="shared" si="489"/>
        <v>0</v>
      </c>
      <c r="UUQ59" s="383">
        <f t="shared" si="489"/>
        <v>0</v>
      </c>
      <c r="UUR59" s="383">
        <f t="shared" si="489"/>
        <v>0</v>
      </c>
      <c r="UUS59" s="383">
        <f t="shared" si="489"/>
        <v>0</v>
      </c>
      <c r="UUT59" s="383">
        <f t="shared" si="489"/>
        <v>0</v>
      </c>
      <c r="UUU59" s="383">
        <f t="shared" si="489"/>
        <v>0</v>
      </c>
      <c r="UUV59" s="383">
        <f t="shared" si="489"/>
        <v>0</v>
      </c>
      <c r="UUW59" s="383">
        <f t="shared" si="489"/>
        <v>0</v>
      </c>
      <c r="UUX59" s="383">
        <f t="shared" si="489"/>
        <v>0</v>
      </c>
      <c r="UUY59" s="383">
        <f t="shared" si="489"/>
        <v>0</v>
      </c>
      <c r="UUZ59" s="383">
        <f t="shared" si="489"/>
        <v>0</v>
      </c>
      <c r="UVA59" s="383">
        <f t="shared" si="489"/>
        <v>0</v>
      </c>
      <c r="UVB59" s="383">
        <f t="shared" si="489"/>
        <v>0</v>
      </c>
      <c r="UVC59" s="383">
        <f t="shared" si="489"/>
        <v>0</v>
      </c>
      <c r="UVD59" s="383">
        <f t="shared" si="489"/>
        <v>0</v>
      </c>
      <c r="UVE59" s="383">
        <f t="shared" si="489"/>
        <v>0</v>
      </c>
      <c r="UVF59" s="383">
        <f t="shared" si="489"/>
        <v>0</v>
      </c>
      <c r="UVG59" s="383">
        <f t="shared" si="489"/>
        <v>0</v>
      </c>
      <c r="UVH59" s="383">
        <f t="shared" si="489"/>
        <v>0</v>
      </c>
      <c r="UVI59" s="383">
        <f t="shared" si="489"/>
        <v>0</v>
      </c>
      <c r="UVJ59" s="383">
        <f t="shared" si="489"/>
        <v>0</v>
      </c>
      <c r="UVK59" s="383">
        <f t="shared" si="489"/>
        <v>0</v>
      </c>
      <c r="UVL59" s="383">
        <f t="shared" si="489"/>
        <v>0</v>
      </c>
      <c r="UVM59" s="383">
        <f t="shared" si="489"/>
        <v>0</v>
      </c>
      <c r="UVN59" s="383">
        <f t="shared" si="489"/>
        <v>0</v>
      </c>
      <c r="UVO59" s="383">
        <f t="shared" si="489"/>
        <v>0</v>
      </c>
      <c r="UVP59" s="383">
        <f t="shared" si="489"/>
        <v>0</v>
      </c>
      <c r="UVQ59" s="383">
        <f t="shared" si="489"/>
        <v>0</v>
      </c>
      <c r="UVR59" s="383">
        <f t="shared" si="489"/>
        <v>0</v>
      </c>
      <c r="UVS59" s="383">
        <f t="shared" si="489"/>
        <v>0</v>
      </c>
      <c r="UVT59" s="383">
        <f t="shared" si="489"/>
        <v>0</v>
      </c>
      <c r="UVU59" s="383">
        <f t="shared" si="489"/>
        <v>0</v>
      </c>
      <c r="UVV59" s="383">
        <f t="shared" ref="UVV59:UYG59" si="490">$C$59*UVV54</f>
        <v>0</v>
      </c>
      <c r="UVW59" s="383">
        <f t="shared" si="490"/>
        <v>0</v>
      </c>
      <c r="UVX59" s="383">
        <f t="shared" si="490"/>
        <v>0</v>
      </c>
      <c r="UVY59" s="383">
        <f t="shared" si="490"/>
        <v>0</v>
      </c>
      <c r="UVZ59" s="383">
        <f t="shared" si="490"/>
        <v>0</v>
      </c>
      <c r="UWA59" s="383">
        <f t="shared" si="490"/>
        <v>0</v>
      </c>
      <c r="UWB59" s="383">
        <f t="shared" si="490"/>
        <v>0</v>
      </c>
      <c r="UWC59" s="383">
        <f t="shared" si="490"/>
        <v>0</v>
      </c>
      <c r="UWD59" s="383">
        <f t="shared" si="490"/>
        <v>0</v>
      </c>
      <c r="UWE59" s="383">
        <f t="shared" si="490"/>
        <v>0</v>
      </c>
      <c r="UWF59" s="383">
        <f t="shared" si="490"/>
        <v>0</v>
      </c>
      <c r="UWG59" s="383">
        <f t="shared" si="490"/>
        <v>0</v>
      </c>
      <c r="UWH59" s="383">
        <f t="shared" si="490"/>
        <v>0</v>
      </c>
      <c r="UWI59" s="383">
        <f t="shared" si="490"/>
        <v>0</v>
      </c>
      <c r="UWJ59" s="383">
        <f t="shared" si="490"/>
        <v>0</v>
      </c>
      <c r="UWK59" s="383">
        <f t="shared" si="490"/>
        <v>0</v>
      </c>
      <c r="UWL59" s="383">
        <f t="shared" si="490"/>
        <v>0</v>
      </c>
      <c r="UWM59" s="383">
        <f t="shared" si="490"/>
        <v>0</v>
      </c>
      <c r="UWN59" s="383">
        <f t="shared" si="490"/>
        <v>0</v>
      </c>
      <c r="UWO59" s="383">
        <f t="shared" si="490"/>
        <v>0</v>
      </c>
      <c r="UWP59" s="383">
        <f t="shared" si="490"/>
        <v>0</v>
      </c>
      <c r="UWQ59" s="383">
        <f t="shared" si="490"/>
        <v>0</v>
      </c>
      <c r="UWR59" s="383">
        <f t="shared" si="490"/>
        <v>0</v>
      </c>
      <c r="UWS59" s="383">
        <f t="shared" si="490"/>
        <v>0</v>
      </c>
      <c r="UWT59" s="383">
        <f t="shared" si="490"/>
        <v>0</v>
      </c>
      <c r="UWU59" s="383">
        <f t="shared" si="490"/>
        <v>0</v>
      </c>
      <c r="UWV59" s="383">
        <f t="shared" si="490"/>
        <v>0</v>
      </c>
      <c r="UWW59" s="383">
        <f t="shared" si="490"/>
        <v>0</v>
      </c>
      <c r="UWX59" s="383">
        <f t="shared" si="490"/>
        <v>0</v>
      </c>
      <c r="UWY59" s="383">
        <f t="shared" si="490"/>
        <v>0</v>
      </c>
      <c r="UWZ59" s="383">
        <f t="shared" si="490"/>
        <v>0</v>
      </c>
      <c r="UXA59" s="383">
        <f t="shared" si="490"/>
        <v>0</v>
      </c>
      <c r="UXB59" s="383">
        <f t="shared" si="490"/>
        <v>0</v>
      </c>
      <c r="UXC59" s="383">
        <f t="shared" si="490"/>
        <v>0</v>
      </c>
      <c r="UXD59" s="383">
        <f t="shared" si="490"/>
        <v>0</v>
      </c>
      <c r="UXE59" s="383">
        <f t="shared" si="490"/>
        <v>0</v>
      </c>
      <c r="UXF59" s="383">
        <f t="shared" si="490"/>
        <v>0</v>
      </c>
      <c r="UXG59" s="383">
        <f t="shared" si="490"/>
        <v>0</v>
      </c>
      <c r="UXH59" s="383">
        <f t="shared" si="490"/>
        <v>0</v>
      </c>
      <c r="UXI59" s="383">
        <f t="shared" si="490"/>
        <v>0</v>
      </c>
      <c r="UXJ59" s="383">
        <f t="shared" si="490"/>
        <v>0</v>
      </c>
      <c r="UXK59" s="383">
        <f t="shared" si="490"/>
        <v>0</v>
      </c>
      <c r="UXL59" s="383">
        <f t="shared" si="490"/>
        <v>0</v>
      </c>
      <c r="UXM59" s="383">
        <f t="shared" si="490"/>
        <v>0</v>
      </c>
      <c r="UXN59" s="383">
        <f t="shared" si="490"/>
        <v>0</v>
      </c>
      <c r="UXO59" s="383">
        <f t="shared" si="490"/>
        <v>0</v>
      </c>
      <c r="UXP59" s="383">
        <f t="shared" si="490"/>
        <v>0</v>
      </c>
      <c r="UXQ59" s="383">
        <f t="shared" si="490"/>
        <v>0</v>
      </c>
      <c r="UXR59" s="383">
        <f t="shared" si="490"/>
        <v>0</v>
      </c>
      <c r="UXS59" s="383">
        <f t="shared" si="490"/>
        <v>0</v>
      </c>
      <c r="UXT59" s="383">
        <f t="shared" si="490"/>
        <v>0</v>
      </c>
      <c r="UXU59" s="383">
        <f t="shared" si="490"/>
        <v>0</v>
      </c>
      <c r="UXV59" s="383">
        <f t="shared" si="490"/>
        <v>0</v>
      </c>
      <c r="UXW59" s="383">
        <f t="shared" si="490"/>
        <v>0</v>
      </c>
      <c r="UXX59" s="383">
        <f t="shared" si="490"/>
        <v>0</v>
      </c>
      <c r="UXY59" s="383">
        <f t="shared" si="490"/>
        <v>0</v>
      </c>
      <c r="UXZ59" s="383">
        <f t="shared" si="490"/>
        <v>0</v>
      </c>
      <c r="UYA59" s="383">
        <f t="shared" si="490"/>
        <v>0</v>
      </c>
      <c r="UYB59" s="383">
        <f t="shared" si="490"/>
        <v>0</v>
      </c>
      <c r="UYC59" s="383">
        <f t="shared" si="490"/>
        <v>0</v>
      </c>
      <c r="UYD59" s="383">
        <f t="shared" si="490"/>
        <v>0</v>
      </c>
      <c r="UYE59" s="383">
        <f t="shared" si="490"/>
        <v>0</v>
      </c>
      <c r="UYF59" s="383">
        <f t="shared" si="490"/>
        <v>0</v>
      </c>
      <c r="UYG59" s="383">
        <f t="shared" si="490"/>
        <v>0</v>
      </c>
      <c r="UYH59" s="383">
        <f t="shared" ref="UYH59:VAS59" si="491">$C$59*UYH54</f>
        <v>0</v>
      </c>
      <c r="UYI59" s="383">
        <f t="shared" si="491"/>
        <v>0</v>
      </c>
      <c r="UYJ59" s="383">
        <f t="shared" si="491"/>
        <v>0</v>
      </c>
      <c r="UYK59" s="383">
        <f t="shared" si="491"/>
        <v>0</v>
      </c>
      <c r="UYL59" s="383">
        <f t="shared" si="491"/>
        <v>0</v>
      </c>
      <c r="UYM59" s="383">
        <f t="shared" si="491"/>
        <v>0</v>
      </c>
      <c r="UYN59" s="383">
        <f t="shared" si="491"/>
        <v>0</v>
      </c>
      <c r="UYO59" s="383">
        <f t="shared" si="491"/>
        <v>0</v>
      </c>
      <c r="UYP59" s="383">
        <f t="shared" si="491"/>
        <v>0</v>
      </c>
      <c r="UYQ59" s="383">
        <f t="shared" si="491"/>
        <v>0</v>
      </c>
      <c r="UYR59" s="383">
        <f t="shared" si="491"/>
        <v>0</v>
      </c>
      <c r="UYS59" s="383">
        <f t="shared" si="491"/>
        <v>0</v>
      </c>
      <c r="UYT59" s="383">
        <f t="shared" si="491"/>
        <v>0</v>
      </c>
      <c r="UYU59" s="383">
        <f t="shared" si="491"/>
        <v>0</v>
      </c>
      <c r="UYV59" s="383">
        <f t="shared" si="491"/>
        <v>0</v>
      </c>
      <c r="UYW59" s="383">
        <f t="shared" si="491"/>
        <v>0</v>
      </c>
      <c r="UYX59" s="383">
        <f t="shared" si="491"/>
        <v>0</v>
      </c>
      <c r="UYY59" s="383">
        <f t="shared" si="491"/>
        <v>0</v>
      </c>
      <c r="UYZ59" s="383">
        <f t="shared" si="491"/>
        <v>0</v>
      </c>
      <c r="UZA59" s="383">
        <f t="shared" si="491"/>
        <v>0</v>
      </c>
      <c r="UZB59" s="383">
        <f t="shared" si="491"/>
        <v>0</v>
      </c>
      <c r="UZC59" s="383">
        <f t="shared" si="491"/>
        <v>0</v>
      </c>
      <c r="UZD59" s="383">
        <f t="shared" si="491"/>
        <v>0</v>
      </c>
      <c r="UZE59" s="383">
        <f t="shared" si="491"/>
        <v>0</v>
      </c>
      <c r="UZF59" s="383">
        <f t="shared" si="491"/>
        <v>0</v>
      </c>
      <c r="UZG59" s="383">
        <f t="shared" si="491"/>
        <v>0</v>
      </c>
      <c r="UZH59" s="383">
        <f t="shared" si="491"/>
        <v>0</v>
      </c>
      <c r="UZI59" s="383">
        <f t="shared" si="491"/>
        <v>0</v>
      </c>
      <c r="UZJ59" s="383">
        <f t="shared" si="491"/>
        <v>0</v>
      </c>
      <c r="UZK59" s="383">
        <f t="shared" si="491"/>
        <v>0</v>
      </c>
      <c r="UZL59" s="383">
        <f t="shared" si="491"/>
        <v>0</v>
      </c>
      <c r="UZM59" s="383">
        <f t="shared" si="491"/>
        <v>0</v>
      </c>
      <c r="UZN59" s="383">
        <f t="shared" si="491"/>
        <v>0</v>
      </c>
      <c r="UZO59" s="383">
        <f t="shared" si="491"/>
        <v>0</v>
      </c>
      <c r="UZP59" s="383">
        <f t="shared" si="491"/>
        <v>0</v>
      </c>
      <c r="UZQ59" s="383">
        <f t="shared" si="491"/>
        <v>0</v>
      </c>
      <c r="UZR59" s="383">
        <f t="shared" si="491"/>
        <v>0</v>
      </c>
      <c r="UZS59" s="383">
        <f t="shared" si="491"/>
        <v>0</v>
      </c>
      <c r="UZT59" s="383">
        <f t="shared" si="491"/>
        <v>0</v>
      </c>
      <c r="UZU59" s="383">
        <f t="shared" si="491"/>
        <v>0</v>
      </c>
      <c r="UZV59" s="383">
        <f t="shared" si="491"/>
        <v>0</v>
      </c>
      <c r="UZW59" s="383">
        <f t="shared" si="491"/>
        <v>0</v>
      </c>
      <c r="UZX59" s="383">
        <f t="shared" si="491"/>
        <v>0</v>
      </c>
      <c r="UZY59" s="383">
        <f t="shared" si="491"/>
        <v>0</v>
      </c>
      <c r="UZZ59" s="383">
        <f t="shared" si="491"/>
        <v>0</v>
      </c>
      <c r="VAA59" s="383">
        <f t="shared" si="491"/>
        <v>0</v>
      </c>
      <c r="VAB59" s="383">
        <f t="shared" si="491"/>
        <v>0</v>
      </c>
      <c r="VAC59" s="383">
        <f t="shared" si="491"/>
        <v>0</v>
      </c>
      <c r="VAD59" s="383">
        <f t="shared" si="491"/>
        <v>0</v>
      </c>
      <c r="VAE59" s="383">
        <f t="shared" si="491"/>
        <v>0</v>
      </c>
      <c r="VAF59" s="383">
        <f t="shared" si="491"/>
        <v>0</v>
      </c>
      <c r="VAG59" s="383">
        <f t="shared" si="491"/>
        <v>0</v>
      </c>
      <c r="VAH59" s="383">
        <f t="shared" si="491"/>
        <v>0</v>
      </c>
      <c r="VAI59" s="383">
        <f t="shared" si="491"/>
        <v>0</v>
      </c>
      <c r="VAJ59" s="383">
        <f t="shared" si="491"/>
        <v>0</v>
      </c>
      <c r="VAK59" s="383">
        <f t="shared" si="491"/>
        <v>0</v>
      </c>
      <c r="VAL59" s="383">
        <f t="shared" si="491"/>
        <v>0</v>
      </c>
      <c r="VAM59" s="383">
        <f t="shared" si="491"/>
        <v>0</v>
      </c>
      <c r="VAN59" s="383">
        <f t="shared" si="491"/>
        <v>0</v>
      </c>
      <c r="VAO59" s="383">
        <f t="shared" si="491"/>
        <v>0</v>
      </c>
      <c r="VAP59" s="383">
        <f t="shared" si="491"/>
        <v>0</v>
      </c>
      <c r="VAQ59" s="383">
        <f t="shared" si="491"/>
        <v>0</v>
      </c>
      <c r="VAR59" s="383">
        <f t="shared" si="491"/>
        <v>0</v>
      </c>
      <c r="VAS59" s="383">
        <f t="shared" si="491"/>
        <v>0</v>
      </c>
      <c r="VAT59" s="383">
        <f t="shared" ref="VAT59:VDE59" si="492">$C$59*VAT54</f>
        <v>0</v>
      </c>
      <c r="VAU59" s="383">
        <f t="shared" si="492"/>
        <v>0</v>
      </c>
      <c r="VAV59" s="383">
        <f t="shared" si="492"/>
        <v>0</v>
      </c>
      <c r="VAW59" s="383">
        <f t="shared" si="492"/>
        <v>0</v>
      </c>
      <c r="VAX59" s="383">
        <f t="shared" si="492"/>
        <v>0</v>
      </c>
      <c r="VAY59" s="383">
        <f t="shared" si="492"/>
        <v>0</v>
      </c>
      <c r="VAZ59" s="383">
        <f t="shared" si="492"/>
        <v>0</v>
      </c>
      <c r="VBA59" s="383">
        <f t="shared" si="492"/>
        <v>0</v>
      </c>
      <c r="VBB59" s="383">
        <f t="shared" si="492"/>
        <v>0</v>
      </c>
      <c r="VBC59" s="383">
        <f t="shared" si="492"/>
        <v>0</v>
      </c>
      <c r="VBD59" s="383">
        <f t="shared" si="492"/>
        <v>0</v>
      </c>
      <c r="VBE59" s="383">
        <f t="shared" si="492"/>
        <v>0</v>
      </c>
      <c r="VBF59" s="383">
        <f t="shared" si="492"/>
        <v>0</v>
      </c>
      <c r="VBG59" s="383">
        <f t="shared" si="492"/>
        <v>0</v>
      </c>
      <c r="VBH59" s="383">
        <f t="shared" si="492"/>
        <v>0</v>
      </c>
      <c r="VBI59" s="383">
        <f t="shared" si="492"/>
        <v>0</v>
      </c>
      <c r="VBJ59" s="383">
        <f t="shared" si="492"/>
        <v>0</v>
      </c>
      <c r="VBK59" s="383">
        <f t="shared" si="492"/>
        <v>0</v>
      </c>
      <c r="VBL59" s="383">
        <f t="shared" si="492"/>
        <v>0</v>
      </c>
      <c r="VBM59" s="383">
        <f t="shared" si="492"/>
        <v>0</v>
      </c>
      <c r="VBN59" s="383">
        <f t="shared" si="492"/>
        <v>0</v>
      </c>
      <c r="VBO59" s="383">
        <f t="shared" si="492"/>
        <v>0</v>
      </c>
      <c r="VBP59" s="383">
        <f t="shared" si="492"/>
        <v>0</v>
      </c>
      <c r="VBQ59" s="383">
        <f t="shared" si="492"/>
        <v>0</v>
      </c>
      <c r="VBR59" s="383">
        <f t="shared" si="492"/>
        <v>0</v>
      </c>
      <c r="VBS59" s="383">
        <f t="shared" si="492"/>
        <v>0</v>
      </c>
      <c r="VBT59" s="383">
        <f t="shared" si="492"/>
        <v>0</v>
      </c>
      <c r="VBU59" s="383">
        <f t="shared" si="492"/>
        <v>0</v>
      </c>
      <c r="VBV59" s="383">
        <f t="shared" si="492"/>
        <v>0</v>
      </c>
      <c r="VBW59" s="383">
        <f t="shared" si="492"/>
        <v>0</v>
      </c>
      <c r="VBX59" s="383">
        <f t="shared" si="492"/>
        <v>0</v>
      </c>
      <c r="VBY59" s="383">
        <f t="shared" si="492"/>
        <v>0</v>
      </c>
      <c r="VBZ59" s="383">
        <f t="shared" si="492"/>
        <v>0</v>
      </c>
      <c r="VCA59" s="383">
        <f t="shared" si="492"/>
        <v>0</v>
      </c>
      <c r="VCB59" s="383">
        <f t="shared" si="492"/>
        <v>0</v>
      </c>
      <c r="VCC59" s="383">
        <f t="shared" si="492"/>
        <v>0</v>
      </c>
      <c r="VCD59" s="383">
        <f t="shared" si="492"/>
        <v>0</v>
      </c>
      <c r="VCE59" s="383">
        <f t="shared" si="492"/>
        <v>0</v>
      </c>
      <c r="VCF59" s="383">
        <f t="shared" si="492"/>
        <v>0</v>
      </c>
      <c r="VCG59" s="383">
        <f t="shared" si="492"/>
        <v>0</v>
      </c>
      <c r="VCH59" s="383">
        <f t="shared" si="492"/>
        <v>0</v>
      </c>
      <c r="VCI59" s="383">
        <f t="shared" si="492"/>
        <v>0</v>
      </c>
      <c r="VCJ59" s="383">
        <f t="shared" si="492"/>
        <v>0</v>
      </c>
      <c r="VCK59" s="383">
        <f t="shared" si="492"/>
        <v>0</v>
      </c>
      <c r="VCL59" s="383">
        <f t="shared" si="492"/>
        <v>0</v>
      </c>
      <c r="VCM59" s="383">
        <f t="shared" si="492"/>
        <v>0</v>
      </c>
      <c r="VCN59" s="383">
        <f t="shared" si="492"/>
        <v>0</v>
      </c>
      <c r="VCO59" s="383">
        <f t="shared" si="492"/>
        <v>0</v>
      </c>
      <c r="VCP59" s="383">
        <f t="shared" si="492"/>
        <v>0</v>
      </c>
      <c r="VCQ59" s="383">
        <f t="shared" si="492"/>
        <v>0</v>
      </c>
      <c r="VCR59" s="383">
        <f t="shared" si="492"/>
        <v>0</v>
      </c>
      <c r="VCS59" s="383">
        <f t="shared" si="492"/>
        <v>0</v>
      </c>
      <c r="VCT59" s="383">
        <f t="shared" si="492"/>
        <v>0</v>
      </c>
      <c r="VCU59" s="383">
        <f t="shared" si="492"/>
        <v>0</v>
      </c>
      <c r="VCV59" s="383">
        <f t="shared" si="492"/>
        <v>0</v>
      </c>
      <c r="VCW59" s="383">
        <f t="shared" si="492"/>
        <v>0</v>
      </c>
      <c r="VCX59" s="383">
        <f t="shared" si="492"/>
        <v>0</v>
      </c>
      <c r="VCY59" s="383">
        <f t="shared" si="492"/>
        <v>0</v>
      </c>
      <c r="VCZ59" s="383">
        <f t="shared" si="492"/>
        <v>0</v>
      </c>
      <c r="VDA59" s="383">
        <f t="shared" si="492"/>
        <v>0</v>
      </c>
      <c r="VDB59" s="383">
        <f t="shared" si="492"/>
        <v>0</v>
      </c>
      <c r="VDC59" s="383">
        <f t="shared" si="492"/>
        <v>0</v>
      </c>
      <c r="VDD59" s="383">
        <f t="shared" si="492"/>
        <v>0</v>
      </c>
      <c r="VDE59" s="383">
        <f t="shared" si="492"/>
        <v>0</v>
      </c>
      <c r="VDF59" s="383">
        <f t="shared" ref="VDF59:VFQ59" si="493">$C$59*VDF54</f>
        <v>0</v>
      </c>
      <c r="VDG59" s="383">
        <f t="shared" si="493"/>
        <v>0</v>
      </c>
      <c r="VDH59" s="383">
        <f t="shared" si="493"/>
        <v>0</v>
      </c>
      <c r="VDI59" s="383">
        <f t="shared" si="493"/>
        <v>0</v>
      </c>
      <c r="VDJ59" s="383">
        <f t="shared" si="493"/>
        <v>0</v>
      </c>
      <c r="VDK59" s="383">
        <f t="shared" si="493"/>
        <v>0</v>
      </c>
      <c r="VDL59" s="383">
        <f t="shared" si="493"/>
        <v>0</v>
      </c>
      <c r="VDM59" s="383">
        <f t="shared" si="493"/>
        <v>0</v>
      </c>
      <c r="VDN59" s="383">
        <f t="shared" si="493"/>
        <v>0</v>
      </c>
      <c r="VDO59" s="383">
        <f t="shared" si="493"/>
        <v>0</v>
      </c>
      <c r="VDP59" s="383">
        <f t="shared" si="493"/>
        <v>0</v>
      </c>
      <c r="VDQ59" s="383">
        <f t="shared" si="493"/>
        <v>0</v>
      </c>
      <c r="VDR59" s="383">
        <f t="shared" si="493"/>
        <v>0</v>
      </c>
      <c r="VDS59" s="383">
        <f t="shared" si="493"/>
        <v>0</v>
      </c>
      <c r="VDT59" s="383">
        <f t="shared" si="493"/>
        <v>0</v>
      </c>
      <c r="VDU59" s="383">
        <f t="shared" si="493"/>
        <v>0</v>
      </c>
      <c r="VDV59" s="383">
        <f t="shared" si="493"/>
        <v>0</v>
      </c>
      <c r="VDW59" s="383">
        <f t="shared" si="493"/>
        <v>0</v>
      </c>
      <c r="VDX59" s="383">
        <f t="shared" si="493"/>
        <v>0</v>
      </c>
      <c r="VDY59" s="383">
        <f t="shared" si="493"/>
        <v>0</v>
      </c>
      <c r="VDZ59" s="383">
        <f t="shared" si="493"/>
        <v>0</v>
      </c>
      <c r="VEA59" s="383">
        <f t="shared" si="493"/>
        <v>0</v>
      </c>
      <c r="VEB59" s="383">
        <f t="shared" si="493"/>
        <v>0</v>
      </c>
      <c r="VEC59" s="383">
        <f t="shared" si="493"/>
        <v>0</v>
      </c>
      <c r="VED59" s="383">
        <f t="shared" si="493"/>
        <v>0</v>
      </c>
      <c r="VEE59" s="383">
        <f t="shared" si="493"/>
        <v>0</v>
      </c>
      <c r="VEF59" s="383">
        <f t="shared" si="493"/>
        <v>0</v>
      </c>
      <c r="VEG59" s="383">
        <f t="shared" si="493"/>
        <v>0</v>
      </c>
      <c r="VEH59" s="383">
        <f t="shared" si="493"/>
        <v>0</v>
      </c>
      <c r="VEI59" s="383">
        <f t="shared" si="493"/>
        <v>0</v>
      </c>
      <c r="VEJ59" s="383">
        <f t="shared" si="493"/>
        <v>0</v>
      </c>
      <c r="VEK59" s="383">
        <f t="shared" si="493"/>
        <v>0</v>
      </c>
      <c r="VEL59" s="383">
        <f t="shared" si="493"/>
        <v>0</v>
      </c>
      <c r="VEM59" s="383">
        <f t="shared" si="493"/>
        <v>0</v>
      </c>
      <c r="VEN59" s="383">
        <f t="shared" si="493"/>
        <v>0</v>
      </c>
      <c r="VEO59" s="383">
        <f t="shared" si="493"/>
        <v>0</v>
      </c>
      <c r="VEP59" s="383">
        <f t="shared" si="493"/>
        <v>0</v>
      </c>
      <c r="VEQ59" s="383">
        <f t="shared" si="493"/>
        <v>0</v>
      </c>
      <c r="VER59" s="383">
        <f t="shared" si="493"/>
        <v>0</v>
      </c>
      <c r="VES59" s="383">
        <f t="shared" si="493"/>
        <v>0</v>
      </c>
      <c r="VET59" s="383">
        <f t="shared" si="493"/>
        <v>0</v>
      </c>
      <c r="VEU59" s="383">
        <f t="shared" si="493"/>
        <v>0</v>
      </c>
      <c r="VEV59" s="383">
        <f t="shared" si="493"/>
        <v>0</v>
      </c>
      <c r="VEW59" s="383">
        <f t="shared" si="493"/>
        <v>0</v>
      </c>
      <c r="VEX59" s="383">
        <f t="shared" si="493"/>
        <v>0</v>
      </c>
      <c r="VEY59" s="383">
        <f t="shared" si="493"/>
        <v>0</v>
      </c>
      <c r="VEZ59" s="383">
        <f t="shared" si="493"/>
        <v>0</v>
      </c>
      <c r="VFA59" s="383">
        <f t="shared" si="493"/>
        <v>0</v>
      </c>
      <c r="VFB59" s="383">
        <f t="shared" si="493"/>
        <v>0</v>
      </c>
      <c r="VFC59" s="383">
        <f t="shared" si="493"/>
        <v>0</v>
      </c>
      <c r="VFD59" s="383">
        <f t="shared" si="493"/>
        <v>0</v>
      </c>
      <c r="VFE59" s="383">
        <f t="shared" si="493"/>
        <v>0</v>
      </c>
      <c r="VFF59" s="383">
        <f t="shared" si="493"/>
        <v>0</v>
      </c>
      <c r="VFG59" s="383">
        <f t="shared" si="493"/>
        <v>0</v>
      </c>
      <c r="VFH59" s="383">
        <f t="shared" si="493"/>
        <v>0</v>
      </c>
      <c r="VFI59" s="383">
        <f t="shared" si="493"/>
        <v>0</v>
      </c>
      <c r="VFJ59" s="383">
        <f t="shared" si="493"/>
        <v>0</v>
      </c>
      <c r="VFK59" s="383">
        <f t="shared" si="493"/>
        <v>0</v>
      </c>
      <c r="VFL59" s="383">
        <f t="shared" si="493"/>
        <v>0</v>
      </c>
      <c r="VFM59" s="383">
        <f t="shared" si="493"/>
        <v>0</v>
      </c>
      <c r="VFN59" s="383">
        <f t="shared" si="493"/>
        <v>0</v>
      </c>
      <c r="VFO59" s="383">
        <f t="shared" si="493"/>
        <v>0</v>
      </c>
      <c r="VFP59" s="383">
        <f t="shared" si="493"/>
        <v>0</v>
      </c>
      <c r="VFQ59" s="383">
        <f t="shared" si="493"/>
        <v>0</v>
      </c>
      <c r="VFR59" s="383">
        <f t="shared" ref="VFR59:VIC59" si="494">$C$59*VFR54</f>
        <v>0</v>
      </c>
      <c r="VFS59" s="383">
        <f t="shared" si="494"/>
        <v>0</v>
      </c>
      <c r="VFT59" s="383">
        <f t="shared" si="494"/>
        <v>0</v>
      </c>
      <c r="VFU59" s="383">
        <f t="shared" si="494"/>
        <v>0</v>
      </c>
      <c r="VFV59" s="383">
        <f t="shared" si="494"/>
        <v>0</v>
      </c>
      <c r="VFW59" s="383">
        <f t="shared" si="494"/>
        <v>0</v>
      </c>
      <c r="VFX59" s="383">
        <f t="shared" si="494"/>
        <v>0</v>
      </c>
      <c r="VFY59" s="383">
        <f t="shared" si="494"/>
        <v>0</v>
      </c>
      <c r="VFZ59" s="383">
        <f t="shared" si="494"/>
        <v>0</v>
      </c>
      <c r="VGA59" s="383">
        <f t="shared" si="494"/>
        <v>0</v>
      </c>
      <c r="VGB59" s="383">
        <f t="shared" si="494"/>
        <v>0</v>
      </c>
      <c r="VGC59" s="383">
        <f t="shared" si="494"/>
        <v>0</v>
      </c>
      <c r="VGD59" s="383">
        <f t="shared" si="494"/>
        <v>0</v>
      </c>
      <c r="VGE59" s="383">
        <f t="shared" si="494"/>
        <v>0</v>
      </c>
      <c r="VGF59" s="383">
        <f t="shared" si="494"/>
        <v>0</v>
      </c>
      <c r="VGG59" s="383">
        <f t="shared" si="494"/>
        <v>0</v>
      </c>
      <c r="VGH59" s="383">
        <f t="shared" si="494"/>
        <v>0</v>
      </c>
      <c r="VGI59" s="383">
        <f t="shared" si="494"/>
        <v>0</v>
      </c>
      <c r="VGJ59" s="383">
        <f t="shared" si="494"/>
        <v>0</v>
      </c>
      <c r="VGK59" s="383">
        <f t="shared" si="494"/>
        <v>0</v>
      </c>
      <c r="VGL59" s="383">
        <f t="shared" si="494"/>
        <v>0</v>
      </c>
      <c r="VGM59" s="383">
        <f t="shared" si="494"/>
        <v>0</v>
      </c>
      <c r="VGN59" s="383">
        <f t="shared" si="494"/>
        <v>0</v>
      </c>
      <c r="VGO59" s="383">
        <f t="shared" si="494"/>
        <v>0</v>
      </c>
      <c r="VGP59" s="383">
        <f t="shared" si="494"/>
        <v>0</v>
      </c>
      <c r="VGQ59" s="383">
        <f t="shared" si="494"/>
        <v>0</v>
      </c>
      <c r="VGR59" s="383">
        <f t="shared" si="494"/>
        <v>0</v>
      </c>
      <c r="VGS59" s="383">
        <f t="shared" si="494"/>
        <v>0</v>
      </c>
      <c r="VGT59" s="383">
        <f t="shared" si="494"/>
        <v>0</v>
      </c>
      <c r="VGU59" s="383">
        <f t="shared" si="494"/>
        <v>0</v>
      </c>
      <c r="VGV59" s="383">
        <f t="shared" si="494"/>
        <v>0</v>
      </c>
      <c r="VGW59" s="383">
        <f t="shared" si="494"/>
        <v>0</v>
      </c>
      <c r="VGX59" s="383">
        <f t="shared" si="494"/>
        <v>0</v>
      </c>
      <c r="VGY59" s="383">
        <f t="shared" si="494"/>
        <v>0</v>
      </c>
      <c r="VGZ59" s="383">
        <f t="shared" si="494"/>
        <v>0</v>
      </c>
      <c r="VHA59" s="383">
        <f t="shared" si="494"/>
        <v>0</v>
      </c>
      <c r="VHB59" s="383">
        <f t="shared" si="494"/>
        <v>0</v>
      </c>
      <c r="VHC59" s="383">
        <f t="shared" si="494"/>
        <v>0</v>
      </c>
      <c r="VHD59" s="383">
        <f t="shared" si="494"/>
        <v>0</v>
      </c>
      <c r="VHE59" s="383">
        <f t="shared" si="494"/>
        <v>0</v>
      </c>
      <c r="VHF59" s="383">
        <f t="shared" si="494"/>
        <v>0</v>
      </c>
      <c r="VHG59" s="383">
        <f t="shared" si="494"/>
        <v>0</v>
      </c>
      <c r="VHH59" s="383">
        <f t="shared" si="494"/>
        <v>0</v>
      </c>
      <c r="VHI59" s="383">
        <f t="shared" si="494"/>
        <v>0</v>
      </c>
      <c r="VHJ59" s="383">
        <f t="shared" si="494"/>
        <v>0</v>
      </c>
      <c r="VHK59" s="383">
        <f t="shared" si="494"/>
        <v>0</v>
      </c>
      <c r="VHL59" s="383">
        <f t="shared" si="494"/>
        <v>0</v>
      </c>
      <c r="VHM59" s="383">
        <f t="shared" si="494"/>
        <v>0</v>
      </c>
      <c r="VHN59" s="383">
        <f t="shared" si="494"/>
        <v>0</v>
      </c>
      <c r="VHO59" s="383">
        <f t="shared" si="494"/>
        <v>0</v>
      </c>
      <c r="VHP59" s="383">
        <f t="shared" si="494"/>
        <v>0</v>
      </c>
      <c r="VHQ59" s="383">
        <f t="shared" si="494"/>
        <v>0</v>
      </c>
      <c r="VHR59" s="383">
        <f t="shared" si="494"/>
        <v>0</v>
      </c>
      <c r="VHS59" s="383">
        <f t="shared" si="494"/>
        <v>0</v>
      </c>
      <c r="VHT59" s="383">
        <f t="shared" si="494"/>
        <v>0</v>
      </c>
      <c r="VHU59" s="383">
        <f t="shared" si="494"/>
        <v>0</v>
      </c>
      <c r="VHV59" s="383">
        <f t="shared" si="494"/>
        <v>0</v>
      </c>
      <c r="VHW59" s="383">
        <f t="shared" si="494"/>
        <v>0</v>
      </c>
      <c r="VHX59" s="383">
        <f t="shared" si="494"/>
        <v>0</v>
      </c>
      <c r="VHY59" s="383">
        <f t="shared" si="494"/>
        <v>0</v>
      </c>
      <c r="VHZ59" s="383">
        <f t="shared" si="494"/>
        <v>0</v>
      </c>
      <c r="VIA59" s="383">
        <f t="shared" si="494"/>
        <v>0</v>
      </c>
      <c r="VIB59" s="383">
        <f t="shared" si="494"/>
        <v>0</v>
      </c>
      <c r="VIC59" s="383">
        <f t="shared" si="494"/>
        <v>0</v>
      </c>
      <c r="VID59" s="383">
        <f t="shared" ref="VID59:VKO59" si="495">$C$59*VID54</f>
        <v>0</v>
      </c>
      <c r="VIE59" s="383">
        <f t="shared" si="495"/>
        <v>0</v>
      </c>
      <c r="VIF59" s="383">
        <f t="shared" si="495"/>
        <v>0</v>
      </c>
      <c r="VIG59" s="383">
        <f t="shared" si="495"/>
        <v>0</v>
      </c>
      <c r="VIH59" s="383">
        <f t="shared" si="495"/>
        <v>0</v>
      </c>
      <c r="VII59" s="383">
        <f t="shared" si="495"/>
        <v>0</v>
      </c>
      <c r="VIJ59" s="383">
        <f t="shared" si="495"/>
        <v>0</v>
      </c>
      <c r="VIK59" s="383">
        <f t="shared" si="495"/>
        <v>0</v>
      </c>
      <c r="VIL59" s="383">
        <f t="shared" si="495"/>
        <v>0</v>
      </c>
      <c r="VIM59" s="383">
        <f t="shared" si="495"/>
        <v>0</v>
      </c>
      <c r="VIN59" s="383">
        <f t="shared" si="495"/>
        <v>0</v>
      </c>
      <c r="VIO59" s="383">
        <f t="shared" si="495"/>
        <v>0</v>
      </c>
      <c r="VIP59" s="383">
        <f t="shared" si="495"/>
        <v>0</v>
      </c>
      <c r="VIQ59" s="383">
        <f t="shared" si="495"/>
        <v>0</v>
      </c>
      <c r="VIR59" s="383">
        <f t="shared" si="495"/>
        <v>0</v>
      </c>
      <c r="VIS59" s="383">
        <f t="shared" si="495"/>
        <v>0</v>
      </c>
      <c r="VIT59" s="383">
        <f t="shared" si="495"/>
        <v>0</v>
      </c>
      <c r="VIU59" s="383">
        <f t="shared" si="495"/>
        <v>0</v>
      </c>
      <c r="VIV59" s="383">
        <f t="shared" si="495"/>
        <v>0</v>
      </c>
      <c r="VIW59" s="383">
        <f t="shared" si="495"/>
        <v>0</v>
      </c>
      <c r="VIX59" s="383">
        <f t="shared" si="495"/>
        <v>0</v>
      </c>
      <c r="VIY59" s="383">
        <f t="shared" si="495"/>
        <v>0</v>
      </c>
      <c r="VIZ59" s="383">
        <f t="shared" si="495"/>
        <v>0</v>
      </c>
      <c r="VJA59" s="383">
        <f t="shared" si="495"/>
        <v>0</v>
      </c>
      <c r="VJB59" s="383">
        <f t="shared" si="495"/>
        <v>0</v>
      </c>
      <c r="VJC59" s="383">
        <f t="shared" si="495"/>
        <v>0</v>
      </c>
      <c r="VJD59" s="383">
        <f t="shared" si="495"/>
        <v>0</v>
      </c>
      <c r="VJE59" s="383">
        <f t="shared" si="495"/>
        <v>0</v>
      </c>
      <c r="VJF59" s="383">
        <f t="shared" si="495"/>
        <v>0</v>
      </c>
      <c r="VJG59" s="383">
        <f t="shared" si="495"/>
        <v>0</v>
      </c>
      <c r="VJH59" s="383">
        <f t="shared" si="495"/>
        <v>0</v>
      </c>
      <c r="VJI59" s="383">
        <f t="shared" si="495"/>
        <v>0</v>
      </c>
      <c r="VJJ59" s="383">
        <f t="shared" si="495"/>
        <v>0</v>
      </c>
      <c r="VJK59" s="383">
        <f t="shared" si="495"/>
        <v>0</v>
      </c>
      <c r="VJL59" s="383">
        <f t="shared" si="495"/>
        <v>0</v>
      </c>
      <c r="VJM59" s="383">
        <f t="shared" si="495"/>
        <v>0</v>
      </c>
      <c r="VJN59" s="383">
        <f t="shared" si="495"/>
        <v>0</v>
      </c>
      <c r="VJO59" s="383">
        <f t="shared" si="495"/>
        <v>0</v>
      </c>
      <c r="VJP59" s="383">
        <f t="shared" si="495"/>
        <v>0</v>
      </c>
      <c r="VJQ59" s="383">
        <f t="shared" si="495"/>
        <v>0</v>
      </c>
      <c r="VJR59" s="383">
        <f t="shared" si="495"/>
        <v>0</v>
      </c>
      <c r="VJS59" s="383">
        <f t="shared" si="495"/>
        <v>0</v>
      </c>
      <c r="VJT59" s="383">
        <f t="shared" si="495"/>
        <v>0</v>
      </c>
      <c r="VJU59" s="383">
        <f t="shared" si="495"/>
        <v>0</v>
      </c>
      <c r="VJV59" s="383">
        <f t="shared" si="495"/>
        <v>0</v>
      </c>
      <c r="VJW59" s="383">
        <f t="shared" si="495"/>
        <v>0</v>
      </c>
      <c r="VJX59" s="383">
        <f t="shared" si="495"/>
        <v>0</v>
      </c>
      <c r="VJY59" s="383">
        <f t="shared" si="495"/>
        <v>0</v>
      </c>
      <c r="VJZ59" s="383">
        <f t="shared" si="495"/>
        <v>0</v>
      </c>
      <c r="VKA59" s="383">
        <f t="shared" si="495"/>
        <v>0</v>
      </c>
      <c r="VKB59" s="383">
        <f t="shared" si="495"/>
        <v>0</v>
      </c>
      <c r="VKC59" s="383">
        <f t="shared" si="495"/>
        <v>0</v>
      </c>
      <c r="VKD59" s="383">
        <f t="shared" si="495"/>
        <v>0</v>
      </c>
      <c r="VKE59" s="383">
        <f t="shared" si="495"/>
        <v>0</v>
      </c>
      <c r="VKF59" s="383">
        <f t="shared" si="495"/>
        <v>0</v>
      </c>
      <c r="VKG59" s="383">
        <f t="shared" si="495"/>
        <v>0</v>
      </c>
      <c r="VKH59" s="383">
        <f t="shared" si="495"/>
        <v>0</v>
      </c>
      <c r="VKI59" s="383">
        <f t="shared" si="495"/>
        <v>0</v>
      </c>
      <c r="VKJ59" s="383">
        <f t="shared" si="495"/>
        <v>0</v>
      </c>
      <c r="VKK59" s="383">
        <f t="shared" si="495"/>
        <v>0</v>
      </c>
      <c r="VKL59" s="383">
        <f t="shared" si="495"/>
        <v>0</v>
      </c>
      <c r="VKM59" s="383">
        <f t="shared" si="495"/>
        <v>0</v>
      </c>
      <c r="VKN59" s="383">
        <f t="shared" si="495"/>
        <v>0</v>
      </c>
      <c r="VKO59" s="383">
        <f t="shared" si="495"/>
        <v>0</v>
      </c>
      <c r="VKP59" s="383">
        <f t="shared" ref="VKP59:VNA59" si="496">$C$59*VKP54</f>
        <v>0</v>
      </c>
      <c r="VKQ59" s="383">
        <f t="shared" si="496"/>
        <v>0</v>
      </c>
      <c r="VKR59" s="383">
        <f t="shared" si="496"/>
        <v>0</v>
      </c>
      <c r="VKS59" s="383">
        <f t="shared" si="496"/>
        <v>0</v>
      </c>
      <c r="VKT59" s="383">
        <f t="shared" si="496"/>
        <v>0</v>
      </c>
      <c r="VKU59" s="383">
        <f t="shared" si="496"/>
        <v>0</v>
      </c>
      <c r="VKV59" s="383">
        <f t="shared" si="496"/>
        <v>0</v>
      </c>
      <c r="VKW59" s="383">
        <f t="shared" si="496"/>
        <v>0</v>
      </c>
      <c r="VKX59" s="383">
        <f t="shared" si="496"/>
        <v>0</v>
      </c>
      <c r="VKY59" s="383">
        <f t="shared" si="496"/>
        <v>0</v>
      </c>
      <c r="VKZ59" s="383">
        <f t="shared" si="496"/>
        <v>0</v>
      </c>
      <c r="VLA59" s="383">
        <f t="shared" si="496"/>
        <v>0</v>
      </c>
      <c r="VLB59" s="383">
        <f t="shared" si="496"/>
        <v>0</v>
      </c>
      <c r="VLC59" s="383">
        <f t="shared" si="496"/>
        <v>0</v>
      </c>
      <c r="VLD59" s="383">
        <f t="shared" si="496"/>
        <v>0</v>
      </c>
      <c r="VLE59" s="383">
        <f t="shared" si="496"/>
        <v>0</v>
      </c>
      <c r="VLF59" s="383">
        <f t="shared" si="496"/>
        <v>0</v>
      </c>
      <c r="VLG59" s="383">
        <f t="shared" si="496"/>
        <v>0</v>
      </c>
      <c r="VLH59" s="383">
        <f t="shared" si="496"/>
        <v>0</v>
      </c>
      <c r="VLI59" s="383">
        <f t="shared" si="496"/>
        <v>0</v>
      </c>
      <c r="VLJ59" s="383">
        <f t="shared" si="496"/>
        <v>0</v>
      </c>
      <c r="VLK59" s="383">
        <f t="shared" si="496"/>
        <v>0</v>
      </c>
      <c r="VLL59" s="383">
        <f t="shared" si="496"/>
        <v>0</v>
      </c>
      <c r="VLM59" s="383">
        <f t="shared" si="496"/>
        <v>0</v>
      </c>
      <c r="VLN59" s="383">
        <f t="shared" si="496"/>
        <v>0</v>
      </c>
      <c r="VLO59" s="383">
        <f t="shared" si="496"/>
        <v>0</v>
      </c>
      <c r="VLP59" s="383">
        <f t="shared" si="496"/>
        <v>0</v>
      </c>
      <c r="VLQ59" s="383">
        <f t="shared" si="496"/>
        <v>0</v>
      </c>
      <c r="VLR59" s="383">
        <f t="shared" si="496"/>
        <v>0</v>
      </c>
      <c r="VLS59" s="383">
        <f t="shared" si="496"/>
        <v>0</v>
      </c>
      <c r="VLT59" s="383">
        <f t="shared" si="496"/>
        <v>0</v>
      </c>
      <c r="VLU59" s="383">
        <f t="shared" si="496"/>
        <v>0</v>
      </c>
      <c r="VLV59" s="383">
        <f t="shared" si="496"/>
        <v>0</v>
      </c>
      <c r="VLW59" s="383">
        <f t="shared" si="496"/>
        <v>0</v>
      </c>
      <c r="VLX59" s="383">
        <f t="shared" si="496"/>
        <v>0</v>
      </c>
      <c r="VLY59" s="383">
        <f t="shared" si="496"/>
        <v>0</v>
      </c>
      <c r="VLZ59" s="383">
        <f t="shared" si="496"/>
        <v>0</v>
      </c>
      <c r="VMA59" s="383">
        <f t="shared" si="496"/>
        <v>0</v>
      </c>
      <c r="VMB59" s="383">
        <f t="shared" si="496"/>
        <v>0</v>
      </c>
      <c r="VMC59" s="383">
        <f t="shared" si="496"/>
        <v>0</v>
      </c>
      <c r="VMD59" s="383">
        <f t="shared" si="496"/>
        <v>0</v>
      </c>
      <c r="VME59" s="383">
        <f t="shared" si="496"/>
        <v>0</v>
      </c>
      <c r="VMF59" s="383">
        <f t="shared" si="496"/>
        <v>0</v>
      </c>
      <c r="VMG59" s="383">
        <f t="shared" si="496"/>
        <v>0</v>
      </c>
      <c r="VMH59" s="383">
        <f t="shared" si="496"/>
        <v>0</v>
      </c>
      <c r="VMI59" s="383">
        <f t="shared" si="496"/>
        <v>0</v>
      </c>
      <c r="VMJ59" s="383">
        <f t="shared" si="496"/>
        <v>0</v>
      </c>
      <c r="VMK59" s="383">
        <f t="shared" si="496"/>
        <v>0</v>
      </c>
      <c r="VML59" s="383">
        <f t="shared" si="496"/>
        <v>0</v>
      </c>
      <c r="VMM59" s="383">
        <f t="shared" si="496"/>
        <v>0</v>
      </c>
      <c r="VMN59" s="383">
        <f t="shared" si="496"/>
        <v>0</v>
      </c>
      <c r="VMO59" s="383">
        <f t="shared" si="496"/>
        <v>0</v>
      </c>
      <c r="VMP59" s="383">
        <f t="shared" si="496"/>
        <v>0</v>
      </c>
      <c r="VMQ59" s="383">
        <f t="shared" si="496"/>
        <v>0</v>
      </c>
      <c r="VMR59" s="383">
        <f t="shared" si="496"/>
        <v>0</v>
      </c>
      <c r="VMS59" s="383">
        <f t="shared" si="496"/>
        <v>0</v>
      </c>
      <c r="VMT59" s="383">
        <f t="shared" si="496"/>
        <v>0</v>
      </c>
      <c r="VMU59" s="383">
        <f t="shared" si="496"/>
        <v>0</v>
      </c>
      <c r="VMV59" s="383">
        <f t="shared" si="496"/>
        <v>0</v>
      </c>
      <c r="VMW59" s="383">
        <f t="shared" si="496"/>
        <v>0</v>
      </c>
      <c r="VMX59" s="383">
        <f t="shared" si="496"/>
        <v>0</v>
      </c>
      <c r="VMY59" s="383">
        <f t="shared" si="496"/>
        <v>0</v>
      </c>
      <c r="VMZ59" s="383">
        <f t="shared" si="496"/>
        <v>0</v>
      </c>
      <c r="VNA59" s="383">
        <f t="shared" si="496"/>
        <v>0</v>
      </c>
      <c r="VNB59" s="383">
        <f t="shared" ref="VNB59:VPM59" si="497">$C$59*VNB54</f>
        <v>0</v>
      </c>
      <c r="VNC59" s="383">
        <f t="shared" si="497"/>
        <v>0</v>
      </c>
      <c r="VND59" s="383">
        <f t="shared" si="497"/>
        <v>0</v>
      </c>
      <c r="VNE59" s="383">
        <f t="shared" si="497"/>
        <v>0</v>
      </c>
      <c r="VNF59" s="383">
        <f t="shared" si="497"/>
        <v>0</v>
      </c>
      <c r="VNG59" s="383">
        <f t="shared" si="497"/>
        <v>0</v>
      </c>
      <c r="VNH59" s="383">
        <f t="shared" si="497"/>
        <v>0</v>
      </c>
      <c r="VNI59" s="383">
        <f t="shared" si="497"/>
        <v>0</v>
      </c>
      <c r="VNJ59" s="383">
        <f t="shared" si="497"/>
        <v>0</v>
      </c>
      <c r="VNK59" s="383">
        <f t="shared" si="497"/>
        <v>0</v>
      </c>
      <c r="VNL59" s="383">
        <f t="shared" si="497"/>
        <v>0</v>
      </c>
      <c r="VNM59" s="383">
        <f t="shared" si="497"/>
        <v>0</v>
      </c>
      <c r="VNN59" s="383">
        <f t="shared" si="497"/>
        <v>0</v>
      </c>
      <c r="VNO59" s="383">
        <f t="shared" si="497"/>
        <v>0</v>
      </c>
      <c r="VNP59" s="383">
        <f t="shared" si="497"/>
        <v>0</v>
      </c>
      <c r="VNQ59" s="383">
        <f t="shared" si="497"/>
        <v>0</v>
      </c>
      <c r="VNR59" s="383">
        <f t="shared" si="497"/>
        <v>0</v>
      </c>
      <c r="VNS59" s="383">
        <f t="shared" si="497"/>
        <v>0</v>
      </c>
      <c r="VNT59" s="383">
        <f t="shared" si="497"/>
        <v>0</v>
      </c>
      <c r="VNU59" s="383">
        <f t="shared" si="497"/>
        <v>0</v>
      </c>
      <c r="VNV59" s="383">
        <f t="shared" si="497"/>
        <v>0</v>
      </c>
      <c r="VNW59" s="383">
        <f t="shared" si="497"/>
        <v>0</v>
      </c>
      <c r="VNX59" s="383">
        <f t="shared" si="497"/>
        <v>0</v>
      </c>
      <c r="VNY59" s="383">
        <f t="shared" si="497"/>
        <v>0</v>
      </c>
      <c r="VNZ59" s="383">
        <f t="shared" si="497"/>
        <v>0</v>
      </c>
      <c r="VOA59" s="383">
        <f t="shared" si="497"/>
        <v>0</v>
      </c>
      <c r="VOB59" s="383">
        <f t="shared" si="497"/>
        <v>0</v>
      </c>
      <c r="VOC59" s="383">
        <f t="shared" si="497"/>
        <v>0</v>
      </c>
      <c r="VOD59" s="383">
        <f t="shared" si="497"/>
        <v>0</v>
      </c>
      <c r="VOE59" s="383">
        <f t="shared" si="497"/>
        <v>0</v>
      </c>
      <c r="VOF59" s="383">
        <f t="shared" si="497"/>
        <v>0</v>
      </c>
      <c r="VOG59" s="383">
        <f t="shared" si="497"/>
        <v>0</v>
      </c>
      <c r="VOH59" s="383">
        <f t="shared" si="497"/>
        <v>0</v>
      </c>
      <c r="VOI59" s="383">
        <f t="shared" si="497"/>
        <v>0</v>
      </c>
      <c r="VOJ59" s="383">
        <f t="shared" si="497"/>
        <v>0</v>
      </c>
      <c r="VOK59" s="383">
        <f t="shared" si="497"/>
        <v>0</v>
      </c>
      <c r="VOL59" s="383">
        <f t="shared" si="497"/>
        <v>0</v>
      </c>
      <c r="VOM59" s="383">
        <f t="shared" si="497"/>
        <v>0</v>
      </c>
      <c r="VON59" s="383">
        <f t="shared" si="497"/>
        <v>0</v>
      </c>
      <c r="VOO59" s="383">
        <f t="shared" si="497"/>
        <v>0</v>
      </c>
      <c r="VOP59" s="383">
        <f t="shared" si="497"/>
        <v>0</v>
      </c>
      <c r="VOQ59" s="383">
        <f t="shared" si="497"/>
        <v>0</v>
      </c>
      <c r="VOR59" s="383">
        <f t="shared" si="497"/>
        <v>0</v>
      </c>
      <c r="VOS59" s="383">
        <f t="shared" si="497"/>
        <v>0</v>
      </c>
      <c r="VOT59" s="383">
        <f t="shared" si="497"/>
        <v>0</v>
      </c>
      <c r="VOU59" s="383">
        <f t="shared" si="497"/>
        <v>0</v>
      </c>
      <c r="VOV59" s="383">
        <f t="shared" si="497"/>
        <v>0</v>
      </c>
      <c r="VOW59" s="383">
        <f t="shared" si="497"/>
        <v>0</v>
      </c>
      <c r="VOX59" s="383">
        <f t="shared" si="497"/>
        <v>0</v>
      </c>
      <c r="VOY59" s="383">
        <f t="shared" si="497"/>
        <v>0</v>
      </c>
      <c r="VOZ59" s="383">
        <f t="shared" si="497"/>
        <v>0</v>
      </c>
      <c r="VPA59" s="383">
        <f t="shared" si="497"/>
        <v>0</v>
      </c>
      <c r="VPB59" s="383">
        <f t="shared" si="497"/>
        <v>0</v>
      </c>
      <c r="VPC59" s="383">
        <f t="shared" si="497"/>
        <v>0</v>
      </c>
      <c r="VPD59" s="383">
        <f t="shared" si="497"/>
        <v>0</v>
      </c>
      <c r="VPE59" s="383">
        <f t="shared" si="497"/>
        <v>0</v>
      </c>
      <c r="VPF59" s="383">
        <f t="shared" si="497"/>
        <v>0</v>
      </c>
      <c r="VPG59" s="383">
        <f t="shared" si="497"/>
        <v>0</v>
      </c>
      <c r="VPH59" s="383">
        <f t="shared" si="497"/>
        <v>0</v>
      </c>
      <c r="VPI59" s="383">
        <f t="shared" si="497"/>
        <v>0</v>
      </c>
      <c r="VPJ59" s="383">
        <f t="shared" si="497"/>
        <v>0</v>
      </c>
      <c r="VPK59" s="383">
        <f t="shared" si="497"/>
        <v>0</v>
      </c>
      <c r="VPL59" s="383">
        <f t="shared" si="497"/>
        <v>0</v>
      </c>
      <c r="VPM59" s="383">
        <f t="shared" si="497"/>
        <v>0</v>
      </c>
      <c r="VPN59" s="383">
        <f t="shared" ref="VPN59:VRY59" si="498">$C$59*VPN54</f>
        <v>0</v>
      </c>
      <c r="VPO59" s="383">
        <f t="shared" si="498"/>
        <v>0</v>
      </c>
      <c r="VPP59" s="383">
        <f t="shared" si="498"/>
        <v>0</v>
      </c>
      <c r="VPQ59" s="383">
        <f t="shared" si="498"/>
        <v>0</v>
      </c>
      <c r="VPR59" s="383">
        <f t="shared" si="498"/>
        <v>0</v>
      </c>
      <c r="VPS59" s="383">
        <f t="shared" si="498"/>
        <v>0</v>
      </c>
      <c r="VPT59" s="383">
        <f t="shared" si="498"/>
        <v>0</v>
      </c>
      <c r="VPU59" s="383">
        <f t="shared" si="498"/>
        <v>0</v>
      </c>
      <c r="VPV59" s="383">
        <f t="shared" si="498"/>
        <v>0</v>
      </c>
      <c r="VPW59" s="383">
        <f t="shared" si="498"/>
        <v>0</v>
      </c>
      <c r="VPX59" s="383">
        <f t="shared" si="498"/>
        <v>0</v>
      </c>
      <c r="VPY59" s="383">
        <f t="shared" si="498"/>
        <v>0</v>
      </c>
      <c r="VPZ59" s="383">
        <f t="shared" si="498"/>
        <v>0</v>
      </c>
      <c r="VQA59" s="383">
        <f t="shared" si="498"/>
        <v>0</v>
      </c>
      <c r="VQB59" s="383">
        <f t="shared" si="498"/>
        <v>0</v>
      </c>
      <c r="VQC59" s="383">
        <f t="shared" si="498"/>
        <v>0</v>
      </c>
      <c r="VQD59" s="383">
        <f t="shared" si="498"/>
        <v>0</v>
      </c>
      <c r="VQE59" s="383">
        <f t="shared" si="498"/>
        <v>0</v>
      </c>
      <c r="VQF59" s="383">
        <f t="shared" si="498"/>
        <v>0</v>
      </c>
      <c r="VQG59" s="383">
        <f t="shared" si="498"/>
        <v>0</v>
      </c>
      <c r="VQH59" s="383">
        <f t="shared" si="498"/>
        <v>0</v>
      </c>
      <c r="VQI59" s="383">
        <f t="shared" si="498"/>
        <v>0</v>
      </c>
      <c r="VQJ59" s="383">
        <f t="shared" si="498"/>
        <v>0</v>
      </c>
      <c r="VQK59" s="383">
        <f t="shared" si="498"/>
        <v>0</v>
      </c>
      <c r="VQL59" s="383">
        <f t="shared" si="498"/>
        <v>0</v>
      </c>
      <c r="VQM59" s="383">
        <f t="shared" si="498"/>
        <v>0</v>
      </c>
      <c r="VQN59" s="383">
        <f t="shared" si="498"/>
        <v>0</v>
      </c>
      <c r="VQO59" s="383">
        <f t="shared" si="498"/>
        <v>0</v>
      </c>
      <c r="VQP59" s="383">
        <f t="shared" si="498"/>
        <v>0</v>
      </c>
      <c r="VQQ59" s="383">
        <f t="shared" si="498"/>
        <v>0</v>
      </c>
      <c r="VQR59" s="383">
        <f t="shared" si="498"/>
        <v>0</v>
      </c>
      <c r="VQS59" s="383">
        <f t="shared" si="498"/>
        <v>0</v>
      </c>
      <c r="VQT59" s="383">
        <f t="shared" si="498"/>
        <v>0</v>
      </c>
      <c r="VQU59" s="383">
        <f t="shared" si="498"/>
        <v>0</v>
      </c>
      <c r="VQV59" s="383">
        <f t="shared" si="498"/>
        <v>0</v>
      </c>
      <c r="VQW59" s="383">
        <f t="shared" si="498"/>
        <v>0</v>
      </c>
      <c r="VQX59" s="383">
        <f t="shared" si="498"/>
        <v>0</v>
      </c>
      <c r="VQY59" s="383">
        <f t="shared" si="498"/>
        <v>0</v>
      </c>
      <c r="VQZ59" s="383">
        <f t="shared" si="498"/>
        <v>0</v>
      </c>
      <c r="VRA59" s="383">
        <f t="shared" si="498"/>
        <v>0</v>
      </c>
      <c r="VRB59" s="383">
        <f t="shared" si="498"/>
        <v>0</v>
      </c>
      <c r="VRC59" s="383">
        <f t="shared" si="498"/>
        <v>0</v>
      </c>
      <c r="VRD59" s="383">
        <f t="shared" si="498"/>
        <v>0</v>
      </c>
      <c r="VRE59" s="383">
        <f t="shared" si="498"/>
        <v>0</v>
      </c>
      <c r="VRF59" s="383">
        <f t="shared" si="498"/>
        <v>0</v>
      </c>
      <c r="VRG59" s="383">
        <f t="shared" si="498"/>
        <v>0</v>
      </c>
      <c r="VRH59" s="383">
        <f t="shared" si="498"/>
        <v>0</v>
      </c>
      <c r="VRI59" s="383">
        <f t="shared" si="498"/>
        <v>0</v>
      </c>
      <c r="VRJ59" s="383">
        <f t="shared" si="498"/>
        <v>0</v>
      </c>
      <c r="VRK59" s="383">
        <f t="shared" si="498"/>
        <v>0</v>
      </c>
      <c r="VRL59" s="383">
        <f t="shared" si="498"/>
        <v>0</v>
      </c>
      <c r="VRM59" s="383">
        <f t="shared" si="498"/>
        <v>0</v>
      </c>
      <c r="VRN59" s="383">
        <f t="shared" si="498"/>
        <v>0</v>
      </c>
      <c r="VRO59" s="383">
        <f t="shared" si="498"/>
        <v>0</v>
      </c>
      <c r="VRP59" s="383">
        <f t="shared" si="498"/>
        <v>0</v>
      </c>
      <c r="VRQ59" s="383">
        <f t="shared" si="498"/>
        <v>0</v>
      </c>
      <c r="VRR59" s="383">
        <f t="shared" si="498"/>
        <v>0</v>
      </c>
      <c r="VRS59" s="383">
        <f t="shared" si="498"/>
        <v>0</v>
      </c>
      <c r="VRT59" s="383">
        <f t="shared" si="498"/>
        <v>0</v>
      </c>
      <c r="VRU59" s="383">
        <f t="shared" si="498"/>
        <v>0</v>
      </c>
      <c r="VRV59" s="383">
        <f t="shared" si="498"/>
        <v>0</v>
      </c>
      <c r="VRW59" s="383">
        <f t="shared" si="498"/>
        <v>0</v>
      </c>
      <c r="VRX59" s="383">
        <f t="shared" si="498"/>
        <v>0</v>
      </c>
      <c r="VRY59" s="383">
        <f t="shared" si="498"/>
        <v>0</v>
      </c>
      <c r="VRZ59" s="383">
        <f t="shared" ref="VRZ59:VUK59" si="499">$C$59*VRZ54</f>
        <v>0</v>
      </c>
      <c r="VSA59" s="383">
        <f t="shared" si="499"/>
        <v>0</v>
      </c>
      <c r="VSB59" s="383">
        <f t="shared" si="499"/>
        <v>0</v>
      </c>
      <c r="VSC59" s="383">
        <f t="shared" si="499"/>
        <v>0</v>
      </c>
      <c r="VSD59" s="383">
        <f t="shared" si="499"/>
        <v>0</v>
      </c>
      <c r="VSE59" s="383">
        <f t="shared" si="499"/>
        <v>0</v>
      </c>
      <c r="VSF59" s="383">
        <f t="shared" si="499"/>
        <v>0</v>
      </c>
      <c r="VSG59" s="383">
        <f t="shared" si="499"/>
        <v>0</v>
      </c>
      <c r="VSH59" s="383">
        <f t="shared" si="499"/>
        <v>0</v>
      </c>
      <c r="VSI59" s="383">
        <f t="shared" si="499"/>
        <v>0</v>
      </c>
      <c r="VSJ59" s="383">
        <f t="shared" si="499"/>
        <v>0</v>
      </c>
      <c r="VSK59" s="383">
        <f t="shared" si="499"/>
        <v>0</v>
      </c>
      <c r="VSL59" s="383">
        <f t="shared" si="499"/>
        <v>0</v>
      </c>
      <c r="VSM59" s="383">
        <f t="shared" si="499"/>
        <v>0</v>
      </c>
      <c r="VSN59" s="383">
        <f t="shared" si="499"/>
        <v>0</v>
      </c>
      <c r="VSO59" s="383">
        <f t="shared" si="499"/>
        <v>0</v>
      </c>
      <c r="VSP59" s="383">
        <f t="shared" si="499"/>
        <v>0</v>
      </c>
      <c r="VSQ59" s="383">
        <f t="shared" si="499"/>
        <v>0</v>
      </c>
      <c r="VSR59" s="383">
        <f t="shared" si="499"/>
        <v>0</v>
      </c>
      <c r="VSS59" s="383">
        <f t="shared" si="499"/>
        <v>0</v>
      </c>
      <c r="VST59" s="383">
        <f t="shared" si="499"/>
        <v>0</v>
      </c>
      <c r="VSU59" s="383">
        <f t="shared" si="499"/>
        <v>0</v>
      </c>
      <c r="VSV59" s="383">
        <f t="shared" si="499"/>
        <v>0</v>
      </c>
      <c r="VSW59" s="383">
        <f t="shared" si="499"/>
        <v>0</v>
      </c>
      <c r="VSX59" s="383">
        <f t="shared" si="499"/>
        <v>0</v>
      </c>
      <c r="VSY59" s="383">
        <f t="shared" si="499"/>
        <v>0</v>
      </c>
      <c r="VSZ59" s="383">
        <f t="shared" si="499"/>
        <v>0</v>
      </c>
      <c r="VTA59" s="383">
        <f t="shared" si="499"/>
        <v>0</v>
      </c>
      <c r="VTB59" s="383">
        <f t="shared" si="499"/>
        <v>0</v>
      </c>
      <c r="VTC59" s="383">
        <f t="shared" si="499"/>
        <v>0</v>
      </c>
      <c r="VTD59" s="383">
        <f t="shared" si="499"/>
        <v>0</v>
      </c>
      <c r="VTE59" s="383">
        <f t="shared" si="499"/>
        <v>0</v>
      </c>
      <c r="VTF59" s="383">
        <f t="shared" si="499"/>
        <v>0</v>
      </c>
      <c r="VTG59" s="383">
        <f t="shared" si="499"/>
        <v>0</v>
      </c>
      <c r="VTH59" s="383">
        <f t="shared" si="499"/>
        <v>0</v>
      </c>
      <c r="VTI59" s="383">
        <f t="shared" si="499"/>
        <v>0</v>
      </c>
      <c r="VTJ59" s="383">
        <f t="shared" si="499"/>
        <v>0</v>
      </c>
      <c r="VTK59" s="383">
        <f t="shared" si="499"/>
        <v>0</v>
      </c>
      <c r="VTL59" s="383">
        <f t="shared" si="499"/>
        <v>0</v>
      </c>
      <c r="VTM59" s="383">
        <f t="shared" si="499"/>
        <v>0</v>
      </c>
      <c r="VTN59" s="383">
        <f t="shared" si="499"/>
        <v>0</v>
      </c>
      <c r="VTO59" s="383">
        <f t="shared" si="499"/>
        <v>0</v>
      </c>
      <c r="VTP59" s="383">
        <f t="shared" si="499"/>
        <v>0</v>
      </c>
      <c r="VTQ59" s="383">
        <f t="shared" si="499"/>
        <v>0</v>
      </c>
      <c r="VTR59" s="383">
        <f t="shared" si="499"/>
        <v>0</v>
      </c>
      <c r="VTS59" s="383">
        <f t="shared" si="499"/>
        <v>0</v>
      </c>
      <c r="VTT59" s="383">
        <f t="shared" si="499"/>
        <v>0</v>
      </c>
      <c r="VTU59" s="383">
        <f t="shared" si="499"/>
        <v>0</v>
      </c>
      <c r="VTV59" s="383">
        <f t="shared" si="499"/>
        <v>0</v>
      </c>
      <c r="VTW59" s="383">
        <f t="shared" si="499"/>
        <v>0</v>
      </c>
      <c r="VTX59" s="383">
        <f t="shared" si="499"/>
        <v>0</v>
      </c>
      <c r="VTY59" s="383">
        <f t="shared" si="499"/>
        <v>0</v>
      </c>
      <c r="VTZ59" s="383">
        <f t="shared" si="499"/>
        <v>0</v>
      </c>
      <c r="VUA59" s="383">
        <f t="shared" si="499"/>
        <v>0</v>
      </c>
      <c r="VUB59" s="383">
        <f t="shared" si="499"/>
        <v>0</v>
      </c>
      <c r="VUC59" s="383">
        <f t="shared" si="499"/>
        <v>0</v>
      </c>
      <c r="VUD59" s="383">
        <f t="shared" si="499"/>
        <v>0</v>
      </c>
      <c r="VUE59" s="383">
        <f t="shared" si="499"/>
        <v>0</v>
      </c>
      <c r="VUF59" s="383">
        <f t="shared" si="499"/>
        <v>0</v>
      </c>
      <c r="VUG59" s="383">
        <f t="shared" si="499"/>
        <v>0</v>
      </c>
      <c r="VUH59" s="383">
        <f t="shared" si="499"/>
        <v>0</v>
      </c>
      <c r="VUI59" s="383">
        <f t="shared" si="499"/>
        <v>0</v>
      </c>
      <c r="VUJ59" s="383">
        <f t="shared" si="499"/>
        <v>0</v>
      </c>
      <c r="VUK59" s="383">
        <f t="shared" si="499"/>
        <v>0</v>
      </c>
      <c r="VUL59" s="383">
        <f t="shared" ref="VUL59:VWW59" si="500">$C$59*VUL54</f>
        <v>0</v>
      </c>
      <c r="VUM59" s="383">
        <f t="shared" si="500"/>
        <v>0</v>
      </c>
      <c r="VUN59" s="383">
        <f t="shared" si="500"/>
        <v>0</v>
      </c>
      <c r="VUO59" s="383">
        <f t="shared" si="500"/>
        <v>0</v>
      </c>
      <c r="VUP59" s="383">
        <f t="shared" si="500"/>
        <v>0</v>
      </c>
      <c r="VUQ59" s="383">
        <f t="shared" si="500"/>
        <v>0</v>
      </c>
      <c r="VUR59" s="383">
        <f t="shared" si="500"/>
        <v>0</v>
      </c>
      <c r="VUS59" s="383">
        <f t="shared" si="500"/>
        <v>0</v>
      </c>
      <c r="VUT59" s="383">
        <f t="shared" si="500"/>
        <v>0</v>
      </c>
      <c r="VUU59" s="383">
        <f t="shared" si="500"/>
        <v>0</v>
      </c>
      <c r="VUV59" s="383">
        <f t="shared" si="500"/>
        <v>0</v>
      </c>
      <c r="VUW59" s="383">
        <f t="shared" si="500"/>
        <v>0</v>
      </c>
      <c r="VUX59" s="383">
        <f t="shared" si="500"/>
        <v>0</v>
      </c>
      <c r="VUY59" s="383">
        <f t="shared" si="500"/>
        <v>0</v>
      </c>
      <c r="VUZ59" s="383">
        <f t="shared" si="500"/>
        <v>0</v>
      </c>
      <c r="VVA59" s="383">
        <f t="shared" si="500"/>
        <v>0</v>
      </c>
      <c r="VVB59" s="383">
        <f t="shared" si="500"/>
        <v>0</v>
      </c>
      <c r="VVC59" s="383">
        <f t="shared" si="500"/>
        <v>0</v>
      </c>
      <c r="VVD59" s="383">
        <f t="shared" si="500"/>
        <v>0</v>
      </c>
      <c r="VVE59" s="383">
        <f t="shared" si="500"/>
        <v>0</v>
      </c>
      <c r="VVF59" s="383">
        <f t="shared" si="500"/>
        <v>0</v>
      </c>
      <c r="VVG59" s="383">
        <f t="shared" si="500"/>
        <v>0</v>
      </c>
      <c r="VVH59" s="383">
        <f t="shared" si="500"/>
        <v>0</v>
      </c>
      <c r="VVI59" s="383">
        <f t="shared" si="500"/>
        <v>0</v>
      </c>
      <c r="VVJ59" s="383">
        <f t="shared" si="500"/>
        <v>0</v>
      </c>
      <c r="VVK59" s="383">
        <f t="shared" si="500"/>
        <v>0</v>
      </c>
      <c r="VVL59" s="383">
        <f t="shared" si="500"/>
        <v>0</v>
      </c>
      <c r="VVM59" s="383">
        <f t="shared" si="500"/>
        <v>0</v>
      </c>
      <c r="VVN59" s="383">
        <f t="shared" si="500"/>
        <v>0</v>
      </c>
      <c r="VVO59" s="383">
        <f t="shared" si="500"/>
        <v>0</v>
      </c>
      <c r="VVP59" s="383">
        <f t="shared" si="500"/>
        <v>0</v>
      </c>
      <c r="VVQ59" s="383">
        <f t="shared" si="500"/>
        <v>0</v>
      </c>
      <c r="VVR59" s="383">
        <f t="shared" si="500"/>
        <v>0</v>
      </c>
      <c r="VVS59" s="383">
        <f t="shared" si="500"/>
        <v>0</v>
      </c>
      <c r="VVT59" s="383">
        <f t="shared" si="500"/>
        <v>0</v>
      </c>
      <c r="VVU59" s="383">
        <f t="shared" si="500"/>
        <v>0</v>
      </c>
      <c r="VVV59" s="383">
        <f t="shared" si="500"/>
        <v>0</v>
      </c>
      <c r="VVW59" s="383">
        <f t="shared" si="500"/>
        <v>0</v>
      </c>
      <c r="VVX59" s="383">
        <f t="shared" si="500"/>
        <v>0</v>
      </c>
      <c r="VVY59" s="383">
        <f t="shared" si="500"/>
        <v>0</v>
      </c>
      <c r="VVZ59" s="383">
        <f t="shared" si="500"/>
        <v>0</v>
      </c>
      <c r="VWA59" s="383">
        <f t="shared" si="500"/>
        <v>0</v>
      </c>
      <c r="VWB59" s="383">
        <f t="shared" si="500"/>
        <v>0</v>
      </c>
      <c r="VWC59" s="383">
        <f t="shared" si="500"/>
        <v>0</v>
      </c>
      <c r="VWD59" s="383">
        <f t="shared" si="500"/>
        <v>0</v>
      </c>
      <c r="VWE59" s="383">
        <f t="shared" si="500"/>
        <v>0</v>
      </c>
      <c r="VWF59" s="383">
        <f t="shared" si="500"/>
        <v>0</v>
      </c>
      <c r="VWG59" s="383">
        <f t="shared" si="500"/>
        <v>0</v>
      </c>
      <c r="VWH59" s="383">
        <f t="shared" si="500"/>
        <v>0</v>
      </c>
      <c r="VWI59" s="383">
        <f t="shared" si="500"/>
        <v>0</v>
      </c>
      <c r="VWJ59" s="383">
        <f t="shared" si="500"/>
        <v>0</v>
      </c>
      <c r="VWK59" s="383">
        <f t="shared" si="500"/>
        <v>0</v>
      </c>
      <c r="VWL59" s="383">
        <f t="shared" si="500"/>
        <v>0</v>
      </c>
      <c r="VWM59" s="383">
        <f t="shared" si="500"/>
        <v>0</v>
      </c>
      <c r="VWN59" s="383">
        <f t="shared" si="500"/>
        <v>0</v>
      </c>
      <c r="VWO59" s="383">
        <f t="shared" si="500"/>
        <v>0</v>
      </c>
      <c r="VWP59" s="383">
        <f t="shared" si="500"/>
        <v>0</v>
      </c>
      <c r="VWQ59" s="383">
        <f t="shared" si="500"/>
        <v>0</v>
      </c>
      <c r="VWR59" s="383">
        <f t="shared" si="500"/>
        <v>0</v>
      </c>
      <c r="VWS59" s="383">
        <f t="shared" si="500"/>
        <v>0</v>
      </c>
      <c r="VWT59" s="383">
        <f t="shared" si="500"/>
        <v>0</v>
      </c>
      <c r="VWU59" s="383">
        <f t="shared" si="500"/>
        <v>0</v>
      </c>
      <c r="VWV59" s="383">
        <f t="shared" si="500"/>
        <v>0</v>
      </c>
      <c r="VWW59" s="383">
        <f t="shared" si="500"/>
        <v>0</v>
      </c>
      <c r="VWX59" s="383">
        <f t="shared" ref="VWX59:VZI59" si="501">$C$59*VWX54</f>
        <v>0</v>
      </c>
      <c r="VWY59" s="383">
        <f t="shared" si="501"/>
        <v>0</v>
      </c>
      <c r="VWZ59" s="383">
        <f t="shared" si="501"/>
        <v>0</v>
      </c>
      <c r="VXA59" s="383">
        <f t="shared" si="501"/>
        <v>0</v>
      </c>
      <c r="VXB59" s="383">
        <f t="shared" si="501"/>
        <v>0</v>
      </c>
      <c r="VXC59" s="383">
        <f t="shared" si="501"/>
        <v>0</v>
      </c>
      <c r="VXD59" s="383">
        <f t="shared" si="501"/>
        <v>0</v>
      </c>
      <c r="VXE59" s="383">
        <f t="shared" si="501"/>
        <v>0</v>
      </c>
      <c r="VXF59" s="383">
        <f t="shared" si="501"/>
        <v>0</v>
      </c>
      <c r="VXG59" s="383">
        <f t="shared" si="501"/>
        <v>0</v>
      </c>
      <c r="VXH59" s="383">
        <f t="shared" si="501"/>
        <v>0</v>
      </c>
      <c r="VXI59" s="383">
        <f t="shared" si="501"/>
        <v>0</v>
      </c>
      <c r="VXJ59" s="383">
        <f t="shared" si="501"/>
        <v>0</v>
      </c>
      <c r="VXK59" s="383">
        <f t="shared" si="501"/>
        <v>0</v>
      </c>
      <c r="VXL59" s="383">
        <f t="shared" si="501"/>
        <v>0</v>
      </c>
      <c r="VXM59" s="383">
        <f t="shared" si="501"/>
        <v>0</v>
      </c>
      <c r="VXN59" s="383">
        <f t="shared" si="501"/>
        <v>0</v>
      </c>
      <c r="VXO59" s="383">
        <f t="shared" si="501"/>
        <v>0</v>
      </c>
      <c r="VXP59" s="383">
        <f t="shared" si="501"/>
        <v>0</v>
      </c>
      <c r="VXQ59" s="383">
        <f t="shared" si="501"/>
        <v>0</v>
      </c>
      <c r="VXR59" s="383">
        <f t="shared" si="501"/>
        <v>0</v>
      </c>
      <c r="VXS59" s="383">
        <f t="shared" si="501"/>
        <v>0</v>
      </c>
      <c r="VXT59" s="383">
        <f t="shared" si="501"/>
        <v>0</v>
      </c>
      <c r="VXU59" s="383">
        <f t="shared" si="501"/>
        <v>0</v>
      </c>
      <c r="VXV59" s="383">
        <f t="shared" si="501"/>
        <v>0</v>
      </c>
      <c r="VXW59" s="383">
        <f t="shared" si="501"/>
        <v>0</v>
      </c>
      <c r="VXX59" s="383">
        <f t="shared" si="501"/>
        <v>0</v>
      </c>
      <c r="VXY59" s="383">
        <f t="shared" si="501"/>
        <v>0</v>
      </c>
      <c r="VXZ59" s="383">
        <f t="shared" si="501"/>
        <v>0</v>
      </c>
      <c r="VYA59" s="383">
        <f t="shared" si="501"/>
        <v>0</v>
      </c>
      <c r="VYB59" s="383">
        <f t="shared" si="501"/>
        <v>0</v>
      </c>
      <c r="VYC59" s="383">
        <f t="shared" si="501"/>
        <v>0</v>
      </c>
      <c r="VYD59" s="383">
        <f t="shared" si="501"/>
        <v>0</v>
      </c>
      <c r="VYE59" s="383">
        <f t="shared" si="501"/>
        <v>0</v>
      </c>
      <c r="VYF59" s="383">
        <f t="shared" si="501"/>
        <v>0</v>
      </c>
      <c r="VYG59" s="383">
        <f t="shared" si="501"/>
        <v>0</v>
      </c>
      <c r="VYH59" s="383">
        <f t="shared" si="501"/>
        <v>0</v>
      </c>
      <c r="VYI59" s="383">
        <f t="shared" si="501"/>
        <v>0</v>
      </c>
      <c r="VYJ59" s="383">
        <f t="shared" si="501"/>
        <v>0</v>
      </c>
      <c r="VYK59" s="383">
        <f t="shared" si="501"/>
        <v>0</v>
      </c>
      <c r="VYL59" s="383">
        <f t="shared" si="501"/>
        <v>0</v>
      </c>
      <c r="VYM59" s="383">
        <f t="shared" si="501"/>
        <v>0</v>
      </c>
      <c r="VYN59" s="383">
        <f t="shared" si="501"/>
        <v>0</v>
      </c>
      <c r="VYO59" s="383">
        <f t="shared" si="501"/>
        <v>0</v>
      </c>
      <c r="VYP59" s="383">
        <f t="shared" si="501"/>
        <v>0</v>
      </c>
      <c r="VYQ59" s="383">
        <f t="shared" si="501"/>
        <v>0</v>
      </c>
      <c r="VYR59" s="383">
        <f t="shared" si="501"/>
        <v>0</v>
      </c>
      <c r="VYS59" s="383">
        <f t="shared" si="501"/>
        <v>0</v>
      </c>
      <c r="VYT59" s="383">
        <f t="shared" si="501"/>
        <v>0</v>
      </c>
      <c r="VYU59" s="383">
        <f t="shared" si="501"/>
        <v>0</v>
      </c>
      <c r="VYV59" s="383">
        <f t="shared" si="501"/>
        <v>0</v>
      </c>
      <c r="VYW59" s="383">
        <f t="shared" si="501"/>
        <v>0</v>
      </c>
      <c r="VYX59" s="383">
        <f t="shared" si="501"/>
        <v>0</v>
      </c>
      <c r="VYY59" s="383">
        <f t="shared" si="501"/>
        <v>0</v>
      </c>
      <c r="VYZ59" s="383">
        <f t="shared" si="501"/>
        <v>0</v>
      </c>
      <c r="VZA59" s="383">
        <f t="shared" si="501"/>
        <v>0</v>
      </c>
      <c r="VZB59" s="383">
        <f t="shared" si="501"/>
        <v>0</v>
      </c>
      <c r="VZC59" s="383">
        <f t="shared" si="501"/>
        <v>0</v>
      </c>
      <c r="VZD59" s="383">
        <f t="shared" si="501"/>
        <v>0</v>
      </c>
      <c r="VZE59" s="383">
        <f t="shared" si="501"/>
        <v>0</v>
      </c>
      <c r="VZF59" s="383">
        <f t="shared" si="501"/>
        <v>0</v>
      </c>
      <c r="VZG59" s="383">
        <f t="shared" si="501"/>
        <v>0</v>
      </c>
      <c r="VZH59" s="383">
        <f t="shared" si="501"/>
        <v>0</v>
      </c>
      <c r="VZI59" s="383">
        <f t="shared" si="501"/>
        <v>0</v>
      </c>
      <c r="VZJ59" s="383">
        <f t="shared" ref="VZJ59:WBU59" si="502">$C$59*VZJ54</f>
        <v>0</v>
      </c>
      <c r="VZK59" s="383">
        <f t="shared" si="502"/>
        <v>0</v>
      </c>
      <c r="VZL59" s="383">
        <f t="shared" si="502"/>
        <v>0</v>
      </c>
      <c r="VZM59" s="383">
        <f t="shared" si="502"/>
        <v>0</v>
      </c>
      <c r="VZN59" s="383">
        <f t="shared" si="502"/>
        <v>0</v>
      </c>
      <c r="VZO59" s="383">
        <f t="shared" si="502"/>
        <v>0</v>
      </c>
      <c r="VZP59" s="383">
        <f t="shared" si="502"/>
        <v>0</v>
      </c>
      <c r="VZQ59" s="383">
        <f t="shared" si="502"/>
        <v>0</v>
      </c>
      <c r="VZR59" s="383">
        <f t="shared" si="502"/>
        <v>0</v>
      </c>
      <c r="VZS59" s="383">
        <f t="shared" si="502"/>
        <v>0</v>
      </c>
      <c r="VZT59" s="383">
        <f t="shared" si="502"/>
        <v>0</v>
      </c>
      <c r="VZU59" s="383">
        <f t="shared" si="502"/>
        <v>0</v>
      </c>
      <c r="VZV59" s="383">
        <f t="shared" si="502"/>
        <v>0</v>
      </c>
      <c r="VZW59" s="383">
        <f t="shared" si="502"/>
        <v>0</v>
      </c>
      <c r="VZX59" s="383">
        <f t="shared" si="502"/>
        <v>0</v>
      </c>
      <c r="VZY59" s="383">
        <f t="shared" si="502"/>
        <v>0</v>
      </c>
      <c r="VZZ59" s="383">
        <f t="shared" si="502"/>
        <v>0</v>
      </c>
      <c r="WAA59" s="383">
        <f t="shared" si="502"/>
        <v>0</v>
      </c>
      <c r="WAB59" s="383">
        <f t="shared" si="502"/>
        <v>0</v>
      </c>
      <c r="WAC59" s="383">
        <f t="shared" si="502"/>
        <v>0</v>
      </c>
      <c r="WAD59" s="383">
        <f t="shared" si="502"/>
        <v>0</v>
      </c>
      <c r="WAE59" s="383">
        <f t="shared" si="502"/>
        <v>0</v>
      </c>
      <c r="WAF59" s="383">
        <f t="shared" si="502"/>
        <v>0</v>
      </c>
      <c r="WAG59" s="383">
        <f t="shared" si="502"/>
        <v>0</v>
      </c>
      <c r="WAH59" s="383">
        <f t="shared" si="502"/>
        <v>0</v>
      </c>
      <c r="WAI59" s="383">
        <f t="shared" si="502"/>
        <v>0</v>
      </c>
      <c r="WAJ59" s="383">
        <f t="shared" si="502"/>
        <v>0</v>
      </c>
      <c r="WAK59" s="383">
        <f t="shared" si="502"/>
        <v>0</v>
      </c>
      <c r="WAL59" s="383">
        <f t="shared" si="502"/>
        <v>0</v>
      </c>
      <c r="WAM59" s="383">
        <f t="shared" si="502"/>
        <v>0</v>
      </c>
      <c r="WAN59" s="383">
        <f t="shared" si="502"/>
        <v>0</v>
      </c>
      <c r="WAO59" s="383">
        <f t="shared" si="502"/>
        <v>0</v>
      </c>
      <c r="WAP59" s="383">
        <f t="shared" si="502"/>
        <v>0</v>
      </c>
      <c r="WAQ59" s="383">
        <f t="shared" si="502"/>
        <v>0</v>
      </c>
      <c r="WAR59" s="383">
        <f t="shared" si="502"/>
        <v>0</v>
      </c>
      <c r="WAS59" s="383">
        <f t="shared" si="502"/>
        <v>0</v>
      </c>
      <c r="WAT59" s="383">
        <f t="shared" si="502"/>
        <v>0</v>
      </c>
      <c r="WAU59" s="383">
        <f t="shared" si="502"/>
        <v>0</v>
      </c>
      <c r="WAV59" s="383">
        <f t="shared" si="502"/>
        <v>0</v>
      </c>
      <c r="WAW59" s="383">
        <f t="shared" si="502"/>
        <v>0</v>
      </c>
      <c r="WAX59" s="383">
        <f t="shared" si="502"/>
        <v>0</v>
      </c>
      <c r="WAY59" s="383">
        <f t="shared" si="502"/>
        <v>0</v>
      </c>
      <c r="WAZ59" s="383">
        <f t="shared" si="502"/>
        <v>0</v>
      </c>
      <c r="WBA59" s="383">
        <f t="shared" si="502"/>
        <v>0</v>
      </c>
      <c r="WBB59" s="383">
        <f t="shared" si="502"/>
        <v>0</v>
      </c>
      <c r="WBC59" s="383">
        <f t="shared" si="502"/>
        <v>0</v>
      </c>
      <c r="WBD59" s="383">
        <f t="shared" si="502"/>
        <v>0</v>
      </c>
      <c r="WBE59" s="383">
        <f t="shared" si="502"/>
        <v>0</v>
      </c>
      <c r="WBF59" s="383">
        <f t="shared" si="502"/>
        <v>0</v>
      </c>
      <c r="WBG59" s="383">
        <f t="shared" si="502"/>
        <v>0</v>
      </c>
      <c r="WBH59" s="383">
        <f t="shared" si="502"/>
        <v>0</v>
      </c>
      <c r="WBI59" s="383">
        <f t="shared" si="502"/>
        <v>0</v>
      </c>
      <c r="WBJ59" s="383">
        <f t="shared" si="502"/>
        <v>0</v>
      </c>
      <c r="WBK59" s="383">
        <f t="shared" si="502"/>
        <v>0</v>
      </c>
      <c r="WBL59" s="383">
        <f t="shared" si="502"/>
        <v>0</v>
      </c>
      <c r="WBM59" s="383">
        <f t="shared" si="502"/>
        <v>0</v>
      </c>
      <c r="WBN59" s="383">
        <f t="shared" si="502"/>
        <v>0</v>
      </c>
      <c r="WBO59" s="383">
        <f t="shared" si="502"/>
        <v>0</v>
      </c>
      <c r="WBP59" s="383">
        <f t="shared" si="502"/>
        <v>0</v>
      </c>
      <c r="WBQ59" s="383">
        <f t="shared" si="502"/>
        <v>0</v>
      </c>
      <c r="WBR59" s="383">
        <f t="shared" si="502"/>
        <v>0</v>
      </c>
      <c r="WBS59" s="383">
        <f t="shared" si="502"/>
        <v>0</v>
      </c>
      <c r="WBT59" s="383">
        <f t="shared" si="502"/>
        <v>0</v>
      </c>
      <c r="WBU59" s="383">
        <f t="shared" si="502"/>
        <v>0</v>
      </c>
      <c r="WBV59" s="383">
        <f t="shared" ref="WBV59:WEG59" si="503">$C$59*WBV54</f>
        <v>0</v>
      </c>
      <c r="WBW59" s="383">
        <f t="shared" si="503"/>
        <v>0</v>
      </c>
      <c r="WBX59" s="383">
        <f t="shared" si="503"/>
        <v>0</v>
      </c>
      <c r="WBY59" s="383">
        <f t="shared" si="503"/>
        <v>0</v>
      </c>
      <c r="WBZ59" s="383">
        <f t="shared" si="503"/>
        <v>0</v>
      </c>
      <c r="WCA59" s="383">
        <f t="shared" si="503"/>
        <v>0</v>
      </c>
      <c r="WCB59" s="383">
        <f t="shared" si="503"/>
        <v>0</v>
      </c>
      <c r="WCC59" s="383">
        <f t="shared" si="503"/>
        <v>0</v>
      </c>
      <c r="WCD59" s="383">
        <f t="shared" si="503"/>
        <v>0</v>
      </c>
      <c r="WCE59" s="383">
        <f t="shared" si="503"/>
        <v>0</v>
      </c>
      <c r="WCF59" s="383">
        <f t="shared" si="503"/>
        <v>0</v>
      </c>
      <c r="WCG59" s="383">
        <f t="shared" si="503"/>
        <v>0</v>
      </c>
      <c r="WCH59" s="383">
        <f t="shared" si="503"/>
        <v>0</v>
      </c>
      <c r="WCI59" s="383">
        <f t="shared" si="503"/>
        <v>0</v>
      </c>
      <c r="WCJ59" s="383">
        <f t="shared" si="503"/>
        <v>0</v>
      </c>
      <c r="WCK59" s="383">
        <f t="shared" si="503"/>
        <v>0</v>
      </c>
      <c r="WCL59" s="383">
        <f t="shared" si="503"/>
        <v>0</v>
      </c>
      <c r="WCM59" s="383">
        <f t="shared" si="503"/>
        <v>0</v>
      </c>
      <c r="WCN59" s="383">
        <f t="shared" si="503"/>
        <v>0</v>
      </c>
      <c r="WCO59" s="383">
        <f t="shared" si="503"/>
        <v>0</v>
      </c>
      <c r="WCP59" s="383">
        <f t="shared" si="503"/>
        <v>0</v>
      </c>
      <c r="WCQ59" s="383">
        <f t="shared" si="503"/>
        <v>0</v>
      </c>
      <c r="WCR59" s="383">
        <f t="shared" si="503"/>
        <v>0</v>
      </c>
      <c r="WCS59" s="383">
        <f t="shared" si="503"/>
        <v>0</v>
      </c>
      <c r="WCT59" s="383">
        <f t="shared" si="503"/>
        <v>0</v>
      </c>
      <c r="WCU59" s="383">
        <f t="shared" si="503"/>
        <v>0</v>
      </c>
      <c r="WCV59" s="383">
        <f t="shared" si="503"/>
        <v>0</v>
      </c>
      <c r="WCW59" s="383">
        <f t="shared" si="503"/>
        <v>0</v>
      </c>
      <c r="WCX59" s="383">
        <f t="shared" si="503"/>
        <v>0</v>
      </c>
      <c r="WCY59" s="383">
        <f t="shared" si="503"/>
        <v>0</v>
      </c>
      <c r="WCZ59" s="383">
        <f t="shared" si="503"/>
        <v>0</v>
      </c>
      <c r="WDA59" s="383">
        <f t="shared" si="503"/>
        <v>0</v>
      </c>
      <c r="WDB59" s="383">
        <f t="shared" si="503"/>
        <v>0</v>
      </c>
      <c r="WDC59" s="383">
        <f t="shared" si="503"/>
        <v>0</v>
      </c>
      <c r="WDD59" s="383">
        <f t="shared" si="503"/>
        <v>0</v>
      </c>
      <c r="WDE59" s="383">
        <f t="shared" si="503"/>
        <v>0</v>
      </c>
      <c r="WDF59" s="383">
        <f t="shared" si="503"/>
        <v>0</v>
      </c>
      <c r="WDG59" s="383">
        <f t="shared" si="503"/>
        <v>0</v>
      </c>
      <c r="WDH59" s="383">
        <f t="shared" si="503"/>
        <v>0</v>
      </c>
      <c r="WDI59" s="383">
        <f t="shared" si="503"/>
        <v>0</v>
      </c>
      <c r="WDJ59" s="383">
        <f t="shared" si="503"/>
        <v>0</v>
      </c>
      <c r="WDK59" s="383">
        <f t="shared" si="503"/>
        <v>0</v>
      </c>
      <c r="WDL59" s="383">
        <f t="shared" si="503"/>
        <v>0</v>
      </c>
      <c r="WDM59" s="383">
        <f t="shared" si="503"/>
        <v>0</v>
      </c>
      <c r="WDN59" s="383">
        <f t="shared" si="503"/>
        <v>0</v>
      </c>
      <c r="WDO59" s="383">
        <f t="shared" si="503"/>
        <v>0</v>
      </c>
      <c r="WDP59" s="383">
        <f t="shared" si="503"/>
        <v>0</v>
      </c>
      <c r="WDQ59" s="383">
        <f t="shared" si="503"/>
        <v>0</v>
      </c>
      <c r="WDR59" s="383">
        <f t="shared" si="503"/>
        <v>0</v>
      </c>
      <c r="WDS59" s="383">
        <f t="shared" si="503"/>
        <v>0</v>
      </c>
      <c r="WDT59" s="383">
        <f t="shared" si="503"/>
        <v>0</v>
      </c>
      <c r="WDU59" s="383">
        <f t="shared" si="503"/>
        <v>0</v>
      </c>
      <c r="WDV59" s="383">
        <f t="shared" si="503"/>
        <v>0</v>
      </c>
      <c r="WDW59" s="383">
        <f t="shared" si="503"/>
        <v>0</v>
      </c>
      <c r="WDX59" s="383">
        <f t="shared" si="503"/>
        <v>0</v>
      </c>
      <c r="WDY59" s="383">
        <f t="shared" si="503"/>
        <v>0</v>
      </c>
      <c r="WDZ59" s="383">
        <f t="shared" si="503"/>
        <v>0</v>
      </c>
      <c r="WEA59" s="383">
        <f t="shared" si="503"/>
        <v>0</v>
      </c>
      <c r="WEB59" s="383">
        <f t="shared" si="503"/>
        <v>0</v>
      </c>
      <c r="WEC59" s="383">
        <f t="shared" si="503"/>
        <v>0</v>
      </c>
      <c r="WED59" s="383">
        <f t="shared" si="503"/>
        <v>0</v>
      </c>
      <c r="WEE59" s="383">
        <f t="shared" si="503"/>
        <v>0</v>
      </c>
      <c r="WEF59" s="383">
        <f t="shared" si="503"/>
        <v>0</v>
      </c>
      <c r="WEG59" s="383">
        <f t="shared" si="503"/>
        <v>0</v>
      </c>
      <c r="WEH59" s="383">
        <f t="shared" ref="WEH59:WGS59" si="504">$C$59*WEH54</f>
        <v>0</v>
      </c>
      <c r="WEI59" s="383">
        <f t="shared" si="504"/>
        <v>0</v>
      </c>
      <c r="WEJ59" s="383">
        <f t="shared" si="504"/>
        <v>0</v>
      </c>
      <c r="WEK59" s="383">
        <f t="shared" si="504"/>
        <v>0</v>
      </c>
      <c r="WEL59" s="383">
        <f t="shared" si="504"/>
        <v>0</v>
      </c>
      <c r="WEM59" s="383">
        <f t="shared" si="504"/>
        <v>0</v>
      </c>
      <c r="WEN59" s="383">
        <f t="shared" si="504"/>
        <v>0</v>
      </c>
      <c r="WEO59" s="383">
        <f t="shared" si="504"/>
        <v>0</v>
      </c>
      <c r="WEP59" s="383">
        <f t="shared" si="504"/>
        <v>0</v>
      </c>
      <c r="WEQ59" s="383">
        <f t="shared" si="504"/>
        <v>0</v>
      </c>
      <c r="WER59" s="383">
        <f t="shared" si="504"/>
        <v>0</v>
      </c>
      <c r="WES59" s="383">
        <f t="shared" si="504"/>
        <v>0</v>
      </c>
      <c r="WET59" s="383">
        <f t="shared" si="504"/>
        <v>0</v>
      </c>
      <c r="WEU59" s="383">
        <f t="shared" si="504"/>
        <v>0</v>
      </c>
      <c r="WEV59" s="383">
        <f t="shared" si="504"/>
        <v>0</v>
      </c>
      <c r="WEW59" s="383">
        <f t="shared" si="504"/>
        <v>0</v>
      </c>
      <c r="WEX59" s="383">
        <f t="shared" si="504"/>
        <v>0</v>
      </c>
      <c r="WEY59" s="383">
        <f t="shared" si="504"/>
        <v>0</v>
      </c>
      <c r="WEZ59" s="383">
        <f t="shared" si="504"/>
        <v>0</v>
      </c>
      <c r="WFA59" s="383">
        <f t="shared" si="504"/>
        <v>0</v>
      </c>
      <c r="WFB59" s="383">
        <f t="shared" si="504"/>
        <v>0</v>
      </c>
      <c r="WFC59" s="383">
        <f t="shared" si="504"/>
        <v>0</v>
      </c>
      <c r="WFD59" s="383">
        <f t="shared" si="504"/>
        <v>0</v>
      </c>
      <c r="WFE59" s="383">
        <f t="shared" si="504"/>
        <v>0</v>
      </c>
      <c r="WFF59" s="383">
        <f t="shared" si="504"/>
        <v>0</v>
      </c>
      <c r="WFG59" s="383">
        <f t="shared" si="504"/>
        <v>0</v>
      </c>
      <c r="WFH59" s="383">
        <f t="shared" si="504"/>
        <v>0</v>
      </c>
      <c r="WFI59" s="383">
        <f t="shared" si="504"/>
        <v>0</v>
      </c>
      <c r="WFJ59" s="383">
        <f t="shared" si="504"/>
        <v>0</v>
      </c>
      <c r="WFK59" s="383">
        <f t="shared" si="504"/>
        <v>0</v>
      </c>
      <c r="WFL59" s="383">
        <f t="shared" si="504"/>
        <v>0</v>
      </c>
      <c r="WFM59" s="383">
        <f t="shared" si="504"/>
        <v>0</v>
      </c>
      <c r="WFN59" s="383">
        <f t="shared" si="504"/>
        <v>0</v>
      </c>
      <c r="WFO59" s="383">
        <f t="shared" si="504"/>
        <v>0</v>
      </c>
      <c r="WFP59" s="383">
        <f t="shared" si="504"/>
        <v>0</v>
      </c>
      <c r="WFQ59" s="383">
        <f t="shared" si="504"/>
        <v>0</v>
      </c>
      <c r="WFR59" s="383">
        <f t="shared" si="504"/>
        <v>0</v>
      </c>
      <c r="WFS59" s="383">
        <f t="shared" si="504"/>
        <v>0</v>
      </c>
      <c r="WFT59" s="383">
        <f t="shared" si="504"/>
        <v>0</v>
      </c>
      <c r="WFU59" s="383">
        <f t="shared" si="504"/>
        <v>0</v>
      </c>
      <c r="WFV59" s="383">
        <f t="shared" si="504"/>
        <v>0</v>
      </c>
      <c r="WFW59" s="383">
        <f t="shared" si="504"/>
        <v>0</v>
      </c>
      <c r="WFX59" s="383">
        <f t="shared" si="504"/>
        <v>0</v>
      </c>
      <c r="WFY59" s="383">
        <f t="shared" si="504"/>
        <v>0</v>
      </c>
      <c r="WFZ59" s="383">
        <f t="shared" si="504"/>
        <v>0</v>
      </c>
      <c r="WGA59" s="383">
        <f t="shared" si="504"/>
        <v>0</v>
      </c>
      <c r="WGB59" s="383">
        <f t="shared" si="504"/>
        <v>0</v>
      </c>
      <c r="WGC59" s="383">
        <f t="shared" si="504"/>
        <v>0</v>
      </c>
      <c r="WGD59" s="383">
        <f t="shared" si="504"/>
        <v>0</v>
      </c>
      <c r="WGE59" s="383">
        <f t="shared" si="504"/>
        <v>0</v>
      </c>
      <c r="WGF59" s="383">
        <f t="shared" si="504"/>
        <v>0</v>
      </c>
      <c r="WGG59" s="383">
        <f t="shared" si="504"/>
        <v>0</v>
      </c>
      <c r="WGH59" s="383">
        <f t="shared" si="504"/>
        <v>0</v>
      </c>
      <c r="WGI59" s="383">
        <f t="shared" si="504"/>
        <v>0</v>
      </c>
      <c r="WGJ59" s="383">
        <f t="shared" si="504"/>
        <v>0</v>
      </c>
      <c r="WGK59" s="383">
        <f t="shared" si="504"/>
        <v>0</v>
      </c>
      <c r="WGL59" s="383">
        <f t="shared" si="504"/>
        <v>0</v>
      </c>
      <c r="WGM59" s="383">
        <f t="shared" si="504"/>
        <v>0</v>
      </c>
      <c r="WGN59" s="383">
        <f t="shared" si="504"/>
        <v>0</v>
      </c>
      <c r="WGO59" s="383">
        <f t="shared" si="504"/>
        <v>0</v>
      </c>
      <c r="WGP59" s="383">
        <f t="shared" si="504"/>
        <v>0</v>
      </c>
      <c r="WGQ59" s="383">
        <f t="shared" si="504"/>
        <v>0</v>
      </c>
      <c r="WGR59" s="383">
        <f t="shared" si="504"/>
        <v>0</v>
      </c>
      <c r="WGS59" s="383">
        <f t="shared" si="504"/>
        <v>0</v>
      </c>
      <c r="WGT59" s="383">
        <f t="shared" ref="WGT59:WJE59" si="505">$C$59*WGT54</f>
        <v>0</v>
      </c>
      <c r="WGU59" s="383">
        <f t="shared" si="505"/>
        <v>0</v>
      </c>
      <c r="WGV59" s="383">
        <f t="shared" si="505"/>
        <v>0</v>
      </c>
      <c r="WGW59" s="383">
        <f t="shared" si="505"/>
        <v>0</v>
      </c>
      <c r="WGX59" s="383">
        <f t="shared" si="505"/>
        <v>0</v>
      </c>
      <c r="WGY59" s="383">
        <f t="shared" si="505"/>
        <v>0</v>
      </c>
      <c r="WGZ59" s="383">
        <f t="shared" si="505"/>
        <v>0</v>
      </c>
      <c r="WHA59" s="383">
        <f t="shared" si="505"/>
        <v>0</v>
      </c>
      <c r="WHB59" s="383">
        <f t="shared" si="505"/>
        <v>0</v>
      </c>
      <c r="WHC59" s="383">
        <f t="shared" si="505"/>
        <v>0</v>
      </c>
      <c r="WHD59" s="383">
        <f t="shared" si="505"/>
        <v>0</v>
      </c>
      <c r="WHE59" s="383">
        <f t="shared" si="505"/>
        <v>0</v>
      </c>
      <c r="WHF59" s="383">
        <f t="shared" si="505"/>
        <v>0</v>
      </c>
      <c r="WHG59" s="383">
        <f t="shared" si="505"/>
        <v>0</v>
      </c>
      <c r="WHH59" s="383">
        <f t="shared" si="505"/>
        <v>0</v>
      </c>
      <c r="WHI59" s="383">
        <f t="shared" si="505"/>
        <v>0</v>
      </c>
      <c r="WHJ59" s="383">
        <f t="shared" si="505"/>
        <v>0</v>
      </c>
      <c r="WHK59" s="383">
        <f t="shared" si="505"/>
        <v>0</v>
      </c>
      <c r="WHL59" s="383">
        <f t="shared" si="505"/>
        <v>0</v>
      </c>
      <c r="WHM59" s="383">
        <f t="shared" si="505"/>
        <v>0</v>
      </c>
      <c r="WHN59" s="383">
        <f t="shared" si="505"/>
        <v>0</v>
      </c>
      <c r="WHO59" s="383">
        <f t="shared" si="505"/>
        <v>0</v>
      </c>
      <c r="WHP59" s="383">
        <f t="shared" si="505"/>
        <v>0</v>
      </c>
      <c r="WHQ59" s="383">
        <f t="shared" si="505"/>
        <v>0</v>
      </c>
      <c r="WHR59" s="383">
        <f t="shared" si="505"/>
        <v>0</v>
      </c>
      <c r="WHS59" s="383">
        <f t="shared" si="505"/>
        <v>0</v>
      </c>
      <c r="WHT59" s="383">
        <f t="shared" si="505"/>
        <v>0</v>
      </c>
      <c r="WHU59" s="383">
        <f t="shared" si="505"/>
        <v>0</v>
      </c>
      <c r="WHV59" s="383">
        <f t="shared" si="505"/>
        <v>0</v>
      </c>
      <c r="WHW59" s="383">
        <f t="shared" si="505"/>
        <v>0</v>
      </c>
      <c r="WHX59" s="383">
        <f t="shared" si="505"/>
        <v>0</v>
      </c>
      <c r="WHY59" s="383">
        <f t="shared" si="505"/>
        <v>0</v>
      </c>
      <c r="WHZ59" s="383">
        <f t="shared" si="505"/>
        <v>0</v>
      </c>
      <c r="WIA59" s="383">
        <f t="shared" si="505"/>
        <v>0</v>
      </c>
      <c r="WIB59" s="383">
        <f t="shared" si="505"/>
        <v>0</v>
      </c>
      <c r="WIC59" s="383">
        <f t="shared" si="505"/>
        <v>0</v>
      </c>
      <c r="WID59" s="383">
        <f t="shared" si="505"/>
        <v>0</v>
      </c>
      <c r="WIE59" s="383">
        <f t="shared" si="505"/>
        <v>0</v>
      </c>
      <c r="WIF59" s="383">
        <f t="shared" si="505"/>
        <v>0</v>
      </c>
      <c r="WIG59" s="383">
        <f t="shared" si="505"/>
        <v>0</v>
      </c>
      <c r="WIH59" s="383">
        <f t="shared" si="505"/>
        <v>0</v>
      </c>
      <c r="WII59" s="383">
        <f t="shared" si="505"/>
        <v>0</v>
      </c>
      <c r="WIJ59" s="383">
        <f t="shared" si="505"/>
        <v>0</v>
      </c>
      <c r="WIK59" s="383">
        <f t="shared" si="505"/>
        <v>0</v>
      </c>
      <c r="WIL59" s="383">
        <f t="shared" si="505"/>
        <v>0</v>
      </c>
      <c r="WIM59" s="383">
        <f t="shared" si="505"/>
        <v>0</v>
      </c>
      <c r="WIN59" s="383">
        <f t="shared" si="505"/>
        <v>0</v>
      </c>
      <c r="WIO59" s="383">
        <f t="shared" si="505"/>
        <v>0</v>
      </c>
      <c r="WIP59" s="383">
        <f t="shared" si="505"/>
        <v>0</v>
      </c>
      <c r="WIQ59" s="383">
        <f t="shared" si="505"/>
        <v>0</v>
      </c>
      <c r="WIR59" s="383">
        <f t="shared" si="505"/>
        <v>0</v>
      </c>
      <c r="WIS59" s="383">
        <f t="shared" si="505"/>
        <v>0</v>
      </c>
      <c r="WIT59" s="383">
        <f t="shared" si="505"/>
        <v>0</v>
      </c>
      <c r="WIU59" s="383">
        <f t="shared" si="505"/>
        <v>0</v>
      </c>
      <c r="WIV59" s="383">
        <f t="shared" si="505"/>
        <v>0</v>
      </c>
      <c r="WIW59" s="383">
        <f t="shared" si="505"/>
        <v>0</v>
      </c>
      <c r="WIX59" s="383">
        <f t="shared" si="505"/>
        <v>0</v>
      </c>
      <c r="WIY59" s="383">
        <f t="shared" si="505"/>
        <v>0</v>
      </c>
      <c r="WIZ59" s="383">
        <f t="shared" si="505"/>
        <v>0</v>
      </c>
      <c r="WJA59" s="383">
        <f t="shared" si="505"/>
        <v>0</v>
      </c>
      <c r="WJB59" s="383">
        <f t="shared" si="505"/>
        <v>0</v>
      </c>
      <c r="WJC59" s="383">
        <f t="shared" si="505"/>
        <v>0</v>
      </c>
      <c r="WJD59" s="383">
        <f t="shared" si="505"/>
        <v>0</v>
      </c>
      <c r="WJE59" s="383">
        <f t="shared" si="505"/>
        <v>0</v>
      </c>
      <c r="WJF59" s="383">
        <f t="shared" ref="WJF59:WLQ59" si="506">$C$59*WJF54</f>
        <v>0</v>
      </c>
      <c r="WJG59" s="383">
        <f t="shared" si="506"/>
        <v>0</v>
      </c>
      <c r="WJH59" s="383">
        <f t="shared" si="506"/>
        <v>0</v>
      </c>
      <c r="WJI59" s="383">
        <f t="shared" si="506"/>
        <v>0</v>
      </c>
      <c r="WJJ59" s="383">
        <f t="shared" si="506"/>
        <v>0</v>
      </c>
      <c r="WJK59" s="383">
        <f t="shared" si="506"/>
        <v>0</v>
      </c>
      <c r="WJL59" s="383">
        <f t="shared" si="506"/>
        <v>0</v>
      </c>
      <c r="WJM59" s="383">
        <f t="shared" si="506"/>
        <v>0</v>
      </c>
      <c r="WJN59" s="383">
        <f t="shared" si="506"/>
        <v>0</v>
      </c>
      <c r="WJO59" s="383">
        <f t="shared" si="506"/>
        <v>0</v>
      </c>
      <c r="WJP59" s="383">
        <f t="shared" si="506"/>
        <v>0</v>
      </c>
      <c r="WJQ59" s="383">
        <f t="shared" si="506"/>
        <v>0</v>
      </c>
      <c r="WJR59" s="383">
        <f t="shared" si="506"/>
        <v>0</v>
      </c>
      <c r="WJS59" s="383">
        <f t="shared" si="506"/>
        <v>0</v>
      </c>
      <c r="WJT59" s="383">
        <f t="shared" si="506"/>
        <v>0</v>
      </c>
      <c r="WJU59" s="383">
        <f t="shared" si="506"/>
        <v>0</v>
      </c>
      <c r="WJV59" s="383">
        <f t="shared" si="506"/>
        <v>0</v>
      </c>
      <c r="WJW59" s="383">
        <f t="shared" si="506"/>
        <v>0</v>
      </c>
      <c r="WJX59" s="383">
        <f t="shared" si="506"/>
        <v>0</v>
      </c>
      <c r="WJY59" s="383">
        <f t="shared" si="506"/>
        <v>0</v>
      </c>
      <c r="WJZ59" s="383">
        <f t="shared" si="506"/>
        <v>0</v>
      </c>
      <c r="WKA59" s="383">
        <f t="shared" si="506"/>
        <v>0</v>
      </c>
      <c r="WKB59" s="383">
        <f t="shared" si="506"/>
        <v>0</v>
      </c>
      <c r="WKC59" s="383">
        <f t="shared" si="506"/>
        <v>0</v>
      </c>
      <c r="WKD59" s="383">
        <f t="shared" si="506"/>
        <v>0</v>
      </c>
      <c r="WKE59" s="383">
        <f t="shared" si="506"/>
        <v>0</v>
      </c>
      <c r="WKF59" s="383">
        <f t="shared" si="506"/>
        <v>0</v>
      </c>
      <c r="WKG59" s="383">
        <f t="shared" si="506"/>
        <v>0</v>
      </c>
      <c r="WKH59" s="383">
        <f t="shared" si="506"/>
        <v>0</v>
      </c>
      <c r="WKI59" s="383">
        <f t="shared" si="506"/>
        <v>0</v>
      </c>
      <c r="WKJ59" s="383">
        <f t="shared" si="506"/>
        <v>0</v>
      </c>
      <c r="WKK59" s="383">
        <f t="shared" si="506"/>
        <v>0</v>
      </c>
      <c r="WKL59" s="383">
        <f t="shared" si="506"/>
        <v>0</v>
      </c>
      <c r="WKM59" s="383">
        <f t="shared" si="506"/>
        <v>0</v>
      </c>
      <c r="WKN59" s="383">
        <f t="shared" si="506"/>
        <v>0</v>
      </c>
      <c r="WKO59" s="383">
        <f t="shared" si="506"/>
        <v>0</v>
      </c>
      <c r="WKP59" s="383">
        <f t="shared" si="506"/>
        <v>0</v>
      </c>
      <c r="WKQ59" s="383">
        <f t="shared" si="506"/>
        <v>0</v>
      </c>
      <c r="WKR59" s="383">
        <f t="shared" si="506"/>
        <v>0</v>
      </c>
      <c r="WKS59" s="383">
        <f t="shared" si="506"/>
        <v>0</v>
      </c>
      <c r="WKT59" s="383">
        <f t="shared" si="506"/>
        <v>0</v>
      </c>
      <c r="WKU59" s="383">
        <f t="shared" si="506"/>
        <v>0</v>
      </c>
      <c r="WKV59" s="383">
        <f t="shared" si="506"/>
        <v>0</v>
      </c>
      <c r="WKW59" s="383">
        <f t="shared" si="506"/>
        <v>0</v>
      </c>
      <c r="WKX59" s="383">
        <f t="shared" si="506"/>
        <v>0</v>
      </c>
      <c r="WKY59" s="383">
        <f t="shared" si="506"/>
        <v>0</v>
      </c>
      <c r="WKZ59" s="383">
        <f t="shared" si="506"/>
        <v>0</v>
      </c>
      <c r="WLA59" s="383">
        <f t="shared" si="506"/>
        <v>0</v>
      </c>
      <c r="WLB59" s="383">
        <f t="shared" si="506"/>
        <v>0</v>
      </c>
      <c r="WLC59" s="383">
        <f t="shared" si="506"/>
        <v>0</v>
      </c>
      <c r="WLD59" s="383">
        <f t="shared" si="506"/>
        <v>0</v>
      </c>
      <c r="WLE59" s="383">
        <f t="shared" si="506"/>
        <v>0</v>
      </c>
      <c r="WLF59" s="383">
        <f t="shared" si="506"/>
        <v>0</v>
      </c>
      <c r="WLG59" s="383">
        <f t="shared" si="506"/>
        <v>0</v>
      </c>
      <c r="WLH59" s="383">
        <f t="shared" si="506"/>
        <v>0</v>
      </c>
      <c r="WLI59" s="383">
        <f t="shared" si="506"/>
        <v>0</v>
      </c>
      <c r="WLJ59" s="383">
        <f t="shared" si="506"/>
        <v>0</v>
      </c>
      <c r="WLK59" s="383">
        <f t="shared" si="506"/>
        <v>0</v>
      </c>
      <c r="WLL59" s="383">
        <f t="shared" si="506"/>
        <v>0</v>
      </c>
      <c r="WLM59" s="383">
        <f t="shared" si="506"/>
        <v>0</v>
      </c>
      <c r="WLN59" s="383">
        <f t="shared" si="506"/>
        <v>0</v>
      </c>
      <c r="WLO59" s="383">
        <f t="shared" si="506"/>
        <v>0</v>
      </c>
      <c r="WLP59" s="383">
        <f t="shared" si="506"/>
        <v>0</v>
      </c>
      <c r="WLQ59" s="383">
        <f t="shared" si="506"/>
        <v>0</v>
      </c>
      <c r="WLR59" s="383">
        <f t="shared" ref="WLR59:WOC59" si="507">$C$59*WLR54</f>
        <v>0</v>
      </c>
      <c r="WLS59" s="383">
        <f t="shared" si="507"/>
        <v>0</v>
      </c>
      <c r="WLT59" s="383">
        <f t="shared" si="507"/>
        <v>0</v>
      </c>
      <c r="WLU59" s="383">
        <f t="shared" si="507"/>
        <v>0</v>
      </c>
      <c r="WLV59" s="383">
        <f t="shared" si="507"/>
        <v>0</v>
      </c>
      <c r="WLW59" s="383">
        <f t="shared" si="507"/>
        <v>0</v>
      </c>
      <c r="WLX59" s="383">
        <f t="shared" si="507"/>
        <v>0</v>
      </c>
      <c r="WLY59" s="383">
        <f t="shared" si="507"/>
        <v>0</v>
      </c>
      <c r="WLZ59" s="383">
        <f t="shared" si="507"/>
        <v>0</v>
      </c>
      <c r="WMA59" s="383">
        <f t="shared" si="507"/>
        <v>0</v>
      </c>
      <c r="WMB59" s="383">
        <f t="shared" si="507"/>
        <v>0</v>
      </c>
      <c r="WMC59" s="383">
        <f t="shared" si="507"/>
        <v>0</v>
      </c>
      <c r="WMD59" s="383">
        <f t="shared" si="507"/>
        <v>0</v>
      </c>
      <c r="WME59" s="383">
        <f t="shared" si="507"/>
        <v>0</v>
      </c>
      <c r="WMF59" s="383">
        <f t="shared" si="507"/>
        <v>0</v>
      </c>
      <c r="WMG59" s="383">
        <f t="shared" si="507"/>
        <v>0</v>
      </c>
      <c r="WMH59" s="383">
        <f t="shared" si="507"/>
        <v>0</v>
      </c>
      <c r="WMI59" s="383">
        <f t="shared" si="507"/>
        <v>0</v>
      </c>
      <c r="WMJ59" s="383">
        <f t="shared" si="507"/>
        <v>0</v>
      </c>
      <c r="WMK59" s="383">
        <f t="shared" si="507"/>
        <v>0</v>
      </c>
      <c r="WML59" s="383">
        <f t="shared" si="507"/>
        <v>0</v>
      </c>
      <c r="WMM59" s="383">
        <f t="shared" si="507"/>
        <v>0</v>
      </c>
      <c r="WMN59" s="383">
        <f t="shared" si="507"/>
        <v>0</v>
      </c>
      <c r="WMO59" s="383">
        <f t="shared" si="507"/>
        <v>0</v>
      </c>
      <c r="WMP59" s="383">
        <f t="shared" si="507"/>
        <v>0</v>
      </c>
      <c r="WMQ59" s="383">
        <f t="shared" si="507"/>
        <v>0</v>
      </c>
      <c r="WMR59" s="383">
        <f t="shared" si="507"/>
        <v>0</v>
      </c>
      <c r="WMS59" s="383">
        <f t="shared" si="507"/>
        <v>0</v>
      </c>
      <c r="WMT59" s="383">
        <f t="shared" si="507"/>
        <v>0</v>
      </c>
      <c r="WMU59" s="383">
        <f t="shared" si="507"/>
        <v>0</v>
      </c>
      <c r="WMV59" s="383">
        <f t="shared" si="507"/>
        <v>0</v>
      </c>
      <c r="WMW59" s="383">
        <f t="shared" si="507"/>
        <v>0</v>
      </c>
      <c r="WMX59" s="383">
        <f t="shared" si="507"/>
        <v>0</v>
      </c>
      <c r="WMY59" s="383">
        <f t="shared" si="507"/>
        <v>0</v>
      </c>
      <c r="WMZ59" s="383">
        <f t="shared" si="507"/>
        <v>0</v>
      </c>
      <c r="WNA59" s="383">
        <f t="shared" si="507"/>
        <v>0</v>
      </c>
      <c r="WNB59" s="383">
        <f t="shared" si="507"/>
        <v>0</v>
      </c>
      <c r="WNC59" s="383">
        <f t="shared" si="507"/>
        <v>0</v>
      </c>
      <c r="WND59" s="383">
        <f t="shared" si="507"/>
        <v>0</v>
      </c>
      <c r="WNE59" s="383">
        <f t="shared" si="507"/>
        <v>0</v>
      </c>
      <c r="WNF59" s="383">
        <f t="shared" si="507"/>
        <v>0</v>
      </c>
      <c r="WNG59" s="383">
        <f t="shared" si="507"/>
        <v>0</v>
      </c>
      <c r="WNH59" s="383">
        <f t="shared" si="507"/>
        <v>0</v>
      </c>
      <c r="WNI59" s="383">
        <f t="shared" si="507"/>
        <v>0</v>
      </c>
      <c r="WNJ59" s="383">
        <f t="shared" si="507"/>
        <v>0</v>
      </c>
      <c r="WNK59" s="383">
        <f t="shared" si="507"/>
        <v>0</v>
      </c>
      <c r="WNL59" s="383">
        <f t="shared" si="507"/>
        <v>0</v>
      </c>
      <c r="WNM59" s="383">
        <f t="shared" si="507"/>
        <v>0</v>
      </c>
      <c r="WNN59" s="383">
        <f t="shared" si="507"/>
        <v>0</v>
      </c>
      <c r="WNO59" s="383">
        <f t="shared" si="507"/>
        <v>0</v>
      </c>
      <c r="WNP59" s="383">
        <f t="shared" si="507"/>
        <v>0</v>
      </c>
      <c r="WNQ59" s="383">
        <f t="shared" si="507"/>
        <v>0</v>
      </c>
      <c r="WNR59" s="383">
        <f t="shared" si="507"/>
        <v>0</v>
      </c>
      <c r="WNS59" s="383">
        <f t="shared" si="507"/>
        <v>0</v>
      </c>
      <c r="WNT59" s="383">
        <f t="shared" si="507"/>
        <v>0</v>
      </c>
      <c r="WNU59" s="383">
        <f t="shared" si="507"/>
        <v>0</v>
      </c>
      <c r="WNV59" s="383">
        <f t="shared" si="507"/>
        <v>0</v>
      </c>
      <c r="WNW59" s="383">
        <f t="shared" si="507"/>
        <v>0</v>
      </c>
      <c r="WNX59" s="383">
        <f t="shared" si="507"/>
        <v>0</v>
      </c>
      <c r="WNY59" s="383">
        <f t="shared" si="507"/>
        <v>0</v>
      </c>
      <c r="WNZ59" s="383">
        <f t="shared" si="507"/>
        <v>0</v>
      </c>
      <c r="WOA59" s="383">
        <f t="shared" si="507"/>
        <v>0</v>
      </c>
      <c r="WOB59" s="383">
        <f t="shared" si="507"/>
        <v>0</v>
      </c>
      <c r="WOC59" s="383">
        <f t="shared" si="507"/>
        <v>0</v>
      </c>
      <c r="WOD59" s="383">
        <f t="shared" ref="WOD59:WQO59" si="508">$C$59*WOD54</f>
        <v>0</v>
      </c>
      <c r="WOE59" s="383">
        <f t="shared" si="508"/>
        <v>0</v>
      </c>
      <c r="WOF59" s="383">
        <f t="shared" si="508"/>
        <v>0</v>
      </c>
      <c r="WOG59" s="383">
        <f t="shared" si="508"/>
        <v>0</v>
      </c>
      <c r="WOH59" s="383">
        <f t="shared" si="508"/>
        <v>0</v>
      </c>
      <c r="WOI59" s="383">
        <f t="shared" si="508"/>
        <v>0</v>
      </c>
      <c r="WOJ59" s="383">
        <f t="shared" si="508"/>
        <v>0</v>
      </c>
      <c r="WOK59" s="383">
        <f t="shared" si="508"/>
        <v>0</v>
      </c>
      <c r="WOL59" s="383">
        <f t="shared" si="508"/>
        <v>0</v>
      </c>
      <c r="WOM59" s="383">
        <f t="shared" si="508"/>
        <v>0</v>
      </c>
      <c r="WON59" s="383">
        <f t="shared" si="508"/>
        <v>0</v>
      </c>
      <c r="WOO59" s="383">
        <f t="shared" si="508"/>
        <v>0</v>
      </c>
      <c r="WOP59" s="383">
        <f t="shared" si="508"/>
        <v>0</v>
      </c>
      <c r="WOQ59" s="383">
        <f t="shared" si="508"/>
        <v>0</v>
      </c>
      <c r="WOR59" s="383">
        <f t="shared" si="508"/>
        <v>0</v>
      </c>
      <c r="WOS59" s="383">
        <f t="shared" si="508"/>
        <v>0</v>
      </c>
      <c r="WOT59" s="383">
        <f t="shared" si="508"/>
        <v>0</v>
      </c>
      <c r="WOU59" s="383">
        <f t="shared" si="508"/>
        <v>0</v>
      </c>
      <c r="WOV59" s="383">
        <f t="shared" si="508"/>
        <v>0</v>
      </c>
      <c r="WOW59" s="383">
        <f t="shared" si="508"/>
        <v>0</v>
      </c>
      <c r="WOX59" s="383">
        <f t="shared" si="508"/>
        <v>0</v>
      </c>
      <c r="WOY59" s="383">
        <f t="shared" si="508"/>
        <v>0</v>
      </c>
      <c r="WOZ59" s="383">
        <f t="shared" si="508"/>
        <v>0</v>
      </c>
      <c r="WPA59" s="383">
        <f t="shared" si="508"/>
        <v>0</v>
      </c>
      <c r="WPB59" s="383">
        <f t="shared" si="508"/>
        <v>0</v>
      </c>
      <c r="WPC59" s="383">
        <f t="shared" si="508"/>
        <v>0</v>
      </c>
      <c r="WPD59" s="383">
        <f t="shared" si="508"/>
        <v>0</v>
      </c>
      <c r="WPE59" s="383">
        <f t="shared" si="508"/>
        <v>0</v>
      </c>
      <c r="WPF59" s="383">
        <f t="shared" si="508"/>
        <v>0</v>
      </c>
      <c r="WPG59" s="383">
        <f t="shared" si="508"/>
        <v>0</v>
      </c>
      <c r="WPH59" s="383">
        <f t="shared" si="508"/>
        <v>0</v>
      </c>
      <c r="WPI59" s="383">
        <f t="shared" si="508"/>
        <v>0</v>
      </c>
      <c r="WPJ59" s="383">
        <f t="shared" si="508"/>
        <v>0</v>
      </c>
      <c r="WPK59" s="383">
        <f t="shared" si="508"/>
        <v>0</v>
      </c>
      <c r="WPL59" s="383">
        <f t="shared" si="508"/>
        <v>0</v>
      </c>
      <c r="WPM59" s="383">
        <f t="shared" si="508"/>
        <v>0</v>
      </c>
      <c r="WPN59" s="383">
        <f t="shared" si="508"/>
        <v>0</v>
      </c>
      <c r="WPO59" s="383">
        <f t="shared" si="508"/>
        <v>0</v>
      </c>
      <c r="WPP59" s="383">
        <f t="shared" si="508"/>
        <v>0</v>
      </c>
      <c r="WPQ59" s="383">
        <f t="shared" si="508"/>
        <v>0</v>
      </c>
      <c r="WPR59" s="383">
        <f t="shared" si="508"/>
        <v>0</v>
      </c>
      <c r="WPS59" s="383">
        <f t="shared" si="508"/>
        <v>0</v>
      </c>
      <c r="WPT59" s="383">
        <f t="shared" si="508"/>
        <v>0</v>
      </c>
      <c r="WPU59" s="383">
        <f t="shared" si="508"/>
        <v>0</v>
      </c>
      <c r="WPV59" s="383">
        <f t="shared" si="508"/>
        <v>0</v>
      </c>
      <c r="WPW59" s="383">
        <f t="shared" si="508"/>
        <v>0</v>
      </c>
      <c r="WPX59" s="383">
        <f t="shared" si="508"/>
        <v>0</v>
      </c>
      <c r="WPY59" s="383">
        <f t="shared" si="508"/>
        <v>0</v>
      </c>
      <c r="WPZ59" s="383">
        <f t="shared" si="508"/>
        <v>0</v>
      </c>
      <c r="WQA59" s="383">
        <f t="shared" si="508"/>
        <v>0</v>
      </c>
      <c r="WQB59" s="383">
        <f t="shared" si="508"/>
        <v>0</v>
      </c>
      <c r="WQC59" s="383">
        <f t="shared" si="508"/>
        <v>0</v>
      </c>
      <c r="WQD59" s="383">
        <f t="shared" si="508"/>
        <v>0</v>
      </c>
      <c r="WQE59" s="383">
        <f t="shared" si="508"/>
        <v>0</v>
      </c>
      <c r="WQF59" s="383">
        <f t="shared" si="508"/>
        <v>0</v>
      </c>
      <c r="WQG59" s="383">
        <f t="shared" si="508"/>
        <v>0</v>
      </c>
      <c r="WQH59" s="383">
        <f t="shared" si="508"/>
        <v>0</v>
      </c>
      <c r="WQI59" s="383">
        <f t="shared" si="508"/>
        <v>0</v>
      </c>
      <c r="WQJ59" s="383">
        <f t="shared" si="508"/>
        <v>0</v>
      </c>
      <c r="WQK59" s="383">
        <f t="shared" si="508"/>
        <v>0</v>
      </c>
      <c r="WQL59" s="383">
        <f t="shared" si="508"/>
        <v>0</v>
      </c>
      <c r="WQM59" s="383">
        <f t="shared" si="508"/>
        <v>0</v>
      </c>
      <c r="WQN59" s="383">
        <f t="shared" si="508"/>
        <v>0</v>
      </c>
      <c r="WQO59" s="383">
        <f t="shared" si="508"/>
        <v>0</v>
      </c>
      <c r="WQP59" s="383">
        <f t="shared" ref="WQP59:WTA59" si="509">$C$59*WQP54</f>
        <v>0</v>
      </c>
      <c r="WQQ59" s="383">
        <f t="shared" si="509"/>
        <v>0</v>
      </c>
      <c r="WQR59" s="383">
        <f t="shared" si="509"/>
        <v>0</v>
      </c>
      <c r="WQS59" s="383">
        <f t="shared" si="509"/>
        <v>0</v>
      </c>
      <c r="WQT59" s="383">
        <f t="shared" si="509"/>
        <v>0</v>
      </c>
      <c r="WQU59" s="383">
        <f t="shared" si="509"/>
        <v>0</v>
      </c>
      <c r="WQV59" s="383">
        <f t="shared" si="509"/>
        <v>0</v>
      </c>
      <c r="WQW59" s="383">
        <f t="shared" si="509"/>
        <v>0</v>
      </c>
      <c r="WQX59" s="383">
        <f t="shared" si="509"/>
        <v>0</v>
      </c>
      <c r="WQY59" s="383">
        <f t="shared" si="509"/>
        <v>0</v>
      </c>
      <c r="WQZ59" s="383">
        <f t="shared" si="509"/>
        <v>0</v>
      </c>
      <c r="WRA59" s="383">
        <f t="shared" si="509"/>
        <v>0</v>
      </c>
      <c r="WRB59" s="383">
        <f t="shared" si="509"/>
        <v>0</v>
      </c>
      <c r="WRC59" s="383">
        <f t="shared" si="509"/>
        <v>0</v>
      </c>
      <c r="WRD59" s="383">
        <f t="shared" si="509"/>
        <v>0</v>
      </c>
      <c r="WRE59" s="383">
        <f t="shared" si="509"/>
        <v>0</v>
      </c>
      <c r="WRF59" s="383">
        <f t="shared" si="509"/>
        <v>0</v>
      </c>
      <c r="WRG59" s="383">
        <f t="shared" si="509"/>
        <v>0</v>
      </c>
      <c r="WRH59" s="383">
        <f t="shared" si="509"/>
        <v>0</v>
      </c>
      <c r="WRI59" s="383">
        <f t="shared" si="509"/>
        <v>0</v>
      </c>
      <c r="WRJ59" s="383">
        <f t="shared" si="509"/>
        <v>0</v>
      </c>
      <c r="WRK59" s="383">
        <f t="shared" si="509"/>
        <v>0</v>
      </c>
      <c r="WRL59" s="383">
        <f t="shared" si="509"/>
        <v>0</v>
      </c>
      <c r="WRM59" s="383">
        <f t="shared" si="509"/>
        <v>0</v>
      </c>
      <c r="WRN59" s="383">
        <f t="shared" si="509"/>
        <v>0</v>
      </c>
      <c r="WRO59" s="383">
        <f t="shared" si="509"/>
        <v>0</v>
      </c>
      <c r="WRP59" s="383">
        <f t="shared" si="509"/>
        <v>0</v>
      </c>
      <c r="WRQ59" s="383">
        <f t="shared" si="509"/>
        <v>0</v>
      </c>
      <c r="WRR59" s="383">
        <f t="shared" si="509"/>
        <v>0</v>
      </c>
      <c r="WRS59" s="383">
        <f t="shared" si="509"/>
        <v>0</v>
      </c>
      <c r="WRT59" s="383">
        <f t="shared" si="509"/>
        <v>0</v>
      </c>
      <c r="WRU59" s="383">
        <f t="shared" si="509"/>
        <v>0</v>
      </c>
      <c r="WRV59" s="383">
        <f t="shared" si="509"/>
        <v>0</v>
      </c>
      <c r="WRW59" s="383">
        <f t="shared" si="509"/>
        <v>0</v>
      </c>
      <c r="WRX59" s="383">
        <f t="shared" si="509"/>
        <v>0</v>
      </c>
      <c r="WRY59" s="383">
        <f t="shared" si="509"/>
        <v>0</v>
      </c>
      <c r="WRZ59" s="383">
        <f t="shared" si="509"/>
        <v>0</v>
      </c>
      <c r="WSA59" s="383">
        <f t="shared" si="509"/>
        <v>0</v>
      </c>
      <c r="WSB59" s="383">
        <f t="shared" si="509"/>
        <v>0</v>
      </c>
      <c r="WSC59" s="383">
        <f t="shared" si="509"/>
        <v>0</v>
      </c>
      <c r="WSD59" s="383">
        <f t="shared" si="509"/>
        <v>0</v>
      </c>
      <c r="WSE59" s="383">
        <f t="shared" si="509"/>
        <v>0</v>
      </c>
      <c r="WSF59" s="383">
        <f t="shared" si="509"/>
        <v>0</v>
      </c>
      <c r="WSG59" s="383">
        <f t="shared" si="509"/>
        <v>0</v>
      </c>
      <c r="WSH59" s="383">
        <f t="shared" si="509"/>
        <v>0</v>
      </c>
      <c r="WSI59" s="383">
        <f t="shared" si="509"/>
        <v>0</v>
      </c>
      <c r="WSJ59" s="383">
        <f t="shared" si="509"/>
        <v>0</v>
      </c>
      <c r="WSK59" s="383">
        <f t="shared" si="509"/>
        <v>0</v>
      </c>
      <c r="WSL59" s="383">
        <f t="shared" si="509"/>
        <v>0</v>
      </c>
      <c r="WSM59" s="383">
        <f t="shared" si="509"/>
        <v>0</v>
      </c>
      <c r="WSN59" s="383">
        <f t="shared" si="509"/>
        <v>0</v>
      </c>
      <c r="WSO59" s="383">
        <f t="shared" si="509"/>
        <v>0</v>
      </c>
      <c r="WSP59" s="383">
        <f t="shared" si="509"/>
        <v>0</v>
      </c>
      <c r="WSQ59" s="383">
        <f t="shared" si="509"/>
        <v>0</v>
      </c>
      <c r="WSR59" s="383">
        <f t="shared" si="509"/>
        <v>0</v>
      </c>
      <c r="WSS59" s="383">
        <f t="shared" si="509"/>
        <v>0</v>
      </c>
      <c r="WST59" s="383">
        <f t="shared" si="509"/>
        <v>0</v>
      </c>
      <c r="WSU59" s="383">
        <f t="shared" si="509"/>
        <v>0</v>
      </c>
      <c r="WSV59" s="383">
        <f t="shared" si="509"/>
        <v>0</v>
      </c>
      <c r="WSW59" s="383">
        <f t="shared" si="509"/>
        <v>0</v>
      </c>
      <c r="WSX59" s="383">
        <f t="shared" si="509"/>
        <v>0</v>
      </c>
      <c r="WSY59" s="383">
        <f t="shared" si="509"/>
        <v>0</v>
      </c>
      <c r="WSZ59" s="383">
        <f t="shared" si="509"/>
        <v>0</v>
      </c>
      <c r="WTA59" s="383">
        <f t="shared" si="509"/>
        <v>0</v>
      </c>
      <c r="WTB59" s="383">
        <f t="shared" ref="WTB59:WVM59" si="510">$C$59*WTB54</f>
        <v>0</v>
      </c>
      <c r="WTC59" s="383">
        <f t="shared" si="510"/>
        <v>0</v>
      </c>
      <c r="WTD59" s="383">
        <f t="shared" si="510"/>
        <v>0</v>
      </c>
      <c r="WTE59" s="383">
        <f t="shared" si="510"/>
        <v>0</v>
      </c>
      <c r="WTF59" s="383">
        <f t="shared" si="510"/>
        <v>0</v>
      </c>
      <c r="WTG59" s="383">
        <f t="shared" si="510"/>
        <v>0</v>
      </c>
      <c r="WTH59" s="383">
        <f t="shared" si="510"/>
        <v>0</v>
      </c>
      <c r="WTI59" s="383">
        <f t="shared" si="510"/>
        <v>0</v>
      </c>
      <c r="WTJ59" s="383">
        <f t="shared" si="510"/>
        <v>0</v>
      </c>
      <c r="WTK59" s="383">
        <f t="shared" si="510"/>
        <v>0</v>
      </c>
      <c r="WTL59" s="383">
        <f t="shared" si="510"/>
        <v>0</v>
      </c>
      <c r="WTM59" s="383">
        <f t="shared" si="510"/>
        <v>0</v>
      </c>
      <c r="WTN59" s="383">
        <f t="shared" si="510"/>
        <v>0</v>
      </c>
      <c r="WTO59" s="383">
        <f t="shared" si="510"/>
        <v>0</v>
      </c>
      <c r="WTP59" s="383">
        <f t="shared" si="510"/>
        <v>0</v>
      </c>
      <c r="WTQ59" s="383">
        <f t="shared" si="510"/>
        <v>0</v>
      </c>
      <c r="WTR59" s="383">
        <f t="shared" si="510"/>
        <v>0</v>
      </c>
      <c r="WTS59" s="383">
        <f t="shared" si="510"/>
        <v>0</v>
      </c>
      <c r="WTT59" s="383">
        <f t="shared" si="510"/>
        <v>0</v>
      </c>
      <c r="WTU59" s="383">
        <f t="shared" si="510"/>
        <v>0</v>
      </c>
      <c r="WTV59" s="383">
        <f t="shared" si="510"/>
        <v>0</v>
      </c>
      <c r="WTW59" s="383">
        <f t="shared" si="510"/>
        <v>0</v>
      </c>
      <c r="WTX59" s="383">
        <f t="shared" si="510"/>
        <v>0</v>
      </c>
      <c r="WTY59" s="383">
        <f t="shared" si="510"/>
        <v>0</v>
      </c>
      <c r="WTZ59" s="383">
        <f t="shared" si="510"/>
        <v>0</v>
      </c>
      <c r="WUA59" s="383">
        <f t="shared" si="510"/>
        <v>0</v>
      </c>
      <c r="WUB59" s="383">
        <f t="shared" si="510"/>
        <v>0</v>
      </c>
      <c r="WUC59" s="383">
        <f t="shared" si="510"/>
        <v>0</v>
      </c>
      <c r="WUD59" s="383">
        <f t="shared" si="510"/>
        <v>0</v>
      </c>
      <c r="WUE59" s="383">
        <f t="shared" si="510"/>
        <v>0</v>
      </c>
      <c r="WUF59" s="383">
        <f t="shared" si="510"/>
        <v>0</v>
      </c>
      <c r="WUG59" s="383">
        <f t="shared" si="510"/>
        <v>0</v>
      </c>
      <c r="WUH59" s="383">
        <f t="shared" si="510"/>
        <v>0</v>
      </c>
      <c r="WUI59" s="383">
        <f t="shared" si="510"/>
        <v>0</v>
      </c>
      <c r="WUJ59" s="383">
        <f t="shared" si="510"/>
        <v>0</v>
      </c>
      <c r="WUK59" s="383">
        <f t="shared" si="510"/>
        <v>0</v>
      </c>
      <c r="WUL59" s="383">
        <f t="shared" si="510"/>
        <v>0</v>
      </c>
      <c r="WUM59" s="383">
        <f t="shared" si="510"/>
        <v>0</v>
      </c>
      <c r="WUN59" s="383">
        <f t="shared" si="510"/>
        <v>0</v>
      </c>
      <c r="WUO59" s="383">
        <f t="shared" si="510"/>
        <v>0</v>
      </c>
      <c r="WUP59" s="383">
        <f t="shared" si="510"/>
        <v>0</v>
      </c>
      <c r="WUQ59" s="383">
        <f t="shared" si="510"/>
        <v>0</v>
      </c>
      <c r="WUR59" s="383">
        <f t="shared" si="510"/>
        <v>0</v>
      </c>
      <c r="WUS59" s="383">
        <f t="shared" si="510"/>
        <v>0</v>
      </c>
      <c r="WUT59" s="383">
        <f t="shared" si="510"/>
        <v>0</v>
      </c>
      <c r="WUU59" s="383">
        <f t="shared" si="510"/>
        <v>0</v>
      </c>
      <c r="WUV59" s="383">
        <f t="shared" si="510"/>
        <v>0</v>
      </c>
      <c r="WUW59" s="383">
        <f t="shared" si="510"/>
        <v>0</v>
      </c>
      <c r="WUX59" s="383">
        <f t="shared" si="510"/>
        <v>0</v>
      </c>
      <c r="WUY59" s="383">
        <f t="shared" si="510"/>
        <v>0</v>
      </c>
      <c r="WUZ59" s="383">
        <f t="shared" si="510"/>
        <v>0</v>
      </c>
      <c r="WVA59" s="383">
        <f t="shared" si="510"/>
        <v>0</v>
      </c>
      <c r="WVB59" s="383">
        <f t="shared" si="510"/>
        <v>0</v>
      </c>
      <c r="WVC59" s="383">
        <f t="shared" si="510"/>
        <v>0</v>
      </c>
      <c r="WVD59" s="383">
        <f t="shared" si="510"/>
        <v>0</v>
      </c>
      <c r="WVE59" s="383">
        <f t="shared" si="510"/>
        <v>0</v>
      </c>
      <c r="WVF59" s="383">
        <f t="shared" si="510"/>
        <v>0</v>
      </c>
      <c r="WVG59" s="383">
        <f t="shared" si="510"/>
        <v>0</v>
      </c>
      <c r="WVH59" s="383">
        <f t="shared" si="510"/>
        <v>0</v>
      </c>
      <c r="WVI59" s="383">
        <f t="shared" si="510"/>
        <v>0</v>
      </c>
      <c r="WVJ59" s="383">
        <f t="shared" si="510"/>
        <v>0</v>
      </c>
      <c r="WVK59" s="383">
        <f t="shared" si="510"/>
        <v>0</v>
      </c>
      <c r="WVL59" s="383">
        <f t="shared" si="510"/>
        <v>0</v>
      </c>
      <c r="WVM59" s="383">
        <f t="shared" si="510"/>
        <v>0</v>
      </c>
      <c r="WVN59" s="383">
        <f t="shared" ref="WVN59:WXY59" si="511">$C$59*WVN54</f>
        <v>0</v>
      </c>
      <c r="WVO59" s="383">
        <f t="shared" si="511"/>
        <v>0</v>
      </c>
      <c r="WVP59" s="383">
        <f t="shared" si="511"/>
        <v>0</v>
      </c>
      <c r="WVQ59" s="383">
        <f t="shared" si="511"/>
        <v>0</v>
      </c>
      <c r="WVR59" s="383">
        <f t="shared" si="511"/>
        <v>0</v>
      </c>
      <c r="WVS59" s="383">
        <f t="shared" si="511"/>
        <v>0</v>
      </c>
      <c r="WVT59" s="383">
        <f t="shared" si="511"/>
        <v>0</v>
      </c>
      <c r="WVU59" s="383">
        <f t="shared" si="511"/>
        <v>0</v>
      </c>
      <c r="WVV59" s="383">
        <f t="shared" si="511"/>
        <v>0</v>
      </c>
      <c r="WVW59" s="383">
        <f t="shared" si="511"/>
        <v>0</v>
      </c>
      <c r="WVX59" s="383">
        <f t="shared" si="511"/>
        <v>0</v>
      </c>
      <c r="WVY59" s="383">
        <f t="shared" si="511"/>
        <v>0</v>
      </c>
      <c r="WVZ59" s="383">
        <f t="shared" si="511"/>
        <v>0</v>
      </c>
      <c r="WWA59" s="383">
        <f t="shared" si="511"/>
        <v>0</v>
      </c>
      <c r="WWB59" s="383">
        <f t="shared" si="511"/>
        <v>0</v>
      </c>
      <c r="WWC59" s="383">
        <f t="shared" si="511"/>
        <v>0</v>
      </c>
      <c r="WWD59" s="383">
        <f t="shared" si="511"/>
        <v>0</v>
      </c>
      <c r="WWE59" s="383">
        <f t="shared" si="511"/>
        <v>0</v>
      </c>
      <c r="WWF59" s="383">
        <f t="shared" si="511"/>
        <v>0</v>
      </c>
      <c r="WWG59" s="383">
        <f t="shared" si="511"/>
        <v>0</v>
      </c>
      <c r="WWH59" s="383">
        <f t="shared" si="511"/>
        <v>0</v>
      </c>
      <c r="WWI59" s="383">
        <f t="shared" si="511"/>
        <v>0</v>
      </c>
      <c r="WWJ59" s="383">
        <f t="shared" si="511"/>
        <v>0</v>
      </c>
      <c r="WWK59" s="383">
        <f t="shared" si="511"/>
        <v>0</v>
      </c>
      <c r="WWL59" s="383">
        <f t="shared" si="511"/>
        <v>0</v>
      </c>
      <c r="WWM59" s="383">
        <f t="shared" si="511"/>
        <v>0</v>
      </c>
      <c r="WWN59" s="383">
        <f t="shared" si="511"/>
        <v>0</v>
      </c>
      <c r="WWO59" s="383">
        <f t="shared" si="511"/>
        <v>0</v>
      </c>
      <c r="WWP59" s="383">
        <f t="shared" si="511"/>
        <v>0</v>
      </c>
      <c r="WWQ59" s="383">
        <f t="shared" si="511"/>
        <v>0</v>
      </c>
      <c r="WWR59" s="383">
        <f t="shared" si="511"/>
        <v>0</v>
      </c>
      <c r="WWS59" s="383">
        <f t="shared" si="511"/>
        <v>0</v>
      </c>
      <c r="WWT59" s="383">
        <f t="shared" si="511"/>
        <v>0</v>
      </c>
      <c r="WWU59" s="383">
        <f t="shared" si="511"/>
        <v>0</v>
      </c>
      <c r="WWV59" s="383">
        <f t="shared" si="511"/>
        <v>0</v>
      </c>
      <c r="WWW59" s="383">
        <f t="shared" si="511"/>
        <v>0</v>
      </c>
      <c r="WWX59" s="383">
        <f t="shared" si="511"/>
        <v>0</v>
      </c>
      <c r="WWY59" s="383">
        <f t="shared" si="511"/>
        <v>0</v>
      </c>
      <c r="WWZ59" s="383">
        <f t="shared" si="511"/>
        <v>0</v>
      </c>
      <c r="WXA59" s="383">
        <f t="shared" si="511"/>
        <v>0</v>
      </c>
      <c r="WXB59" s="383">
        <f t="shared" si="511"/>
        <v>0</v>
      </c>
      <c r="WXC59" s="383">
        <f t="shared" si="511"/>
        <v>0</v>
      </c>
      <c r="WXD59" s="383">
        <f t="shared" si="511"/>
        <v>0</v>
      </c>
      <c r="WXE59" s="383">
        <f t="shared" si="511"/>
        <v>0</v>
      </c>
      <c r="WXF59" s="383">
        <f t="shared" si="511"/>
        <v>0</v>
      </c>
      <c r="WXG59" s="383">
        <f t="shared" si="511"/>
        <v>0</v>
      </c>
      <c r="WXH59" s="383">
        <f t="shared" si="511"/>
        <v>0</v>
      </c>
      <c r="WXI59" s="383">
        <f t="shared" si="511"/>
        <v>0</v>
      </c>
      <c r="WXJ59" s="383">
        <f t="shared" si="511"/>
        <v>0</v>
      </c>
      <c r="WXK59" s="383">
        <f t="shared" si="511"/>
        <v>0</v>
      </c>
      <c r="WXL59" s="383">
        <f t="shared" si="511"/>
        <v>0</v>
      </c>
      <c r="WXM59" s="383">
        <f t="shared" si="511"/>
        <v>0</v>
      </c>
      <c r="WXN59" s="383">
        <f t="shared" si="511"/>
        <v>0</v>
      </c>
      <c r="WXO59" s="383">
        <f t="shared" si="511"/>
        <v>0</v>
      </c>
      <c r="WXP59" s="383">
        <f t="shared" si="511"/>
        <v>0</v>
      </c>
      <c r="WXQ59" s="383">
        <f t="shared" si="511"/>
        <v>0</v>
      </c>
      <c r="WXR59" s="383">
        <f t="shared" si="511"/>
        <v>0</v>
      </c>
      <c r="WXS59" s="383">
        <f t="shared" si="511"/>
        <v>0</v>
      </c>
      <c r="WXT59" s="383">
        <f t="shared" si="511"/>
        <v>0</v>
      </c>
      <c r="WXU59" s="383">
        <f t="shared" si="511"/>
        <v>0</v>
      </c>
      <c r="WXV59" s="383">
        <f t="shared" si="511"/>
        <v>0</v>
      </c>
      <c r="WXW59" s="383">
        <f t="shared" si="511"/>
        <v>0</v>
      </c>
      <c r="WXX59" s="383">
        <f t="shared" si="511"/>
        <v>0</v>
      </c>
      <c r="WXY59" s="383">
        <f t="shared" si="511"/>
        <v>0</v>
      </c>
      <c r="WXZ59" s="383">
        <f t="shared" ref="WXZ59:XAK59" si="512">$C$59*WXZ54</f>
        <v>0</v>
      </c>
      <c r="WYA59" s="383">
        <f t="shared" si="512"/>
        <v>0</v>
      </c>
      <c r="WYB59" s="383">
        <f t="shared" si="512"/>
        <v>0</v>
      </c>
      <c r="WYC59" s="383">
        <f t="shared" si="512"/>
        <v>0</v>
      </c>
      <c r="WYD59" s="383">
        <f t="shared" si="512"/>
        <v>0</v>
      </c>
      <c r="WYE59" s="383">
        <f t="shared" si="512"/>
        <v>0</v>
      </c>
      <c r="WYF59" s="383">
        <f t="shared" si="512"/>
        <v>0</v>
      </c>
      <c r="WYG59" s="383">
        <f t="shared" si="512"/>
        <v>0</v>
      </c>
      <c r="WYH59" s="383">
        <f t="shared" si="512"/>
        <v>0</v>
      </c>
      <c r="WYI59" s="383">
        <f t="shared" si="512"/>
        <v>0</v>
      </c>
      <c r="WYJ59" s="383">
        <f t="shared" si="512"/>
        <v>0</v>
      </c>
      <c r="WYK59" s="383">
        <f t="shared" si="512"/>
        <v>0</v>
      </c>
      <c r="WYL59" s="383">
        <f t="shared" si="512"/>
        <v>0</v>
      </c>
      <c r="WYM59" s="383">
        <f t="shared" si="512"/>
        <v>0</v>
      </c>
      <c r="WYN59" s="383">
        <f t="shared" si="512"/>
        <v>0</v>
      </c>
      <c r="WYO59" s="383">
        <f t="shared" si="512"/>
        <v>0</v>
      </c>
      <c r="WYP59" s="383">
        <f t="shared" si="512"/>
        <v>0</v>
      </c>
      <c r="WYQ59" s="383">
        <f t="shared" si="512"/>
        <v>0</v>
      </c>
      <c r="WYR59" s="383">
        <f t="shared" si="512"/>
        <v>0</v>
      </c>
      <c r="WYS59" s="383">
        <f t="shared" si="512"/>
        <v>0</v>
      </c>
      <c r="WYT59" s="383">
        <f t="shared" si="512"/>
        <v>0</v>
      </c>
      <c r="WYU59" s="383">
        <f t="shared" si="512"/>
        <v>0</v>
      </c>
      <c r="WYV59" s="383">
        <f t="shared" si="512"/>
        <v>0</v>
      </c>
      <c r="WYW59" s="383">
        <f t="shared" si="512"/>
        <v>0</v>
      </c>
      <c r="WYX59" s="383">
        <f t="shared" si="512"/>
        <v>0</v>
      </c>
      <c r="WYY59" s="383">
        <f t="shared" si="512"/>
        <v>0</v>
      </c>
      <c r="WYZ59" s="383">
        <f t="shared" si="512"/>
        <v>0</v>
      </c>
      <c r="WZA59" s="383">
        <f t="shared" si="512"/>
        <v>0</v>
      </c>
      <c r="WZB59" s="383">
        <f t="shared" si="512"/>
        <v>0</v>
      </c>
      <c r="WZC59" s="383">
        <f t="shared" si="512"/>
        <v>0</v>
      </c>
      <c r="WZD59" s="383">
        <f t="shared" si="512"/>
        <v>0</v>
      </c>
      <c r="WZE59" s="383">
        <f t="shared" si="512"/>
        <v>0</v>
      </c>
      <c r="WZF59" s="383">
        <f t="shared" si="512"/>
        <v>0</v>
      </c>
      <c r="WZG59" s="383">
        <f t="shared" si="512"/>
        <v>0</v>
      </c>
      <c r="WZH59" s="383">
        <f t="shared" si="512"/>
        <v>0</v>
      </c>
      <c r="WZI59" s="383">
        <f t="shared" si="512"/>
        <v>0</v>
      </c>
      <c r="WZJ59" s="383">
        <f t="shared" si="512"/>
        <v>0</v>
      </c>
      <c r="WZK59" s="383">
        <f t="shared" si="512"/>
        <v>0</v>
      </c>
      <c r="WZL59" s="383">
        <f t="shared" si="512"/>
        <v>0</v>
      </c>
      <c r="WZM59" s="383">
        <f t="shared" si="512"/>
        <v>0</v>
      </c>
      <c r="WZN59" s="383">
        <f t="shared" si="512"/>
        <v>0</v>
      </c>
      <c r="WZO59" s="383">
        <f t="shared" si="512"/>
        <v>0</v>
      </c>
      <c r="WZP59" s="383">
        <f t="shared" si="512"/>
        <v>0</v>
      </c>
      <c r="WZQ59" s="383">
        <f t="shared" si="512"/>
        <v>0</v>
      </c>
      <c r="WZR59" s="383">
        <f t="shared" si="512"/>
        <v>0</v>
      </c>
      <c r="WZS59" s="383">
        <f t="shared" si="512"/>
        <v>0</v>
      </c>
      <c r="WZT59" s="383">
        <f t="shared" si="512"/>
        <v>0</v>
      </c>
      <c r="WZU59" s="383">
        <f t="shared" si="512"/>
        <v>0</v>
      </c>
      <c r="WZV59" s="383">
        <f t="shared" si="512"/>
        <v>0</v>
      </c>
      <c r="WZW59" s="383">
        <f t="shared" si="512"/>
        <v>0</v>
      </c>
      <c r="WZX59" s="383">
        <f t="shared" si="512"/>
        <v>0</v>
      </c>
      <c r="WZY59" s="383">
        <f t="shared" si="512"/>
        <v>0</v>
      </c>
      <c r="WZZ59" s="383">
        <f t="shared" si="512"/>
        <v>0</v>
      </c>
      <c r="XAA59" s="383">
        <f t="shared" si="512"/>
        <v>0</v>
      </c>
      <c r="XAB59" s="383">
        <f t="shared" si="512"/>
        <v>0</v>
      </c>
      <c r="XAC59" s="383">
        <f t="shared" si="512"/>
        <v>0</v>
      </c>
      <c r="XAD59" s="383">
        <f t="shared" si="512"/>
        <v>0</v>
      </c>
      <c r="XAE59" s="383">
        <f t="shared" si="512"/>
        <v>0</v>
      </c>
      <c r="XAF59" s="383">
        <f t="shared" si="512"/>
        <v>0</v>
      </c>
      <c r="XAG59" s="383">
        <f t="shared" si="512"/>
        <v>0</v>
      </c>
      <c r="XAH59" s="383">
        <f t="shared" si="512"/>
        <v>0</v>
      </c>
      <c r="XAI59" s="383">
        <f t="shared" si="512"/>
        <v>0</v>
      </c>
      <c r="XAJ59" s="383">
        <f t="shared" si="512"/>
        <v>0</v>
      </c>
      <c r="XAK59" s="383">
        <f t="shared" si="512"/>
        <v>0</v>
      </c>
      <c r="XAL59" s="383">
        <f t="shared" ref="XAL59:XCW59" si="513">$C$59*XAL54</f>
        <v>0</v>
      </c>
      <c r="XAM59" s="383">
        <f t="shared" si="513"/>
        <v>0</v>
      </c>
      <c r="XAN59" s="383">
        <f t="shared" si="513"/>
        <v>0</v>
      </c>
      <c r="XAO59" s="383">
        <f t="shared" si="513"/>
        <v>0</v>
      </c>
      <c r="XAP59" s="383">
        <f t="shared" si="513"/>
        <v>0</v>
      </c>
      <c r="XAQ59" s="383">
        <f t="shared" si="513"/>
        <v>0</v>
      </c>
      <c r="XAR59" s="383">
        <f t="shared" si="513"/>
        <v>0</v>
      </c>
      <c r="XAS59" s="383">
        <f t="shared" si="513"/>
        <v>0</v>
      </c>
      <c r="XAT59" s="383">
        <f t="shared" si="513"/>
        <v>0</v>
      </c>
      <c r="XAU59" s="383">
        <f t="shared" si="513"/>
        <v>0</v>
      </c>
      <c r="XAV59" s="383">
        <f t="shared" si="513"/>
        <v>0</v>
      </c>
      <c r="XAW59" s="383">
        <f t="shared" si="513"/>
        <v>0</v>
      </c>
      <c r="XAX59" s="383">
        <f t="shared" si="513"/>
        <v>0</v>
      </c>
      <c r="XAY59" s="383">
        <f t="shared" si="513"/>
        <v>0</v>
      </c>
      <c r="XAZ59" s="383">
        <f t="shared" si="513"/>
        <v>0</v>
      </c>
      <c r="XBA59" s="383">
        <f t="shared" si="513"/>
        <v>0</v>
      </c>
      <c r="XBB59" s="383">
        <f t="shared" si="513"/>
        <v>0</v>
      </c>
      <c r="XBC59" s="383">
        <f t="shared" si="513"/>
        <v>0</v>
      </c>
      <c r="XBD59" s="383">
        <f t="shared" si="513"/>
        <v>0</v>
      </c>
      <c r="XBE59" s="383">
        <f t="shared" si="513"/>
        <v>0</v>
      </c>
      <c r="XBF59" s="383">
        <f t="shared" si="513"/>
        <v>0</v>
      </c>
      <c r="XBG59" s="383">
        <f t="shared" si="513"/>
        <v>0</v>
      </c>
      <c r="XBH59" s="383">
        <f t="shared" si="513"/>
        <v>0</v>
      </c>
      <c r="XBI59" s="383">
        <f t="shared" si="513"/>
        <v>0</v>
      </c>
      <c r="XBJ59" s="383">
        <f t="shared" si="513"/>
        <v>0</v>
      </c>
      <c r="XBK59" s="383">
        <f t="shared" si="513"/>
        <v>0</v>
      </c>
      <c r="XBL59" s="383">
        <f t="shared" si="513"/>
        <v>0</v>
      </c>
      <c r="XBM59" s="383">
        <f t="shared" si="513"/>
        <v>0</v>
      </c>
      <c r="XBN59" s="383">
        <f t="shared" si="513"/>
        <v>0</v>
      </c>
      <c r="XBO59" s="383">
        <f t="shared" si="513"/>
        <v>0</v>
      </c>
      <c r="XBP59" s="383">
        <f t="shared" si="513"/>
        <v>0</v>
      </c>
      <c r="XBQ59" s="383">
        <f t="shared" si="513"/>
        <v>0</v>
      </c>
      <c r="XBR59" s="383">
        <f t="shared" si="513"/>
        <v>0</v>
      </c>
      <c r="XBS59" s="383">
        <f t="shared" si="513"/>
        <v>0</v>
      </c>
      <c r="XBT59" s="383">
        <f t="shared" si="513"/>
        <v>0</v>
      </c>
      <c r="XBU59" s="383">
        <f t="shared" si="513"/>
        <v>0</v>
      </c>
      <c r="XBV59" s="383">
        <f t="shared" si="513"/>
        <v>0</v>
      </c>
      <c r="XBW59" s="383">
        <f t="shared" si="513"/>
        <v>0</v>
      </c>
      <c r="XBX59" s="383">
        <f t="shared" si="513"/>
        <v>0</v>
      </c>
      <c r="XBY59" s="383">
        <f t="shared" si="513"/>
        <v>0</v>
      </c>
      <c r="XBZ59" s="383">
        <f t="shared" si="513"/>
        <v>0</v>
      </c>
      <c r="XCA59" s="383">
        <f t="shared" si="513"/>
        <v>0</v>
      </c>
      <c r="XCB59" s="383">
        <f t="shared" si="513"/>
        <v>0</v>
      </c>
      <c r="XCC59" s="383">
        <f t="shared" si="513"/>
        <v>0</v>
      </c>
      <c r="XCD59" s="383">
        <f t="shared" si="513"/>
        <v>0</v>
      </c>
      <c r="XCE59" s="383">
        <f t="shared" si="513"/>
        <v>0</v>
      </c>
      <c r="XCF59" s="383">
        <f t="shared" si="513"/>
        <v>0</v>
      </c>
      <c r="XCG59" s="383">
        <f t="shared" si="513"/>
        <v>0</v>
      </c>
      <c r="XCH59" s="383">
        <f t="shared" si="513"/>
        <v>0</v>
      </c>
      <c r="XCI59" s="383">
        <f t="shared" si="513"/>
        <v>0</v>
      </c>
      <c r="XCJ59" s="383">
        <f t="shared" si="513"/>
        <v>0</v>
      </c>
      <c r="XCK59" s="383">
        <f t="shared" si="513"/>
        <v>0</v>
      </c>
      <c r="XCL59" s="383">
        <f t="shared" si="513"/>
        <v>0</v>
      </c>
      <c r="XCM59" s="383">
        <f t="shared" si="513"/>
        <v>0</v>
      </c>
      <c r="XCN59" s="383">
        <f t="shared" si="513"/>
        <v>0</v>
      </c>
      <c r="XCO59" s="383">
        <f t="shared" si="513"/>
        <v>0</v>
      </c>
      <c r="XCP59" s="383">
        <f t="shared" si="513"/>
        <v>0</v>
      </c>
      <c r="XCQ59" s="383">
        <f t="shared" si="513"/>
        <v>0</v>
      </c>
      <c r="XCR59" s="383">
        <f t="shared" si="513"/>
        <v>0</v>
      </c>
      <c r="XCS59" s="383">
        <f t="shared" si="513"/>
        <v>0</v>
      </c>
      <c r="XCT59" s="383">
        <f t="shared" si="513"/>
        <v>0</v>
      </c>
      <c r="XCU59" s="383">
        <f t="shared" si="513"/>
        <v>0</v>
      </c>
      <c r="XCV59" s="383">
        <f t="shared" si="513"/>
        <v>0</v>
      </c>
      <c r="XCW59" s="383">
        <f t="shared" si="513"/>
        <v>0</v>
      </c>
      <c r="XCX59" s="383">
        <f t="shared" ref="XCX59:XFD59" si="514">$C$59*XCX54</f>
        <v>0</v>
      </c>
      <c r="XCY59" s="383">
        <f t="shared" si="514"/>
        <v>0</v>
      </c>
      <c r="XCZ59" s="383">
        <f t="shared" si="514"/>
        <v>0</v>
      </c>
      <c r="XDA59" s="383">
        <f t="shared" si="514"/>
        <v>0</v>
      </c>
      <c r="XDB59" s="383">
        <f t="shared" si="514"/>
        <v>0</v>
      </c>
      <c r="XDC59" s="383">
        <f t="shared" si="514"/>
        <v>0</v>
      </c>
      <c r="XDD59" s="383">
        <f t="shared" si="514"/>
        <v>0</v>
      </c>
      <c r="XDE59" s="383">
        <f t="shared" si="514"/>
        <v>0</v>
      </c>
      <c r="XDF59" s="383">
        <f t="shared" si="514"/>
        <v>0</v>
      </c>
      <c r="XDG59" s="383">
        <f t="shared" si="514"/>
        <v>0</v>
      </c>
      <c r="XDH59" s="383">
        <f t="shared" si="514"/>
        <v>0</v>
      </c>
      <c r="XDI59" s="383">
        <f t="shared" si="514"/>
        <v>0</v>
      </c>
      <c r="XDJ59" s="383">
        <f t="shared" si="514"/>
        <v>0</v>
      </c>
      <c r="XDK59" s="383">
        <f t="shared" si="514"/>
        <v>0</v>
      </c>
      <c r="XDL59" s="383">
        <f t="shared" si="514"/>
        <v>0</v>
      </c>
      <c r="XDM59" s="383">
        <f t="shared" si="514"/>
        <v>0</v>
      </c>
      <c r="XDN59" s="383">
        <f t="shared" si="514"/>
        <v>0</v>
      </c>
      <c r="XDO59" s="383">
        <f t="shared" si="514"/>
        <v>0</v>
      </c>
      <c r="XDP59" s="383">
        <f t="shared" si="514"/>
        <v>0</v>
      </c>
      <c r="XDQ59" s="383">
        <f t="shared" si="514"/>
        <v>0</v>
      </c>
      <c r="XDR59" s="383">
        <f t="shared" si="514"/>
        <v>0</v>
      </c>
      <c r="XDS59" s="383">
        <f t="shared" si="514"/>
        <v>0</v>
      </c>
      <c r="XDT59" s="383">
        <f t="shared" si="514"/>
        <v>0</v>
      </c>
      <c r="XDU59" s="383">
        <f t="shared" si="514"/>
        <v>0</v>
      </c>
      <c r="XDV59" s="383">
        <f t="shared" si="514"/>
        <v>0</v>
      </c>
      <c r="XDW59" s="383">
        <f t="shared" si="514"/>
        <v>0</v>
      </c>
      <c r="XDX59" s="383">
        <f t="shared" si="514"/>
        <v>0</v>
      </c>
      <c r="XDY59" s="383">
        <f t="shared" si="514"/>
        <v>0</v>
      </c>
      <c r="XDZ59" s="383">
        <f t="shared" si="514"/>
        <v>0</v>
      </c>
      <c r="XEA59" s="383">
        <f t="shared" si="514"/>
        <v>0</v>
      </c>
      <c r="XEB59" s="383">
        <f t="shared" si="514"/>
        <v>0</v>
      </c>
      <c r="XEC59" s="383">
        <f t="shared" si="514"/>
        <v>0</v>
      </c>
      <c r="XED59" s="383">
        <f t="shared" si="514"/>
        <v>0</v>
      </c>
      <c r="XEE59" s="383">
        <f t="shared" si="514"/>
        <v>0</v>
      </c>
      <c r="XEF59" s="383">
        <f t="shared" si="514"/>
        <v>0</v>
      </c>
      <c r="XEG59" s="383">
        <f t="shared" si="514"/>
        <v>0</v>
      </c>
      <c r="XEH59" s="383">
        <f t="shared" si="514"/>
        <v>0</v>
      </c>
      <c r="XEI59" s="383">
        <f t="shared" si="514"/>
        <v>0</v>
      </c>
      <c r="XEJ59" s="383">
        <f t="shared" si="514"/>
        <v>0</v>
      </c>
      <c r="XEK59" s="383">
        <f t="shared" si="514"/>
        <v>0</v>
      </c>
      <c r="XEL59" s="383">
        <f t="shared" si="514"/>
        <v>0</v>
      </c>
      <c r="XEM59" s="383">
        <f t="shared" si="514"/>
        <v>0</v>
      </c>
      <c r="XEN59" s="383">
        <f t="shared" si="514"/>
        <v>0</v>
      </c>
      <c r="XEO59" s="383">
        <f t="shared" si="514"/>
        <v>0</v>
      </c>
      <c r="XEP59" s="383">
        <f t="shared" si="514"/>
        <v>0</v>
      </c>
      <c r="XEQ59" s="383">
        <f t="shared" si="514"/>
        <v>0</v>
      </c>
      <c r="XER59" s="383">
        <f t="shared" si="514"/>
        <v>0</v>
      </c>
      <c r="XES59" s="383">
        <f t="shared" si="514"/>
        <v>0</v>
      </c>
      <c r="XET59" s="383">
        <f t="shared" si="514"/>
        <v>0</v>
      </c>
      <c r="XEU59" s="383">
        <f t="shared" si="514"/>
        <v>0</v>
      </c>
      <c r="XEV59" s="383">
        <f t="shared" si="514"/>
        <v>0</v>
      </c>
      <c r="XEW59" s="383">
        <f t="shared" si="514"/>
        <v>0</v>
      </c>
      <c r="XEX59" s="383">
        <f t="shared" si="514"/>
        <v>0</v>
      </c>
      <c r="XEY59" s="383">
        <f t="shared" si="514"/>
        <v>0</v>
      </c>
      <c r="XEZ59" s="383">
        <f t="shared" si="514"/>
        <v>0</v>
      </c>
      <c r="XFA59" s="383">
        <f t="shared" si="514"/>
        <v>0</v>
      </c>
      <c r="XFB59" s="383">
        <f t="shared" si="514"/>
        <v>0</v>
      </c>
      <c r="XFC59" s="383">
        <f t="shared" si="514"/>
        <v>0</v>
      </c>
      <c r="XFD59" s="383">
        <f t="shared" si="514"/>
        <v>0</v>
      </c>
    </row>
    <row r="60" spans="1:16384" s="363" customFormat="1">
      <c r="A60" s="384"/>
      <c r="B60" s="384"/>
      <c r="C60" s="364"/>
      <c r="E60" s="384"/>
      <c r="G60" s="384"/>
      <c r="I60" s="384"/>
      <c r="K60" s="384"/>
      <c r="M60" s="384"/>
      <c r="O60" s="384"/>
      <c r="Q60" s="384"/>
      <c r="S60" s="384"/>
      <c r="U60" s="384"/>
      <c r="W60" s="384"/>
      <c r="Y60" s="384"/>
      <c r="AA60" s="384"/>
      <c r="AC60" s="384"/>
      <c r="AE60" s="384"/>
      <c r="AG60" s="384"/>
    </row>
    <row r="61" spans="1:16384" s="363" customFormat="1">
      <c r="C61" s="364"/>
    </row>
    <row r="62" spans="1:16384" s="363" customFormat="1">
      <c r="C62" s="364"/>
    </row>
    <row r="63" spans="1:16384" s="363" customFormat="1">
      <c r="A63" s="363" t="s">
        <v>946</v>
      </c>
      <c r="C63" s="364"/>
    </row>
    <row r="64" spans="1:16384" s="363" customFormat="1">
      <c r="C64" s="364"/>
    </row>
    <row r="65" spans="1:33" s="385" customFormat="1" ht="30" customHeight="1">
      <c r="A65" s="1710" t="s">
        <v>951</v>
      </c>
      <c r="B65" s="1710"/>
      <c r="C65" s="1710"/>
      <c r="D65" s="1710"/>
      <c r="E65" s="1710"/>
      <c r="F65" s="1710"/>
      <c r="G65" s="1710"/>
      <c r="H65" s="1710"/>
      <c r="I65" s="1710"/>
      <c r="J65" s="1710"/>
      <c r="K65" s="1710"/>
      <c r="L65" s="1710"/>
      <c r="M65" s="1710"/>
      <c r="N65" s="1710"/>
      <c r="O65" s="1710"/>
      <c r="P65" s="1710"/>
      <c r="Q65" s="1710"/>
      <c r="R65" s="1710"/>
      <c r="S65" s="1710"/>
      <c r="T65" s="1710"/>
      <c r="U65" s="1710"/>
      <c r="V65" s="1710"/>
      <c r="W65" s="1710"/>
      <c r="X65" s="1710"/>
      <c r="Y65" s="1710"/>
      <c r="Z65" s="1710"/>
      <c r="AA65" s="1710"/>
      <c r="AB65" s="1710"/>
      <c r="AC65" s="1710"/>
      <c r="AD65" s="1710"/>
      <c r="AE65" s="1710"/>
      <c r="AF65" s="1710"/>
      <c r="AG65" s="171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Keshav, Prashil</cp:lastModifiedBy>
  <cp:lastPrinted>2020-01-15T21:33:54Z</cp:lastPrinted>
  <dcterms:created xsi:type="dcterms:W3CDTF">2007-12-27T18:26:28Z</dcterms:created>
  <dcterms:modified xsi:type="dcterms:W3CDTF">2020-02-25T17:03:55Z</dcterms:modified>
</cp:coreProperties>
</file>